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H:\PV Solar Panel Installation Project\"/>
    </mc:Choice>
  </mc:AlternateContent>
  <bookViews>
    <workbookView xWindow="-120" yWindow="-120" windowWidth="29040" windowHeight="15840" tabRatio="651"/>
  </bookViews>
  <sheets>
    <sheet name="Quality scores and comments" sheetId="8" r:id="rId1"/>
    <sheet name="Sheet1" sheetId="14" r:id="rId2"/>
    <sheet name="Marking Scheme" sheetId="13" r:id="rId3"/>
    <sheet name="Summary" sheetId="10" r:id="rId4"/>
  </sheets>
  <definedNames>
    <definedName name="Scoring">'Quality scores and comments'!$B$58:$B$63</definedName>
    <definedName name="Scoring1">'Quality scores and comments'!$B$42:$B$48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10" l="1"/>
  <c r="E13" i="10"/>
  <c r="F13" i="10"/>
  <c r="C13" i="10"/>
  <c r="N14" i="8" l="1"/>
  <c r="K14" i="8"/>
  <c r="H14" i="8"/>
  <c r="E14" i="8"/>
  <c r="N11" i="8"/>
  <c r="K11" i="8"/>
  <c r="H11" i="8"/>
  <c r="E11" i="8"/>
  <c r="N12" i="8" l="1"/>
  <c r="N13" i="8"/>
  <c r="K12" i="8"/>
  <c r="K13" i="8"/>
  <c r="H12" i="8"/>
  <c r="H13" i="8"/>
  <c r="E13" i="8"/>
  <c r="E12" i="8"/>
  <c r="C15" i="8" l="1"/>
  <c r="F8" i="10" l="1"/>
  <c r="E8" i="10"/>
  <c r="D8" i="10"/>
  <c r="C8" i="10"/>
  <c r="G17" i="8"/>
  <c r="D10" i="10" s="1"/>
  <c r="J17" i="8"/>
  <c r="E10" i="10" s="1"/>
  <c r="M17" i="8"/>
  <c r="F10" i="10" s="1"/>
  <c r="D17" i="8"/>
  <c r="C10" i="10" l="1"/>
  <c r="C18" i="8"/>
  <c r="G15" i="8" l="1"/>
  <c r="M15" i="8"/>
  <c r="J15" i="8"/>
  <c r="N18" i="8" l="1"/>
  <c r="F9" i="10"/>
  <c r="F11" i="10" s="1"/>
  <c r="K18" i="8"/>
  <c r="E9" i="10"/>
  <c r="E11" i="10" s="1"/>
  <c r="H18" i="8"/>
  <c r="D9" i="10"/>
  <c r="D11" i="10" s="1"/>
  <c r="D15" i="8" l="1"/>
  <c r="C9" i="10" l="1"/>
  <c r="C11" i="10" s="1"/>
  <c r="E18" i="8"/>
</calcChain>
</file>

<file path=xl/sharedStrings.xml><?xml version="1.0" encoding="utf-8"?>
<sst xmlns="http://schemas.openxmlformats.org/spreadsheetml/2006/main" count="103" uniqueCount="65">
  <si>
    <t>SCORE</t>
  </si>
  <si>
    <t>TOTAL</t>
  </si>
  <si>
    <t>Marginal</t>
  </si>
  <si>
    <t>Poor</t>
  </si>
  <si>
    <t>Price</t>
  </si>
  <si>
    <t>Evaluation criteria</t>
  </si>
  <si>
    <t>Maximum score</t>
  </si>
  <si>
    <t>Justification for awarded score</t>
  </si>
  <si>
    <t>Fair</t>
  </si>
  <si>
    <t>Scoring as per marking scheme</t>
  </si>
  <si>
    <t>Excellent</t>
  </si>
  <si>
    <t>Good</t>
  </si>
  <si>
    <t>Satisfactory</t>
  </si>
  <si>
    <t>GUIDANCE FOR EVALUATORS</t>
  </si>
  <si>
    <t>Sub Total (Quality)</t>
  </si>
  <si>
    <t>Grand Total - c/f to Summary</t>
  </si>
  <si>
    <t>Quality</t>
  </si>
  <si>
    <t>GRAND TOTAL</t>
  </si>
  <si>
    <t>2. Enter the total marks for each sub criteria into the 'Maxiumum score' column cells</t>
  </si>
  <si>
    <t>5. The score will appear automatically in the 'SCORE' box.</t>
  </si>
  <si>
    <t>In respect of each element of the Services identified in the question, the proposals fully explain how the relevant element will be delivered to the standards required, throughout the term.
The proposals are clear, precise and robust.
The explanation is sufficient to give the Combined Authority a high degree of confidence that all of the relevant aspects of the Statement of Requirements will be delivered.</t>
  </si>
  <si>
    <t>Marking Scheme From Issued ITT</t>
  </si>
  <si>
    <t>The specification has been met comIn respect of each element of the Services identified in the question, the proposals explain how the relevant element will be delivered to the standards required, throughout the term.
The proposals are clear, precise and robust.
The explanation is sufficient to give the Combined Authority a high degree of confidence that the relevant aspects of the Statement of Requirements will, for the most part, be delivered. To the extent that the explanation is not sufficient to give the Combined Authority that high degree of confidence, the explanation does not raise concerns.
prehensively.
Evidence is good with only minor reservations.</t>
  </si>
  <si>
    <t>In respect of each element of the Services identified in the question, the proposals explain, to some extent, how the relevant element will be delivered to the standards required, throughout the term.
The proposals are clear, but there are some concerns around precision and / or robustness. 
The explanation is sufficient to give the Combined Authority confidence that the relevant aspects of the Statement of Requirements will, for the most part, be delivered. To the extent that the explanation is not sufficient to give the Combined Authority that confidence, the explanation raises one or more concerns but no material concerns.</t>
  </si>
  <si>
    <t>In respect of each element of the Services identified in the question, the proposals explain, to some extent, how the relevant element will be delivered to the standards required, throughout the term, but for certain elements the explanation is very limited.
There are concerns around the clarity, and around the precision and / or robustness, of the proposals. 
The explanation is sufficient to give the Combined Authority confidence that the relevant aspects of the Statement of Requirements will be delivered to some extent. To the extent that the explanation is not sufficient to give the Combined Authority that confidence, the explanation raises one or more concerns, one of which is a material concern.</t>
  </si>
  <si>
    <t>In respect of one or more elements of the Services identified in the question, the proposals fail to explain to any extent how the relevant element will be delivered to the standards required, throughout the term; and / or the proposals are mainly or wholly unclear; and / or the explanation is insufficient to give the Combined Authority confidence that the relevant aspects of the Statement of Requirements will be delivered and / or the explanation for any one or more of the elements raises multiple material concerns.</t>
  </si>
  <si>
    <t>No response or response is irrelevant to the question asked.</t>
  </si>
  <si>
    <t>Rank</t>
  </si>
  <si>
    <t>Price Score</t>
  </si>
  <si>
    <t>LEAVE BLANK</t>
  </si>
  <si>
    <t xml:space="preserve">3. Consider whether the answer is Excellent, Good, Satisfactory etc (see marking scheme in Marking Scheme Tab). </t>
  </si>
  <si>
    <t xml:space="preserve">4. Select the appropriate word in each cell in the drop down menu - This will calculate scoring as per Marking Scheme column.  </t>
  </si>
  <si>
    <t>1. Enter the sub criteria into the 'Evaluation criteria' column cells except for price</t>
  </si>
  <si>
    <t>6. Enter the Maximum score for price in Price Score row, Enter all relevant prices in the price row and all price scores will autimatically calculate</t>
  </si>
  <si>
    <t>7. The price score is calulated by finding the variation between the current price and the minimum bid, converting this into a percentage of the minimum bid and then removing an equivalent amount from the score. Should the score become negative please change this value to 0.</t>
  </si>
  <si>
    <t>Warranty</t>
  </si>
  <si>
    <t xml:space="preserve">Expertise - previous experience </t>
  </si>
  <si>
    <t>Expertise - not covering rooflights</t>
  </si>
  <si>
    <t>Timing of Fit</t>
  </si>
  <si>
    <t>Greater than 10 years</t>
  </si>
  <si>
    <t>Between 5 and 10 years</t>
  </si>
  <si>
    <t>Less than 5 years</t>
  </si>
  <si>
    <t>Between 1 and 5 years</t>
  </si>
  <si>
    <t>No warranty</t>
  </si>
  <si>
    <t>Within 12 week period</t>
  </si>
  <si>
    <t>One month over 12 week period</t>
  </si>
  <si>
    <t>Two months over 12 week period</t>
  </si>
  <si>
    <t>Over two months over 12 week period</t>
  </si>
  <si>
    <t>Green Team Partnership</t>
  </si>
  <si>
    <t>Effective Home</t>
  </si>
  <si>
    <t>Craven Energies</t>
  </si>
  <si>
    <t>Avrenom provides long warranty periods on key components and workmanship.</t>
  </si>
  <si>
    <t>Jinko Solar offers 12 year limited product warranty</t>
  </si>
  <si>
    <t>Effective home providesd 10 year warranty. There are additional costs to increase a warranty to 20 year.</t>
  </si>
  <si>
    <t>Craven Energies provides long warranty periods on key components and workmanship.</t>
  </si>
  <si>
    <t>Avrenom has expertise in fitting Solar panels. Photos of previous jobs and installation has been added to the quote</t>
  </si>
  <si>
    <t>Green Team Partnership have expertise in fitting Solar Pabnels. Photos of previous jobs and installation has been added to the quote</t>
  </si>
  <si>
    <t>Craven Energies have installed a similar sized system at King Cole Ltd. Design capabilities has been provided.</t>
  </si>
  <si>
    <t>Proposed design do not obscure any roof skylights.</t>
  </si>
  <si>
    <t>Avrenom confirmed that installation teams can deliver project well within the 12-week timeframe</t>
  </si>
  <si>
    <t>Green Team Partnership are happy to commit to the 12 week lead time.</t>
  </si>
  <si>
    <t>Effective Home have experience over 30 years of domestic and commercial Solar within the company.</t>
  </si>
  <si>
    <t xml:space="preserve">Effecive home confirmed that  typical 150kw system will take 3-4 weeks Once DNO approval is done they can install within 2 weeks.  </t>
  </si>
  <si>
    <t>Craven Energies confirmed that they can start and complete within 12 weeks upon award of contract</t>
  </si>
  <si>
    <t>Avrenim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</si>
</sst>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22" x14ac:knownFonts="1">
    <font>
      <sz val="10"/>
      <name val="Arial"/>
    </font>
    <font>
      <sz val="11"/>
      <color theme="1"/>
      <name val="Calibri"/>
      <family val="2"/>
      <scheme val="minor"/>
    </font>
    <font>
      <b/>
      <sz val="18"/>
      <name val="Arial"/>
      <family val="2"/>
    </font>
    <font>
      <b/>
      <sz val="12"/>
      <name val="Arial"/>
      <family val="2"/>
    </font>
    <font>
      <sz val="12"/>
      <name val="Arial"/>
      <family val="2"/>
    </font>
    <font>
      <b/>
      <sz val="10"/>
      <name val="Arial"/>
      <family val="2"/>
    </font>
    <font>
      <sz val="12"/>
      <color theme="1"/>
      <name val="Arial"/>
      <family val="2"/>
    </font>
    <font>
      <b/>
      <sz val="18"/>
      <color theme="1"/>
      <name val="Arial"/>
      <family val="2"/>
    </font>
    <font>
      <sz val="12"/>
      <color rgb="FF000000"/>
      <name val="Arial"/>
      <family val="2"/>
    </font>
    <font>
      <b/>
      <sz val="16"/>
      <color theme="1"/>
      <name val="Arial"/>
      <family val="2"/>
    </font>
    <font>
      <b/>
      <sz val="12"/>
      <color theme="1"/>
      <name val="Arial"/>
      <family val="2"/>
    </font>
    <font>
      <b/>
      <sz val="12"/>
      <color rgb="FF000000"/>
      <name val="Arial"/>
      <family val="2"/>
    </font>
    <font>
      <sz val="11"/>
      <name val="Arial"/>
      <family val="2"/>
    </font>
    <font>
      <sz val="10"/>
      <name val="Arial"/>
      <family val="2"/>
    </font>
    <font>
      <b/>
      <sz val="14"/>
      <color theme="1"/>
      <name val="Arial"/>
      <family val="2"/>
    </font>
    <font>
      <b/>
      <sz val="12"/>
      <color rgb="FFFF0000"/>
      <name val="Arial"/>
      <family val="2"/>
    </font>
    <font>
      <sz val="18"/>
      <name val="Arial"/>
      <family val="2"/>
    </font>
    <font>
      <b/>
      <sz val="11"/>
      <name val="Arial"/>
      <family val="2"/>
    </font>
    <font>
      <b/>
      <u/>
      <sz val="20"/>
      <color theme="3" tint="-0.249977111117893"/>
      <name val="Arial"/>
      <family val="2"/>
    </font>
    <font>
      <b/>
      <sz val="22"/>
      <color theme="1"/>
      <name val="Arial"/>
      <family val="2"/>
    </font>
    <font>
      <b/>
      <sz val="16"/>
      <name val="Arial"/>
      <family val="2"/>
    </font>
    <font>
      <sz val="2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theme="1"/>
      </right>
      <top style="medium">
        <color theme="1"/>
      </top>
      <bottom style="medium">
        <color theme="1"/>
      </bottom>
      <diagonal/>
    </border>
    <border>
      <left/>
      <right/>
      <top style="medium">
        <color indexed="64"/>
      </top>
      <bottom style="medium">
        <color indexed="64"/>
      </bottom>
      <diagonal/>
    </border>
    <border>
      <left style="medium">
        <color theme="1"/>
      </left>
      <right/>
      <top style="medium">
        <color theme="1"/>
      </top>
      <bottom style="medium">
        <color theme="1"/>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theme="1"/>
      </right>
      <top style="medium">
        <color theme="1"/>
      </top>
      <bottom/>
      <diagonal/>
    </border>
  </borders>
  <cellStyleXfs count="3">
    <xf numFmtId="0" fontId="0" fillId="0" borderId="0"/>
    <xf numFmtId="0" fontId="1" fillId="0" borderId="0"/>
    <xf numFmtId="44" fontId="1" fillId="0" borderId="0" applyFont="0" applyFill="0" applyBorder="0" applyAlignment="0" applyProtection="0"/>
  </cellStyleXfs>
  <cellXfs count="93">
    <xf numFmtId="0" fontId="0" fillId="0" borderId="0" xfId="0"/>
    <xf numFmtId="0" fontId="6" fillId="0" borderId="0" xfId="0" applyFont="1" applyBorder="1" applyAlignment="1">
      <alignment horizontal="right" vertical="center" wrapText="1"/>
    </xf>
    <xf numFmtId="0" fontId="7" fillId="0" borderId="0" xfId="0" applyFont="1" applyBorder="1" applyAlignment="1">
      <alignment horizontal="right" vertical="center" wrapText="1"/>
    </xf>
    <xf numFmtId="0" fontId="10" fillId="0" borderId="0" xfId="0" applyFont="1" applyBorder="1" applyAlignment="1">
      <alignment horizontal="center" vertical="center" wrapText="1"/>
    </xf>
    <xf numFmtId="0" fontId="2" fillId="0" borderId="0" xfId="0" applyFont="1"/>
    <xf numFmtId="0" fontId="7" fillId="0" borderId="8" xfId="0" applyFont="1" applyBorder="1" applyAlignment="1">
      <alignment vertical="center" wrapText="1"/>
    </xf>
    <xf numFmtId="0" fontId="0" fillId="3" borderId="14" xfId="0" applyFill="1" applyBorder="1" applyAlignment="1">
      <alignment horizontal="left"/>
    </xf>
    <xf numFmtId="0" fontId="0" fillId="3" borderId="0" xfId="0" applyFill="1" applyBorder="1" applyAlignment="1">
      <alignment horizontal="left"/>
    </xf>
    <xf numFmtId="0" fontId="0" fillId="3" borderId="15" xfId="0" applyFill="1" applyBorder="1" applyAlignment="1">
      <alignment horizontal="left"/>
    </xf>
    <xf numFmtId="0" fontId="0" fillId="0" borderId="0" xfId="0" applyAlignment="1">
      <alignment vertical="center"/>
    </xf>
    <xf numFmtId="0" fontId="4" fillId="2" borderId="23" xfId="0" applyFont="1" applyFill="1" applyBorder="1" applyAlignment="1">
      <alignment horizontal="center" vertical="center" wrapText="1"/>
    </xf>
    <xf numFmtId="0" fontId="3" fillId="2" borderId="20" xfId="0" applyFont="1" applyFill="1" applyBorder="1" applyAlignment="1">
      <alignment horizontal="left" vertical="center" wrapText="1"/>
    </xf>
    <xf numFmtId="0" fontId="6" fillId="0" borderId="2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0" xfId="0" applyFont="1"/>
    <xf numFmtId="3" fontId="19" fillId="0" borderId="18" xfId="0" applyNumberFormat="1" applyFont="1" applyBorder="1" applyAlignment="1">
      <alignment horizontal="center" vertical="center" wrapText="1"/>
    </xf>
    <xf numFmtId="0" fontId="21" fillId="0" borderId="0" xfId="0" applyFont="1"/>
    <xf numFmtId="0" fontId="12" fillId="3" borderId="25" xfId="0" applyFont="1" applyFill="1" applyBorder="1" applyAlignment="1">
      <alignment vertical="center" wrapText="1"/>
    </xf>
    <xf numFmtId="0" fontId="12" fillId="3" borderId="27" xfId="0" applyFont="1" applyFill="1" applyBorder="1" applyAlignment="1">
      <alignment horizontal="center" vertical="center" wrapText="1"/>
    </xf>
    <xf numFmtId="0" fontId="17" fillId="0" borderId="10" xfId="0" applyFont="1" applyBorder="1"/>
    <xf numFmtId="0" fontId="17" fillId="0" borderId="29" xfId="0" applyFont="1" applyBorder="1"/>
    <xf numFmtId="0" fontId="17" fillId="0" borderId="30" xfId="0" applyFont="1" applyBorder="1"/>
    <xf numFmtId="0" fontId="17" fillId="0" borderId="31" xfId="0" applyFont="1" applyBorder="1"/>
    <xf numFmtId="4" fontId="0" fillId="0" borderId="33" xfId="0" applyNumberFormat="1" applyBorder="1" applyAlignment="1">
      <alignment horizontal="center" vertical="center"/>
    </xf>
    <xf numFmtId="2" fontId="0" fillId="0" borderId="24" xfId="0" applyNumberFormat="1" applyBorder="1" applyAlignment="1">
      <alignment horizontal="center" vertical="center"/>
    </xf>
    <xf numFmtId="4" fontId="3" fillId="0" borderId="28" xfId="0" applyNumberFormat="1" applyFont="1" applyFill="1" applyBorder="1" applyAlignment="1">
      <alignment horizontal="center" vertical="center"/>
    </xf>
    <xf numFmtId="0" fontId="0" fillId="0" borderId="11" xfId="0" applyBorder="1" applyAlignment="1">
      <alignment horizontal="center" vertical="center"/>
    </xf>
    <xf numFmtId="4" fontId="0" fillId="0" borderId="34" xfId="0" applyNumberFormat="1" applyBorder="1" applyAlignment="1">
      <alignment horizontal="center" vertical="center"/>
    </xf>
    <xf numFmtId="2" fontId="0" fillId="0" borderId="1" xfId="0" applyNumberFormat="1" applyBorder="1" applyAlignment="1">
      <alignment horizontal="center" vertical="center"/>
    </xf>
    <xf numFmtId="4" fontId="3" fillId="0" borderId="32" xfId="0" applyNumberFormat="1"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16" fillId="0" borderId="0" xfId="0" applyFont="1" applyFill="1" applyBorder="1" applyAlignment="1">
      <alignment horizontal="center"/>
    </xf>
    <xf numFmtId="4" fontId="0" fillId="0" borderId="0" xfId="0" applyNumberFormat="1"/>
    <xf numFmtId="0" fontId="13" fillId="0" borderId="3" xfId="0" applyFont="1" applyBorder="1" applyAlignment="1">
      <alignment horizontal="right" vertical="center"/>
    </xf>
    <xf numFmtId="0" fontId="13" fillId="0" borderId="3" xfId="0" applyFont="1" applyBorder="1" applyAlignment="1">
      <alignment horizontal="right" vertical="center" wrapText="1"/>
    </xf>
    <xf numFmtId="0" fontId="20" fillId="3" borderId="35" xfId="0" applyFont="1" applyFill="1" applyBorder="1" applyAlignment="1">
      <alignment vertical="center" wrapText="1"/>
    </xf>
    <xf numFmtId="0" fontId="20" fillId="3" borderId="26"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12" fillId="3" borderId="36" xfId="0" applyFont="1" applyFill="1" applyBorder="1" applyAlignment="1">
      <alignment vertical="center" wrapText="1"/>
    </xf>
    <xf numFmtId="0" fontId="16" fillId="3" borderId="9" xfId="0" applyFont="1" applyFill="1" applyBorder="1" applyAlignment="1">
      <alignment horizontal="center"/>
    </xf>
    <xf numFmtId="0" fontId="16" fillId="3" borderId="7" xfId="0" applyFont="1" applyFill="1" applyBorder="1" applyAlignment="1">
      <alignment horizontal="center"/>
    </xf>
    <xf numFmtId="0" fontId="16" fillId="3" borderId="3" xfId="0" applyFont="1" applyFill="1" applyBorder="1" applyAlignment="1">
      <alignment horizontal="center"/>
    </xf>
    <xf numFmtId="0" fontId="16" fillId="3" borderId="14" xfId="0" applyFont="1" applyFill="1" applyBorder="1" applyAlignment="1">
      <alignment horizontal="left" vertical="center"/>
    </xf>
    <xf numFmtId="0" fontId="16" fillId="3" borderId="0" xfId="0" applyFont="1" applyFill="1" applyBorder="1" applyAlignment="1">
      <alignment horizontal="left" vertical="center"/>
    </xf>
    <xf numFmtId="0" fontId="16" fillId="3" borderId="15" xfId="0" applyFont="1" applyFill="1" applyBorder="1" applyAlignment="1">
      <alignment horizontal="left" vertical="center"/>
    </xf>
    <xf numFmtId="4" fontId="19" fillId="0" borderId="18" xfId="0" applyNumberFormat="1" applyFont="1" applyBorder="1" applyAlignment="1">
      <alignment horizontal="center" vertical="center" wrapText="1"/>
    </xf>
    <xf numFmtId="0" fontId="19"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2" fontId="20" fillId="2" borderId="16" xfId="0" applyNumberFormat="1" applyFont="1" applyFill="1" applyBorder="1" applyAlignment="1">
      <alignment horizontal="center" vertical="center" wrapText="1"/>
    </xf>
    <xf numFmtId="2" fontId="20" fillId="2" borderId="26" xfId="0" applyNumberFormat="1" applyFont="1" applyFill="1" applyBorder="1" applyAlignment="1">
      <alignment horizontal="center" vertical="center" wrapText="1"/>
    </xf>
    <xf numFmtId="2" fontId="20" fillId="2" borderId="17" xfId="0" applyNumberFormat="1" applyFont="1" applyFill="1" applyBorder="1" applyAlignment="1">
      <alignment horizontal="center" vertical="center" wrapText="1"/>
    </xf>
    <xf numFmtId="4" fontId="20" fillId="2" borderId="16" xfId="0" applyNumberFormat="1" applyFont="1" applyFill="1" applyBorder="1" applyAlignment="1">
      <alignment horizontal="center" vertical="center" wrapText="1"/>
    </xf>
    <xf numFmtId="4" fontId="20" fillId="2" borderId="26" xfId="0" applyNumberFormat="1" applyFont="1" applyFill="1" applyBorder="1" applyAlignment="1">
      <alignment horizontal="center" vertical="center" wrapText="1"/>
    </xf>
    <xf numFmtId="4" fontId="20" fillId="2" borderId="17" xfId="0" applyNumberFormat="1" applyFont="1" applyFill="1" applyBorder="1" applyAlignment="1">
      <alignment horizontal="center" vertical="center" wrapText="1"/>
    </xf>
    <xf numFmtId="0" fontId="16" fillId="3" borderId="14"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0" borderId="0" xfId="0" applyFont="1" applyFill="1" applyBorder="1" applyAlignment="1">
      <alignment horizontal="center"/>
    </xf>
    <xf numFmtId="2" fontId="19" fillId="0" borderId="18" xfId="0" applyNumberFormat="1" applyFont="1" applyBorder="1" applyAlignment="1">
      <alignment horizontal="center" vertical="center" wrapText="1"/>
    </xf>
    <xf numFmtId="0" fontId="18" fillId="3" borderId="8"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6" xfId="0" applyFont="1" applyFill="1" applyBorder="1" applyAlignment="1">
      <alignment horizontal="center" vertical="center"/>
    </xf>
    <xf numFmtId="9" fontId="11" fillId="0" borderId="4"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17"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9" fontId="3" fillId="3" borderId="2"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cellXfs>
  <cellStyles count="3">
    <cellStyle name="Currency 2" xfId="2"/>
    <cellStyle name="Normal" xfId="0" builtinId="0"/>
    <cellStyle name="Normal 2" xfId="1"/>
  </cellStyles>
  <dxfs count="1">
    <dxf>
      <font>
        <color rgb="FF006100"/>
      </font>
      <fill>
        <patternFill>
          <bgColor rgb="FFC6EFCE"/>
        </patternFill>
      </fill>
    </dxf>
  </dxfs>
  <tableStyles count="0" defaultTableStyle="TableStyleMedium9" defaultPivotStyle="PivotStyleLight16"/>
  <colors>
    <mruColors>
      <color rgb="FF24B1C5"/>
      <color rgb="FF79DAE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15</xdr:col>
      <xdr:colOff>190500</xdr:colOff>
      <xdr:row>3</xdr:row>
      <xdr:rowOff>142875</xdr:rowOff>
    </xdr:from>
    <xdr:to>
      <xdr:col>17</xdr:col>
      <xdr:colOff>546735</xdr:colOff>
      <xdr:row>5</xdr:row>
      <xdr:rowOff>180975</xdr:rowOff>
    </xdr:to>
    <xdr:pic>
      <xdr:nvPicPr>
        <xdr:cNvPr id="2" name="Picture 1" descr="H:\Documents\2018\Useful\Logos\WYCA - A project led by the-01.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33063" y="142875"/>
          <a:ext cx="1594485" cy="619125"/>
        </a:xfrm>
        <a:prstGeom prst="rect">
          <a:avLst/>
        </a:prstGeom>
        <a:noFill/>
        <a:ln>
          <a:noFill/>
        </a:ln>
      </xdr:spPr>
    </xdr:pic>
    <xdr:clientData/>
  </xdr:twoCellAnchor>
  <xdr:twoCellAnchor editAs="oneCell">
    <xdr:from>
      <xdr:col>1</xdr:col>
      <xdr:colOff>88900</xdr:colOff>
      <xdr:row>3</xdr:row>
      <xdr:rowOff>0</xdr:rowOff>
    </xdr:from>
    <xdr:to>
      <xdr:col>2</xdr:col>
      <xdr:colOff>1202055</xdr:colOff>
      <xdr:row>5</xdr:row>
      <xdr:rowOff>64135</xdr:rowOff>
    </xdr:to>
    <xdr:pic>
      <xdr:nvPicPr>
        <xdr:cNvPr id="3" name="Picture 2">
          <a:extLst>
            <a:ext uri="{FF2B5EF4-FFF2-40B4-BE49-F238E27FC236}">
              <a16:creationId xmlns:a16="http://schemas.microsoft.com/office/drawing/2014/main" id="{187DF92B-C07B-4506-86FD-1B980EDF53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495300"/>
          <a:ext cx="3589655" cy="648335"/>
        </a:xfrm>
        <a:prstGeom prst="rect">
          <a:avLst/>
        </a:prstGeom>
        <a:noFill/>
        <a:ln>
          <a:noFill/>
        </a:ln>
      </xdr:spPr>
    </xdr:pic>
    <xdr:clientData/>
  </xdr:twoCellAnchor>
  <xdr:twoCellAnchor editAs="oneCell">
    <xdr:from>
      <xdr:col>3</xdr:col>
      <xdr:colOff>527050</xdr:colOff>
      <xdr:row>3</xdr:row>
      <xdr:rowOff>69850</xdr:rowOff>
    </xdr:from>
    <xdr:to>
      <xdr:col>5</xdr:col>
      <xdr:colOff>186690</xdr:colOff>
      <xdr:row>5</xdr:row>
      <xdr:rowOff>38100</xdr:rowOff>
    </xdr:to>
    <xdr:pic>
      <xdr:nvPicPr>
        <xdr:cNvPr id="4" name="Picture 3">
          <a:extLst>
            <a:ext uri="{FF2B5EF4-FFF2-40B4-BE49-F238E27FC236}">
              <a16:creationId xmlns:a16="http://schemas.microsoft.com/office/drawing/2014/main" id="{57621CAF-0A30-4A0C-8D1A-D30FBEC4CCF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99050" y="546100"/>
          <a:ext cx="2415540" cy="539750"/>
        </a:xfrm>
        <a:prstGeom prst="rect">
          <a:avLst/>
        </a:prstGeom>
        <a:noFill/>
        <a:ln>
          <a:noFill/>
        </a:ln>
      </xdr:spPr>
    </xdr:pic>
    <xdr:clientData/>
  </xdr:twoCellAnchor>
  <xdr:twoCellAnchor editAs="oneCell">
    <xdr:from>
      <xdr:col>5</xdr:col>
      <xdr:colOff>469900</xdr:colOff>
      <xdr:row>3</xdr:row>
      <xdr:rowOff>50800</xdr:rowOff>
    </xdr:from>
    <xdr:to>
      <xdr:col>5</xdr:col>
      <xdr:colOff>2232025</xdr:colOff>
      <xdr:row>5</xdr:row>
      <xdr:rowOff>27940</xdr:rowOff>
    </xdr:to>
    <xdr:pic>
      <xdr:nvPicPr>
        <xdr:cNvPr id="5" name="Picture 4">
          <a:extLst>
            <a:ext uri="{FF2B5EF4-FFF2-40B4-BE49-F238E27FC236}">
              <a16:creationId xmlns:a16="http://schemas.microsoft.com/office/drawing/2014/main" id="{72D13A06-435C-4BC8-827B-268711DF8C7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97800" y="527050"/>
          <a:ext cx="1762125" cy="5486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xdr:row>
      <xdr:rowOff>31750</xdr:rowOff>
    </xdr:from>
    <xdr:to>
      <xdr:col>2</xdr:col>
      <xdr:colOff>2675255</xdr:colOff>
      <xdr:row>5</xdr:row>
      <xdr:rowOff>32385</xdr:rowOff>
    </xdr:to>
    <xdr:pic>
      <xdr:nvPicPr>
        <xdr:cNvPr id="4" name="Picture 3">
          <a:extLst>
            <a:ext uri="{FF2B5EF4-FFF2-40B4-BE49-F238E27FC236}">
              <a16:creationId xmlns:a16="http://schemas.microsoft.com/office/drawing/2014/main" id="{E6778BFE-6316-4C1E-BFEE-3F2C89C262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90500"/>
          <a:ext cx="3589655" cy="635635"/>
        </a:xfrm>
        <a:prstGeom prst="rect">
          <a:avLst/>
        </a:prstGeom>
        <a:noFill/>
        <a:ln>
          <a:noFill/>
        </a:ln>
      </xdr:spPr>
    </xdr:pic>
    <xdr:clientData/>
  </xdr:twoCellAnchor>
  <xdr:twoCellAnchor editAs="oneCell">
    <xdr:from>
      <xdr:col>3</xdr:col>
      <xdr:colOff>857250</xdr:colOff>
      <xdr:row>1</xdr:row>
      <xdr:rowOff>76200</xdr:rowOff>
    </xdr:from>
    <xdr:to>
      <xdr:col>4</xdr:col>
      <xdr:colOff>599440</xdr:colOff>
      <xdr:row>4</xdr:row>
      <xdr:rowOff>139700</xdr:rowOff>
    </xdr:to>
    <xdr:pic>
      <xdr:nvPicPr>
        <xdr:cNvPr id="5" name="Picture 4">
          <a:extLst>
            <a:ext uri="{FF2B5EF4-FFF2-40B4-BE49-F238E27FC236}">
              <a16:creationId xmlns:a16="http://schemas.microsoft.com/office/drawing/2014/main" id="{28C53799-252B-4B2E-9028-7FC0BEE7287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46700" y="234950"/>
          <a:ext cx="2415540" cy="539750"/>
        </a:xfrm>
        <a:prstGeom prst="rect">
          <a:avLst/>
        </a:prstGeom>
        <a:noFill/>
        <a:ln>
          <a:noFill/>
        </a:ln>
      </xdr:spPr>
    </xdr:pic>
    <xdr:clientData/>
  </xdr:twoCellAnchor>
  <xdr:twoCellAnchor editAs="oneCell">
    <xdr:from>
      <xdr:col>5</xdr:col>
      <xdr:colOff>292100</xdr:colOff>
      <xdr:row>1</xdr:row>
      <xdr:rowOff>63500</xdr:rowOff>
    </xdr:from>
    <xdr:to>
      <xdr:col>6</xdr:col>
      <xdr:colOff>415925</xdr:colOff>
      <xdr:row>4</xdr:row>
      <xdr:rowOff>135890</xdr:rowOff>
    </xdr:to>
    <xdr:pic>
      <xdr:nvPicPr>
        <xdr:cNvPr id="6" name="Picture 5">
          <a:extLst>
            <a:ext uri="{FF2B5EF4-FFF2-40B4-BE49-F238E27FC236}">
              <a16:creationId xmlns:a16="http://schemas.microsoft.com/office/drawing/2014/main" id="{1110904D-F726-484A-B34A-4A53C5A56BE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88500" y="222250"/>
          <a:ext cx="1762125" cy="548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361950</xdr:colOff>
      <xdr:row>0</xdr:row>
      <xdr:rowOff>95250</xdr:rowOff>
    </xdr:from>
    <xdr:to>
      <xdr:col>3</xdr:col>
      <xdr:colOff>871855</xdr:colOff>
      <xdr:row>4</xdr:row>
      <xdr:rowOff>95885</xdr:rowOff>
    </xdr:to>
    <xdr:pic>
      <xdr:nvPicPr>
        <xdr:cNvPr id="4" name="Picture 3">
          <a:extLst>
            <a:ext uri="{FF2B5EF4-FFF2-40B4-BE49-F238E27FC236}">
              <a16:creationId xmlns:a16="http://schemas.microsoft.com/office/drawing/2014/main" id="{5BF5ED4D-C42E-4E32-871E-C110298CB4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95250"/>
          <a:ext cx="3589655" cy="635635"/>
        </a:xfrm>
        <a:prstGeom prst="rect">
          <a:avLst/>
        </a:prstGeom>
        <a:noFill/>
        <a:ln>
          <a:noFill/>
        </a:ln>
      </xdr:spPr>
    </xdr:pic>
    <xdr:clientData/>
  </xdr:twoCellAnchor>
  <xdr:twoCellAnchor editAs="oneCell">
    <xdr:from>
      <xdr:col>4</xdr:col>
      <xdr:colOff>0</xdr:colOff>
      <xdr:row>1</xdr:row>
      <xdr:rowOff>0</xdr:rowOff>
    </xdr:from>
    <xdr:to>
      <xdr:col>5</xdr:col>
      <xdr:colOff>1151890</xdr:colOff>
      <xdr:row>4</xdr:row>
      <xdr:rowOff>63500</xdr:rowOff>
    </xdr:to>
    <xdr:pic>
      <xdr:nvPicPr>
        <xdr:cNvPr id="5" name="Picture 4">
          <a:extLst>
            <a:ext uri="{FF2B5EF4-FFF2-40B4-BE49-F238E27FC236}">
              <a16:creationId xmlns:a16="http://schemas.microsoft.com/office/drawing/2014/main" id="{99F87BF3-6AAF-4C6B-AE89-6E019D0EB4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43400" y="158750"/>
          <a:ext cx="2415540" cy="539750"/>
        </a:xfrm>
        <a:prstGeom prst="rect">
          <a:avLst/>
        </a:prstGeom>
        <a:noFill/>
        <a:ln>
          <a:noFill/>
        </a:ln>
      </xdr:spPr>
    </xdr:pic>
    <xdr:clientData/>
  </xdr:twoCellAnchor>
  <xdr:twoCellAnchor editAs="oneCell">
    <xdr:from>
      <xdr:col>6</xdr:col>
      <xdr:colOff>0</xdr:colOff>
      <xdr:row>1</xdr:row>
      <xdr:rowOff>0</xdr:rowOff>
    </xdr:from>
    <xdr:to>
      <xdr:col>7</xdr:col>
      <xdr:colOff>498475</xdr:colOff>
      <xdr:row>4</xdr:row>
      <xdr:rowOff>72390</xdr:rowOff>
    </xdr:to>
    <xdr:pic>
      <xdr:nvPicPr>
        <xdr:cNvPr id="6" name="Picture 5">
          <a:extLst>
            <a:ext uri="{FF2B5EF4-FFF2-40B4-BE49-F238E27FC236}">
              <a16:creationId xmlns:a16="http://schemas.microsoft.com/office/drawing/2014/main" id="{1E2ED676-1A92-41CA-9BAB-176BB44C5AD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70700" y="158750"/>
          <a:ext cx="1762125" cy="5486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4:O31"/>
  <sheetViews>
    <sheetView showGridLines="0" tabSelected="1" topLeftCell="A13" zoomScale="90" zoomScaleNormal="90" workbookViewId="0">
      <selection activeCell="E13" sqref="E13"/>
    </sheetView>
  </sheetViews>
  <sheetFormatPr defaultRowHeight="12.75" x14ac:dyDescent="0.2"/>
  <cols>
    <col min="2" max="2" width="35.42578125" customWidth="1"/>
    <col min="3" max="3" width="21.28515625" customWidth="1"/>
    <col min="4" max="4" width="22.7109375" customWidth="1"/>
    <col min="5" max="5" width="16.7109375" customWidth="1"/>
    <col min="6" max="6" width="50.7109375" customWidth="1"/>
    <col min="7" max="7" width="22.7109375" customWidth="1"/>
    <col min="8" max="8" width="16.7109375" customWidth="1"/>
    <col min="9" max="9" width="50.7109375" customWidth="1"/>
    <col min="10" max="11" width="22.7109375" customWidth="1"/>
    <col min="12" max="12" width="50.85546875" customWidth="1"/>
    <col min="13" max="14" width="22.7109375" customWidth="1"/>
    <col min="15" max="15" width="50.85546875" customWidth="1"/>
  </cols>
  <sheetData>
    <row r="4" spans="2:15" ht="23.25" x14ac:dyDescent="0.35">
      <c r="B4" s="65"/>
      <c r="C4" s="65"/>
      <c r="D4" s="65"/>
      <c r="E4" s="65"/>
      <c r="F4" s="65"/>
      <c r="G4" s="65"/>
      <c r="H4" s="65"/>
      <c r="I4" s="65"/>
    </row>
    <row r="5" spans="2:15" ht="23.25" x14ac:dyDescent="0.35">
      <c r="B5" s="37"/>
      <c r="C5" s="37"/>
      <c r="D5" s="37"/>
      <c r="E5" s="37"/>
      <c r="F5" s="37"/>
      <c r="G5" s="37"/>
      <c r="H5" s="37"/>
      <c r="I5" s="37"/>
    </row>
    <row r="6" spans="2:15" ht="23.25" x14ac:dyDescent="0.35">
      <c r="B6" s="37"/>
      <c r="C6" s="37"/>
      <c r="D6" s="37"/>
      <c r="E6" s="37"/>
      <c r="F6" s="37"/>
      <c r="G6" s="37"/>
      <c r="H6" s="37"/>
      <c r="I6" s="37"/>
    </row>
    <row r="8" spans="2:15" ht="13.5" thickBot="1" x14ac:dyDescent="0.25"/>
    <row r="9" spans="2:15" s="4" customFormat="1" ht="57.75" customHeight="1" thickBot="1" x14ac:dyDescent="0.4">
      <c r="B9" s="5"/>
      <c r="C9" s="5"/>
      <c r="D9" s="53" t="s">
        <v>64</v>
      </c>
      <c r="E9" s="54"/>
      <c r="F9" s="55"/>
      <c r="G9" s="53" t="s">
        <v>48</v>
      </c>
      <c r="H9" s="54"/>
      <c r="I9" s="55"/>
      <c r="J9" s="53" t="s">
        <v>49</v>
      </c>
      <c r="K9" s="54"/>
      <c r="L9" s="55"/>
      <c r="M9" s="53" t="s">
        <v>50</v>
      </c>
      <c r="N9" s="54"/>
      <c r="O9" s="55"/>
    </row>
    <row r="10" spans="2:15" ht="57.75" customHeight="1" thickBot="1" x14ac:dyDescent="0.25">
      <c r="B10" s="13" t="s">
        <v>5</v>
      </c>
      <c r="C10" s="13" t="s">
        <v>6</v>
      </c>
      <c r="D10" s="14" t="s">
        <v>9</v>
      </c>
      <c r="E10" s="15" t="s">
        <v>0</v>
      </c>
      <c r="F10" s="16" t="s">
        <v>7</v>
      </c>
      <c r="G10" s="14" t="s">
        <v>9</v>
      </c>
      <c r="H10" s="17" t="s">
        <v>0</v>
      </c>
      <c r="I10" s="16" t="s">
        <v>7</v>
      </c>
      <c r="J10" s="14" t="s">
        <v>9</v>
      </c>
      <c r="K10" s="17" t="s">
        <v>0</v>
      </c>
      <c r="L10" s="16" t="s">
        <v>7</v>
      </c>
      <c r="M10" s="14" t="s">
        <v>9</v>
      </c>
      <c r="N10" s="17" t="s">
        <v>0</v>
      </c>
      <c r="O10" s="16" t="s">
        <v>7</v>
      </c>
    </row>
    <row r="11" spans="2:15" s="9" customFormat="1" ht="57.75" customHeight="1" thickBot="1" x14ac:dyDescent="0.25">
      <c r="B11" s="22" t="s">
        <v>35</v>
      </c>
      <c r="C11" s="23">
        <v>10</v>
      </c>
      <c r="D11" s="12" t="s">
        <v>39</v>
      </c>
      <c r="E11" s="10">
        <f>VLOOKUP('Quality scores and comments'!D11,Sheet1!$A$11:$B$15,2,0)</f>
        <v>10</v>
      </c>
      <c r="F11" s="11" t="s">
        <v>51</v>
      </c>
      <c r="G11" s="12" t="s">
        <v>39</v>
      </c>
      <c r="H11" s="10">
        <f>VLOOKUP('Quality scores and comments'!G11,Sheet1!$A$11:$B$15,2,0)</f>
        <v>10</v>
      </c>
      <c r="I11" s="11" t="s">
        <v>52</v>
      </c>
      <c r="J11" s="12" t="s">
        <v>39</v>
      </c>
      <c r="K11" s="10">
        <f>VLOOKUP('Quality scores and comments'!J11,Sheet1!$A$11:$B$15,2,0)</f>
        <v>10</v>
      </c>
      <c r="L11" s="11" t="s">
        <v>53</v>
      </c>
      <c r="M11" s="12" t="s">
        <v>39</v>
      </c>
      <c r="N11" s="10">
        <f>VLOOKUP('Quality scores and comments'!M11,Sheet1!$A$11:$B$15,2,0)</f>
        <v>10</v>
      </c>
      <c r="O11" s="11" t="s">
        <v>54</v>
      </c>
    </row>
    <row r="12" spans="2:15" s="9" customFormat="1" ht="57.75" customHeight="1" thickBot="1" x14ac:dyDescent="0.25">
      <c r="B12" s="22" t="s">
        <v>36</v>
      </c>
      <c r="C12" s="23">
        <v>5</v>
      </c>
      <c r="D12" s="12" t="s">
        <v>10</v>
      </c>
      <c r="E12" s="10">
        <f>$C12*VLOOKUP('Quality scores and comments'!D12,Sheet1!$A$1:$B$6,2,0)</f>
        <v>5</v>
      </c>
      <c r="F12" s="11" t="s">
        <v>55</v>
      </c>
      <c r="G12" s="12" t="s">
        <v>10</v>
      </c>
      <c r="H12" s="10">
        <f>$C12*VLOOKUP('Quality scores and comments'!G12,Sheet1!$A$1:$B$6,2,0)</f>
        <v>5</v>
      </c>
      <c r="I12" s="11" t="s">
        <v>56</v>
      </c>
      <c r="J12" s="12" t="s">
        <v>10</v>
      </c>
      <c r="K12" s="10">
        <f>$C12*VLOOKUP('Quality scores and comments'!J12,Sheet1!$A$1:$B$6,2,0)</f>
        <v>5</v>
      </c>
      <c r="L12" s="11" t="s">
        <v>61</v>
      </c>
      <c r="M12" s="12" t="s">
        <v>10</v>
      </c>
      <c r="N12" s="10">
        <f>$C12*VLOOKUP('Quality scores and comments'!M12,Sheet1!$A$1:$B$6,2,0)</f>
        <v>5</v>
      </c>
      <c r="O12" s="11" t="s">
        <v>57</v>
      </c>
    </row>
    <row r="13" spans="2:15" s="9" customFormat="1" ht="57.75" customHeight="1" thickBot="1" x14ac:dyDescent="0.25">
      <c r="B13" s="22" t="s">
        <v>37</v>
      </c>
      <c r="C13" s="23">
        <v>5</v>
      </c>
      <c r="D13" s="12" t="s">
        <v>10</v>
      </c>
      <c r="E13" s="10">
        <f>$C13*VLOOKUP('Quality scores and comments'!D13,Sheet1!$A$1:$B$6,2,0)</f>
        <v>5</v>
      </c>
      <c r="F13" s="11" t="s">
        <v>58</v>
      </c>
      <c r="G13" s="12" t="s">
        <v>10</v>
      </c>
      <c r="H13" s="10">
        <f>$C13*VLOOKUP('Quality scores and comments'!G13,Sheet1!$A$1:$B$6,2,0)</f>
        <v>5</v>
      </c>
      <c r="I13" s="11" t="s">
        <v>58</v>
      </c>
      <c r="J13" s="12" t="s">
        <v>10</v>
      </c>
      <c r="K13" s="10">
        <f>$C13*VLOOKUP('Quality scores and comments'!J13,Sheet1!$A$1:$B$6,2,0)</f>
        <v>5</v>
      </c>
      <c r="L13" s="11" t="s">
        <v>58</v>
      </c>
      <c r="M13" s="12" t="s">
        <v>10</v>
      </c>
      <c r="N13" s="10">
        <f>$C13*VLOOKUP('Quality scores and comments'!M13,Sheet1!$A$1:$B$6,2,0)</f>
        <v>5</v>
      </c>
      <c r="O13" s="11" t="s">
        <v>58</v>
      </c>
    </row>
    <row r="14" spans="2:15" s="9" customFormat="1" ht="57.75" customHeight="1" thickBot="1" x14ac:dyDescent="0.25">
      <c r="B14" s="44" t="s">
        <v>38</v>
      </c>
      <c r="C14" s="23">
        <v>10</v>
      </c>
      <c r="D14" s="12" t="s">
        <v>44</v>
      </c>
      <c r="E14" s="10">
        <f>VLOOKUP('Quality scores and comments'!D14,Sheet1!$A$20:$B$23,2,0)</f>
        <v>10</v>
      </c>
      <c r="F14" s="11" t="s">
        <v>59</v>
      </c>
      <c r="G14" s="12" t="s">
        <v>44</v>
      </c>
      <c r="H14" s="10">
        <f>VLOOKUP('Quality scores and comments'!G14,Sheet1!$A$20:$B$23,2,0)</f>
        <v>10</v>
      </c>
      <c r="I14" s="11" t="s">
        <v>60</v>
      </c>
      <c r="J14" s="12" t="s">
        <v>44</v>
      </c>
      <c r="K14" s="10">
        <f>VLOOKUP('Quality scores and comments'!J14,Sheet1!$A$20:$B$23,2,0)</f>
        <v>10</v>
      </c>
      <c r="L14" s="11" t="s">
        <v>62</v>
      </c>
      <c r="M14" s="12" t="s">
        <v>44</v>
      </c>
      <c r="N14" s="10">
        <f>VLOOKUP('Quality scores and comments'!M14,Sheet1!$A$20:$B$23,2,0)</f>
        <v>10</v>
      </c>
      <c r="O14" s="11" t="s">
        <v>63</v>
      </c>
    </row>
    <row r="15" spans="2:15" s="19" customFormat="1" ht="57.75" customHeight="1" thickBot="1" x14ac:dyDescent="0.35">
      <c r="B15" s="41" t="s">
        <v>14</v>
      </c>
      <c r="C15" s="42">
        <f>SUM(C11:C14)</f>
        <v>30</v>
      </c>
      <c r="D15" s="59">
        <f>SUM(E11:E14)</f>
        <v>30</v>
      </c>
      <c r="E15" s="60"/>
      <c r="F15" s="61"/>
      <c r="G15" s="59">
        <f>SUM(H11:H14)</f>
        <v>30</v>
      </c>
      <c r="H15" s="60"/>
      <c r="I15" s="61"/>
      <c r="J15" s="59">
        <f>SUM(K11:K14)</f>
        <v>30</v>
      </c>
      <c r="K15" s="60"/>
      <c r="L15" s="61"/>
      <c r="M15" s="59">
        <f>SUM(N11:N14)</f>
        <v>30</v>
      </c>
      <c r="N15" s="60"/>
      <c r="O15" s="61"/>
    </row>
    <row r="16" spans="2:15" s="19" customFormat="1" ht="57.75" customHeight="1" thickBot="1" x14ac:dyDescent="0.35">
      <c r="B16" s="41" t="s">
        <v>4</v>
      </c>
      <c r="C16" s="43" t="s">
        <v>29</v>
      </c>
      <c r="D16" s="59">
        <v>98714.68</v>
      </c>
      <c r="E16" s="60"/>
      <c r="F16" s="61"/>
      <c r="G16" s="59">
        <v>103863.3</v>
      </c>
      <c r="H16" s="60"/>
      <c r="I16" s="61"/>
      <c r="J16" s="59">
        <v>103449.47</v>
      </c>
      <c r="K16" s="60"/>
      <c r="L16" s="61"/>
      <c r="M16" s="59">
        <v>98055</v>
      </c>
      <c r="N16" s="60"/>
      <c r="O16" s="61"/>
    </row>
    <row r="17" spans="2:15" s="19" customFormat="1" ht="57.75" customHeight="1" thickBot="1" x14ac:dyDescent="0.35">
      <c r="B17" s="41" t="s">
        <v>28</v>
      </c>
      <c r="C17" s="43">
        <v>70</v>
      </c>
      <c r="D17" s="56">
        <f>IF(D16&gt;0,$C$17*(1-((D$16-(MIN($D$16:$O$16)))/(MIN($D$16:$O$16)))))</f>
        <v>69.529064300647605</v>
      </c>
      <c r="E17" s="57"/>
      <c r="F17" s="58"/>
      <c r="G17" s="56">
        <f>IF(G16&gt;0,$C$17*(1-((G$16-(MIN($D$16:$O$16)))/(MIN($D$16:$O$16)))))</f>
        <v>65.85354137983785</v>
      </c>
      <c r="H17" s="57"/>
      <c r="I17" s="58"/>
      <c r="J17" s="56">
        <f>IF(J16&gt;0,$C$17*(1-((J$16-(MIN($D$16:$O$16)))/(MIN($D$16:$O$16)))))</f>
        <v>66.148968436081788</v>
      </c>
      <c r="K17" s="57"/>
      <c r="L17" s="58"/>
      <c r="M17" s="56">
        <f>IF(M16&gt;0,$C$17*(1-((M$16-(MIN($D$16:$O$16)))/(MIN($D$16:$O$16)))))</f>
        <v>70</v>
      </c>
      <c r="N17" s="57"/>
      <c r="O17" s="58"/>
    </row>
    <row r="18" spans="2:15" s="21" customFormat="1" ht="90" customHeight="1" thickBot="1" x14ac:dyDescent="0.4">
      <c r="B18" s="18" t="s">
        <v>15</v>
      </c>
      <c r="C18" s="20">
        <f>C15+C17</f>
        <v>100</v>
      </c>
      <c r="D18" s="18" t="s">
        <v>1</v>
      </c>
      <c r="E18" s="66">
        <f>D15+D17</f>
        <v>99.529064300647605</v>
      </c>
      <c r="F18" s="52"/>
      <c r="G18" s="18" t="s">
        <v>1</v>
      </c>
      <c r="H18" s="66">
        <f>G15+G17</f>
        <v>95.85354137983785</v>
      </c>
      <c r="I18" s="52"/>
      <c r="J18" s="18" t="s">
        <v>1</v>
      </c>
      <c r="K18" s="51">
        <f>J15+J17</f>
        <v>96.148968436081788</v>
      </c>
      <c r="L18" s="52"/>
      <c r="M18" s="18" t="s">
        <v>1</v>
      </c>
      <c r="N18" s="51">
        <f>M15+M17</f>
        <v>100</v>
      </c>
      <c r="O18" s="52"/>
    </row>
    <row r="19" spans="2:15" ht="23.25" x14ac:dyDescent="0.2">
      <c r="B19" s="3"/>
      <c r="C19" s="3"/>
      <c r="D19" s="2"/>
      <c r="E19" s="1"/>
      <c r="F19" s="1"/>
    </row>
    <row r="20" spans="2:15" ht="15" x14ac:dyDescent="0.2">
      <c r="B20" s="38"/>
      <c r="C20" s="38"/>
      <c r="E20" s="1"/>
      <c r="F20" s="1"/>
    </row>
    <row r="21" spans="2:15" ht="15.75" thickBot="1" x14ac:dyDescent="0.25">
      <c r="E21" s="1"/>
      <c r="F21" s="1"/>
    </row>
    <row r="22" spans="2:15" ht="35.25" customHeight="1" x14ac:dyDescent="0.2">
      <c r="B22" s="67" t="s">
        <v>13</v>
      </c>
      <c r="C22" s="68"/>
      <c r="D22" s="68"/>
      <c r="E22" s="68"/>
      <c r="F22" s="68"/>
      <c r="G22" s="68"/>
      <c r="H22" s="68"/>
      <c r="I22" s="69"/>
    </row>
    <row r="23" spans="2:15" x14ac:dyDescent="0.2">
      <c r="B23" s="6"/>
      <c r="C23" s="7"/>
      <c r="D23" s="7"/>
      <c r="E23" s="7"/>
      <c r="F23" s="7"/>
      <c r="G23" s="7"/>
      <c r="H23" s="7"/>
      <c r="I23" s="8"/>
    </row>
    <row r="24" spans="2:15" ht="30" customHeight="1" x14ac:dyDescent="0.2">
      <c r="B24" s="48" t="s">
        <v>32</v>
      </c>
      <c r="C24" s="49"/>
      <c r="D24" s="49"/>
      <c r="E24" s="49"/>
      <c r="F24" s="49"/>
      <c r="G24" s="49"/>
      <c r="H24" s="49"/>
      <c r="I24" s="50"/>
    </row>
    <row r="25" spans="2:15" ht="30" customHeight="1" x14ac:dyDescent="0.2">
      <c r="B25" s="48" t="s">
        <v>18</v>
      </c>
      <c r="C25" s="49"/>
      <c r="D25" s="49"/>
      <c r="E25" s="49"/>
      <c r="F25" s="49"/>
      <c r="G25" s="49"/>
      <c r="H25" s="49"/>
      <c r="I25" s="50"/>
    </row>
    <row r="26" spans="2:15" ht="30" customHeight="1" x14ac:dyDescent="0.2">
      <c r="B26" s="48" t="s">
        <v>30</v>
      </c>
      <c r="C26" s="49"/>
      <c r="D26" s="49"/>
      <c r="E26" s="49"/>
      <c r="F26" s="49"/>
      <c r="G26" s="49"/>
      <c r="H26" s="49"/>
      <c r="I26" s="50"/>
    </row>
    <row r="27" spans="2:15" ht="30" customHeight="1" x14ac:dyDescent="0.2">
      <c r="B27" s="48" t="s">
        <v>31</v>
      </c>
      <c r="C27" s="49"/>
      <c r="D27" s="49"/>
      <c r="E27" s="49"/>
      <c r="F27" s="49"/>
      <c r="G27" s="49"/>
      <c r="H27" s="49"/>
      <c r="I27" s="50"/>
    </row>
    <row r="28" spans="2:15" ht="30" customHeight="1" x14ac:dyDescent="0.2">
      <c r="B28" s="48" t="s">
        <v>19</v>
      </c>
      <c r="C28" s="49"/>
      <c r="D28" s="49"/>
      <c r="E28" s="49"/>
      <c r="F28" s="49"/>
      <c r="G28" s="49"/>
      <c r="H28" s="49"/>
      <c r="I28" s="50"/>
    </row>
    <row r="29" spans="2:15" ht="30" customHeight="1" x14ac:dyDescent="0.2">
      <c r="B29" s="48" t="s">
        <v>33</v>
      </c>
      <c r="C29" s="49"/>
      <c r="D29" s="49"/>
      <c r="E29" s="49"/>
      <c r="F29" s="49"/>
      <c r="G29" s="49"/>
      <c r="H29" s="49"/>
      <c r="I29" s="50"/>
    </row>
    <row r="30" spans="2:15" ht="45" customHeight="1" x14ac:dyDescent="0.2">
      <c r="B30" s="62" t="s">
        <v>34</v>
      </c>
      <c r="C30" s="63"/>
      <c r="D30" s="63"/>
      <c r="E30" s="63"/>
      <c r="F30" s="63"/>
      <c r="G30" s="63"/>
      <c r="H30" s="63"/>
      <c r="I30" s="64"/>
    </row>
    <row r="31" spans="2:15" ht="24" thickBot="1" x14ac:dyDescent="0.4">
      <c r="B31" s="45"/>
      <c r="C31" s="46"/>
      <c r="D31" s="46"/>
      <c r="E31" s="46"/>
      <c r="F31" s="46"/>
      <c r="G31" s="46"/>
      <c r="H31" s="46"/>
      <c r="I31" s="47"/>
    </row>
  </sheetData>
  <dataConsolidate/>
  <mergeCells count="30">
    <mergeCell ref="B30:I30"/>
    <mergeCell ref="B4:I4"/>
    <mergeCell ref="D9:F9"/>
    <mergeCell ref="G9:I9"/>
    <mergeCell ref="D15:F15"/>
    <mergeCell ref="G15:I15"/>
    <mergeCell ref="B25:I25"/>
    <mergeCell ref="E18:F18"/>
    <mergeCell ref="H18:I18"/>
    <mergeCell ref="D17:F17"/>
    <mergeCell ref="G17:I17"/>
    <mergeCell ref="B22:I22"/>
    <mergeCell ref="D16:F16"/>
    <mergeCell ref="G16:I16"/>
    <mergeCell ref="B31:I31"/>
    <mergeCell ref="B28:I28"/>
    <mergeCell ref="K18:L18"/>
    <mergeCell ref="M9:O9"/>
    <mergeCell ref="N18:O18"/>
    <mergeCell ref="J9:L9"/>
    <mergeCell ref="J17:L17"/>
    <mergeCell ref="M17:O17"/>
    <mergeCell ref="J15:L15"/>
    <mergeCell ref="M15:O15"/>
    <mergeCell ref="B24:I24"/>
    <mergeCell ref="B26:I26"/>
    <mergeCell ref="J16:L16"/>
    <mergeCell ref="M16:O16"/>
    <mergeCell ref="B27:I27"/>
    <mergeCell ref="B29:I29"/>
  </mergeCells>
  <pageMargins left="0.7" right="0.7" top="0.75" bottom="0.75" header="0.3" footer="0.3"/>
  <pageSetup paperSize="9" scale="19" orientation="portrait" r:id="rId1"/>
  <drawing r:id="rId2"/>
  <extLst>
    <ext xmlns:x14="http://schemas.microsoft.com/office/spreadsheetml/2009/9/main" uri="{CCE6A557-97BC-4b89-ADB6-D9C93CAAB3DF}">
      <x14:dataValidations xmlns:xm="http://schemas.microsoft.com/office/excel/2006/main" xWindow="682" yWindow="506" count="6">
        <x14:dataValidation type="list" showInputMessage="1" showErrorMessage="1" errorTitle="Error" error="Please 'cancel' and select from the drop down menu." promptTitle="Please select from drop down box" prompt="Excellent_x000a_Good_x000a_Satisfactory_x000a_Marginal_x000a_Fair _x000a_Poor">
          <x14:formula1>
            <xm:f>Sheet1!$A$1:$A$6</xm:f>
          </x14:formula1>
          <xm:sqref>J12:J13 M12:M13 D12:D13 G12:G13</xm:sqref>
        </x14:dataValidation>
        <x14:dataValidation type="list" showInputMessage="1" showErrorMessage="1" errorTitle="Error" error="Please 'cancel' and select from the drop down menu." promptTitle="Please select from drop down box" prompt="Excellent_x000a_Good_x000a_Satisfactory_x000a_Marginal_x000a_Fair _x000a_Poor">
          <x14:formula1>
            <xm:f>Sheet1!$A$11:$A$15</xm:f>
          </x14:formula1>
          <xm:sqref>D11 G11 J11 M11</xm:sqref>
        </x14:dataValidation>
        <x14:dataValidation type="list" showInputMessage="1" showErrorMessage="1" errorTitle="Error" error="Please 'cancel' and select from the drop down menu." promptTitle="Please select from drop down box" prompt="Excellent_x000a_Good_x000a_Satisfactory_x000a_Marginal_x000a_Fair _x000a_Poor">
          <x14:formula1>
            <xm:f>Sheet1!$A$20:$A23</xm:f>
          </x14:formula1>
          <xm:sqref>D14</xm:sqref>
        </x14:dataValidation>
        <x14:dataValidation type="list" showInputMessage="1" showErrorMessage="1" errorTitle="Error" error="Please 'cancel' and select from the drop down menu." promptTitle="Please select from drop down box" prompt="Excellent_x000a_Good_x000a_Satisfactory_x000a_Marginal_x000a_Fair _x000a_Poor">
          <x14:formula1>
            <xm:f>Sheet1!$A$20:$A23</xm:f>
          </x14:formula1>
          <xm:sqref>M14</xm:sqref>
        </x14:dataValidation>
        <x14:dataValidation type="list" showInputMessage="1" showErrorMessage="1" errorTitle="Error" error="Please 'cancel' and select from the drop down menu." promptTitle="Please select from drop down box" prompt="Excellent_x000a_Good_x000a_Satisfactory_x000a_Marginal_x000a_Fair _x000a_Poor">
          <x14:formula1>
            <xm:f>Sheet1!$A$20:$A23</xm:f>
          </x14:formula1>
          <xm:sqref>J14</xm:sqref>
        </x14:dataValidation>
        <x14:dataValidation type="list" showInputMessage="1" showErrorMessage="1" errorTitle="Error" error="Please 'cancel' and select from the drop down menu." promptTitle="Please select from drop down box" prompt="Excellent_x000a_Good_x000a_Satisfactory_x000a_Marginal_x000a_Fair _x000a_Poor">
          <x14:formula1>
            <xm:f>Sheet1!$A$20:$A23</xm:f>
          </x14:formula1>
          <xm:sqref>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N15" sqref="N15"/>
    </sheetView>
  </sheetViews>
  <sheetFormatPr defaultRowHeight="12.75" x14ac:dyDescent="0.2"/>
  <sheetData>
    <row r="1" spans="1:2" x14ac:dyDescent="0.2">
      <c r="A1" t="s">
        <v>10</v>
      </c>
      <c r="B1">
        <v>1</v>
      </c>
    </row>
    <row r="2" spans="1:2" x14ac:dyDescent="0.2">
      <c r="A2" t="s">
        <v>11</v>
      </c>
      <c r="B2">
        <v>0.8</v>
      </c>
    </row>
    <row r="3" spans="1:2" x14ac:dyDescent="0.2">
      <c r="A3" t="s">
        <v>12</v>
      </c>
      <c r="B3">
        <v>0.6</v>
      </c>
    </row>
    <row r="4" spans="1:2" x14ac:dyDescent="0.2">
      <c r="A4" t="s">
        <v>2</v>
      </c>
      <c r="B4">
        <v>0.4</v>
      </c>
    </row>
    <row r="5" spans="1:2" x14ac:dyDescent="0.2">
      <c r="A5" t="s">
        <v>8</v>
      </c>
      <c r="B5">
        <v>0.2</v>
      </c>
    </row>
    <row r="6" spans="1:2" x14ac:dyDescent="0.2">
      <c r="A6" t="s">
        <v>3</v>
      </c>
      <c r="B6">
        <v>0</v>
      </c>
    </row>
    <row r="11" spans="1:2" ht="13.5" thickBot="1" x14ac:dyDescent="0.25">
      <c r="A11" s="39" t="s">
        <v>39</v>
      </c>
      <c r="B11" s="39">
        <v>10</v>
      </c>
    </row>
    <row r="12" spans="1:2" ht="13.5" thickBot="1" x14ac:dyDescent="0.25">
      <c r="A12" s="39" t="s">
        <v>40</v>
      </c>
      <c r="B12" s="39">
        <v>8</v>
      </c>
    </row>
    <row r="13" spans="1:2" ht="13.5" thickBot="1" x14ac:dyDescent="0.25">
      <c r="A13" s="39" t="s">
        <v>41</v>
      </c>
      <c r="B13" s="39">
        <v>5</v>
      </c>
    </row>
    <row r="14" spans="1:2" ht="13.5" thickBot="1" x14ac:dyDescent="0.25">
      <c r="A14" s="39" t="s">
        <v>42</v>
      </c>
      <c r="B14" s="39">
        <v>3</v>
      </c>
    </row>
    <row r="15" spans="1:2" ht="13.5" thickBot="1" x14ac:dyDescent="0.25">
      <c r="A15" s="39" t="s">
        <v>43</v>
      </c>
      <c r="B15" s="39">
        <v>0</v>
      </c>
    </row>
    <row r="20" spans="1:2" ht="39" thickBot="1" x14ac:dyDescent="0.25">
      <c r="A20" s="40" t="s">
        <v>44</v>
      </c>
      <c r="B20" s="40">
        <v>10</v>
      </c>
    </row>
    <row r="21" spans="1:2" ht="64.5" thickBot="1" x14ac:dyDescent="0.25">
      <c r="A21" s="40" t="s">
        <v>45</v>
      </c>
      <c r="B21" s="40">
        <v>6</v>
      </c>
    </row>
    <row r="22" spans="1:2" ht="64.5" thickBot="1" x14ac:dyDescent="0.25">
      <c r="A22" s="40" t="s">
        <v>46</v>
      </c>
      <c r="B22" s="40">
        <v>3</v>
      </c>
    </row>
    <row r="23" spans="1:2" ht="64.5" thickBot="1" x14ac:dyDescent="0.25">
      <c r="A23" s="40" t="s">
        <v>47</v>
      </c>
      <c r="B23" s="40">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F22"/>
  <sheetViews>
    <sheetView showGridLines="0" topLeftCell="A19" zoomScaleNormal="100" workbookViewId="0">
      <selection activeCell="F6" sqref="F6"/>
    </sheetView>
  </sheetViews>
  <sheetFormatPr defaultRowHeight="12.75" x14ac:dyDescent="0.2"/>
  <cols>
    <col min="3" max="3" width="46.85546875" customWidth="1"/>
    <col min="4" max="4" width="38.28515625" customWidth="1"/>
    <col min="5" max="5" width="30.5703125" customWidth="1"/>
    <col min="6" max="6" width="23.42578125" customWidth="1"/>
  </cols>
  <sheetData>
    <row r="10" spans="2:6" ht="30.75" customHeight="1" thickBot="1" x14ac:dyDescent="0.25">
      <c r="B10" s="92" t="s">
        <v>21</v>
      </c>
      <c r="C10" s="92"/>
      <c r="D10" s="92"/>
      <c r="E10" s="92"/>
      <c r="F10" s="92"/>
    </row>
    <row r="11" spans="2:6" ht="27.75" customHeight="1" thickBot="1" x14ac:dyDescent="0.25">
      <c r="B11" s="84">
        <v>1</v>
      </c>
      <c r="C11" s="81" t="s">
        <v>10</v>
      </c>
      <c r="D11" s="82"/>
      <c r="E11" s="82"/>
      <c r="F11" s="83"/>
    </row>
    <row r="12" spans="2:6" ht="82.5" customHeight="1" thickBot="1" x14ac:dyDescent="0.25">
      <c r="B12" s="85"/>
      <c r="C12" s="72" t="s">
        <v>20</v>
      </c>
      <c r="D12" s="73"/>
      <c r="E12" s="73"/>
      <c r="F12" s="74"/>
    </row>
    <row r="13" spans="2:6" ht="27" customHeight="1" thickBot="1" x14ac:dyDescent="0.25">
      <c r="B13" s="86">
        <v>0.8</v>
      </c>
      <c r="C13" s="89" t="s">
        <v>11</v>
      </c>
      <c r="D13" s="90"/>
      <c r="E13" s="90"/>
      <c r="F13" s="91"/>
    </row>
    <row r="14" spans="2:6" ht="144" customHeight="1" thickBot="1" x14ac:dyDescent="0.25">
      <c r="B14" s="88"/>
      <c r="C14" s="78" t="s">
        <v>22</v>
      </c>
      <c r="D14" s="79"/>
      <c r="E14" s="79"/>
      <c r="F14" s="80"/>
    </row>
    <row r="15" spans="2:6" ht="27" customHeight="1" thickBot="1" x14ac:dyDescent="0.25">
      <c r="B15" s="84">
        <v>0.6</v>
      </c>
      <c r="C15" s="81" t="s">
        <v>12</v>
      </c>
      <c r="D15" s="82"/>
      <c r="E15" s="82"/>
      <c r="F15" s="83"/>
    </row>
    <row r="16" spans="2:6" ht="111.75" customHeight="1" thickBot="1" x14ac:dyDescent="0.25">
      <c r="B16" s="85"/>
      <c r="C16" s="72" t="s">
        <v>23</v>
      </c>
      <c r="D16" s="73"/>
      <c r="E16" s="73"/>
      <c r="F16" s="74"/>
    </row>
    <row r="17" spans="2:6" ht="27" customHeight="1" thickBot="1" x14ac:dyDescent="0.25">
      <c r="B17" s="86">
        <v>0.4</v>
      </c>
      <c r="C17" s="75" t="s">
        <v>2</v>
      </c>
      <c r="D17" s="76"/>
      <c r="E17" s="76"/>
      <c r="F17" s="77"/>
    </row>
    <row r="18" spans="2:6" ht="102.75" customHeight="1" thickBot="1" x14ac:dyDescent="0.25">
      <c r="B18" s="87"/>
      <c r="C18" s="78" t="s">
        <v>24</v>
      </c>
      <c r="D18" s="79"/>
      <c r="E18" s="79"/>
      <c r="F18" s="80"/>
    </row>
    <row r="19" spans="2:6" ht="27" customHeight="1" thickBot="1" x14ac:dyDescent="0.25">
      <c r="B19" s="84">
        <v>0.2</v>
      </c>
      <c r="C19" s="81" t="s">
        <v>8</v>
      </c>
      <c r="D19" s="82"/>
      <c r="E19" s="82"/>
      <c r="F19" s="83"/>
    </row>
    <row r="20" spans="2:6" ht="86.25" customHeight="1" thickBot="1" x14ac:dyDescent="0.25">
      <c r="B20" s="85"/>
      <c r="C20" s="72" t="s">
        <v>25</v>
      </c>
      <c r="D20" s="73"/>
      <c r="E20" s="73"/>
      <c r="F20" s="74"/>
    </row>
    <row r="21" spans="2:6" ht="27" customHeight="1" thickBot="1" x14ac:dyDescent="0.25">
      <c r="B21" s="70">
        <v>0</v>
      </c>
      <c r="C21" s="75" t="s">
        <v>3</v>
      </c>
      <c r="D21" s="76"/>
      <c r="E21" s="76"/>
      <c r="F21" s="77"/>
    </row>
    <row r="22" spans="2:6" ht="25.5" customHeight="1" thickBot="1" x14ac:dyDescent="0.25">
      <c r="B22" s="71"/>
      <c r="C22" s="78" t="s">
        <v>26</v>
      </c>
      <c r="D22" s="79"/>
      <c r="E22" s="79"/>
      <c r="F22" s="80"/>
    </row>
  </sheetData>
  <mergeCells count="19">
    <mergeCell ref="C12:F12"/>
    <mergeCell ref="C11:F11"/>
    <mergeCell ref="C13:F13"/>
    <mergeCell ref="B10:F10"/>
    <mergeCell ref="C19:F19"/>
    <mergeCell ref="B19:B20"/>
    <mergeCell ref="B11:B12"/>
    <mergeCell ref="B21:B22"/>
    <mergeCell ref="C20:F20"/>
    <mergeCell ref="C21:F21"/>
    <mergeCell ref="C22:F22"/>
    <mergeCell ref="C14:F14"/>
    <mergeCell ref="C15:F15"/>
    <mergeCell ref="C16:F16"/>
    <mergeCell ref="C17:F17"/>
    <mergeCell ref="C18:F18"/>
    <mergeCell ref="B15:B16"/>
    <mergeCell ref="B17:B18"/>
    <mergeCell ref="B13:B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F13"/>
  <sheetViews>
    <sheetView showGridLines="0" workbookViewId="0">
      <selection activeCell="F18" sqref="F18"/>
    </sheetView>
  </sheetViews>
  <sheetFormatPr defaultRowHeight="12.75" x14ac:dyDescent="0.2"/>
  <cols>
    <col min="2" max="2" width="17.28515625" bestFit="1" customWidth="1"/>
    <col min="3" max="7" width="18.140625" bestFit="1" customWidth="1"/>
  </cols>
  <sheetData>
    <row r="7" spans="2:6" ht="13.5" thickBot="1" x14ac:dyDescent="0.25"/>
    <row r="8" spans="2:6" ht="13.5" thickBot="1" x14ac:dyDescent="0.25">
      <c r="C8" s="35" t="str">
        <f>'Quality scores and comments'!D9</f>
        <v>Avrenim</v>
      </c>
      <c r="D8" s="36" t="str">
        <f>'Quality scores and comments'!G9</f>
        <v>Green Team Partnership</v>
      </c>
      <c r="E8" s="36" t="str">
        <f>'Quality scores and comments'!J9</f>
        <v>Effective Home</v>
      </c>
      <c r="F8" s="36" t="str">
        <f>'Quality scores and comments'!M9</f>
        <v>Craven Energies</v>
      </c>
    </row>
    <row r="9" spans="2:6" ht="15" x14ac:dyDescent="0.25">
      <c r="B9" s="25" t="s">
        <v>16</v>
      </c>
      <c r="C9" s="28">
        <f>'Quality scores and comments'!D15</f>
        <v>30</v>
      </c>
      <c r="D9" s="28">
        <f>'Quality scores and comments'!G15</f>
        <v>30</v>
      </c>
      <c r="E9" s="28">
        <f>'Quality scores and comments'!J15</f>
        <v>30</v>
      </c>
      <c r="F9" s="28">
        <f>'Quality scores and comments'!M15</f>
        <v>30</v>
      </c>
    </row>
    <row r="10" spans="2:6" ht="15" x14ac:dyDescent="0.25">
      <c r="B10" s="26" t="s">
        <v>4</v>
      </c>
      <c r="C10" s="29">
        <f>'Quality scores and comments'!D17</f>
        <v>69.529064300647605</v>
      </c>
      <c r="D10" s="33">
        <f>'Quality scores and comments'!G17</f>
        <v>65.85354137983785</v>
      </c>
      <c r="E10" s="32">
        <f>'Quality scores and comments'!J17</f>
        <v>66.148968436081788</v>
      </c>
      <c r="F10" s="28">
        <f>'Quality scores and comments'!M17</f>
        <v>70</v>
      </c>
    </row>
    <row r="11" spans="2:6" ht="16.5" thickBot="1" x14ac:dyDescent="0.3">
      <c r="B11" s="27" t="s">
        <v>17</v>
      </c>
      <c r="C11" s="30">
        <f>C9+C10</f>
        <v>99.529064300647605</v>
      </c>
      <c r="D11" s="34">
        <f>D9+D10</f>
        <v>95.85354137983785</v>
      </c>
      <c r="E11" s="34">
        <f>E9+E10</f>
        <v>96.148968436081788</v>
      </c>
      <c r="F11" s="34">
        <f>F9+F10</f>
        <v>100</v>
      </c>
    </row>
    <row r="12" spans="2:6" ht="13.5" thickBot="1" x14ac:dyDescent="0.25"/>
    <row r="13" spans="2:6" ht="15.75" thickBot="1" x14ac:dyDescent="0.3">
      <c r="B13" s="24" t="s">
        <v>27</v>
      </c>
      <c r="C13" s="31">
        <f>RANK(C11,$C11:F11)</f>
        <v>2</v>
      </c>
      <c r="D13" s="31">
        <f>RANK(D11,$C11:G11)</f>
        <v>4</v>
      </c>
      <c r="E13" s="31">
        <f>RANK(E11,$C11:H11)</f>
        <v>3</v>
      </c>
      <c r="F13" s="31">
        <f>RANK(F11,$C11:I11)</f>
        <v>1</v>
      </c>
    </row>
  </sheetData>
  <conditionalFormatting sqref="C13:F13">
    <cfRule type="containsText" dxfId="0" priority="1" operator="containsText" text="1">
      <formula>NOT(ISERROR(SEARCH("1",C13)))</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18be74b-408a-4821-a541-c1cb6a280853" ContentTypeId="0x010100CD2C4A6BD139E040B17750FF27DCB588" PreviousValue="true"/>
</file>

<file path=customXml/item2.xml><?xml version="1.0" encoding="utf-8"?>
<ct:contentTypeSchema xmlns:ct="http://schemas.microsoft.com/office/2006/metadata/contentType" xmlns:ma="http://schemas.microsoft.com/office/2006/metadata/properties/metaAttributes" ct:_="" ma:_="" ma:contentTypeName="Combined Authority Document" ma:contentTypeID="0x010100CD2C4A6BD139E040B17750FF27DCB58800D549ECD9458C5C48AE58D854AA23F645" ma:contentTypeVersion="35" ma:contentTypeDescription="Create a new document." ma:contentTypeScope="" ma:versionID="0dde56f2741b947c5768cf4540ba8806">
  <xsd:schema xmlns:xsd="http://www.w3.org/2001/XMLSchema" xmlns:xs="http://www.w3.org/2001/XMLSchema" xmlns:p="http://schemas.microsoft.com/office/2006/metadata/properties" xmlns:ns2="609d8ea2-166c-4bc4-b8e6-471679cf7152" xmlns:ns3="d980aaa7-0145-4da4-a900-6f89e5dc3793" xmlns:ns4="306c9e73-2020-485d-8d60-89a38c7e972f" targetNamespace="http://schemas.microsoft.com/office/2006/metadata/properties" ma:root="true" ma:fieldsID="2486562a912253f5e08461809c65d2aa" ns2:_="" ns3:_="" ns4:_="">
    <xsd:import namespace="609d8ea2-166c-4bc4-b8e6-471679cf7152"/>
    <xsd:import namespace="d980aaa7-0145-4da4-a900-6f89e5dc3793"/>
    <xsd:import namespace="306c9e73-2020-485d-8d60-89a38c7e972f"/>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d8ea2-166c-4bc4-b8e6-471679cf715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a57ef59-7beb-451a-b803-102b6bd249cf}" ma:internalName="TaxCatchAll" ma:showField="CatchAllData" ma:web="306c9e73-2020-485d-8d60-89a38c7e972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5a57ef59-7beb-451a-b803-102b6bd249cf}" ma:internalName="TaxCatchAllLabel" ma:readOnly="true" ma:showField="CatchAllDataLabel" ma:web="306c9e73-2020-485d-8d60-89a38c7e97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80aaa7-0145-4da4-a900-6f89e5dc37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6c9e73-2020-485d-8d60-89a38c7e972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09d8ea2-166c-4bc4-b8e6-471679cf7152"/>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BBD14B-42C4-4778-9694-B56C2FA63575}">
  <ds:schemaRefs>
    <ds:schemaRef ds:uri="Microsoft.SharePoint.Taxonomy.ContentTypeSync"/>
  </ds:schemaRefs>
</ds:datastoreItem>
</file>

<file path=customXml/itemProps2.xml><?xml version="1.0" encoding="utf-8"?>
<ds:datastoreItem xmlns:ds="http://schemas.openxmlformats.org/officeDocument/2006/customXml" ds:itemID="{D2514872-B455-4A3F-B981-678ABF75C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d8ea2-166c-4bc4-b8e6-471679cf7152"/>
    <ds:schemaRef ds:uri="d980aaa7-0145-4da4-a900-6f89e5dc3793"/>
    <ds:schemaRef ds:uri="306c9e73-2020-485d-8d60-89a38c7e97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A2B1F5-E59E-446C-B9C6-E491C359CCAA}">
  <ds:schemaRefs>
    <ds:schemaRef ds:uri="http://schemas.microsoft.com/office/2006/documentManagement/types"/>
    <ds:schemaRef ds:uri="d980aaa7-0145-4da4-a900-6f89e5dc3793"/>
    <ds:schemaRef ds:uri="306c9e73-2020-485d-8d60-89a38c7e972f"/>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609d8ea2-166c-4bc4-b8e6-471679cf7152"/>
    <ds:schemaRef ds:uri="http://www.w3.org/XML/1998/namespace"/>
    <ds:schemaRef ds:uri="http://purl.org/dc/dcmitype/"/>
  </ds:schemaRefs>
</ds:datastoreItem>
</file>

<file path=customXml/itemProps4.xml><?xml version="1.0" encoding="utf-8"?>
<ds:datastoreItem xmlns:ds="http://schemas.openxmlformats.org/officeDocument/2006/customXml" ds:itemID="{83188B27-5958-49DF-B987-849442682E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Quality scores and comments</vt:lpstr>
      <vt:lpstr>Sheet1</vt:lpstr>
      <vt:lpstr>Marking Scheme</vt:lpstr>
      <vt:lpstr>Summary</vt:lpstr>
      <vt:lpstr>Scoring</vt:lpstr>
      <vt:lpstr>Scoring1</vt:lpstr>
    </vt:vector>
  </TitlesOfParts>
  <Company>West Yorkshire PTE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Brooks</dc:creator>
  <cp:lastModifiedBy>Sanita Dombrovska</cp:lastModifiedBy>
  <cp:lastPrinted>2022-03-22T12:26:57Z</cp:lastPrinted>
  <dcterms:created xsi:type="dcterms:W3CDTF">2003-09-08T10:00:22Z</dcterms:created>
  <dcterms:modified xsi:type="dcterms:W3CDTF">2022-03-22T12:27:08Z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0x010100CD2C4A6BD139E040B17750FF27DCB58800D549ECD9458C5C48AE58D854AA23F645</vt:lpwstr>
  </property>
  <property fmtid="{D5CDD505-2E9C-101B-9397-08002B2CF9AE}" pid="3" name="Order">
    <vt:r8>15900</vt:r8>
  </property>
  <property fmtid="{D5CDD505-2E9C-101B-9397-08002B2CF9AE}" pid="4" name="Information Asset Owner">
    <vt:lpwstr/>
  </property>
</Properties>
</file>