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ERBY JOBS\Job2979-All Saints\Tender\Commerical\"/>
    </mc:Choice>
  </mc:AlternateContent>
  <xr:revisionPtr revIDLastSave="0" documentId="13_ncr:1_{54F44A37-C0B8-46AD-A0EF-9E6FF14E6A2A}" xr6:coauthVersionLast="47" xr6:coauthVersionMax="47" xr10:uidLastSave="{00000000-0000-0000-0000-000000000000}"/>
  <bookViews>
    <workbookView xWindow="28680" yWindow="-120" windowWidth="29040" windowHeight="15720" firstSheet="3" activeTab="3" xr2:uid="{8ACD1918-A0C0-4E24-AEBE-4E08D8FEACB0}"/>
  </bookViews>
  <sheets>
    <sheet name="Sheet3" sheetId="7" state="hidden" r:id="rId1"/>
    <sheet name="Worked Example" sheetId="6" state="hidden" r:id="rId2"/>
    <sheet name="Scoring Example" sheetId="5" state="hidden" r:id="rId3"/>
    <sheet name="C2 - Commercial Scoring Matrix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8" l="1"/>
  <c r="I6" i="8" s="1"/>
  <c r="I8" i="8" s="1"/>
  <c r="K6" i="8"/>
  <c r="L6" i="8" s="1"/>
  <c r="J8" i="8"/>
  <c r="G8" i="8"/>
  <c r="C8" i="8"/>
  <c r="B8" i="8"/>
  <c r="L9" i="5"/>
  <c r="L7" i="5"/>
  <c r="I10" i="5"/>
  <c r="F8" i="5"/>
  <c r="F6" i="5"/>
  <c r="C12" i="5"/>
  <c r="B12" i="5"/>
  <c r="J12" i="5"/>
  <c r="L8" i="8" l="1"/>
  <c r="F8" i="7"/>
  <c r="F9" i="7" s="1"/>
  <c r="E9" i="7"/>
  <c r="D9" i="7"/>
  <c r="C9" i="7"/>
  <c r="F7" i="7"/>
  <c r="F6" i="7"/>
  <c r="F5" i="7"/>
  <c r="F4" i="7"/>
  <c r="E30" i="6"/>
  <c r="F30" i="6" s="1"/>
  <c r="E28" i="6"/>
  <c r="F28" i="6" s="1"/>
  <c r="E20" i="6"/>
  <c r="F20" i="6" s="1"/>
  <c r="E7" i="6"/>
  <c r="F7" i="6" s="1"/>
  <c r="E5" i="6"/>
  <c r="F5" i="6" s="1"/>
  <c r="D32" i="6"/>
  <c r="C32" i="6"/>
  <c r="D21" i="6"/>
  <c r="C21" i="6"/>
  <c r="D10" i="6"/>
  <c r="C10" i="6"/>
  <c r="K10" i="5"/>
  <c r="E10" i="5"/>
  <c r="E9" i="5"/>
  <c r="E7" i="5"/>
  <c r="F7" i="5" s="1"/>
  <c r="H7" i="5"/>
  <c r="K6" i="5"/>
  <c r="L6" i="5" s="1"/>
  <c r="H6" i="5"/>
  <c r="I6" i="5" s="1"/>
  <c r="G9" i="5"/>
  <c r="H9" i="5" s="1"/>
  <c r="K8" i="5"/>
  <c r="K8" i="8" l="1"/>
  <c r="H8" i="8"/>
  <c r="E19" i="6"/>
  <c r="F19" i="6" s="1"/>
  <c r="I9" i="5"/>
  <c r="E17" i="6"/>
  <c r="F17" i="6" s="1"/>
  <c r="I7" i="5"/>
  <c r="E31" i="6"/>
  <c r="F31" i="6" s="1"/>
  <c r="L10" i="5"/>
  <c r="E29" i="6"/>
  <c r="F29" i="6" s="1"/>
  <c r="L8" i="5"/>
  <c r="L12" i="5" s="1"/>
  <c r="E9" i="6"/>
  <c r="F9" i="6" s="1"/>
  <c r="F10" i="5"/>
  <c r="E8" i="6"/>
  <c r="F8" i="6" s="1"/>
  <c r="F9" i="5"/>
  <c r="K12" i="5"/>
  <c r="G12" i="5"/>
  <c r="E27" i="6"/>
  <c r="F27" i="6" s="1"/>
  <c r="E6" i="6"/>
  <c r="F6" i="6" s="1"/>
  <c r="E12" i="5"/>
  <c r="E16" i="6"/>
  <c r="F16" i="6" s="1"/>
  <c r="H8" i="5"/>
  <c r="D12" i="5"/>
  <c r="F10" i="6" l="1"/>
  <c r="F32" i="6"/>
  <c r="E18" i="6"/>
  <c r="F18" i="6" s="1"/>
  <c r="F21" i="6" s="1"/>
  <c r="I8" i="5"/>
  <c r="I12" i="5" s="1"/>
  <c r="F12" i="5"/>
  <c r="E10" i="6"/>
  <c r="E32" i="6"/>
  <c r="H12" i="5"/>
  <c r="E21" i="6" l="1"/>
  <c r="F6" i="8"/>
  <c r="F8" i="8" s="1"/>
  <c r="E8" i="8"/>
  <c r="D8" i="8"/>
</calcChain>
</file>

<file path=xl/sharedStrings.xml><?xml version="1.0" encoding="utf-8"?>
<sst xmlns="http://schemas.openxmlformats.org/spreadsheetml/2006/main" count="98" uniqueCount="33">
  <si>
    <t xml:space="preserve"> </t>
  </si>
  <si>
    <t>Max Score</t>
  </si>
  <si>
    <t>Score out of 5</t>
  </si>
  <si>
    <t>Positive Comments</t>
  </si>
  <si>
    <t>Negative Comments</t>
  </si>
  <si>
    <t xml:space="preserve"> Weighting</t>
  </si>
  <si>
    <t xml:space="preserve"> Weighted score </t>
  </si>
  <si>
    <t>Score Comment</t>
  </si>
  <si>
    <t>Questions</t>
  </si>
  <si>
    <t>Fixed Price Prelims</t>
  </si>
  <si>
    <t>Time Related Preliminaries</t>
  </si>
  <si>
    <t xml:space="preserve">Overhead &amp; Profit </t>
  </si>
  <si>
    <t>Design &amp; Build Risk Allocation</t>
  </si>
  <si>
    <t>C1</t>
  </si>
  <si>
    <t>C2</t>
  </si>
  <si>
    <t>C3</t>
  </si>
  <si>
    <t xml:space="preserve">PCSA </t>
  </si>
  <si>
    <t>PCSA</t>
  </si>
  <si>
    <t>Commercial Element</t>
  </si>
  <si>
    <t>Contractors</t>
  </si>
  <si>
    <t>Price</t>
  </si>
  <si>
    <t>Score</t>
  </si>
  <si>
    <t>Rank : 3</t>
  </si>
  <si>
    <t>RANK : 2</t>
  </si>
  <si>
    <t>RANK : 1</t>
  </si>
  <si>
    <t>Commercial Criteria</t>
  </si>
  <si>
    <t>Weighting</t>
  </si>
  <si>
    <t>Score out of 100</t>
  </si>
  <si>
    <t xml:space="preserve">Weighted score </t>
  </si>
  <si>
    <t>Total</t>
  </si>
  <si>
    <t>Weighted Score</t>
  </si>
  <si>
    <t>Overall Price</t>
  </si>
  <si>
    <t>CONTRACTORS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</si>
</sst>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65B7C"/>
        <bgColor indexed="64"/>
      </patternFill>
    </fill>
    <fill>
      <patternFill patternType="solid">
        <fgColor rgb="FF465B7C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2"/>
    <xf numFmtId="9" fontId="5" fillId="0" borderId="12" xfId="1" applyNumberFormat="1" applyFont="1" applyBorder="1" applyAlignment="1">
      <alignment horizontal="center" vertical="top" wrapText="1"/>
    </xf>
    <xf numFmtId="9" fontId="5" fillId="0" borderId="4" xfId="1" applyNumberFormat="1" applyFont="1" applyBorder="1" applyAlignment="1">
      <alignment horizontal="center" vertical="top" wrapText="1"/>
    </xf>
    <xf numFmtId="9" fontId="5" fillId="0" borderId="8" xfId="1" applyNumberFormat="1" applyFont="1" applyBorder="1" applyAlignment="1">
      <alignment horizontal="center" vertical="top" wrapText="1"/>
    </xf>
    <xf numFmtId="1" fontId="6" fillId="0" borderId="12" xfId="1" applyNumberFormat="1" applyFont="1" applyBorder="1" applyAlignment="1">
      <alignment horizontal="center" vertical="top" wrapText="1"/>
    </xf>
    <xf numFmtId="0" fontId="6" fillId="0" borderId="21" xfId="1" applyFont="1" applyBorder="1" applyAlignment="1">
      <alignment horizontal="center" vertical="top" wrapText="1"/>
    </xf>
    <xf numFmtId="10" fontId="6" fillId="0" borderId="13" xfId="1" applyNumberFormat="1" applyFont="1" applyBorder="1" applyAlignment="1">
      <alignment horizontal="center" vertical="top" wrapText="1"/>
    </xf>
    <xf numFmtId="1" fontId="6" fillId="0" borderId="4" xfId="1" applyNumberFormat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top" wrapText="1"/>
    </xf>
    <xf numFmtId="10" fontId="6" fillId="0" borderId="2" xfId="1" applyNumberFormat="1" applyFont="1" applyBorder="1" applyAlignment="1">
      <alignment horizontal="center" vertical="top" wrapText="1"/>
    </xf>
    <xf numFmtId="1" fontId="6" fillId="0" borderId="8" xfId="1" applyNumberFormat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top" wrapText="1"/>
    </xf>
    <xf numFmtId="10" fontId="6" fillId="0" borderId="7" xfId="1" applyNumberFormat="1" applyFont="1" applyBorder="1" applyAlignment="1">
      <alignment horizontal="center" vertical="top" wrapText="1"/>
    </xf>
    <xf numFmtId="0" fontId="7" fillId="3" borderId="22" xfId="1" applyFont="1" applyFill="1" applyBorder="1" applyAlignment="1">
      <alignment horizontal="left" vertical="top"/>
    </xf>
    <xf numFmtId="0" fontId="7" fillId="3" borderId="1" xfId="1" applyFont="1" applyFill="1" applyBorder="1" applyAlignment="1">
      <alignment horizontal="left" vertical="top"/>
    </xf>
    <xf numFmtId="0" fontId="7" fillId="3" borderId="6" xfId="1" applyFont="1" applyFill="1" applyBorder="1" applyAlignment="1">
      <alignment horizontal="left" vertical="top"/>
    </xf>
    <xf numFmtId="0" fontId="4" fillId="0" borderId="0" xfId="1" applyFont="1"/>
    <xf numFmtId="0" fontId="4" fillId="0" borderId="0" xfId="1" applyFont="1" applyAlignment="1">
      <alignment wrapText="1"/>
    </xf>
    <xf numFmtId="0" fontId="7" fillId="3" borderId="21" xfId="1" applyFont="1" applyFill="1" applyBorder="1" applyAlignment="1">
      <alignment horizontal="center" vertical="top"/>
    </xf>
    <xf numFmtId="0" fontId="8" fillId="0" borderId="21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7" fillId="3" borderId="16" xfId="1" applyFont="1" applyFill="1" applyBorder="1" applyAlignment="1">
      <alignment horizontal="center" vertical="top"/>
    </xf>
    <xf numFmtId="0" fontId="8" fillId="0" borderId="16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7" fillId="3" borderId="15" xfId="1" applyFont="1" applyFill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9" fontId="7" fillId="2" borderId="9" xfId="1" applyNumberFormat="1" applyFont="1" applyFill="1" applyBorder="1" applyAlignment="1">
      <alignment horizontal="center" wrapText="1"/>
    </xf>
    <xf numFmtId="1" fontId="7" fillId="2" borderId="5" xfId="1" applyNumberFormat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10" fontId="7" fillId="2" borderId="11" xfId="3" applyNumberFormat="1" applyFont="1" applyFill="1" applyBorder="1" applyAlignment="1">
      <alignment horizontal="center" wrapText="1"/>
    </xf>
    <xf numFmtId="10" fontId="4" fillId="0" borderId="0" xfId="3" applyNumberFormat="1" applyFont="1" applyFill="1" applyBorder="1" applyAlignment="1">
      <alignment wrapText="1"/>
    </xf>
    <xf numFmtId="10" fontId="8" fillId="0" borderId="22" xfId="3" applyNumberFormat="1" applyFont="1" applyBorder="1" applyAlignment="1">
      <alignment horizontal="left" vertical="top" wrapText="1"/>
    </xf>
    <xf numFmtId="10" fontId="8" fillId="0" borderId="1" xfId="3" applyNumberFormat="1" applyFont="1" applyBorder="1" applyAlignment="1">
      <alignment horizontal="left" vertical="top" wrapText="1"/>
    </xf>
    <xf numFmtId="10" fontId="8" fillId="0" borderId="6" xfId="3" applyNumberFormat="1" applyFont="1" applyBorder="1" applyAlignment="1">
      <alignment horizontal="left" vertical="top" wrapText="1"/>
    </xf>
    <xf numFmtId="1" fontId="6" fillId="0" borderId="21" xfId="1" applyNumberFormat="1" applyFont="1" applyBorder="1" applyAlignment="1">
      <alignment horizontal="center" vertical="top" wrapText="1"/>
    </xf>
    <xf numFmtId="1" fontId="6" fillId="0" borderId="16" xfId="1" applyNumberFormat="1" applyFont="1" applyBorder="1" applyAlignment="1">
      <alignment horizontal="center" vertical="top" wrapText="1"/>
    </xf>
    <xf numFmtId="1" fontId="6" fillId="0" borderId="15" xfId="1" applyNumberFormat="1" applyFont="1" applyBorder="1" applyAlignment="1">
      <alignment horizontal="center" vertical="top" wrapText="1"/>
    </xf>
    <xf numFmtId="0" fontId="6" fillId="0" borderId="22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1" fontId="4" fillId="4" borderId="26" xfId="1" applyNumberFormat="1" applyFont="1" applyFill="1" applyBorder="1" applyAlignment="1">
      <alignment horizontal="center" wrapText="1"/>
    </xf>
    <xf numFmtId="1" fontId="4" fillId="0" borderId="26" xfId="1" applyNumberFormat="1" applyFont="1" applyBorder="1" applyAlignment="1">
      <alignment horizontal="center" wrapText="1"/>
    </xf>
    <xf numFmtId="1" fontId="4" fillId="5" borderId="26" xfId="1" applyNumberFormat="1" applyFont="1" applyFill="1" applyBorder="1" applyAlignment="1">
      <alignment horizontal="center" wrapText="1"/>
    </xf>
    <xf numFmtId="9" fontId="5" fillId="0" borderId="29" xfId="1" applyNumberFormat="1" applyFont="1" applyBorder="1" applyAlignment="1">
      <alignment horizontal="center" vertical="top" wrapText="1"/>
    </xf>
    <xf numFmtId="9" fontId="5" fillId="0" borderId="27" xfId="1" applyNumberFormat="1" applyFont="1" applyBorder="1" applyAlignment="1">
      <alignment horizontal="center" vertical="top" wrapText="1"/>
    </xf>
    <xf numFmtId="9" fontId="5" fillId="0" borderId="28" xfId="1" applyNumberFormat="1" applyFont="1" applyBorder="1" applyAlignment="1">
      <alignment horizontal="center" vertical="top" wrapText="1"/>
    </xf>
    <xf numFmtId="1" fontId="6" fillId="0" borderId="0" xfId="1" applyNumberFormat="1" applyFont="1" applyAlignment="1">
      <alignment horizontal="center" vertical="top" wrapText="1"/>
    </xf>
    <xf numFmtId="1" fontId="7" fillId="0" borderId="0" xfId="1" applyNumberFormat="1" applyFont="1" applyAlignment="1">
      <alignment horizontal="center" wrapText="1"/>
    </xf>
    <xf numFmtId="1" fontId="6" fillId="0" borderId="30" xfId="1" applyNumberFormat="1" applyFont="1" applyBorder="1" applyAlignment="1">
      <alignment horizontal="center" vertical="top" wrapText="1"/>
    </xf>
    <xf numFmtId="1" fontId="6" fillId="0" borderId="31" xfId="1" applyNumberFormat="1" applyFont="1" applyBorder="1" applyAlignment="1">
      <alignment horizontal="center" vertical="top" wrapText="1"/>
    </xf>
    <xf numFmtId="164" fontId="4" fillId="4" borderId="4" xfId="1" applyNumberFormat="1" applyFont="1" applyFill="1" applyBorder="1" applyAlignment="1">
      <alignment horizontal="center" wrapText="1"/>
    </xf>
    <xf numFmtId="164" fontId="4" fillId="0" borderId="4" xfId="1" applyNumberFormat="1" applyFont="1" applyBorder="1" applyAlignment="1">
      <alignment horizontal="center" wrapText="1"/>
    </xf>
    <xf numFmtId="164" fontId="4" fillId="5" borderId="4" xfId="1" applyNumberFormat="1" applyFont="1" applyFill="1" applyBorder="1" applyAlignment="1">
      <alignment horizontal="center" wrapText="1"/>
    </xf>
    <xf numFmtId="1" fontId="6" fillId="0" borderId="35" xfId="1" applyNumberFormat="1" applyFont="1" applyBorder="1" applyAlignment="1">
      <alignment horizontal="center" vertical="top" wrapText="1"/>
    </xf>
    <xf numFmtId="164" fontId="4" fillId="4" borderId="34" xfId="1" applyNumberFormat="1" applyFont="1" applyFill="1" applyBorder="1" applyAlignment="1">
      <alignment horizontal="center" wrapText="1"/>
    </xf>
    <xf numFmtId="1" fontId="4" fillId="4" borderId="36" xfId="1" applyNumberFormat="1" applyFont="1" applyFill="1" applyBorder="1" applyAlignment="1">
      <alignment horizontal="center" wrapText="1"/>
    </xf>
    <xf numFmtId="164" fontId="4" fillId="0" borderId="34" xfId="1" applyNumberFormat="1" applyFont="1" applyBorder="1" applyAlignment="1">
      <alignment horizontal="center" wrapText="1"/>
    </xf>
    <xf numFmtId="1" fontId="4" fillId="0" borderId="36" xfId="1" applyNumberFormat="1" applyFont="1" applyBorder="1" applyAlignment="1">
      <alignment horizontal="center" wrapText="1"/>
    </xf>
    <xf numFmtId="164" fontId="4" fillId="5" borderId="34" xfId="1" applyNumberFormat="1" applyFont="1" applyFill="1" applyBorder="1" applyAlignment="1">
      <alignment horizontal="center" wrapText="1"/>
    </xf>
    <xf numFmtId="1" fontId="4" fillId="5" borderId="36" xfId="1" applyNumberFormat="1" applyFont="1" applyFill="1" applyBorder="1" applyAlignment="1">
      <alignment horizontal="center" wrapText="1"/>
    </xf>
    <xf numFmtId="9" fontId="7" fillId="2" borderId="25" xfId="1" applyNumberFormat="1" applyFont="1" applyFill="1" applyBorder="1" applyAlignment="1">
      <alignment horizontal="center" wrapText="1"/>
    </xf>
    <xf numFmtId="1" fontId="7" fillId="2" borderId="25" xfId="1" applyNumberFormat="1" applyFont="1" applyFill="1" applyBorder="1" applyAlignment="1">
      <alignment horizontal="center" wrapText="1"/>
    </xf>
    <xf numFmtId="1" fontId="3" fillId="4" borderId="38" xfId="0" applyNumberFormat="1" applyFont="1" applyFill="1" applyBorder="1" applyAlignment="1">
      <alignment horizontal="center"/>
    </xf>
    <xf numFmtId="1" fontId="3" fillId="0" borderId="38" xfId="0" applyNumberFormat="1" applyFont="1" applyBorder="1" applyAlignment="1">
      <alignment horizontal="center"/>
    </xf>
    <xf numFmtId="1" fontId="3" fillId="5" borderId="38" xfId="0" applyNumberFormat="1" applyFont="1" applyFill="1" applyBorder="1" applyAlignment="1">
      <alignment horizontal="center"/>
    </xf>
    <xf numFmtId="0" fontId="0" fillId="6" borderId="9" xfId="0" applyFill="1" applyBorder="1"/>
    <xf numFmtId="0" fontId="4" fillId="6" borderId="10" xfId="1" applyFont="1" applyFill="1" applyBorder="1" applyAlignment="1">
      <alignment wrapText="1"/>
    </xf>
    <xf numFmtId="0" fontId="0" fillId="6" borderId="10" xfId="0" applyFill="1" applyBorder="1"/>
    <xf numFmtId="0" fontId="0" fillId="6" borderId="11" xfId="0" applyFill="1" applyBorder="1"/>
    <xf numFmtId="0" fontId="4" fillId="6" borderId="11" xfId="1" applyFont="1" applyFill="1" applyBorder="1" applyAlignment="1">
      <alignment wrapText="1"/>
    </xf>
    <xf numFmtId="10" fontId="4" fillId="4" borderId="33" xfId="1" applyNumberFormat="1" applyFont="1" applyFill="1" applyBorder="1" applyAlignment="1">
      <alignment horizontal="center" wrapText="1"/>
    </xf>
    <xf numFmtId="10" fontId="4" fillId="0" borderId="33" xfId="1" applyNumberFormat="1" applyFont="1" applyBorder="1" applyAlignment="1">
      <alignment horizontal="center" wrapText="1"/>
    </xf>
    <xf numFmtId="10" fontId="4" fillId="5" borderId="33" xfId="1" applyNumberFormat="1" applyFont="1" applyFill="1" applyBorder="1" applyAlignment="1">
      <alignment horizontal="center" wrapText="1"/>
    </xf>
    <xf numFmtId="10" fontId="3" fillId="4" borderId="39" xfId="0" applyNumberFormat="1" applyFont="1" applyFill="1" applyBorder="1" applyAlignment="1">
      <alignment horizontal="center"/>
    </xf>
    <xf numFmtId="10" fontId="3" fillId="0" borderId="39" xfId="0" applyNumberFormat="1" applyFont="1" applyBorder="1" applyAlignment="1">
      <alignment horizontal="center"/>
    </xf>
    <xf numFmtId="10" fontId="3" fillId="5" borderId="39" xfId="0" applyNumberFormat="1" applyFont="1" applyFill="1" applyBorder="1" applyAlignment="1">
      <alignment horizontal="center"/>
    </xf>
    <xf numFmtId="0" fontId="7" fillId="3" borderId="21" xfId="1" applyFont="1" applyFill="1" applyBorder="1" applyAlignment="1">
      <alignment horizontal="left" vertical="top"/>
    </xf>
    <xf numFmtId="0" fontId="7" fillId="3" borderId="16" xfId="1" applyFont="1" applyFill="1" applyBorder="1" applyAlignment="1">
      <alignment horizontal="left" vertical="top"/>
    </xf>
    <xf numFmtId="0" fontId="7" fillId="3" borderId="40" xfId="1" applyFont="1" applyFill="1" applyBorder="1" applyAlignment="1">
      <alignment horizontal="left" vertical="top"/>
    </xf>
    <xf numFmtId="0" fontId="0" fillId="6" borderId="5" xfId="0" applyFill="1" applyBorder="1"/>
    <xf numFmtId="164" fontId="4" fillId="4" borderId="12" xfId="1" applyNumberFormat="1" applyFont="1" applyFill="1" applyBorder="1" applyAlignment="1">
      <alignment horizontal="center" wrapText="1"/>
    </xf>
    <xf numFmtId="1" fontId="4" fillId="4" borderId="41" xfId="1" applyNumberFormat="1" applyFont="1" applyFill="1" applyBorder="1" applyAlignment="1">
      <alignment horizontal="center" wrapText="1"/>
    </xf>
    <xf numFmtId="10" fontId="4" fillId="4" borderId="42" xfId="1" applyNumberFormat="1" applyFont="1" applyFill="1" applyBorder="1" applyAlignment="1">
      <alignment horizontal="center" wrapText="1"/>
    </xf>
    <xf numFmtId="164" fontId="4" fillId="0" borderId="12" xfId="1" applyNumberFormat="1" applyFont="1" applyBorder="1" applyAlignment="1">
      <alignment horizontal="center" wrapText="1"/>
    </xf>
    <xf numFmtId="1" fontId="4" fillId="0" borderId="41" xfId="1" applyNumberFormat="1" applyFont="1" applyBorder="1" applyAlignment="1">
      <alignment horizontal="center" wrapText="1"/>
    </xf>
    <xf numFmtId="10" fontId="4" fillId="0" borderId="42" xfId="1" applyNumberFormat="1" applyFont="1" applyBorder="1" applyAlignment="1">
      <alignment horizontal="center" wrapText="1"/>
    </xf>
    <xf numFmtId="164" fontId="4" fillId="5" borderId="12" xfId="1" applyNumberFormat="1" applyFont="1" applyFill="1" applyBorder="1" applyAlignment="1">
      <alignment horizontal="center" wrapText="1"/>
    </xf>
    <xf numFmtId="1" fontId="4" fillId="5" borderId="41" xfId="1" applyNumberFormat="1" applyFont="1" applyFill="1" applyBorder="1" applyAlignment="1">
      <alignment horizontal="center" wrapText="1"/>
    </xf>
    <xf numFmtId="10" fontId="4" fillId="5" borderId="42" xfId="1" applyNumberFormat="1" applyFont="1" applyFill="1" applyBorder="1" applyAlignment="1">
      <alignment horizontal="center" wrapText="1"/>
    </xf>
    <xf numFmtId="0" fontId="7" fillId="2" borderId="43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3" fontId="7" fillId="2" borderId="43" xfId="1" applyNumberFormat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left" vertical="top"/>
    </xf>
    <xf numFmtId="164" fontId="3" fillId="4" borderId="37" xfId="0" applyNumberFormat="1" applyFont="1" applyFill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164" fontId="3" fillId="5" borderId="37" xfId="0" applyNumberFormat="1" applyFont="1" applyFill="1" applyBorder="1" applyAlignment="1">
      <alignment horizontal="center"/>
    </xf>
    <xf numFmtId="0" fontId="7" fillId="2" borderId="24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7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2" borderId="9" xfId="1" applyFont="1" applyFill="1" applyBorder="1" applyAlignment="1">
      <alignment horizontal="center" wrapText="1"/>
    </xf>
    <xf numFmtId="0" fontId="7" fillId="2" borderId="10" xfId="1" applyFont="1" applyFill="1" applyBorder="1" applyAlignment="1">
      <alignment horizontal="center" wrapText="1"/>
    </xf>
    <xf numFmtId="0" fontId="7" fillId="2" borderId="11" xfId="1" applyFont="1" applyFill="1" applyBorder="1" applyAlignment="1">
      <alignment horizontal="center" wrapText="1"/>
    </xf>
    <xf numFmtId="3" fontId="7" fillId="2" borderId="9" xfId="1" applyNumberFormat="1" applyFont="1" applyFill="1" applyBorder="1" applyAlignment="1">
      <alignment horizontal="center" wrapText="1"/>
    </xf>
    <xf numFmtId="3" fontId="7" fillId="2" borderId="10" xfId="1" applyNumberFormat="1" applyFont="1" applyFill="1" applyBorder="1" applyAlignment="1">
      <alignment horizontal="center" wrapText="1"/>
    </xf>
    <xf numFmtId="3" fontId="7" fillId="2" borderId="11" xfId="1" applyNumberFormat="1" applyFont="1" applyFill="1" applyBorder="1" applyAlignment="1">
      <alignment horizontal="center" wrapText="1"/>
    </xf>
    <xf numFmtId="0" fontId="7" fillId="2" borderId="19" xfId="1" applyFont="1" applyFill="1" applyBorder="1" applyAlignment="1">
      <alignment horizontal="left" vertical="center"/>
    </xf>
    <xf numFmtId="0" fontId="7" fillId="2" borderId="20" xfId="1" applyFont="1" applyFill="1" applyBorder="1" applyAlignment="1">
      <alignment horizontal="left" vertical="center"/>
    </xf>
    <xf numFmtId="0" fontId="7" fillId="3" borderId="40" xfId="1" applyFont="1" applyFill="1" applyBorder="1" applyAlignment="1">
      <alignment horizontal="left" vertical="center"/>
    </xf>
    <xf numFmtId="9" fontId="5" fillId="0" borderId="28" xfId="1" applyNumberFormat="1" applyFont="1" applyBorder="1" applyAlignment="1">
      <alignment horizontal="center" vertical="center" wrapText="1"/>
    </xf>
    <xf numFmtId="1" fontId="6" fillId="0" borderId="35" xfId="1" applyNumberFormat="1" applyFont="1" applyBorder="1" applyAlignment="1">
      <alignment horizontal="center" vertical="center" wrapText="1"/>
    </xf>
    <xf numFmtId="164" fontId="4" fillId="4" borderId="34" xfId="1" applyNumberFormat="1" applyFont="1" applyFill="1" applyBorder="1" applyAlignment="1">
      <alignment horizontal="center" vertical="center" wrapText="1"/>
    </xf>
    <xf numFmtId="1" fontId="4" fillId="4" borderId="36" xfId="1" applyNumberFormat="1" applyFont="1" applyFill="1" applyBorder="1" applyAlignment="1">
      <alignment horizontal="center" vertical="center" wrapText="1"/>
    </xf>
    <xf numFmtId="10" fontId="4" fillId="4" borderId="33" xfId="1" applyNumberFormat="1" applyFont="1" applyFill="1" applyBorder="1" applyAlignment="1">
      <alignment horizontal="center" vertical="center" wrapText="1"/>
    </xf>
    <xf numFmtId="164" fontId="4" fillId="0" borderId="34" xfId="1" applyNumberFormat="1" applyFont="1" applyBorder="1" applyAlignment="1">
      <alignment horizontal="center" vertical="center" wrapText="1"/>
    </xf>
    <xf numFmtId="1" fontId="4" fillId="0" borderId="36" xfId="1" applyNumberFormat="1" applyFont="1" applyBorder="1" applyAlignment="1">
      <alignment horizontal="center" vertical="center" wrapText="1"/>
    </xf>
    <xf numFmtId="10" fontId="4" fillId="0" borderId="33" xfId="1" applyNumberFormat="1" applyFont="1" applyBorder="1" applyAlignment="1">
      <alignment horizontal="center" vertical="center" wrapText="1"/>
    </xf>
    <xf numFmtId="164" fontId="4" fillId="5" borderId="34" xfId="1" applyNumberFormat="1" applyFont="1" applyFill="1" applyBorder="1" applyAlignment="1">
      <alignment horizontal="center" vertical="center" wrapText="1"/>
    </xf>
    <xf numFmtId="1" fontId="4" fillId="5" borderId="36" xfId="1" applyNumberFormat="1" applyFont="1" applyFill="1" applyBorder="1" applyAlignment="1">
      <alignment horizontal="center" vertical="center" wrapText="1"/>
    </xf>
    <xf numFmtId="10" fontId="4" fillId="5" borderId="33" xfId="1" applyNumberFormat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7" fillId="3" borderId="5" xfId="1" applyFont="1" applyFill="1" applyBorder="1" applyAlignment="1">
      <alignment horizontal="left" vertical="center"/>
    </xf>
    <xf numFmtId="9" fontId="7" fillId="2" borderId="25" xfId="1" applyNumberFormat="1" applyFont="1" applyFill="1" applyBorder="1" applyAlignment="1">
      <alignment horizontal="center" vertical="center" wrapText="1"/>
    </xf>
    <xf numFmtId="1" fontId="7" fillId="2" borderId="25" xfId="1" applyNumberFormat="1" applyFont="1" applyFill="1" applyBorder="1" applyAlignment="1">
      <alignment horizontal="center" vertical="center" wrapText="1"/>
    </xf>
    <xf numFmtId="164" fontId="3" fillId="4" borderId="37" xfId="0" applyNumberFormat="1" applyFont="1" applyFill="1" applyBorder="1" applyAlignment="1">
      <alignment horizontal="center" vertical="center"/>
    </xf>
    <xf numFmtId="1" fontId="3" fillId="4" borderId="38" xfId="0" applyNumberFormat="1" applyFont="1" applyFill="1" applyBorder="1" applyAlignment="1">
      <alignment horizontal="center" vertical="center"/>
    </xf>
    <xf numFmtId="10" fontId="3" fillId="4" borderId="39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 vertical="center"/>
    </xf>
    <xf numFmtId="10" fontId="3" fillId="0" borderId="39" xfId="0" applyNumberFormat="1" applyFont="1" applyBorder="1" applyAlignment="1">
      <alignment horizontal="center" vertical="center"/>
    </xf>
    <xf numFmtId="164" fontId="3" fillId="5" borderId="37" xfId="0" applyNumberFormat="1" applyFont="1" applyFill="1" applyBorder="1" applyAlignment="1">
      <alignment horizontal="center" vertical="center"/>
    </xf>
    <xf numFmtId="1" fontId="3" fillId="5" borderId="38" xfId="0" applyNumberFormat="1" applyFont="1" applyFill="1" applyBorder="1" applyAlignment="1">
      <alignment horizontal="center" vertical="center"/>
    </xf>
    <xf numFmtId="10" fontId="3" fillId="5" borderId="3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">
    <cellStyle name="Normal" xfId="0" builtinId="0"/>
    <cellStyle name="Normal 2" xfId="2" xr:uid="{598CD91C-1C9F-41CC-A6A2-47DF30E1FCF0}"/>
    <cellStyle name="Normal 4" xfId="1" xr:uid="{838C2DDC-8B9A-426F-A937-F56E8FE081F4}"/>
    <cellStyle name="Percent 2" xfId="3" xr:uid="{3AE0360E-89CF-4E18-B30A-A866CC165F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5B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2D49-4508-4328-B1DF-315BC44E4588}">
  <dimension ref="A1:F9"/>
  <sheetViews>
    <sheetView workbookViewId="0">
      <selection activeCell="A2" sqref="A2:D9"/>
    </sheetView>
  </sheetViews>
  <sheetFormatPr defaultRowHeight="14.25" x14ac:dyDescent="0.2"/>
  <cols>
    <col min="2" max="2" width="31.625" customWidth="1"/>
    <col min="3" max="4" width="11.625" customWidth="1"/>
    <col min="5" max="6" width="11.625" hidden="1" customWidth="1"/>
  </cols>
  <sheetData>
    <row r="1" spans="1:6" ht="15" thickBot="1" x14ac:dyDescent="0.25"/>
    <row r="2" spans="1:6" x14ac:dyDescent="0.2">
      <c r="A2" s="99" t="s">
        <v>25</v>
      </c>
      <c r="B2" s="100"/>
      <c r="C2" s="103" t="s">
        <v>26</v>
      </c>
      <c r="D2" s="103" t="s">
        <v>1</v>
      </c>
      <c r="E2" s="105" t="s">
        <v>27</v>
      </c>
      <c r="F2" s="105" t="s">
        <v>28</v>
      </c>
    </row>
    <row r="3" spans="1:6" ht="15" thickBot="1" x14ac:dyDescent="0.25">
      <c r="A3" s="101"/>
      <c r="B3" s="102"/>
      <c r="C3" s="104"/>
      <c r="D3" s="104"/>
      <c r="E3" s="106"/>
      <c r="F3" s="106"/>
    </row>
    <row r="4" spans="1:6" ht="15.75" x14ac:dyDescent="0.2">
      <c r="A4" s="19">
        <v>1</v>
      </c>
      <c r="B4" s="39" t="s">
        <v>9</v>
      </c>
      <c r="C4" s="2">
        <v>0.14000000000000001</v>
      </c>
      <c r="D4" s="5">
        <v>100</v>
      </c>
      <c r="E4" s="6">
        <v>100</v>
      </c>
      <c r="F4" s="7">
        <f>SUM(E4/D4)*C4</f>
        <v>0.14000000000000001</v>
      </c>
    </row>
    <row r="5" spans="1:6" ht="15.75" x14ac:dyDescent="0.2">
      <c r="A5" s="22">
        <v>2</v>
      </c>
      <c r="B5" s="40" t="s">
        <v>10</v>
      </c>
      <c r="C5" s="3">
        <v>0.18</v>
      </c>
      <c r="D5" s="8">
        <v>100</v>
      </c>
      <c r="E5" s="9">
        <v>75</v>
      </c>
      <c r="F5" s="10">
        <f t="shared" ref="F5:F7" si="0">SUM(E5/D5)*C5</f>
        <v>0.13500000000000001</v>
      </c>
    </row>
    <row r="6" spans="1:6" ht="15.75" x14ac:dyDescent="0.2">
      <c r="A6" s="22">
        <v>3</v>
      </c>
      <c r="B6" s="40" t="s">
        <v>11</v>
      </c>
      <c r="C6" s="3">
        <v>0.12</v>
      </c>
      <c r="D6" s="8">
        <v>100</v>
      </c>
      <c r="E6" s="9">
        <v>45</v>
      </c>
      <c r="F6" s="10">
        <f t="shared" si="0"/>
        <v>5.3999999999999999E-2</v>
      </c>
    </row>
    <row r="7" spans="1:6" ht="15.75" x14ac:dyDescent="0.2">
      <c r="A7" s="22">
        <v>4</v>
      </c>
      <c r="B7" s="40" t="s">
        <v>12</v>
      </c>
      <c r="C7" s="3">
        <v>0.06</v>
      </c>
      <c r="D7" s="8">
        <v>100</v>
      </c>
      <c r="E7" s="9">
        <v>50</v>
      </c>
      <c r="F7" s="10">
        <f t="shared" si="0"/>
        <v>0.03</v>
      </c>
    </row>
    <row r="8" spans="1:6" ht="16.5" thickBot="1" x14ac:dyDescent="0.25">
      <c r="A8" s="25">
        <v>5</v>
      </c>
      <c r="B8" s="41" t="s">
        <v>16</v>
      </c>
      <c r="C8" s="4">
        <v>0.1</v>
      </c>
      <c r="D8" s="11">
        <v>100</v>
      </c>
      <c r="E8" s="12">
        <v>65</v>
      </c>
      <c r="F8" s="13">
        <f>SUM(E8/D8)*C8</f>
        <v>6.5000000000000002E-2</v>
      </c>
    </row>
    <row r="9" spans="1:6" ht="16.5" thickBot="1" x14ac:dyDescent="0.3">
      <c r="A9" s="17"/>
      <c r="B9" s="17"/>
      <c r="C9" s="28">
        <f>SUM(C4:C8)</f>
        <v>0.6</v>
      </c>
      <c r="D9" s="29">
        <f>SUM(D4:D8)</f>
        <v>500</v>
      </c>
      <c r="E9" s="30">
        <f>SUM(E4:E8)</f>
        <v>335</v>
      </c>
      <c r="F9" s="31">
        <f>SUM(F4:F8)</f>
        <v>0.42399999999999999</v>
      </c>
    </row>
  </sheetData>
  <mergeCells count="5">
    <mergeCell ref="A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D944-58A1-43CC-ABD8-D94997F76F39}">
  <dimension ref="A1:I32"/>
  <sheetViews>
    <sheetView workbookViewId="0">
      <selection activeCell="F6" sqref="F6"/>
    </sheetView>
  </sheetViews>
  <sheetFormatPr defaultColWidth="9" defaultRowHeight="15.75" x14ac:dyDescent="0.25"/>
  <cols>
    <col min="1" max="1" width="9.625" style="17" customWidth="1"/>
    <col min="2" max="2" width="30.625" style="17" customWidth="1"/>
    <col min="3" max="4" width="12.25" style="18" bestFit="1" customWidth="1"/>
    <col min="5" max="5" width="12.25" style="18" customWidth="1"/>
    <col min="6" max="6" width="11.875" style="18" customWidth="1"/>
    <col min="7" max="7" width="50.875" style="18" customWidth="1"/>
    <col min="8" max="8" width="41.75" style="17" customWidth="1"/>
    <col min="9" max="9" width="50.625" style="17" customWidth="1"/>
    <col min="10" max="16384" width="9" style="1"/>
  </cols>
  <sheetData>
    <row r="1" spans="1:9" ht="16.5" thickBot="1" x14ac:dyDescent="0.3">
      <c r="A1" s="17" t="s">
        <v>0</v>
      </c>
      <c r="C1" s="107" t="s">
        <v>22</v>
      </c>
      <c r="D1" s="108"/>
      <c r="E1" s="108"/>
      <c r="F1" s="108"/>
      <c r="G1" s="108"/>
      <c r="H1" s="108"/>
      <c r="I1" s="109"/>
    </row>
    <row r="2" spans="1:9" ht="16.5" thickBot="1" x14ac:dyDescent="0.3">
      <c r="C2" s="107" t="s">
        <v>13</v>
      </c>
      <c r="D2" s="108"/>
      <c r="E2" s="108"/>
      <c r="F2" s="108"/>
      <c r="G2" s="108"/>
      <c r="H2" s="108"/>
      <c r="I2" s="109"/>
    </row>
    <row r="3" spans="1:9" ht="25.5" customHeight="1" x14ac:dyDescent="0.25">
      <c r="A3" s="99" t="s">
        <v>8</v>
      </c>
      <c r="B3" s="100"/>
      <c r="C3" s="103" t="s">
        <v>5</v>
      </c>
      <c r="D3" s="103" t="s">
        <v>1</v>
      </c>
      <c r="E3" s="105" t="s">
        <v>2</v>
      </c>
      <c r="F3" s="105" t="s">
        <v>6</v>
      </c>
      <c r="G3" s="110" t="s">
        <v>7</v>
      </c>
      <c r="H3" s="112" t="s">
        <v>3</v>
      </c>
      <c r="I3" s="114" t="s">
        <v>4</v>
      </c>
    </row>
    <row r="4" spans="1:9" ht="16.5" thickBot="1" x14ac:dyDescent="0.3">
      <c r="A4" s="101"/>
      <c r="B4" s="102"/>
      <c r="C4" s="104"/>
      <c r="D4" s="104"/>
      <c r="E4" s="106"/>
      <c r="F4" s="106"/>
      <c r="G4" s="111"/>
      <c r="H4" s="113"/>
      <c r="I4" s="115"/>
    </row>
    <row r="5" spans="1:9" x14ac:dyDescent="0.25">
      <c r="A5" s="19">
        <v>1</v>
      </c>
      <c r="B5" s="14" t="s">
        <v>9</v>
      </c>
      <c r="C5" s="2">
        <v>0.14000000000000001</v>
      </c>
      <c r="D5" s="5">
        <v>100</v>
      </c>
      <c r="E5" s="36">
        <f>'Scoring Example'!E6</f>
        <v>100</v>
      </c>
      <c r="F5" s="7">
        <f>SUM(E5/D5)*C5</f>
        <v>0.14000000000000001</v>
      </c>
      <c r="G5" s="33"/>
      <c r="H5" s="20"/>
      <c r="I5" s="21"/>
    </row>
    <row r="6" spans="1:9" x14ac:dyDescent="0.25">
      <c r="A6" s="22">
        <v>2</v>
      </c>
      <c r="B6" s="15" t="s">
        <v>10</v>
      </c>
      <c r="C6" s="3">
        <v>0.18</v>
      </c>
      <c r="D6" s="8">
        <v>100</v>
      </c>
      <c r="E6" s="37">
        <f>'Scoring Example'!E7</f>
        <v>92.307692307692307</v>
      </c>
      <c r="F6" s="10">
        <f t="shared" ref="F6:F9" si="0">SUM(E6/D6)*C6</f>
        <v>0.16615384615384612</v>
      </c>
      <c r="G6" s="34"/>
      <c r="H6" s="23"/>
      <c r="I6" s="24"/>
    </row>
    <row r="7" spans="1:9" x14ac:dyDescent="0.25">
      <c r="A7" s="22">
        <v>3</v>
      </c>
      <c r="B7" s="15" t="s">
        <v>11</v>
      </c>
      <c r="C7" s="3">
        <v>0.12</v>
      </c>
      <c r="D7" s="8">
        <v>100</v>
      </c>
      <c r="E7" s="37">
        <f>'Scoring Example'!E8</f>
        <v>100</v>
      </c>
      <c r="F7" s="10">
        <f t="shared" si="0"/>
        <v>0.12</v>
      </c>
      <c r="G7" s="34"/>
      <c r="H7" s="23"/>
      <c r="I7" s="24"/>
    </row>
    <row r="8" spans="1:9" x14ac:dyDescent="0.25">
      <c r="A8" s="22">
        <v>4</v>
      </c>
      <c r="B8" s="15" t="s">
        <v>12</v>
      </c>
      <c r="C8" s="3">
        <v>0.06</v>
      </c>
      <c r="D8" s="8">
        <v>100</v>
      </c>
      <c r="E8" s="37">
        <f>'Scoring Example'!E9</f>
        <v>59.090909090909093</v>
      </c>
      <c r="F8" s="10">
        <f t="shared" si="0"/>
        <v>3.5454545454545454E-2</v>
      </c>
      <c r="G8" s="34"/>
      <c r="H8" s="23"/>
      <c r="I8" s="24"/>
    </row>
    <row r="9" spans="1:9" ht="16.5" thickBot="1" x14ac:dyDescent="0.3">
      <c r="A9" s="25">
        <v>5</v>
      </c>
      <c r="B9" s="16" t="s">
        <v>16</v>
      </c>
      <c r="C9" s="4">
        <v>0.1</v>
      </c>
      <c r="D9" s="11">
        <v>100</v>
      </c>
      <c r="E9" s="38">
        <f>'Scoring Example'!E10</f>
        <v>69.892473118279568</v>
      </c>
      <c r="F9" s="13">
        <f t="shared" si="0"/>
        <v>6.9892473118279563E-2</v>
      </c>
      <c r="G9" s="35"/>
      <c r="H9" s="26"/>
      <c r="I9" s="27"/>
    </row>
    <row r="10" spans="1:9" ht="16.5" thickBot="1" x14ac:dyDescent="0.3">
      <c r="C10" s="28">
        <f>SUM(C5:C9)</f>
        <v>0.6</v>
      </c>
      <c r="D10" s="29">
        <f>SUM(D5:D9)</f>
        <v>500</v>
      </c>
      <c r="E10" s="29">
        <f>SUM(E5:E9)</f>
        <v>421.29107451688094</v>
      </c>
      <c r="F10" s="31">
        <f>SUM(F5:F9)</f>
        <v>0.53150086472667113</v>
      </c>
      <c r="G10" s="32"/>
    </row>
    <row r="11" spans="1:9" ht="16.5" thickBot="1" x14ac:dyDescent="0.3"/>
    <row r="12" spans="1:9" ht="16.5" thickBot="1" x14ac:dyDescent="0.3">
      <c r="A12" s="17" t="s">
        <v>0</v>
      </c>
      <c r="C12" s="107" t="s">
        <v>23</v>
      </c>
      <c r="D12" s="108"/>
      <c r="E12" s="108"/>
      <c r="F12" s="108"/>
      <c r="G12" s="108"/>
      <c r="H12" s="108"/>
      <c r="I12" s="109"/>
    </row>
    <row r="13" spans="1:9" ht="16.5" thickBot="1" x14ac:dyDescent="0.3">
      <c r="C13" s="107" t="s">
        <v>14</v>
      </c>
      <c r="D13" s="108"/>
      <c r="E13" s="108"/>
      <c r="F13" s="108"/>
      <c r="G13" s="108"/>
      <c r="H13" s="108"/>
      <c r="I13" s="109"/>
    </row>
    <row r="14" spans="1:9" ht="25.5" customHeight="1" x14ac:dyDescent="0.25">
      <c r="A14" s="99" t="s">
        <v>8</v>
      </c>
      <c r="B14" s="100"/>
      <c r="C14" s="103" t="s">
        <v>5</v>
      </c>
      <c r="D14" s="103" t="s">
        <v>1</v>
      </c>
      <c r="E14" s="105" t="s">
        <v>2</v>
      </c>
      <c r="F14" s="105" t="s">
        <v>6</v>
      </c>
      <c r="G14" s="110" t="s">
        <v>7</v>
      </c>
      <c r="H14" s="112" t="s">
        <v>3</v>
      </c>
      <c r="I14" s="114" t="s">
        <v>4</v>
      </c>
    </row>
    <row r="15" spans="1:9" ht="16.5" thickBot="1" x14ac:dyDescent="0.3">
      <c r="A15" s="101"/>
      <c r="B15" s="102"/>
      <c r="C15" s="104"/>
      <c r="D15" s="104"/>
      <c r="E15" s="106"/>
      <c r="F15" s="106"/>
      <c r="G15" s="111"/>
      <c r="H15" s="113"/>
      <c r="I15" s="115"/>
    </row>
    <row r="16" spans="1:9" x14ac:dyDescent="0.25">
      <c r="A16" s="19">
        <v>1</v>
      </c>
      <c r="B16" s="14" t="s">
        <v>9</v>
      </c>
      <c r="C16" s="2">
        <v>0.14000000000000001</v>
      </c>
      <c r="D16" s="5">
        <v>100</v>
      </c>
      <c r="E16" s="36">
        <f>'Scoring Example'!H6</f>
        <v>50</v>
      </c>
      <c r="F16" s="7">
        <f>SUM(E16/D16)*C16</f>
        <v>7.0000000000000007E-2</v>
      </c>
      <c r="G16" s="33"/>
      <c r="H16" s="20"/>
      <c r="I16" s="21"/>
    </row>
    <row r="17" spans="1:9" x14ac:dyDescent="0.25">
      <c r="A17" s="22">
        <v>2</v>
      </c>
      <c r="B17" s="15" t="s">
        <v>10</v>
      </c>
      <c r="C17" s="3">
        <v>0.18</v>
      </c>
      <c r="D17" s="8">
        <v>100</v>
      </c>
      <c r="E17" s="37">
        <f>'Scoring Example'!H7</f>
        <v>92.307692307692307</v>
      </c>
      <c r="F17" s="10">
        <f t="shared" ref="F17:F20" si="1">SUM(E17/D17)*C17</f>
        <v>0.16615384615384612</v>
      </c>
      <c r="G17" s="34"/>
      <c r="H17" s="23"/>
      <c r="I17" s="24"/>
    </row>
    <row r="18" spans="1:9" x14ac:dyDescent="0.25">
      <c r="A18" s="22">
        <v>3</v>
      </c>
      <c r="B18" s="15" t="s">
        <v>11</v>
      </c>
      <c r="C18" s="3">
        <v>0.12</v>
      </c>
      <c r="D18" s="8">
        <v>100</v>
      </c>
      <c r="E18" s="37">
        <f>'Scoring Example'!H8</f>
        <v>73.170731707317074</v>
      </c>
      <c r="F18" s="10">
        <f t="shared" si="1"/>
        <v>8.7804878048780483E-2</v>
      </c>
      <c r="G18" s="34"/>
      <c r="H18" s="23"/>
      <c r="I18" s="24"/>
    </row>
    <row r="19" spans="1:9" x14ac:dyDescent="0.25">
      <c r="A19" s="22">
        <v>4</v>
      </c>
      <c r="B19" s="15" t="s">
        <v>12</v>
      </c>
      <c r="C19" s="3">
        <v>0.06</v>
      </c>
      <c r="D19" s="8">
        <v>100</v>
      </c>
      <c r="E19" s="37">
        <f>'Scoring Example'!H9</f>
        <v>68.783068783068785</v>
      </c>
      <c r="F19" s="10">
        <f t="shared" si="1"/>
        <v>4.1269841269841276E-2</v>
      </c>
      <c r="G19" s="34"/>
      <c r="H19" s="23"/>
      <c r="I19" s="24"/>
    </row>
    <row r="20" spans="1:9" ht="16.5" thickBot="1" x14ac:dyDescent="0.3">
      <c r="A20" s="25">
        <v>5</v>
      </c>
      <c r="B20" s="16" t="s">
        <v>16</v>
      </c>
      <c r="C20" s="4">
        <v>0.1</v>
      </c>
      <c r="D20" s="11">
        <v>100</v>
      </c>
      <c r="E20" s="38">
        <f>'Scoring Example'!H10</f>
        <v>100</v>
      </c>
      <c r="F20" s="13">
        <f t="shared" si="1"/>
        <v>0.1</v>
      </c>
      <c r="G20" s="35"/>
      <c r="H20" s="26"/>
      <c r="I20" s="27"/>
    </row>
    <row r="21" spans="1:9" ht="16.5" thickBot="1" x14ac:dyDescent="0.3">
      <c r="C21" s="28">
        <f>SUM(C16:C20)</f>
        <v>0.6</v>
      </c>
      <c r="D21" s="29">
        <f>SUM(D16:D20)</f>
        <v>500</v>
      </c>
      <c r="E21" s="29">
        <f>SUM(E16:E20)</f>
        <v>384.26149279807817</v>
      </c>
      <c r="F21" s="31">
        <f>SUM(F16:F20)</f>
        <v>0.46522856547246794</v>
      </c>
      <c r="G21" s="32"/>
    </row>
    <row r="22" spans="1:9" ht="16.5" thickBot="1" x14ac:dyDescent="0.3"/>
    <row r="23" spans="1:9" ht="16.5" thickBot="1" x14ac:dyDescent="0.3">
      <c r="A23" s="17" t="s">
        <v>0</v>
      </c>
      <c r="C23" s="107" t="s">
        <v>24</v>
      </c>
      <c r="D23" s="108"/>
      <c r="E23" s="108"/>
      <c r="F23" s="108"/>
      <c r="G23" s="108"/>
      <c r="H23" s="108"/>
      <c r="I23" s="109"/>
    </row>
    <row r="24" spans="1:9" ht="16.5" thickBot="1" x14ac:dyDescent="0.3">
      <c r="C24" s="107" t="s">
        <v>15</v>
      </c>
      <c r="D24" s="108"/>
      <c r="E24" s="108"/>
      <c r="F24" s="108"/>
      <c r="G24" s="108"/>
      <c r="H24" s="108"/>
      <c r="I24" s="109"/>
    </row>
    <row r="25" spans="1:9" ht="25.5" customHeight="1" x14ac:dyDescent="0.25">
      <c r="A25" s="99" t="s">
        <v>8</v>
      </c>
      <c r="B25" s="100"/>
      <c r="C25" s="103" t="s">
        <v>5</v>
      </c>
      <c r="D25" s="103" t="s">
        <v>1</v>
      </c>
      <c r="E25" s="105" t="s">
        <v>2</v>
      </c>
      <c r="F25" s="105" t="s">
        <v>6</v>
      </c>
      <c r="G25" s="110" t="s">
        <v>7</v>
      </c>
      <c r="H25" s="112" t="s">
        <v>3</v>
      </c>
      <c r="I25" s="114" t="s">
        <v>4</v>
      </c>
    </row>
    <row r="26" spans="1:9" ht="16.5" thickBot="1" x14ac:dyDescent="0.3">
      <c r="A26" s="101"/>
      <c r="B26" s="102"/>
      <c r="C26" s="104"/>
      <c r="D26" s="104"/>
      <c r="E26" s="106"/>
      <c r="F26" s="106"/>
      <c r="G26" s="111"/>
      <c r="H26" s="113"/>
      <c r="I26" s="115"/>
    </row>
    <row r="27" spans="1:9" x14ac:dyDescent="0.25">
      <c r="A27" s="19">
        <v>1</v>
      </c>
      <c r="B27" s="14" t="s">
        <v>9</v>
      </c>
      <c r="C27" s="2">
        <v>0.14000000000000001</v>
      </c>
      <c r="D27" s="5">
        <v>100</v>
      </c>
      <c r="E27" s="36">
        <f>'Scoring Example'!K6</f>
        <v>47.058823529411761</v>
      </c>
      <c r="F27" s="7">
        <f>SUM(E27/D27)*C27</f>
        <v>6.5882352941176461E-2</v>
      </c>
      <c r="G27" s="33"/>
      <c r="H27" s="20"/>
      <c r="I27" s="21"/>
    </row>
    <row r="28" spans="1:9" x14ac:dyDescent="0.25">
      <c r="A28" s="22">
        <v>2</v>
      </c>
      <c r="B28" s="15" t="s">
        <v>10</v>
      </c>
      <c r="C28" s="3">
        <v>0.18</v>
      </c>
      <c r="D28" s="8">
        <v>100</v>
      </c>
      <c r="E28" s="37">
        <f>'Scoring Example'!K7</f>
        <v>100</v>
      </c>
      <c r="F28" s="10">
        <f t="shared" ref="F28:F31" si="2">SUM(E28/D28)*C28</f>
        <v>0.18</v>
      </c>
      <c r="G28" s="34"/>
      <c r="H28" s="23"/>
      <c r="I28" s="24"/>
    </row>
    <row r="29" spans="1:9" x14ac:dyDescent="0.25">
      <c r="A29" s="22">
        <v>3</v>
      </c>
      <c r="B29" s="15" t="s">
        <v>11</v>
      </c>
      <c r="C29" s="3">
        <v>0.12</v>
      </c>
      <c r="D29" s="8">
        <v>100</v>
      </c>
      <c r="E29" s="37">
        <f>'Scoring Example'!K8</f>
        <v>68.571428571428569</v>
      </c>
      <c r="F29" s="10">
        <f t="shared" si="2"/>
        <v>8.2285714285714281E-2</v>
      </c>
      <c r="G29" s="34"/>
      <c r="H29" s="23"/>
      <c r="I29" s="24"/>
    </row>
    <row r="30" spans="1:9" x14ac:dyDescent="0.25">
      <c r="A30" s="22">
        <v>4</v>
      </c>
      <c r="B30" s="15" t="s">
        <v>12</v>
      </c>
      <c r="C30" s="3">
        <v>0.06</v>
      </c>
      <c r="D30" s="8">
        <v>100</v>
      </c>
      <c r="E30" s="37">
        <f>'Scoring Example'!K9</f>
        <v>100</v>
      </c>
      <c r="F30" s="10">
        <f t="shared" si="2"/>
        <v>0.06</v>
      </c>
      <c r="G30" s="34"/>
      <c r="H30" s="23"/>
      <c r="I30" s="24"/>
    </row>
    <row r="31" spans="1:9" ht="16.5" thickBot="1" x14ac:dyDescent="0.3">
      <c r="A31" s="25">
        <v>5</v>
      </c>
      <c r="B31" s="16" t="s">
        <v>16</v>
      </c>
      <c r="C31" s="4">
        <v>0.1</v>
      </c>
      <c r="D31" s="11">
        <v>100</v>
      </c>
      <c r="E31" s="38">
        <f>'Scoring Example'!K10</f>
        <v>76.470588235294116</v>
      </c>
      <c r="F31" s="13">
        <f t="shared" si="2"/>
        <v>7.6470588235294124E-2</v>
      </c>
      <c r="G31" s="35"/>
      <c r="H31" s="26"/>
      <c r="I31" s="27"/>
    </row>
    <row r="32" spans="1:9" ht="16.5" thickBot="1" x14ac:dyDescent="0.3">
      <c r="C32" s="28">
        <f>SUM(C27:C31)</f>
        <v>0.6</v>
      </c>
      <c r="D32" s="29">
        <f>SUM(D27:D31)</f>
        <v>500</v>
      </c>
      <c r="E32" s="29">
        <f>SUM(E27:E31)</f>
        <v>392.10084033613441</v>
      </c>
      <c r="F32" s="31">
        <f>SUM(F27:F31)</f>
        <v>0.46463865546218486</v>
      </c>
      <c r="G32" s="32"/>
    </row>
  </sheetData>
  <mergeCells count="30">
    <mergeCell ref="C1:I1"/>
    <mergeCell ref="C2:I2"/>
    <mergeCell ref="A3:B4"/>
    <mergeCell ref="C3:C4"/>
    <mergeCell ref="D3:D4"/>
    <mergeCell ref="E3:E4"/>
    <mergeCell ref="F3:F4"/>
    <mergeCell ref="G3:G4"/>
    <mergeCell ref="H3:H4"/>
    <mergeCell ref="I3:I4"/>
    <mergeCell ref="C12:I12"/>
    <mergeCell ref="C13:I13"/>
    <mergeCell ref="A14:B15"/>
    <mergeCell ref="C14:C15"/>
    <mergeCell ref="D14:D15"/>
    <mergeCell ref="E14:E15"/>
    <mergeCell ref="F14:F15"/>
    <mergeCell ref="G14:G15"/>
    <mergeCell ref="H14:H15"/>
    <mergeCell ref="I14:I15"/>
    <mergeCell ref="C23:I23"/>
    <mergeCell ref="C24:I24"/>
    <mergeCell ref="A25:B26"/>
    <mergeCell ref="C25:C26"/>
    <mergeCell ref="D25:D26"/>
    <mergeCell ref="E25:E26"/>
    <mergeCell ref="F25:F26"/>
    <mergeCell ref="G25:G26"/>
    <mergeCell ref="H25:H26"/>
    <mergeCell ref="I25:I26"/>
  </mergeCells>
  <conditionalFormatting sqref="A11:I11">
    <cfRule type="cellIs" dxfId="0" priority="1" operator="greaterThan">
      <formula>0</formula>
    </cfRule>
  </conditionalFormatting>
  <dataValidations count="1">
    <dataValidation type="list" allowBlank="1" showInputMessage="1" showErrorMessage="1" sqref="G5:G9 G16:G20 G27:G31" xr:uid="{7E76CD4A-7C16-4630-A1F3-4D9837901E53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774C-92B3-449E-941B-DDCCB6B6A296}">
  <dimension ref="A2:L30"/>
  <sheetViews>
    <sheetView workbookViewId="0">
      <selection activeCell="B30" sqref="B30"/>
    </sheetView>
  </sheetViews>
  <sheetFormatPr defaultRowHeight="15" x14ac:dyDescent="0.2"/>
  <cols>
    <col min="1" max="1" width="32.25" customWidth="1"/>
    <col min="2" max="2" width="14.75" style="18" customWidth="1"/>
    <col min="3" max="3" width="12.25" style="18" bestFit="1" customWidth="1"/>
    <col min="4" max="12" width="15.75" customWidth="1"/>
  </cols>
  <sheetData>
    <row r="2" spans="1:12" ht="15.75" thickBot="1" x14ac:dyDescent="0.25"/>
    <row r="3" spans="1:12" ht="15.75" thickBot="1" x14ac:dyDescent="0.3">
      <c r="B3"/>
      <c r="C3"/>
      <c r="D3" s="116" t="s">
        <v>19</v>
      </c>
      <c r="E3" s="117"/>
      <c r="F3" s="117"/>
      <c r="G3" s="117"/>
      <c r="H3" s="117"/>
      <c r="I3" s="117"/>
      <c r="J3" s="117"/>
      <c r="K3" s="117"/>
      <c r="L3" s="118"/>
    </row>
    <row r="4" spans="1:12" ht="16.5" thickBot="1" x14ac:dyDescent="0.3">
      <c r="A4" s="128" t="s">
        <v>18</v>
      </c>
      <c r="B4" s="119" t="s">
        <v>5</v>
      </c>
      <c r="C4" s="103" t="s">
        <v>1</v>
      </c>
      <c r="D4" s="122" t="s">
        <v>13</v>
      </c>
      <c r="E4" s="123"/>
      <c r="F4" s="124"/>
      <c r="G4" s="125" t="s">
        <v>14</v>
      </c>
      <c r="H4" s="126"/>
      <c r="I4" s="127"/>
      <c r="J4" s="122" t="s">
        <v>15</v>
      </c>
      <c r="K4" s="123"/>
      <c r="L4" s="124"/>
    </row>
    <row r="5" spans="1:12" ht="32.25" thickBot="1" x14ac:dyDescent="0.25">
      <c r="A5" s="129"/>
      <c r="B5" s="120"/>
      <c r="C5" s="104"/>
      <c r="D5" s="91" t="s">
        <v>20</v>
      </c>
      <c r="E5" s="92" t="s">
        <v>21</v>
      </c>
      <c r="F5" s="93" t="s">
        <v>30</v>
      </c>
      <c r="G5" s="94" t="s">
        <v>20</v>
      </c>
      <c r="H5" s="92" t="s">
        <v>21</v>
      </c>
      <c r="I5" s="93" t="s">
        <v>30</v>
      </c>
      <c r="J5" s="91" t="s">
        <v>20</v>
      </c>
      <c r="K5" s="92" t="s">
        <v>21</v>
      </c>
      <c r="L5" s="93" t="s">
        <v>30</v>
      </c>
    </row>
    <row r="6" spans="1:12" ht="15.75" x14ac:dyDescent="0.2">
      <c r="A6" s="78" t="s">
        <v>9</v>
      </c>
      <c r="B6" s="45">
        <v>0.14000000000000001</v>
      </c>
      <c r="C6" s="50">
        <v>100</v>
      </c>
      <c r="D6" s="82">
        <v>200000</v>
      </c>
      <c r="E6" s="83">
        <v>100</v>
      </c>
      <c r="F6" s="84">
        <f>SUM(E6/C6)*B6</f>
        <v>0.14000000000000001</v>
      </c>
      <c r="G6" s="85">
        <v>400000</v>
      </c>
      <c r="H6" s="86">
        <f>D6/G6*100</f>
        <v>50</v>
      </c>
      <c r="I6" s="87">
        <f>SUM(H6/C6)*B6</f>
        <v>7.0000000000000007E-2</v>
      </c>
      <c r="J6" s="88">
        <v>425000</v>
      </c>
      <c r="K6" s="89">
        <f>D6/J6*100</f>
        <v>47.058823529411761</v>
      </c>
      <c r="L6" s="90">
        <f>SUM(K6/C6)*B6</f>
        <v>6.5882352941176461E-2</v>
      </c>
    </row>
    <row r="7" spans="1:12" ht="15.75" x14ac:dyDescent="0.2">
      <c r="A7" s="79" t="s">
        <v>10</v>
      </c>
      <c r="B7" s="46">
        <v>0.18</v>
      </c>
      <c r="C7" s="51">
        <v>100</v>
      </c>
      <c r="D7" s="52">
        <v>325000</v>
      </c>
      <c r="E7" s="42">
        <f>J7/D7*100</f>
        <v>92.307692307692307</v>
      </c>
      <c r="F7" s="72">
        <f t="shared" ref="F7:F10" si="0">SUM(E7/C7)*B7</f>
        <v>0.16615384615384612</v>
      </c>
      <c r="G7" s="53">
        <v>325000</v>
      </c>
      <c r="H7" s="43">
        <f>J7/G7*100</f>
        <v>92.307692307692307</v>
      </c>
      <c r="I7" s="73">
        <f t="shared" ref="I7:I10" si="1">SUM(H7/C7)*B7</f>
        <v>0.16615384615384612</v>
      </c>
      <c r="J7" s="54">
        <v>300000</v>
      </c>
      <c r="K7" s="44">
        <v>100</v>
      </c>
      <c r="L7" s="74">
        <f t="shared" ref="L7:L10" si="2">SUM(K7/C7)*B7</f>
        <v>0.18</v>
      </c>
    </row>
    <row r="8" spans="1:12" ht="15.75" x14ac:dyDescent="0.2">
      <c r="A8" s="79" t="s">
        <v>11</v>
      </c>
      <c r="B8" s="46">
        <v>0.12</v>
      </c>
      <c r="C8" s="51">
        <v>100</v>
      </c>
      <c r="D8" s="52">
        <v>120000</v>
      </c>
      <c r="E8" s="42">
        <v>100</v>
      </c>
      <c r="F8" s="72">
        <f t="shared" si="0"/>
        <v>0.12</v>
      </c>
      <c r="G8" s="53">
        <v>164000</v>
      </c>
      <c r="H8" s="43">
        <f>D8/G8*100</f>
        <v>73.170731707317074</v>
      </c>
      <c r="I8" s="73">
        <f t="shared" si="1"/>
        <v>8.7804878048780483E-2</v>
      </c>
      <c r="J8" s="54">
        <v>175000</v>
      </c>
      <c r="K8" s="44">
        <f>D8/J8*100</f>
        <v>68.571428571428569</v>
      </c>
      <c r="L8" s="74">
        <f t="shared" si="2"/>
        <v>8.2285714285714281E-2</v>
      </c>
    </row>
    <row r="9" spans="1:12" ht="15.75" x14ac:dyDescent="0.2">
      <c r="A9" s="79" t="s">
        <v>12</v>
      </c>
      <c r="B9" s="46">
        <v>0.06</v>
      </c>
      <c r="C9" s="51">
        <v>100</v>
      </c>
      <c r="D9" s="52">
        <v>55000</v>
      </c>
      <c r="E9" s="42">
        <f>J9/D9*100</f>
        <v>59.090909090909093</v>
      </c>
      <c r="F9" s="72">
        <f t="shared" si="0"/>
        <v>3.5454545454545454E-2</v>
      </c>
      <c r="G9" s="53">
        <f>4500000*0.0105</f>
        <v>47250</v>
      </c>
      <c r="H9" s="43">
        <f>J9/G9*100</f>
        <v>68.783068783068785</v>
      </c>
      <c r="I9" s="73">
        <f t="shared" si="1"/>
        <v>4.1269841269841276E-2</v>
      </c>
      <c r="J9" s="54">
        <v>32500</v>
      </c>
      <c r="K9" s="44">
        <v>100</v>
      </c>
      <c r="L9" s="74">
        <f t="shared" si="2"/>
        <v>0.06</v>
      </c>
    </row>
    <row r="10" spans="1:12" ht="16.5" thickBot="1" x14ac:dyDescent="0.25">
      <c r="A10" s="80" t="s">
        <v>17</v>
      </c>
      <c r="B10" s="47">
        <v>0.1</v>
      </c>
      <c r="C10" s="55">
        <v>100</v>
      </c>
      <c r="D10" s="56">
        <v>46500</v>
      </c>
      <c r="E10" s="57">
        <f>G10/D10*100</f>
        <v>69.892473118279568</v>
      </c>
      <c r="F10" s="72">
        <f t="shared" si="0"/>
        <v>6.9892473118279563E-2</v>
      </c>
      <c r="G10" s="58">
        <v>32500</v>
      </c>
      <c r="H10" s="59">
        <v>100</v>
      </c>
      <c r="I10" s="73">
        <f t="shared" si="1"/>
        <v>0.1</v>
      </c>
      <c r="J10" s="60">
        <v>42500</v>
      </c>
      <c r="K10" s="61">
        <f>G10/J10*100</f>
        <v>76.470588235294116</v>
      </c>
      <c r="L10" s="74">
        <f t="shared" si="2"/>
        <v>7.6470588235294124E-2</v>
      </c>
    </row>
    <row r="11" spans="1:12" ht="15.75" thickBot="1" x14ac:dyDescent="0.25">
      <c r="A11" s="81"/>
      <c r="B11" s="68"/>
      <c r="C11" s="71"/>
      <c r="D11" s="67"/>
      <c r="E11" s="69"/>
      <c r="F11" s="70"/>
      <c r="G11" s="67"/>
      <c r="H11" s="69"/>
      <c r="I11" s="70"/>
      <c r="J11" s="67"/>
      <c r="K11" s="69"/>
      <c r="L11" s="70"/>
    </row>
    <row r="12" spans="1:12" ht="16.5" thickBot="1" x14ac:dyDescent="0.3">
      <c r="A12" s="95" t="s">
        <v>29</v>
      </c>
      <c r="B12" s="62">
        <f t="shared" ref="B12:L12" si="3">SUM(B6:B10)</f>
        <v>0.6</v>
      </c>
      <c r="C12" s="63">
        <f t="shared" si="3"/>
        <v>500</v>
      </c>
      <c r="D12" s="96">
        <f t="shared" si="3"/>
        <v>746500</v>
      </c>
      <c r="E12" s="64">
        <f t="shared" si="3"/>
        <v>421.29107451688094</v>
      </c>
      <c r="F12" s="75">
        <f t="shared" si="3"/>
        <v>0.53150086472667113</v>
      </c>
      <c r="G12" s="97">
        <f t="shared" si="3"/>
        <v>968750</v>
      </c>
      <c r="H12" s="65">
        <f t="shared" si="3"/>
        <v>384.26149279807817</v>
      </c>
      <c r="I12" s="76">
        <f t="shared" si="3"/>
        <v>0.46522856547246794</v>
      </c>
      <c r="J12" s="98">
        <f t="shared" si="3"/>
        <v>975000</v>
      </c>
      <c r="K12" s="66">
        <f t="shared" si="3"/>
        <v>392.10084033613441</v>
      </c>
      <c r="L12" s="77">
        <f t="shared" si="3"/>
        <v>0.46463865546218486</v>
      </c>
    </row>
    <row r="14" spans="1:12" ht="15.75" x14ac:dyDescent="0.2">
      <c r="C14" s="48"/>
    </row>
    <row r="15" spans="1:12" ht="15.75" x14ac:dyDescent="0.2">
      <c r="C15" s="48"/>
    </row>
    <row r="16" spans="1:12" ht="15.75" x14ac:dyDescent="0.2">
      <c r="C16" s="48"/>
    </row>
    <row r="17" spans="3:3" ht="15.75" x14ac:dyDescent="0.2">
      <c r="C17" s="48"/>
    </row>
    <row r="18" spans="3:3" ht="15.75" x14ac:dyDescent="0.2">
      <c r="C18" s="48"/>
    </row>
    <row r="19" spans="3:3" ht="15.75" x14ac:dyDescent="0.25">
      <c r="C19" s="49"/>
    </row>
    <row r="23" spans="3:3" x14ac:dyDescent="0.2">
      <c r="C23" s="121"/>
    </row>
    <row r="24" spans="3:3" x14ac:dyDescent="0.2">
      <c r="C24" s="121"/>
    </row>
    <row r="25" spans="3:3" ht="15.75" x14ac:dyDescent="0.2">
      <c r="C25" s="48"/>
    </row>
    <row r="26" spans="3:3" ht="15.75" x14ac:dyDescent="0.2">
      <c r="C26" s="48"/>
    </row>
    <row r="27" spans="3:3" ht="15.75" x14ac:dyDescent="0.2">
      <c r="C27" s="48"/>
    </row>
    <row r="28" spans="3:3" ht="15.75" x14ac:dyDescent="0.2">
      <c r="C28" s="48"/>
    </row>
    <row r="29" spans="3:3" ht="15.75" x14ac:dyDescent="0.2">
      <c r="C29" s="48"/>
    </row>
    <row r="30" spans="3:3" ht="15.75" x14ac:dyDescent="0.25">
      <c r="C30" s="49"/>
    </row>
  </sheetData>
  <mergeCells count="8">
    <mergeCell ref="A4:A5"/>
    <mergeCell ref="D3:L3"/>
    <mergeCell ref="B4:B5"/>
    <mergeCell ref="C4:C5"/>
    <mergeCell ref="C23:C24"/>
    <mergeCell ref="D4:F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206C-FDBE-4911-9254-55267D3C5EC1}">
  <sheetPr>
    <pageSetUpPr fitToPage="1"/>
  </sheetPr>
  <dimension ref="A2:L26"/>
  <sheetViews>
    <sheetView tabSelected="1" view="pageBreakPreview" zoomScaleNormal="100" zoomScaleSheetLayoutView="100" workbookViewId="0">
      <selection activeCell="B15" sqref="B15"/>
    </sheetView>
  </sheetViews>
  <sheetFormatPr defaultRowHeight="15" x14ac:dyDescent="0.2"/>
  <cols>
    <col min="1" max="1" width="32.25" customWidth="1"/>
    <col min="2" max="2" width="14.75" style="18" customWidth="1"/>
    <col min="3" max="3" width="12.25" style="18" bestFit="1" customWidth="1"/>
    <col min="4" max="12" width="15.75" customWidth="1"/>
  </cols>
  <sheetData>
    <row r="2" spans="1:12" ht="15.75" thickBot="1" x14ac:dyDescent="0.25"/>
    <row r="3" spans="1:12" ht="15.75" thickBot="1" x14ac:dyDescent="0.3">
      <c r="B3"/>
      <c r="C3"/>
      <c r="D3" s="116" t="s">
        <v>32</v>
      </c>
      <c r="E3" s="117"/>
      <c r="F3" s="117"/>
      <c r="G3" s="117"/>
      <c r="H3" s="117"/>
      <c r="I3" s="117"/>
      <c r="J3" s="117"/>
      <c r="K3" s="117"/>
      <c r="L3" s="118"/>
    </row>
    <row r="4" spans="1:12" ht="16.5" thickBot="1" x14ac:dyDescent="0.3">
      <c r="A4" s="128" t="s">
        <v>18</v>
      </c>
      <c r="B4" s="119" t="s">
        <v>5</v>
      </c>
      <c r="C4" s="103" t="s">
        <v>1</v>
      </c>
      <c r="D4" s="122" t="s">
        <v>13</v>
      </c>
      <c r="E4" s="123"/>
      <c r="F4" s="124"/>
      <c r="G4" s="125" t="s">
        <v>14</v>
      </c>
      <c r="H4" s="126"/>
      <c r="I4" s="127"/>
      <c r="J4" s="122" t="s">
        <v>15</v>
      </c>
      <c r="K4" s="123"/>
      <c r="L4" s="124"/>
    </row>
    <row r="5" spans="1:12" ht="32.25" thickBot="1" x14ac:dyDescent="0.25">
      <c r="A5" s="129"/>
      <c r="B5" s="120"/>
      <c r="C5" s="104"/>
      <c r="D5" s="91" t="s">
        <v>20</v>
      </c>
      <c r="E5" s="92" t="s">
        <v>21</v>
      </c>
      <c r="F5" s="93" t="s">
        <v>30</v>
      </c>
      <c r="G5" s="94" t="s">
        <v>20</v>
      </c>
      <c r="H5" s="92" t="s">
        <v>21</v>
      </c>
      <c r="I5" s="93" t="s">
        <v>30</v>
      </c>
      <c r="J5" s="91" t="s">
        <v>20</v>
      </c>
      <c r="K5" s="92" t="s">
        <v>21</v>
      </c>
      <c r="L5" s="93" t="s">
        <v>30</v>
      </c>
    </row>
    <row r="6" spans="1:12" ht="35.25" customHeight="1" thickBot="1" x14ac:dyDescent="0.25">
      <c r="A6" s="130" t="s">
        <v>31</v>
      </c>
      <c r="B6" s="131">
        <v>0.4</v>
      </c>
      <c r="C6" s="132">
        <v>100</v>
      </c>
      <c r="D6" s="133">
        <v>300000</v>
      </c>
      <c r="E6" s="134">
        <v>100</v>
      </c>
      <c r="F6" s="135">
        <f t="shared" ref="F6" si="0">SUM(E6/C6)*B6</f>
        <v>0.4</v>
      </c>
      <c r="G6" s="136">
        <v>350000</v>
      </c>
      <c r="H6" s="137">
        <f>SUM(D6/G6)*100</f>
        <v>85.714285714285708</v>
      </c>
      <c r="I6" s="138">
        <f>SUM(H6/C6)*B6</f>
        <v>0.34285714285714286</v>
      </c>
      <c r="J6" s="139">
        <v>625000</v>
      </c>
      <c r="K6" s="140">
        <f>SUM(D6/J6)*100</f>
        <v>48</v>
      </c>
      <c r="L6" s="141">
        <f>SUM(K6/C6)*B6</f>
        <v>0.192</v>
      </c>
    </row>
    <row r="7" spans="1:12" thickBot="1" x14ac:dyDescent="0.2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4"/>
    </row>
    <row r="8" spans="1:12" s="157" customFormat="1" ht="23.25" customHeight="1" thickBot="1" x14ac:dyDescent="0.25">
      <c r="A8" s="145" t="s">
        <v>29</v>
      </c>
      <c r="B8" s="146">
        <f>SUM(B6:B6)</f>
        <v>0.4</v>
      </c>
      <c r="C8" s="147">
        <f>SUM(C6:C6)</f>
        <v>100</v>
      </c>
      <c r="D8" s="148">
        <f>SUM(D6:D6)</f>
        <v>300000</v>
      </c>
      <c r="E8" s="149">
        <f>SUM(E6:E6)</f>
        <v>100</v>
      </c>
      <c r="F8" s="150">
        <f>SUM(F6:F6)</f>
        <v>0.4</v>
      </c>
      <c r="G8" s="151">
        <f>SUM(G6:G6)</f>
        <v>350000</v>
      </c>
      <c r="H8" s="152">
        <f>SUM(H6:H6)</f>
        <v>85.714285714285708</v>
      </c>
      <c r="I8" s="153">
        <f>SUM(I6:I6)</f>
        <v>0.34285714285714286</v>
      </c>
      <c r="J8" s="154">
        <f>SUM(J6:J6)</f>
        <v>625000</v>
      </c>
      <c r="K8" s="155">
        <f>SUM(K6:K6)</f>
        <v>48</v>
      </c>
      <c r="L8" s="156">
        <f>SUM(L6:L6)</f>
        <v>0.192</v>
      </c>
    </row>
    <row r="10" spans="1:12" ht="15.75" x14ac:dyDescent="0.2">
      <c r="C10" s="48"/>
    </row>
    <row r="11" spans="1:12" ht="15.75" x14ac:dyDescent="0.2">
      <c r="C11" s="48"/>
    </row>
    <row r="12" spans="1:12" ht="15.75" x14ac:dyDescent="0.2">
      <c r="C12" s="48"/>
    </row>
    <row r="13" spans="1:12" ht="15.75" x14ac:dyDescent="0.2">
      <c r="C13" s="48"/>
    </row>
    <row r="14" spans="1:12" ht="15.75" x14ac:dyDescent="0.2">
      <c r="C14" s="48"/>
    </row>
    <row r="15" spans="1:12" ht="15.75" x14ac:dyDescent="0.25">
      <c r="C15" s="49"/>
    </row>
    <row r="19" spans="3:3" x14ac:dyDescent="0.2">
      <c r="C19" s="121"/>
    </row>
    <row r="20" spans="3:3" x14ac:dyDescent="0.2">
      <c r="C20" s="121"/>
    </row>
    <row r="21" spans="3:3" ht="15.75" x14ac:dyDescent="0.2">
      <c r="C21" s="48"/>
    </row>
    <row r="22" spans="3:3" ht="15.75" x14ac:dyDescent="0.2">
      <c r="C22" s="48"/>
    </row>
    <row r="23" spans="3:3" ht="15.75" x14ac:dyDescent="0.2">
      <c r="C23" s="48"/>
    </row>
    <row r="24" spans="3:3" ht="15.75" x14ac:dyDescent="0.2">
      <c r="C24" s="48"/>
    </row>
    <row r="25" spans="3:3" ht="15.75" x14ac:dyDescent="0.2">
      <c r="C25" s="48"/>
    </row>
    <row r="26" spans="3:3" ht="15.75" x14ac:dyDescent="0.25">
      <c r="C26" s="49"/>
    </row>
  </sheetData>
  <mergeCells count="9">
    <mergeCell ref="C19:C20"/>
    <mergeCell ref="D3:L3"/>
    <mergeCell ref="A4:A5"/>
    <mergeCell ref="B4:B5"/>
    <mergeCell ref="C4:C5"/>
    <mergeCell ref="D4:F4"/>
    <mergeCell ref="G4:I4"/>
    <mergeCell ref="J4:L4"/>
    <mergeCell ref="A7:L7"/>
  </mergeCells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F71F6E8EC9B844B26473C107A7D8C8" ma:contentTypeVersion="15" ma:contentTypeDescription="Create a new document." ma:contentTypeScope="" ma:versionID="fa704c423fca4cf4a5d44082d2b914ca">
  <xsd:schema xmlns:xsd="http://www.w3.org/2001/XMLSchema" xmlns:xs="http://www.w3.org/2001/XMLSchema" xmlns:p="http://schemas.microsoft.com/office/2006/metadata/properties" xmlns:ns2="1ff6090d-315e-445e-b4a0-62650875a86f" xmlns:ns3="3fcd37c2-775a-4206-ad29-aa47b62a087f" targetNamespace="http://schemas.microsoft.com/office/2006/metadata/properties" ma:root="true" ma:fieldsID="bb2931f4daf73c3e58a9f2207f8df0cc" ns2:_="" ns3:_="">
    <xsd:import namespace="1ff6090d-315e-445e-b4a0-62650875a86f"/>
    <xsd:import namespace="3fcd37c2-775a-4206-ad29-aa47b62a08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6090d-315e-445e-b4a0-62650875a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ab3aa2d-8b92-4e34-9104-8c3948431cb8}" ma:internalName="TaxCatchAll" ma:showField="CatchAllData" ma:web="1ff6090d-315e-445e-b4a0-62650875a8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d37c2-775a-4206-ad29-aa47b62a08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a21e102-fbea-449f-bc80-59808aff7d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D13D1C-8769-4687-840E-F866692AC1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F66E8-50BF-4120-9423-14EFD71FA4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6090d-315e-445e-b4a0-62650875a86f"/>
    <ds:schemaRef ds:uri="3fcd37c2-775a-4206-ad29-aa47b62a0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Worked Example</vt:lpstr>
      <vt:lpstr>Scoring Example</vt:lpstr>
      <vt:lpstr>C2 - Commercial Scoring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Toon</dc:creator>
  <cp:lastModifiedBy>Joshua Toon</cp:lastModifiedBy>
  <cp:lastPrinted>2024-07-04T09:40:02Z</cp:lastPrinted>
  <dcterms:created xsi:type="dcterms:W3CDTF">2024-05-13T13:45:41Z</dcterms:created>
  <dcterms:modified xsi:type="dcterms:W3CDTF">2025-01-30T09:43:12Z</dcterms:modified>
</cp:coreProperties>
</file>