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7"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I252" i="2"/>
  <c r="J252" i="2"/>
  <c r="L252" i="2"/>
  <c r="M252" i="2"/>
  <c r="N252" i="2"/>
  <c r="O252" i="2"/>
  <c r="P252" i="2"/>
  <c r="Q252" i="2"/>
  <c r="R252" i="2"/>
  <c r="S252" i="2"/>
  <c r="T252" i="2"/>
  <c r="U252" i="2"/>
  <c r="V252" i="2"/>
  <c r="W252" i="2"/>
  <c r="X252" i="2"/>
  <c r="Y252" i="2"/>
  <c r="Z252" i="2"/>
  <c r="AA252" i="2"/>
  <c r="AB252" i="2"/>
  <c r="AC252" i="2"/>
  <c r="H252" i="2"/>
  <c r="I251" i="2"/>
  <c r="J251" i="2"/>
  <c r="L251" i="2"/>
  <c r="M251" i="2"/>
  <c r="N251" i="2"/>
  <c r="O251" i="2"/>
  <c r="P251" i="2"/>
  <c r="Q251" i="2"/>
  <c r="R251" i="2"/>
  <c r="S251" i="2"/>
  <c r="T251" i="2"/>
  <c r="U251" i="2"/>
  <c r="V251" i="2"/>
  <c r="W251" i="2"/>
  <c r="X251" i="2"/>
  <c r="Y251" i="2"/>
  <c r="Z251" i="2"/>
  <c r="AA251" i="2"/>
  <c r="AB251" i="2"/>
  <c r="AC251" i="2"/>
  <c r="AD251" i="2"/>
  <c r="AE251" i="2"/>
  <c r="AF251" i="2"/>
  <c r="AG251" i="2"/>
  <c r="H251" i="2"/>
  <c r="AD252" i="2"/>
  <c r="AE252" i="2"/>
  <c r="AF252" i="2"/>
  <c r="AG252"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1" i="2" l="1"/>
  <c r="K252" i="2"/>
  <c r="H247" i="2"/>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N7" i="5" l="1"/>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C56" i="1" s="1"/>
  <c r="E56" i="1" s="1"/>
  <c r="AI57" i="1"/>
  <c r="C57" i="1" s="1"/>
  <c r="E57" i="1" s="1"/>
  <c r="AI58" i="1"/>
  <c r="C58" i="1" s="1"/>
  <c r="E58" i="1" s="1"/>
  <c r="AI59" i="1"/>
  <c r="C59" i="1" s="1"/>
  <c r="E59"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124" i="5"/>
  <c r="K124" i="5" s="1"/>
  <c r="C128" i="5"/>
  <c r="K128" i="5" s="1"/>
  <c r="C132" i="5"/>
  <c r="K132" i="5" s="1"/>
  <c r="C136" i="5"/>
  <c r="K136" i="5" s="1"/>
  <c r="C21" i="5"/>
  <c r="K21" i="5" s="1"/>
  <c r="C38" i="5"/>
  <c r="K38" i="5" s="1"/>
  <c r="C54" i="5"/>
  <c r="K54" i="5" s="1"/>
  <c r="C79" i="5"/>
  <c r="K79" i="5" s="1"/>
  <c r="C91" i="5"/>
  <c r="K91" i="5" s="1"/>
  <c r="C106" i="5"/>
  <c r="K106" i="5" s="1"/>
  <c r="C114" i="5"/>
  <c r="K114" i="5" s="1"/>
  <c r="C121" i="5"/>
  <c r="K121" i="5" s="1"/>
  <c r="C125" i="5"/>
  <c r="K125" i="5" s="1"/>
  <c r="C129" i="5"/>
  <c r="K129" i="5" s="1"/>
  <c r="C133" i="5"/>
  <c r="K133" i="5" s="1"/>
  <c r="C137" i="5"/>
  <c r="K137" i="5" s="1"/>
  <c r="C69" i="5"/>
  <c r="K69" i="5" s="1"/>
  <c r="C56" i="5"/>
  <c r="K56" i="5" s="1"/>
  <c r="C81" i="5"/>
  <c r="K81" i="5" s="1"/>
  <c r="C92" i="5"/>
  <c r="K92" i="5" s="1"/>
  <c r="C107" i="5"/>
  <c r="K107" i="5" s="1"/>
  <c r="C115" i="5"/>
  <c r="K115" i="5" s="1"/>
  <c r="C122" i="5"/>
  <c r="K122" i="5" s="1"/>
  <c r="C126" i="5"/>
  <c r="K126" i="5" s="1"/>
  <c r="C130" i="5"/>
  <c r="K130" i="5" s="1"/>
  <c r="C134" i="5"/>
  <c r="K134" i="5" s="1"/>
  <c r="C138" i="5"/>
  <c r="K138" i="5" s="1"/>
  <c r="C118" i="5"/>
  <c r="K118" i="5" s="1"/>
  <c r="C123" i="5"/>
  <c r="K123" i="5" s="1"/>
  <c r="C139" i="5"/>
  <c r="K139" i="5" s="1"/>
  <c r="C101" i="5"/>
  <c r="K101" i="5" s="1"/>
  <c r="C127" i="5"/>
  <c r="K127" i="5" s="1"/>
  <c r="C102" i="5"/>
  <c r="K102" i="5" s="1"/>
  <c r="C131" i="5"/>
  <c r="K131" i="5" s="1"/>
  <c r="C110" i="5"/>
  <c r="K110"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<sst xmlns="http://schemas.openxmlformats.org/spreadsheetml/2006/main" count="1954" uniqueCount="688">
  <si>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</si>
  <si>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</si>
  <si>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</si>
  <si>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</si>
  <si>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</si>
  <si>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</si>
  <si>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</si>
  <si>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</si>
  <si>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</si>
  <si>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</si>
  <si>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</si>
  <si>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</si>
  <si>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</si>
  <si>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</si>
  <si>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</si>
  <si>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</si>
  <si>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</si>
  <si>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</si>
  <si>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</si>
  <si>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</si>
  <si>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</si>
  <si>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</si>
  <si>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</si>
  <si>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</si>
  <si>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</si>
  <si>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</si>
  <si>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</si>
  <si>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</si>
  <si>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</si>
  <si>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</si>
  <si>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</si>
  <si>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</si>
  <si>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</si>
  <si>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</si>
  <si>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</si>
  <si>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</si>
  <si>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</si>
  <si>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</si>
  <si>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</si>
  <si>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</si>
  <si>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</si>
  <si>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</si>
  <si>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</si>
  <si>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</si>
  <si>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</si>
  <si>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</si>
  <si>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</si>
  <si>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</si>
  <si>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</si>
  <si>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</si>
  <si>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</si>
  <si>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</si>
  <si>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</si>
  <si>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</si>
  <si>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</si>
  <si>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</si>
  <si>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</si>
  <si>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</si>
  <si>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</si>
  <si>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</si>
  <si>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</si>
  <si>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</si>
  <si>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</si>
  <si>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</si>
  <si>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</si>
  <si>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</si>
  <si>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</si>
  <si>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</si>
  <si>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</si>
  <si>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</si>
  <si>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</si>
  <si>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</si>
  <si>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</si>
  <si>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</si>
  <si>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</si>
  <si>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</si>
  <si>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</si>
  <si>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</si>
  <si>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</si>
  <si>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</si>
  <si>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</si>
  <si>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</si>
  <si>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</si>
  <si>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</si>
  <si>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</si>
  <si>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</si>
  <si>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</si>
  <si>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</si>
  <si>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</si>
  <si>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</si>
  <si>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</si>
  <si>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</si>
  <si>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</si>
  <si>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</si>
  <si>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</si>
  <si>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</si>
  <si>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</si>
  <si>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</si>
  <si>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</si>
  <si>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</si>
  <si>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</si>
  <si>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</si>
  <si>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</si>
  <si>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</si>
  <si>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</si>
  <si>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</si>
  <si>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</si>
  <si>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</si>
  <si>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</si>
  <si>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</si>
  <si>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</si>
  <si>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</si>
  <si>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</si>
  <si>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</si>
  <si>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</si>
  <si>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</si>
  <si>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</si>
  <si>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</si>
  <si>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</si>
  <si>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</si>
  <si>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</si>
  <si>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</si>
  <si>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</si>
  <si>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</si>
  <si>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</si>
  <si>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</si>
  <si>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</si>
  <si>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</si>
  <si>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</si>
  <si>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</si>
  <si>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</si>
  <si>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</si>
  <si>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</si>
  <si>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</si>
  <si>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</si>
  <si>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</si>
  <si>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</si>
  <si>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</si>
  <si>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</si>
  <si>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</si>
  <si>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</si>
  <si>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</si>
  <si>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</si>
  <si>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</si>
  <si>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</si>
  <si>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</si>
  <si>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</si>
  <si>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</si>
  <si>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</si>
  <si>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</si>
  <si>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</si>
  <si>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</si>
  <si>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</si>
  <si>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</si>
  <si>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</si>
  <si>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</si>
  <si>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</si>
  <si>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</si>
  <si>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</si>
  <si>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</si>
  <si>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</si>
  <si>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</si>
  <si>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</si>
  <si>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</si>
  <si>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</si>
  <si>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</si>
  <si>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</si>
  <si>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</si>
  <si>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</si>
  <si>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</si>
  <si>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</si>
  <si>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</si>
  <si>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</si>
  <si>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</si>
  <si>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</si>
  <si>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</si>
  <si>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</si>
  <si>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</si>
  <si>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</si>
  <si>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</si>
  <si>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</si>
  <si>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</si>
  <si>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</si>
  <si>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</si>
  <si>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</si>
  <si>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</si>
  <si>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</si>
  <si>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</si>
  <si>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</si>
  <si>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</si>
  <si>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</si>
  <si>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</si>
  <si>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</si>
  <si>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</si>
  <si>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</si>
  <si>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</si>
  <si>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</si>
  <si>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</si>
  <si>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</si>
  <si>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</si>
  <si>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</si>
  <si>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</si>
  <si>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</si>
  <si>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</si>
  <si>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</si>
  <si>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</si>
  <si>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</si>
  <si>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</si>
  <si>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</si>
  <si>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</si>
  <si>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</si>
  <si>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</si>
  <si>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</si>
  <si>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</si>
  <si>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</si>
  <si>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</si>
  <si>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</si>
  <si>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</si>
  <si>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</si>
  <si>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</si>
  <si>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</si>
  <si>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</si>
  <si>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</si>
  <si>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</si>
  <si>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</si>
  <si>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</si>
  <si>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</si>
  <si>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</si>
  <si>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</si>
  <si>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</si>
  <si>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</si>
  <si>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</si>
  <si>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</si>
  <si>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</si>
  <si>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</si>
  <si>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</si>
  <si>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</si>
  <si>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</si>
  <si>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</si>
  <si>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</si>
  <si>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</si>
  <si>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</si>
  <si>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</si>
  <si>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</si>
  <si>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</si>
  <si>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</si>
  <si>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</si>
  <si>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</si>
  <si>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</si>
  <si>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</si>
  <si>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</si>
  <si>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</si>
  <si>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</si>
  <si>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</si>
  <si>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</si>
  <si>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</si>
  <si>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</si>
  <si>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</si>
  <si>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</si>
  <si>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</si>
  <si>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</si>
  <si>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</si>
  <si>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</si>
  <si>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</si>
  <si>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</si>
  <si>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</si>
  <si>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</si>
  <si>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</si>
  <si>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</si>
  <si>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</si>
  <si>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</si>
  <si>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</si>
  <si>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</si>
  <si>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</si>
  <si>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</si>
  <si>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</si>
  <si>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</si>
  <si>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</si>
  <si>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</si>
  <si>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</si>
  <si>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</si>
  <si>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</si>
  <si>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</si>
  <si>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</si>
  <si>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</si>
  <si>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</si>
  <si>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</si>
  <si>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</si>
  <si>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</si>
  <si>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</si>
  <si>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</si>
  <si>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</si>
  <si>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</si>
  <si>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</si>
  <si>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</si>
  <si>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</si>
  <si>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</si>
  <si>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</si>
  <si>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</si>
  <si>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</si>
  <si>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</si>
  <si>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</si>
  <si>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</si>
  <si>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</si>
  <si>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</si>
  <si>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</si>
  <si>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</si>
  <si>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</si>
  <si>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</si>
  <si>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</si>
  <si>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</si>
  <si>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</si>
  <si>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</si>
  <si>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</si>
  <si>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</si>
  <si>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</si>
  <si>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</si>
  <si>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</si>
  <si>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</si>
  <si>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</si>
  <si>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</si>
  <si>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</si>
  <si>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</si>
  <si>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</si>
  <si>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</si>
  <si>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</si>
  <si>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</si>
  <si>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</si>
  <si>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</si>
  <si>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</si>
  <si>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</si>
  <si>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</si>
  <si>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</si>
  <si>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</si>
  <si>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</si>
  <si>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</si>
  <si>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</si>
  <si>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</si>
  <si>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</si>
  <si>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</si>
  <si>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</si>
  <si>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</si>
  <si>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</si>
  <si>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</si>
  <si>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</si>
  <si>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</si>
  <si>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</si>
  <si>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</si>
  <si>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</si>
  <si>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</si>
  <si>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</si>
  <si>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</si>
  <si>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</si>
  <si>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</si>
  <si>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</si>
  <si>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</si>
  <si>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</si>
  <si>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</si>
  <si>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</si>
  <si>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</si>
  <si>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</si>
  <si>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</si>
  <si>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</si>
  <si>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</si>
  <si>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</si>
  <si>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</si>
  <si>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</si>
  <si>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</si>
  <si>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</si>
  <si>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</si>
  <si>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</si>
  <si>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</si>
  <si>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</si>
  <si>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</si>
  <si>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</si>
  <si>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</si>
  <si>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</si>
  <si>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</si>
  <si>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</si>
  <si>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</si>
  <si>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</si>
  <si>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</si>
  <si>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</si>
  <si>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</si>
  <si>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</si>
  <si>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</si>
  <si>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</si>
  <si>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</si>
  <si>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</si>
  <si>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</si>
  <si>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</si>
  <si>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</si>
  <si>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</si>
  <si>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</si>
  <si>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</si>
  <si>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</si>
  <si>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</si>
  <si>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</si>
  <si>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</si>
  <si>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</si>
  <si>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</si>
  <si>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</si>
  <si>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</si>
  <si>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</si>
  <si>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</si>
  <si>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</si>
  <si>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</si>
  <si>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</si>
  <si>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</si>
  <si>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</si>
  <si>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</si>
  <si>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</si>
  <si>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</si>
  <si>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</si>
  <si>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</si>
  <si>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</si>
  <si>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</si>
  <si>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</si>
  <si>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</si>
  <si>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</si>
  <si>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</si>
  <si>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</si>
  <si>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</si>
  <si>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</si>
  <si>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</si>
  <si>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</si>
  <si>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</si>
  <si>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</si>
  <si>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</si>
  <si>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</si>
  <si>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</si>
  <si>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</si>
  <si>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</si>
  <si>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</si>
  <si>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</si>
  <si>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</si>
  <si>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</si>
  <si>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</si>
  <si>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</si>
  <si>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</si>
  <si>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</si>
  <si>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</si>
  <si>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</si>
  <si>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</si>
  <si>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</si>
  <si>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</si>
  <si>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</si>
  <si>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</si>
  <si>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</si>
  <si>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</si>
  <si>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</si>
  <si>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</si>
  <si>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</si>
  <si>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</si>
  <si>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</si>
  <si>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</si>
  <si>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</si>
  <si>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</si>
  <si>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</si>
  <si>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</si>
  <si>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</si>
  <si>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</si>
  <si>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</si>
  <si>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</si>
  <si>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</si>
  <si>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</si>
  <si>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</si>
  <si>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</si>
  <si>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</si>
  <si>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</si>
  <si>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</si>
  <si>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</si>
  <si>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</si>
  <si>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</si>
  <si>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</si>
  <si>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</si>
  <si>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</si>
  <si>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</si>
  <si>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</si>
  <si>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</si>
  <si>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</si>
  <si>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</si>
  <si>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</si>
  <si>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</si>
  <si>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</si>
  <si>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</si>
  <si>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</si>
  <si>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</si>
  <si>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</si>
  <si>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</si>
  <si>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</si>
  <si>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</si>
  <si>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</si>
  <si>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</si>
  <si>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</si>
  <si>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</si>
  <si>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</si>
  <si>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</si>
  <si>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</si>
  <si>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</si>
  <si>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</si>
  <si>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</si>
  <si>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</si>
  <si>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</si>
  <si>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</si>
  <si>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</si>
  <si>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</si>
  <si>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</si>
  <si>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</si>
  <si>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</si>
  <si>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</si>
  <si>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</si>
  <si>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</si>
  <si>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</si>
  <si>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</si>
  <si>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</si>
  <si>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</si>
  <si>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</si>
  <si>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</si>
  <si>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</si>
  <si>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</si>
  <si>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</si>
  <si>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</si>
  <si>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</si>
  <si>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</si>
  <si>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</si>
  <si>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</si>
  <si>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</si>
  <si>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</si>
  <si>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</si>
  <si>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</si>
  <si>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</si>
  <si>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</si>
  <si>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</si>
  <si>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</si>
  <si>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</si>
  <si>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</si>
  <si>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</si>
  <si>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</si>
  <si>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</si>
  <si>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</si>
  <si>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</si>
  <si>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</si>
  <si>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</si>
  <si>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</si>
  <si>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</si>
  <si>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</si>
  <si>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</si>
  <si>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</si>
  <si>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</si>
  <si>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</si>
  <si>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</si>
  <si>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</si>
  <si>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</si>
  <si>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</si>
  <si>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</si>
  <si>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</si>
  <si>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</si>
  <si>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</si>
  <si>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</si>
  <si>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</si>
  <si>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</si>
  <si>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</si>
  <si>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</si>
  <si>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</si>
  <si>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</si>
  <si>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</si>
  <si>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</si>
  <si>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</si>
  <si>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</si>
  <si>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</si>
  <si>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</si>
  <si>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</si>
  <si>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</si>
  <si>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</si>
  <si>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</si>
  <si>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</si>
  <si>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</si>
  <si>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</si>
  <si>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</si>
  <si>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</si>
  <si>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</si>
  <si>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</si>
  <si>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</si>
  <si>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</si>
  <si>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</si>
  <si>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</si>
  <si>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</si>
  <si>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</si>
  <si>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</si>
  <si>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</si>
  <si>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</si>
  <si>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</si>
  <si>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</si>
  <si>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</si>
  <si>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</si>
  <si>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</si>
  <si>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</si>
  <si>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</si>
  <si>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</si>
  <si>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</si>
  <si>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</si>
  <si>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</si>
  <si>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</si>
  <si>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</si>
  <si>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</si>
  <si>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</si>
  <si>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</si>
  <si>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</si>
  <si>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</si>
  <si>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</si>
  <si>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</si>
  <si>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</si>
  <si>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</si>
  <si>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</si>
  <si>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</si>
  <si>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</si>
  <si>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</si>
  <si>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</si>
  <si>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</si>
  <si>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</si>
  <si>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</si>
  <si>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</si>
  <si>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</si>
  <si>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</si>
  <si>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</si>
  <si>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</si>
  <si>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</si>
  <si>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</si>
  <si>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</si>
  <si>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</si>
  <si>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</si>
  <si>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</si>
  <si>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</si>
  <si>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</si>
  <si>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</si>
  <si>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</si>
  <si>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</si>
  <si>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</si>
  <si>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</si>
  <si>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</si>
  <si>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</si>
  <si>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</si>
  <si>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</si>
  <si>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</si>
  <si>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</si>
  <si>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</si>
  <si>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</si>
  <si>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</si>
  <si>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</si>
  <si>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</si>
  <si>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</si>
  <si>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</si>
  <si>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</si>
  <si>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</si>
  <si>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</si>
  <si>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</si>
  <si>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</si>
  <si>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</si>
  <si>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</si>
  <si>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</si>
  <si>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</si>
  <si>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</si>
  <si>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</si>
  <si>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</si>
  <si>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</si>
  <si>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</si>
  <si>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</si>
  <si>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</si>
  <si>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</si>
  <si>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</si>
  <si>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</si>
  <si>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</si>
  <si>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</si>
  <si>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</si>
  <si>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</si>
  <si>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</si>
  <si>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</si>
  <si>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 including area uplift of 1.2</t>
  </si>
  <si>
    <t>This area attracts an area uplift of 1.2 in the majority of Boroughs.  The above line totals for RQ01 and NR01 show the face value of the qualification against starts and achievements.  The totals in E22 and E25 include the area uplift.</t>
  </si>
  <si>
    <t>LONDON LEP</t>
  </si>
  <si>
    <t>itt_30080</t>
  </si>
  <si>
    <t>SKILLS DEVELOPMENT - RETAIL, TOURISM AND HOSPITALITY - NORTH &amp; EAST AND WEST</t>
  </si>
  <si>
    <t>Sustained progression for 6 months in employment or apprenticeship</t>
  </si>
  <si>
    <t>Learner starts a full qualification after progressing into employment</t>
  </si>
  <si>
    <t>23-902-01</t>
  </si>
  <si>
    <t>00-01</t>
  </si>
  <si>
    <t>Delivery of education and training that helps unemployed and inactive people to enter into employment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</si>
</sst>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6" fillId="0" borderId="1" xfId="0" applyFont="1" applyBorder="1" applyAlignment="1">
      <alignment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0" fontId="12" fillId="0" borderId="0" xfId="0" applyFont="1" applyAlignment="1">
      <alignment vertical="center"/>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9"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oFAh4SKBk7AzIJxXr5JVy8lrhVK93AxhS2qIonosptgWr1Qiw4cIC5QWev1I7k8vcJirhKVTdH2MBzWszAPF4g==" saltValue="VBhJ2wBcL80PtuGgqWnd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C22" sqref="C22"/>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3" x14ac:dyDescent="0.25">
      <c r="B17" s="18" t="s">
        <v>375</v>
      </c>
    </row>
    <row r="19" spans="1:3" x14ac:dyDescent="0.25">
      <c r="A19" s="2" t="s">
        <v>15</v>
      </c>
      <c r="B19" s="2" t="s">
        <v>16</v>
      </c>
    </row>
    <row r="20" spans="1:3" x14ac:dyDescent="0.25">
      <c r="A20" t="s">
        <v>376</v>
      </c>
      <c r="B20" t="s">
        <v>377</v>
      </c>
    </row>
    <row r="21" spans="1:3" x14ac:dyDescent="0.25">
      <c r="A21" t="s">
        <v>378</v>
      </c>
      <c r="B21" t="s">
        <v>379</v>
      </c>
    </row>
    <row r="22" spans="1:3" x14ac:dyDescent="0.25">
      <c r="A22" t="s">
        <v>380</v>
      </c>
      <c r="B22" t="s">
        <v>381</v>
      </c>
      <c r="C22" s="241" t="s">
        <v>687</v>
      </c>
    </row>
    <row r="23" spans="1:3" x14ac:dyDescent="0.25">
      <c r="A23" t="s">
        <v>382</v>
      </c>
      <c r="B23" t="s">
        <v>383</v>
      </c>
    </row>
    <row r="24" spans="1:3" x14ac:dyDescent="0.25">
      <c r="A24" t="s">
        <v>384</v>
      </c>
      <c r="B24" t="s">
        <v>385</v>
      </c>
    </row>
    <row r="25" spans="1:3" x14ac:dyDescent="0.25">
      <c r="A25" t="s">
        <v>386</v>
      </c>
      <c r="B25" t="s">
        <v>387</v>
      </c>
    </row>
    <row r="26" spans="1:3" x14ac:dyDescent="0.25">
      <c r="A26" t="s">
        <v>388</v>
      </c>
      <c r="B26" t="s">
        <v>389</v>
      </c>
    </row>
    <row r="27" spans="1:3" x14ac:dyDescent="0.25">
      <c r="A27" t="s">
        <v>390</v>
      </c>
      <c r="B27" t="s">
        <v>391</v>
      </c>
    </row>
    <row r="28" spans="1:3" x14ac:dyDescent="0.25">
      <c r="A28" t="s">
        <v>392</v>
      </c>
      <c r="B28" t="s">
        <v>393</v>
      </c>
    </row>
    <row r="29" spans="1:3" x14ac:dyDescent="0.25">
      <c r="A29" t="s">
        <v>394</v>
      </c>
      <c r="B29" t="s">
        <v>395</v>
      </c>
    </row>
    <row r="30" spans="1:3" x14ac:dyDescent="0.25">
      <c r="A30" t="s">
        <v>396</v>
      </c>
      <c r="B30" t="s">
        <v>397</v>
      </c>
    </row>
    <row r="31" spans="1:3" x14ac:dyDescent="0.25">
      <c r="A31" t="s">
        <v>398</v>
      </c>
      <c r="B31" t="s">
        <v>399</v>
      </c>
    </row>
    <row r="32" spans="1:3"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ZwyYcBabq+5fW4EvF2UgEgE1k2zT2kQzPDwopKUKIzuLDJ5q4BCPopUQbYwe6kWyjL64cS5EfwALZbw4ymY2nw==" saltValue="P0Nm3if4OuplGW6BwoLwq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G1" workbookViewId="0">
      <selection activeCell="P7" sqref="P7"/>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50" t="s">
        <v>4</v>
      </c>
      <c r="B1" s="250"/>
      <c r="C1" s="250"/>
    </row>
    <row r="2" spans="1:28" ht="24" customHeight="1" x14ac:dyDescent="0.25">
      <c r="A2" s="251" t="s">
        <v>5</v>
      </c>
      <c r="B2" s="251"/>
      <c r="C2" s="251"/>
      <c r="D2" s="242">
        <f>Overview!L10</f>
        <v>0</v>
      </c>
      <c r="E2" s="243"/>
      <c r="F2" s="243"/>
      <c r="G2" s="243"/>
      <c r="H2" s="244"/>
      <c r="I2" s="102"/>
      <c r="J2" s="222"/>
      <c r="K2" s="40"/>
      <c r="L2" s="35"/>
      <c r="M2" s="35"/>
      <c r="N2" s="35"/>
      <c r="O2" s="35"/>
      <c r="P2" s="35"/>
      <c r="Q2" s="35"/>
      <c r="R2" s="35"/>
      <c r="S2" s="35"/>
      <c r="T2" s="35"/>
    </row>
    <row r="3" spans="1:28" ht="15.75" x14ac:dyDescent="0.2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itt_30080</v>
      </c>
      <c r="B7" s="36" t="str">
        <f>Overview!$B$13</f>
        <v>23-902-01</v>
      </c>
      <c r="C7" s="197">
        <f t="shared" ref="C7:C63" si="0">$D$3</f>
        <v>0</v>
      </c>
      <c r="D7" s="161" t="s">
        <v>346</v>
      </c>
      <c r="E7" s="207">
        <v>1</v>
      </c>
      <c r="F7" s="171">
        <f>Overview!$D$19</f>
        <v>280</v>
      </c>
      <c r="G7" s="101">
        <v>9</v>
      </c>
      <c r="H7" s="101">
        <v>2016</v>
      </c>
      <c r="I7" s="5">
        <f>Overview!L19</f>
        <v>0</v>
      </c>
      <c r="J7" s="41">
        <f>I7*Overview!$D$19</f>
        <v>0</v>
      </c>
      <c r="K7" s="10" t="str">
        <f>CONCATENATE(A7,"/",B7,"/",C7)</f>
        <v>itt_30080/23-902-01/0</v>
      </c>
      <c r="L7" s="10" t="str">
        <f>Overview!$B$12</f>
        <v>itt_30080</v>
      </c>
      <c r="M7" s="226" t="s">
        <v>686</v>
      </c>
      <c r="N7" s="10" t="str">
        <f>Overview!$B$10</f>
        <v>LONDON LEP</v>
      </c>
      <c r="O7" s="10" t="s">
        <v>421</v>
      </c>
      <c r="P7" s="197" t="str">
        <f>'Information for BU'!$C$22</f>
        <v>Delivery of education and training that helps unemployed and inactive people to enter into employment and sustain employment</v>
      </c>
      <c r="Q7" s="10" t="str">
        <f>Overview!$B$11</f>
        <v>SKILLS DEVELOPMENT - RETAIL, TOURISM AND HOSPITALITY - NORTH &amp; EAST AND WEST</v>
      </c>
      <c r="R7" s="10" t="str">
        <f>'Information for BU'!$C$9</f>
        <v xml:space="preserve">1.1 Access to employment for jobseekers/ the inactive </v>
      </c>
      <c r="S7" s="10" t="str">
        <f>'Agreement Numbers'!$D$45</f>
        <v>23S15C00108</v>
      </c>
      <c r="T7" s="10" t="s">
        <v>677</v>
      </c>
      <c r="U7" s="5" t="s">
        <v>363</v>
      </c>
      <c r="V7" s="5"/>
      <c r="W7" s="5"/>
      <c r="X7" s="11"/>
      <c r="Y7" s="11"/>
      <c r="Z7" s="11"/>
    </row>
    <row r="8" spans="1:28" x14ac:dyDescent="0.25">
      <c r="A8" s="36" t="str">
        <f>Overview!$B$12</f>
        <v>itt_30080</v>
      </c>
      <c r="B8" s="36" t="str">
        <f>Overview!$B$13</f>
        <v>23-902-01</v>
      </c>
      <c r="C8" s="197">
        <f t="shared" si="0"/>
        <v>0</v>
      </c>
      <c r="D8" s="161" t="s">
        <v>346</v>
      </c>
      <c r="E8" s="207">
        <v>1</v>
      </c>
      <c r="F8" s="171">
        <f>Overview!$D$19</f>
        <v>280</v>
      </c>
      <c r="G8" s="101">
        <v>10</v>
      </c>
      <c r="H8" s="101">
        <v>2016</v>
      </c>
      <c r="I8" s="5">
        <f>Overview!M19</f>
        <v>0</v>
      </c>
      <c r="J8" s="41">
        <f>I8*Overview!$D$19</f>
        <v>0</v>
      </c>
      <c r="K8" s="10" t="str">
        <f t="shared" ref="K8:K63" si="1">CONCATENATE(A8,"/",B8,"/",C8)</f>
        <v>itt_30080/23-902-01/0</v>
      </c>
      <c r="L8" s="10" t="str">
        <f>Overview!$B$12</f>
        <v>itt_30080</v>
      </c>
      <c r="M8" s="226" t="s">
        <v>686</v>
      </c>
      <c r="N8" s="10" t="str">
        <f>Overview!$B$10</f>
        <v>LONDON LEP</v>
      </c>
      <c r="O8" s="10" t="s">
        <v>421</v>
      </c>
      <c r="P8" s="197" t="str">
        <f>'Information for BU'!$C$22</f>
        <v>Delivery of education and training that helps unemployed and inactive people to enter into employment and sustain employment</v>
      </c>
      <c r="Q8" s="10" t="str">
        <f>Overview!$B$11</f>
        <v>SKILLS DEVELOPMENT - RETAIL, TOURISM AND HOSPITALITY - NORTH &amp; EAST AND WEST</v>
      </c>
      <c r="R8" s="10" t="str">
        <f>'Information for BU'!$C$9</f>
        <v xml:space="preserve">1.1 Access to employment for jobseekers/ the inactive </v>
      </c>
      <c r="S8" s="10" t="str">
        <f>'Agreement Numbers'!$D$45</f>
        <v>23S15C00108</v>
      </c>
      <c r="T8" s="10" t="s">
        <v>677</v>
      </c>
      <c r="U8" s="5" t="s">
        <v>363</v>
      </c>
      <c r="V8" s="10"/>
      <c r="W8" s="10"/>
    </row>
    <row r="9" spans="1:28" x14ac:dyDescent="0.25">
      <c r="A9" s="36" t="str">
        <f>Overview!$B$12</f>
        <v>itt_30080</v>
      </c>
      <c r="B9" s="36" t="str">
        <f>Overview!$B$13</f>
        <v>23-902-01</v>
      </c>
      <c r="C9" s="197">
        <f t="shared" si="0"/>
        <v>0</v>
      </c>
      <c r="D9" s="161" t="s">
        <v>346</v>
      </c>
      <c r="E9" s="207">
        <v>1</v>
      </c>
      <c r="F9" s="171">
        <f>Overview!$D$19</f>
        <v>280</v>
      </c>
      <c r="G9" s="101">
        <v>11</v>
      </c>
      <c r="H9" s="101">
        <v>2016</v>
      </c>
      <c r="I9" s="5">
        <f>Overview!N19</f>
        <v>0</v>
      </c>
      <c r="J9" s="41">
        <f>I9*Overview!$D$19</f>
        <v>0</v>
      </c>
      <c r="K9" s="10" t="str">
        <f t="shared" si="1"/>
        <v>itt_30080/23-902-01/0</v>
      </c>
      <c r="L9" s="10" t="str">
        <f>Overview!$B$12</f>
        <v>itt_30080</v>
      </c>
      <c r="M9" s="226" t="s">
        <v>686</v>
      </c>
      <c r="N9" s="10" t="str">
        <f>Overview!$B$10</f>
        <v>LONDON LEP</v>
      </c>
      <c r="O9" s="10" t="s">
        <v>421</v>
      </c>
      <c r="P9" s="197" t="str">
        <f>'Information for BU'!$C$22</f>
        <v>Delivery of education and training that helps unemployed and inactive people to enter into employment and sustain employment</v>
      </c>
      <c r="Q9" s="10" t="str">
        <f>Overview!$B$11</f>
        <v>SKILLS DEVELOPMENT - RETAIL, TOURISM AND HOSPITALITY - NORTH &amp; EAST AND WEST</v>
      </c>
      <c r="R9" s="10" t="str">
        <f>'Information for BU'!$C$9</f>
        <v xml:space="preserve">1.1 Access to employment for jobseekers/ the inactive </v>
      </c>
      <c r="S9" s="10" t="str">
        <f>'Agreement Numbers'!$D$45</f>
        <v>23S15C00108</v>
      </c>
      <c r="T9" s="10" t="s">
        <v>677</v>
      </c>
      <c r="U9" s="5" t="s">
        <v>363</v>
      </c>
      <c r="V9" s="10"/>
      <c r="W9" s="10"/>
    </row>
    <row r="10" spans="1:28" x14ac:dyDescent="0.25">
      <c r="A10" s="36" t="str">
        <f>Overview!$B$12</f>
        <v>itt_30080</v>
      </c>
      <c r="B10" s="36" t="str">
        <f>Overview!$B$13</f>
        <v>23-902-01</v>
      </c>
      <c r="C10" s="197">
        <f t="shared" si="0"/>
        <v>0</v>
      </c>
      <c r="D10" s="161" t="s">
        <v>346</v>
      </c>
      <c r="E10" s="207">
        <v>1</v>
      </c>
      <c r="F10" s="171">
        <f>Overview!$D$19</f>
        <v>280</v>
      </c>
      <c r="G10" s="101">
        <v>12</v>
      </c>
      <c r="H10" s="101">
        <v>2016</v>
      </c>
      <c r="I10" s="5">
        <f>Overview!O19</f>
        <v>0</v>
      </c>
      <c r="J10" s="41">
        <f>I10*Overview!$D$19</f>
        <v>0</v>
      </c>
      <c r="K10" s="10" t="str">
        <f t="shared" si="1"/>
        <v>itt_30080/23-902-01/0</v>
      </c>
      <c r="L10" s="10" t="str">
        <f>Overview!$B$12</f>
        <v>itt_30080</v>
      </c>
      <c r="M10" s="226" t="s">
        <v>686</v>
      </c>
      <c r="N10" s="10" t="str">
        <f>Overview!$B$10</f>
        <v>LONDON LEP</v>
      </c>
      <c r="O10" s="10" t="s">
        <v>421</v>
      </c>
      <c r="P10" s="197" t="str">
        <f>'Information for BU'!$C$22</f>
        <v>Delivery of education and training that helps unemployed and inactive people to enter into employment and sustain employment</v>
      </c>
      <c r="Q10" s="10" t="str">
        <f>Overview!$B$11</f>
        <v>SKILLS DEVELOPMENT - RETAIL, TOURISM AND HOSPITALITY - NORTH &amp; EAST AND WEST</v>
      </c>
      <c r="R10" s="10" t="str">
        <f>'Information for BU'!$C$9</f>
        <v xml:space="preserve">1.1 Access to employment for jobseekers/ the inactive </v>
      </c>
      <c r="S10" s="10" t="str">
        <f>'Agreement Numbers'!$D$45</f>
        <v>23S15C00108</v>
      </c>
      <c r="T10" s="10" t="s">
        <v>677</v>
      </c>
      <c r="U10" s="5" t="s">
        <v>363</v>
      </c>
      <c r="V10" s="10"/>
      <c r="W10" s="10"/>
    </row>
    <row r="11" spans="1:28" x14ac:dyDescent="0.25">
      <c r="A11" s="36" t="str">
        <f>Overview!$B$12</f>
        <v>itt_30080</v>
      </c>
      <c r="B11" s="36" t="str">
        <f>Overview!$B$13</f>
        <v>23-902-01</v>
      </c>
      <c r="C11" s="197">
        <f t="shared" si="0"/>
        <v>0</v>
      </c>
      <c r="D11" s="161" t="s">
        <v>346</v>
      </c>
      <c r="E11" s="207">
        <v>1</v>
      </c>
      <c r="F11" s="171">
        <f>Overview!$D$19</f>
        <v>280</v>
      </c>
      <c r="G11" s="101">
        <v>1</v>
      </c>
      <c r="H11" s="101">
        <v>2017</v>
      </c>
      <c r="I11" s="5">
        <f>Overview!P19</f>
        <v>0</v>
      </c>
      <c r="J11" s="41">
        <f>I11*Overview!$D$19</f>
        <v>0</v>
      </c>
      <c r="K11" s="10" t="str">
        <f t="shared" si="1"/>
        <v>itt_30080/23-902-01/0</v>
      </c>
      <c r="L11" s="10" t="str">
        <f>Overview!$B$12</f>
        <v>itt_30080</v>
      </c>
      <c r="M11" s="226" t="s">
        <v>686</v>
      </c>
      <c r="N11" s="10" t="str">
        <f>Overview!$B$10</f>
        <v>LONDON LEP</v>
      </c>
      <c r="O11" s="10" t="s">
        <v>421</v>
      </c>
      <c r="P11" s="197" t="str">
        <f>'Information for BU'!$C$22</f>
        <v>Delivery of education and training that helps unemployed and inactive people to enter into employment and sustain employment</v>
      </c>
      <c r="Q11" s="10" t="str">
        <f>Overview!$B$11</f>
        <v>SKILLS DEVELOPMENT - RETAIL, TOURISM AND HOSPITALITY - NORTH &amp; EAST AND WEST</v>
      </c>
      <c r="R11" s="10" t="str">
        <f>'Information for BU'!$C$9</f>
        <v xml:space="preserve">1.1 Access to employment for jobseekers/ the inactive </v>
      </c>
      <c r="S11" s="10" t="str">
        <f>'Agreement Numbers'!$D$45</f>
        <v>23S15C00108</v>
      </c>
      <c r="T11" s="10" t="s">
        <v>677</v>
      </c>
      <c r="U11" s="5" t="s">
        <v>363</v>
      </c>
      <c r="V11" s="10"/>
      <c r="W11" s="10"/>
    </row>
    <row r="12" spans="1:28" x14ac:dyDescent="0.25">
      <c r="A12" s="36" t="str">
        <f>Overview!$B$12</f>
        <v>itt_30080</v>
      </c>
      <c r="B12" s="36" t="str">
        <f>Overview!$B$13</f>
        <v>23-902-01</v>
      </c>
      <c r="C12" s="197">
        <f t="shared" si="0"/>
        <v>0</v>
      </c>
      <c r="D12" s="161" t="s">
        <v>346</v>
      </c>
      <c r="E12" s="207">
        <v>1</v>
      </c>
      <c r="F12" s="171">
        <f>Overview!$D$19</f>
        <v>280</v>
      </c>
      <c r="G12" s="101">
        <v>2</v>
      </c>
      <c r="H12" s="101">
        <v>2017</v>
      </c>
      <c r="I12" s="5">
        <f>Overview!Q19</f>
        <v>0</v>
      </c>
      <c r="J12" s="41">
        <f>I12*Overview!$D$19</f>
        <v>0</v>
      </c>
      <c r="K12" s="10" t="str">
        <f t="shared" si="1"/>
        <v>itt_30080/23-902-01/0</v>
      </c>
      <c r="L12" s="10" t="str">
        <f>Overview!$B$12</f>
        <v>itt_30080</v>
      </c>
      <c r="M12" s="226" t="s">
        <v>686</v>
      </c>
      <c r="N12" s="10" t="str">
        <f>Overview!$B$10</f>
        <v>LONDON LEP</v>
      </c>
      <c r="O12" s="10" t="s">
        <v>421</v>
      </c>
      <c r="P12" s="197" t="str">
        <f>'Information for BU'!$C$22</f>
        <v>Delivery of education and training that helps unemployed and inactive people to enter into employment and sustain employment</v>
      </c>
      <c r="Q12" s="10" t="str">
        <f>Overview!$B$11</f>
        <v>SKILLS DEVELOPMENT - RETAIL, TOURISM AND HOSPITALITY - NORTH &amp; EAST AND WEST</v>
      </c>
      <c r="R12" s="10" t="str">
        <f>'Information for BU'!$C$9</f>
        <v xml:space="preserve">1.1 Access to employment for jobseekers/ the inactive </v>
      </c>
      <c r="S12" s="10" t="str">
        <f>'Agreement Numbers'!$D$45</f>
        <v>23S15C00108</v>
      </c>
      <c r="T12" s="10" t="s">
        <v>677</v>
      </c>
      <c r="U12" s="5" t="s">
        <v>363</v>
      </c>
      <c r="V12" s="10"/>
      <c r="W12" s="10"/>
    </row>
    <row r="13" spans="1:28" x14ac:dyDescent="0.25">
      <c r="A13" s="36" t="str">
        <f>Overview!$B$12</f>
        <v>itt_30080</v>
      </c>
      <c r="B13" s="36" t="str">
        <f>Overview!$B$13</f>
        <v>23-902-01</v>
      </c>
      <c r="C13" s="197">
        <f t="shared" si="0"/>
        <v>0</v>
      </c>
      <c r="D13" s="161" t="s">
        <v>346</v>
      </c>
      <c r="E13" s="207">
        <v>1</v>
      </c>
      <c r="F13" s="171">
        <f>Overview!$D$19</f>
        <v>280</v>
      </c>
      <c r="G13" s="101">
        <v>3</v>
      </c>
      <c r="H13" s="101">
        <v>2017</v>
      </c>
      <c r="I13" s="5">
        <f>Overview!R19</f>
        <v>0</v>
      </c>
      <c r="J13" s="41">
        <f>I13*Overview!$D$19</f>
        <v>0</v>
      </c>
      <c r="K13" s="10" t="str">
        <f t="shared" si="1"/>
        <v>itt_30080/23-902-01/0</v>
      </c>
      <c r="L13" s="10" t="str">
        <f>Overview!$B$12</f>
        <v>itt_30080</v>
      </c>
      <c r="M13" s="226" t="s">
        <v>686</v>
      </c>
      <c r="N13" s="10" t="str">
        <f>Overview!$B$10</f>
        <v>LONDON LEP</v>
      </c>
      <c r="O13" s="10" t="s">
        <v>421</v>
      </c>
      <c r="P13" s="197" t="str">
        <f>'Information for BU'!$C$22</f>
        <v>Delivery of education and training that helps unemployed and inactive people to enter into employment and sustain employment</v>
      </c>
      <c r="Q13" s="10" t="str">
        <f>Overview!$B$11</f>
        <v>SKILLS DEVELOPMENT - RETAIL, TOURISM AND HOSPITALITY - NORTH &amp; EAST AND WEST</v>
      </c>
      <c r="R13" s="10" t="str">
        <f>'Information for BU'!$C$9</f>
        <v xml:space="preserve">1.1 Access to employment for jobseekers/ the inactive </v>
      </c>
      <c r="S13" s="10" t="str">
        <f>'Agreement Numbers'!$D$45</f>
        <v>23S15C00108</v>
      </c>
      <c r="T13" s="10" t="s">
        <v>677</v>
      </c>
      <c r="U13" s="5" t="s">
        <v>363</v>
      </c>
      <c r="V13" s="10"/>
      <c r="W13" s="10"/>
    </row>
    <row r="14" spans="1:28" x14ac:dyDescent="0.25">
      <c r="A14" s="36" t="str">
        <f>Overview!$B$12</f>
        <v>itt_30080</v>
      </c>
      <c r="B14" s="36" t="str">
        <f>Overview!$B$13</f>
        <v>23-902-01</v>
      </c>
      <c r="C14" s="197">
        <f t="shared" si="0"/>
        <v>0</v>
      </c>
      <c r="D14" s="161" t="s">
        <v>346</v>
      </c>
      <c r="E14" s="207">
        <v>1</v>
      </c>
      <c r="F14" s="171">
        <f>Overview!$D$19</f>
        <v>280</v>
      </c>
      <c r="G14" s="101">
        <v>4</v>
      </c>
      <c r="H14" s="101">
        <v>2017</v>
      </c>
      <c r="I14" s="5">
        <f>Overview!S19</f>
        <v>0</v>
      </c>
      <c r="J14" s="41">
        <f>I14*Overview!$D$19</f>
        <v>0</v>
      </c>
      <c r="K14" s="10" t="str">
        <f t="shared" si="1"/>
        <v>itt_30080/23-902-01/0</v>
      </c>
      <c r="L14" s="10" t="str">
        <f>Overview!$B$12</f>
        <v>itt_30080</v>
      </c>
      <c r="M14" s="226" t="s">
        <v>686</v>
      </c>
      <c r="N14" s="10" t="str">
        <f>Overview!$B$10</f>
        <v>LONDON LEP</v>
      </c>
      <c r="O14" s="10" t="s">
        <v>421</v>
      </c>
      <c r="P14" s="197" t="str">
        <f>'Information for BU'!$C$22</f>
        <v>Delivery of education and training that helps unemployed and inactive people to enter into employment and sustain employment</v>
      </c>
      <c r="Q14" s="10" t="str">
        <f>Overview!$B$11</f>
        <v>SKILLS DEVELOPMENT - RETAIL, TOURISM AND HOSPITALITY - NORTH &amp; EAST AND WEST</v>
      </c>
      <c r="R14" s="10" t="str">
        <f>'Information for BU'!$C$9</f>
        <v xml:space="preserve">1.1 Access to employment for jobseekers/ the inactive </v>
      </c>
      <c r="S14" s="10" t="str">
        <f>'Agreement Numbers'!$D$45</f>
        <v>23S15C00108</v>
      </c>
      <c r="T14" s="10" t="s">
        <v>677</v>
      </c>
      <c r="U14" s="5" t="s">
        <v>363</v>
      </c>
      <c r="V14" s="10"/>
      <c r="W14" s="10"/>
    </row>
    <row r="15" spans="1:28" x14ac:dyDescent="0.25">
      <c r="A15" s="36" t="str">
        <f>Overview!$B$12</f>
        <v>itt_30080</v>
      </c>
      <c r="B15" s="36" t="str">
        <f>Overview!$B$13</f>
        <v>23-902-01</v>
      </c>
      <c r="C15" s="197">
        <f t="shared" si="0"/>
        <v>0</v>
      </c>
      <c r="D15" s="161" t="s">
        <v>346</v>
      </c>
      <c r="E15" s="207">
        <v>1</v>
      </c>
      <c r="F15" s="171">
        <f>Overview!$D$19</f>
        <v>280</v>
      </c>
      <c r="G15" s="101">
        <v>5</v>
      </c>
      <c r="H15" s="101">
        <v>2017</v>
      </c>
      <c r="I15" s="5">
        <f>Overview!T19</f>
        <v>0</v>
      </c>
      <c r="J15" s="41">
        <f>I15*Overview!$D$19</f>
        <v>0</v>
      </c>
      <c r="K15" s="10" t="str">
        <f t="shared" si="1"/>
        <v>itt_30080/23-902-01/0</v>
      </c>
      <c r="L15" s="10" t="str">
        <f>Overview!$B$12</f>
        <v>itt_30080</v>
      </c>
      <c r="M15" s="226" t="s">
        <v>686</v>
      </c>
      <c r="N15" s="10" t="str">
        <f>Overview!$B$10</f>
        <v>LONDON LEP</v>
      </c>
      <c r="O15" s="10" t="s">
        <v>421</v>
      </c>
      <c r="P15" s="197" t="str">
        <f>'Information for BU'!$C$22</f>
        <v>Delivery of education and training that helps unemployed and inactive people to enter into employment and sustain employment</v>
      </c>
      <c r="Q15" s="10" t="str">
        <f>Overview!$B$11</f>
        <v>SKILLS DEVELOPMENT - RETAIL, TOURISM AND HOSPITALITY - NORTH &amp; EAST AND WEST</v>
      </c>
      <c r="R15" s="10" t="str">
        <f>'Information for BU'!$C$9</f>
        <v xml:space="preserve">1.1 Access to employment for jobseekers/ the inactive </v>
      </c>
      <c r="S15" s="10" t="str">
        <f>'Agreement Numbers'!$D$45</f>
        <v>23S15C00108</v>
      </c>
      <c r="T15" s="10" t="s">
        <v>677</v>
      </c>
      <c r="U15" s="5" t="s">
        <v>363</v>
      </c>
      <c r="V15" s="10"/>
      <c r="W15" s="10"/>
    </row>
    <row r="16" spans="1:28" x14ac:dyDescent="0.25">
      <c r="A16" s="36" t="str">
        <f>Overview!$B$12</f>
        <v>itt_30080</v>
      </c>
      <c r="B16" s="36" t="str">
        <f>Overview!$B$13</f>
        <v>23-902-01</v>
      </c>
      <c r="C16" s="197">
        <f t="shared" si="0"/>
        <v>0</v>
      </c>
      <c r="D16" s="161" t="s">
        <v>346</v>
      </c>
      <c r="E16" s="207">
        <v>1</v>
      </c>
      <c r="F16" s="171">
        <f>Overview!$D$19</f>
        <v>280</v>
      </c>
      <c r="G16" s="101">
        <v>6</v>
      </c>
      <c r="H16" s="101">
        <v>2017</v>
      </c>
      <c r="I16" s="5">
        <f>Overview!U19</f>
        <v>0</v>
      </c>
      <c r="J16" s="41">
        <f>I16*Overview!$D$19</f>
        <v>0</v>
      </c>
      <c r="K16" s="10" t="str">
        <f t="shared" si="1"/>
        <v>itt_30080/23-902-01/0</v>
      </c>
      <c r="L16" s="10" t="str">
        <f>Overview!$B$12</f>
        <v>itt_30080</v>
      </c>
      <c r="M16" s="226" t="s">
        <v>686</v>
      </c>
      <c r="N16" s="10" t="str">
        <f>Overview!$B$10</f>
        <v>LONDON LEP</v>
      </c>
      <c r="O16" s="10" t="s">
        <v>421</v>
      </c>
      <c r="P16" s="197" t="str">
        <f>'Information for BU'!$C$22</f>
        <v>Delivery of education and training that helps unemployed and inactive people to enter into employment and sustain employment</v>
      </c>
      <c r="Q16" s="10" t="str">
        <f>Overview!$B$11</f>
        <v>SKILLS DEVELOPMENT - RETAIL, TOURISM AND HOSPITALITY - NORTH &amp; EAST AND WEST</v>
      </c>
      <c r="R16" s="10" t="str">
        <f>'Information for BU'!$C$9</f>
        <v xml:space="preserve">1.1 Access to employment for jobseekers/ the inactive </v>
      </c>
      <c r="S16" s="10" t="str">
        <f>'Agreement Numbers'!$D$45</f>
        <v>23S15C00108</v>
      </c>
      <c r="T16" s="10" t="s">
        <v>677</v>
      </c>
      <c r="U16" s="5" t="s">
        <v>363</v>
      </c>
      <c r="V16" s="10"/>
      <c r="W16" s="10"/>
    </row>
    <row r="17" spans="1:23" x14ac:dyDescent="0.25">
      <c r="A17" s="36" t="str">
        <f>Overview!$B$12</f>
        <v>itt_30080</v>
      </c>
      <c r="B17" s="36" t="str">
        <f>Overview!$B$13</f>
        <v>23-902-01</v>
      </c>
      <c r="C17" s="197">
        <f t="shared" si="0"/>
        <v>0</v>
      </c>
      <c r="D17" s="161" t="s">
        <v>346</v>
      </c>
      <c r="E17" s="207">
        <v>1</v>
      </c>
      <c r="F17" s="171">
        <f>Overview!$D$19</f>
        <v>280</v>
      </c>
      <c r="G17" s="101">
        <v>7</v>
      </c>
      <c r="H17" s="101">
        <v>2017</v>
      </c>
      <c r="I17" s="5">
        <f>Overview!V19</f>
        <v>0</v>
      </c>
      <c r="J17" s="41">
        <f>I17*Overview!$D$19</f>
        <v>0</v>
      </c>
      <c r="K17" s="10" t="str">
        <f t="shared" si="1"/>
        <v>itt_30080/23-902-01/0</v>
      </c>
      <c r="L17" s="10" t="str">
        <f>Overview!$B$12</f>
        <v>itt_30080</v>
      </c>
      <c r="M17" s="226" t="s">
        <v>686</v>
      </c>
      <c r="N17" s="10" t="str">
        <f>Overview!$B$10</f>
        <v>LONDON LEP</v>
      </c>
      <c r="O17" s="10" t="s">
        <v>421</v>
      </c>
      <c r="P17" s="197" t="str">
        <f>'Information for BU'!$C$22</f>
        <v>Delivery of education and training that helps unemployed and inactive people to enter into employment and sustain employment</v>
      </c>
      <c r="Q17" s="10" t="str">
        <f>Overview!$B$11</f>
        <v>SKILLS DEVELOPMENT - RETAIL, TOURISM AND HOSPITALITY - NORTH &amp; EAST AND WEST</v>
      </c>
      <c r="R17" s="10" t="str">
        <f>'Information for BU'!$C$9</f>
        <v xml:space="preserve">1.1 Access to employment for jobseekers/ the inactive </v>
      </c>
      <c r="S17" s="10" t="str">
        <f>'Agreement Numbers'!$D$45</f>
        <v>23S15C00108</v>
      </c>
      <c r="T17" s="10" t="s">
        <v>677</v>
      </c>
      <c r="U17" s="5" t="s">
        <v>363</v>
      </c>
      <c r="V17" s="10"/>
      <c r="W17" s="10"/>
    </row>
    <row r="18" spans="1:23" x14ac:dyDescent="0.25">
      <c r="A18" s="36" t="str">
        <f>Overview!$B$12</f>
        <v>itt_30080</v>
      </c>
      <c r="B18" s="36" t="str">
        <f>Overview!$B$13</f>
        <v>23-902-01</v>
      </c>
      <c r="C18" s="197">
        <f t="shared" si="0"/>
        <v>0</v>
      </c>
      <c r="D18" s="161" t="s">
        <v>346</v>
      </c>
      <c r="E18" s="207">
        <v>1</v>
      </c>
      <c r="F18" s="171">
        <f>Overview!$D$19</f>
        <v>280</v>
      </c>
      <c r="G18" s="101">
        <v>8</v>
      </c>
      <c r="H18" s="101">
        <v>2017</v>
      </c>
      <c r="I18" s="5">
        <f>Overview!W19</f>
        <v>0</v>
      </c>
      <c r="J18" s="41">
        <f>I18*Overview!$D$19</f>
        <v>0</v>
      </c>
      <c r="K18" s="10" t="str">
        <f t="shared" si="1"/>
        <v>itt_30080/23-902-01/0</v>
      </c>
      <c r="L18" s="10" t="str">
        <f>Overview!$B$12</f>
        <v>itt_30080</v>
      </c>
      <c r="M18" s="226" t="s">
        <v>686</v>
      </c>
      <c r="N18" s="10" t="str">
        <f>Overview!$B$10</f>
        <v>LONDON LEP</v>
      </c>
      <c r="O18" s="10" t="s">
        <v>421</v>
      </c>
      <c r="P18" s="197" t="str">
        <f>'Information for BU'!$C$22</f>
        <v>Delivery of education and training that helps unemployed and inactive people to enter into employment and sustain employment</v>
      </c>
      <c r="Q18" s="10" t="str">
        <f>Overview!$B$11</f>
        <v>SKILLS DEVELOPMENT - RETAIL, TOURISM AND HOSPITALITY - NORTH &amp; EAST AND WEST</v>
      </c>
      <c r="R18" s="10" t="str">
        <f>'Information for BU'!$C$9</f>
        <v xml:space="preserve">1.1 Access to employment for jobseekers/ the inactive </v>
      </c>
      <c r="S18" s="10" t="str">
        <f>'Agreement Numbers'!$D$45</f>
        <v>23S15C00108</v>
      </c>
      <c r="T18" s="10" t="s">
        <v>677</v>
      </c>
      <c r="U18" s="5" t="s">
        <v>363</v>
      </c>
      <c r="V18" s="10"/>
      <c r="W18" s="10"/>
    </row>
    <row r="19" spans="1:23" x14ac:dyDescent="0.25">
      <c r="A19" s="36" t="str">
        <f>Overview!$B$12</f>
        <v>itt_30080</v>
      </c>
      <c r="B19" s="36" t="str">
        <f>Overview!$B$13</f>
        <v>23-902-01</v>
      </c>
      <c r="C19" s="197">
        <f t="shared" si="0"/>
        <v>0</v>
      </c>
      <c r="D19" s="161" t="s">
        <v>346</v>
      </c>
      <c r="E19" s="207">
        <v>1</v>
      </c>
      <c r="F19" s="171">
        <f>Overview!$D$19</f>
        <v>280</v>
      </c>
      <c r="G19" s="101">
        <v>9</v>
      </c>
      <c r="H19" s="101">
        <v>2017</v>
      </c>
      <c r="I19" s="5">
        <f>Overview!X19</f>
        <v>0</v>
      </c>
      <c r="J19" s="41">
        <f>I19*Overview!$D$19</f>
        <v>0</v>
      </c>
      <c r="K19" s="10" t="str">
        <f t="shared" si="1"/>
        <v>itt_30080/23-902-01/0</v>
      </c>
      <c r="L19" s="10" t="str">
        <f>Overview!$B$12</f>
        <v>itt_30080</v>
      </c>
      <c r="M19" s="226" t="s">
        <v>686</v>
      </c>
      <c r="N19" s="10" t="str">
        <f>Overview!$B$10</f>
        <v>LONDON LEP</v>
      </c>
      <c r="O19" s="10" t="s">
        <v>421</v>
      </c>
      <c r="P19" s="197" t="str">
        <f>'Information for BU'!$C$22</f>
        <v>Delivery of education and training that helps unemployed and inactive people to enter into employment and sustain employment</v>
      </c>
      <c r="Q19" s="10" t="str">
        <f>Overview!$B$11</f>
        <v>SKILLS DEVELOPMENT - RETAIL, TOURISM AND HOSPITALITY - NORTH &amp; EAST AND WEST</v>
      </c>
      <c r="R19" s="10" t="str">
        <f>'Information for BU'!$C$9</f>
        <v xml:space="preserve">1.1 Access to employment for jobseekers/ the inactive </v>
      </c>
      <c r="S19" s="10" t="str">
        <f>'Agreement Numbers'!$D$45</f>
        <v>23S15C00108</v>
      </c>
      <c r="T19" s="10" t="s">
        <v>677</v>
      </c>
      <c r="U19" s="5" t="s">
        <v>363</v>
      </c>
      <c r="V19" s="10"/>
      <c r="W19" s="10"/>
    </row>
    <row r="20" spans="1:23" x14ac:dyDescent="0.25">
      <c r="A20" s="36" t="str">
        <f>Overview!$B$12</f>
        <v>itt_30080</v>
      </c>
      <c r="B20" s="36" t="str">
        <f>Overview!$B$13</f>
        <v>23-902-01</v>
      </c>
      <c r="C20" s="197">
        <f t="shared" si="0"/>
        <v>0</v>
      </c>
      <c r="D20" s="161" t="s">
        <v>346</v>
      </c>
      <c r="E20" s="207">
        <v>1</v>
      </c>
      <c r="F20" s="171">
        <f>Overview!$D$19</f>
        <v>280</v>
      </c>
      <c r="G20" s="101">
        <v>10</v>
      </c>
      <c r="H20" s="101">
        <v>2017</v>
      </c>
      <c r="I20" s="5">
        <f>Overview!Y19</f>
        <v>0</v>
      </c>
      <c r="J20" s="41">
        <f>I20*Overview!$D$19</f>
        <v>0</v>
      </c>
      <c r="K20" s="10" t="str">
        <f t="shared" si="1"/>
        <v>itt_30080/23-902-01/0</v>
      </c>
      <c r="L20" s="10" t="str">
        <f>Overview!$B$12</f>
        <v>itt_30080</v>
      </c>
      <c r="M20" s="226" t="s">
        <v>686</v>
      </c>
      <c r="N20" s="10" t="str">
        <f>Overview!$B$10</f>
        <v>LONDON LEP</v>
      </c>
      <c r="O20" s="10" t="s">
        <v>421</v>
      </c>
      <c r="P20" s="197" t="str">
        <f>'Information for BU'!$C$22</f>
        <v>Delivery of education and training that helps unemployed and inactive people to enter into employment and sustain employment</v>
      </c>
      <c r="Q20" s="10" t="str">
        <f>Overview!$B$11</f>
        <v>SKILLS DEVELOPMENT - RETAIL, TOURISM AND HOSPITALITY - NORTH &amp; EAST AND WEST</v>
      </c>
      <c r="R20" s="10" t="str">
        <f>'Information for BU'!$C$9</f>
        <v xml:space="preserve">1.1 Access to employment for jobseekers/ the inactive </v>
      </c>
      <c r="S20" s="10" t="str">
        <f>'Agreement Numbers'!$D$45</f>
        <v>23S15C00108</v>
      </c>
      <c r="T20" s="10" t="s">
        <v>677</v>
      </c>
      <c r="U20" s="5" t="s">
        <v>363</v>
      </c>
      <c r="V20" s="10"/>
      <c r="W20" s="10"/>
    </row>
    <row r="21" spans="1:23" x14ac:dyDescent="0.25">
      <c r="A21" s="36" t="str">
        <f>Overview!$B$12</f>
        <v>itt_30080</v>
      </c>
      <c r="B21" s="36" t="str">
        <f>Overview!$B$13</f>
        <v>23-902-01</v>
      </c>
      <c r="C21" s="197">
        <f t="shared" si="0"/>
        <v>0</v>
      </c>
      <c r="D21" s="161" t="s">
        <v>346</v>
      </c>
      <c r="E21" s="207">
        <v>1</v>
      </c>
      <c r="F21" s="171">
        <f>Overview!$D$19</f>
        <v>280</v>
      </c>
      <c r="G21" s="101">
        <v>11</v>
      </c>
      <c r="H21" s="101">
        <v>2017</v>
      </c>
      <c r="I21" s="5">
        <f>Overview!Z19</f>
        <v>0</v>
      </c>
      <c r="J21" s="41">
        <f>I21*Overview!$D$19</f>
        <v>0</v>
      </c>
      <c r="K21" s="10" t="str">
        <f t="shared" si="1"/>
        <v>itt_30080/23-902-01/0</v>
      </c>
      <c r="L21" s="10" t="str">
        <f>Overview!$B$12</f>
        <v>itt_30080</v>
      </c>
      <c r="M21" s="226" t="s">
        <v>686</v>
      </c>
      <c r="N21" s="10" t="str">
        <f>Overview!$B$10</f>
        <v>LONDON LEP</v>
      </c>
      <c r="O21" s="10" t="s">
        <v>421</v>
      </c>
      <c r="P21" s="197" t="str">
        <f>'Information for BU'!$C$22</f>
        <v>Delivery of education and training that helps unemployed and inactive people to enter into employment and sustain employment</v>
      </c>
      <c r="Q21" s="10" t="str">
        <f>Overview!$B$11</f>
        <v>SKILLS DEVELOPMENT - RETAIL, TOURISM AND HOSPITALITY - NORTH &amp; EAST AND WEST</v>
      </c>
      <c r="R21" s="10" t="str">
        <f>'Information for BU'!$C$9</f>
        <v xml:space="preserve">1.1 Access to employment for jobseekers/ the inactive </v>
      </c>
      <c r="S21" s="10" t="str">
        <f>'Agreement Numbers'!$D$45</f>
        <v>23S15C00108</v>
      </c>
      <c r="T21" s="10" t="s">
        <v>677</v>
      </c>
      <c r="U21" s="5" t="s">
        <v>363</v>
      </c>
      <c r="V21" s="10"/>
      <c r="W21" s="10"/>
    </row>
    <row r="22" spans="1:23" x14ac:dyDescent="0.25">
      <c r="A22" s="36" t="str">
        <f>Overview!$B$12</f>
        <v>itt_30080</v>
      </c>
      <c r="B22" s="36" t="str">
        <f>Overview!$B$13</f>
        <v>23-902-01</v>
      </c>
      <c r="C22" s="197">
        <f t="shared" si="0"/>
        <v>0</v>
      </c>
      <c r="D22" s="161" t="s">
        <v>346</v>
      </c>
      <c r="E22" s="207">
        <v>1</v>
      </c>
      <c r="F22" s="171">
        <f>Overview!$D$19</f>
        <v>280</v>
      </c>
      <c r="G22" s="101">
        <v>12</v>
      </c>
      <c r="H22" s="101">
        <v>2017</v>
      </c>
      <c r="I22" s="5">
        <f>Overview!AA19</f>
        <v>0</v>
      </c>
      <c r="J22" s="41">
        <f>I22*Overview!$D$19</f>
        <v>0</v>
      </c>
      <c r="K22" s="10" t="str">
        <f t="shared" si="1"/>
        <v>itt_30080/23-902-01/0</v>
      </c>
      <c r="L22" s="10" t="str">
        <f>Overview!$B$12</f>
        <v>itt_30080</v>
      </c>
      <c r="M22" s="226" t="s">
        <v>686</v>
      </c>
      <c r="N22" s="10" t="str">
        <f>Overview!$B$10</f>
        <v>LONDON LEP</v>
      </c>
      <c r="O22" s="10" t="s">
        <v>421</v>
      </c>
      <c r="P22" s="197" t="str">
        <f>'Information for BU'!$C$22</f>
        <v>Delivery of education and training that helps unemployed and inactive people to enter into employment and sustain employment</v>
      </c>
      <c r="Q22" s="10" t="str">
        <f>Overview!$B$11</f>
        <v>SKILLS DEVELOPMENT - RETAIL, TOURISM AND HOSPITALITY - NORTH &amp; EAST AND WEST</v>
      </c>
      <c r="R22" s="10" t="str">
        <f>'Information for BU'!$C$9</f>
        <v xml:space="preserve">1.1 Access to employment for jobseekers/ the inactive </v>
      </c>
      <c r="S22" s="10" t="str">
        <f>'Agreement Numbers'!$D$45</f>
        <v>23S15C00108</v>
      </c>
      <c r="T22" s="10" t="s">
        <v>677</v>
      </c>
      <c r="U22" s="5" t="s">
        <v>363</v>
      </c>
      <c r="V22" s="10"/>
      <c r="W22" s="10"/>
    </row>
    <row r="23" spans="1:23" x14ac:dyDescent="0.25">
      <c r="A23" s="36" t="str">
        <f>Overview!$B$12</f>
        <v>itt_30080</v>
      </c>
      <c r="B23" s="36" t="str">
        <f>Overview!$B$13</f>
        <v>23-902-01</v>
      </c>
      <c r="C23" s="197">
        <f t="shared" si="0"/>
        <v>0</v>
      </c>
      <c r="D23" s="161" t="s">
        <v>346</v>
      </c>
      <c r="E23" s="207">
        <v>1</v>
      </c>
      <c r="F23" s="171">
        <f>Overview!$D$19</f>
        <v>280</v>
      </c>
      <c r="G23" s="101">
        <v>1</v>
      </c>
      <c r="H23" s="101">
        <v>2018</v>
      </c>
      <c r="I23" s="5">
        <f>Overview!AB19</f>
        <v>0</v>
      </c>
      <c r="J23" s="41">
        <f>I23*Overview!$D$19</f>
        <v>0</v>
      </c>
      <c r="K23" s="10" t="str">
        <f t="shared" si="1"/>
        <v>itt_30080/23-902-01/0</v>
      </c>
      <c r="L23" s="10" t="str">
        <f>Overview!$B$12</f>
        <v>itt_30080</v>
      </c>
      <c r="M23" s="226" t="s">
        <v>686</v>
      </c>
      <c r="N23" s="10" t="str">
        <f>Overview!$B$10</f>
        <v>LONDON LEP</v>
      </c>
      <c r="O23" s="10" t="s">
        <v>421</v>
      </c>
      <c r="P23" s="197" t="str">
        <f>'Information for BU'!$C$22</f>
        <v>Delivery of education and training that helps unemployed and inactive people to enter into employment and sustain employment</v>
      </c>
      <c r="Q23" s="10" t="str">
        <f>Overview!$B$11</f>
        <v>SKILLS DEVELOPMENT - RETAIL, TOURISM AND HOSPITALITY - NORTH &amp; EAST AND WEST</v>
      </c>
      <c r="R23" s="10" t="str">
        <f>'Information for BU'!$C$9</f>
        <v xml:space="preserve">1.1 Access to employment for jobseekers/ the inactive </v>
      </c>
      <c r="S23" s="10" t="str">
        <f>'Agreement Numbers'!$D$45</f>
        <v>23S15C00108</v>
      </c>
      <c r="T23" s="10" t="s">
        <v>677</v>
      </c>
      <c r="U23" s="5" t="s">
        <v>363</v>
      </c>
      <c r="V23" s="10"/>
      <c r="W23" s="10"/>
    </row>
    <row r="24" spans="1:23" x14ac:dyDescent="0.25">
      <c r="A24" s="36" t="str">
        <f>Overview!$B$12</f>
        <v>itt_30080</v>
      </c>
      <c r="B24" s="36" t="str">
        <f>Overview!$B$13</f>
        <v>23-902-01</v>
      </c>
      <c r="C24" s="197">
        <f t="shared" si="0"/>
        <v>0</v>
      </c>
      <c r="D24" s="161" t="s">
        <v>346</v>
      </c>
      <c r="E24" s="207">
        <v>1</v>
      </c>
      <c r="F24" s="171">
        <f>Overview!$D$19</f>
        <v>280</v>
      </c>
      <c r="G24" s="101">
        <v>2</v>
      </c>
      <c r="H24" s="101">
        <v>2018</v>
      </c>
      <c r="I24" s="5">
        <f>Overview!AC19</f>
        <v>0</v>
      </c>
      <c r="J24" s="41">
        <f>I24*Overview!$D$19</f>
        <v>0</v>
      </c>
      <c r="K24" s="10" t="str">
        <f t="shared" si="1"/>
        <v>itt_30080/23-902-01/0</v>
      </c>
      <c r="L24" s="10" t="str">
        <f>Overview!$B$12</f>
        <v>itt_30080</v>
      </c>
      <c r="M24" s="226" t="s">
        <v>686</v>
      </c>
      <c r="N24" s="10" t="str">
        <f>Overview!$B$10</f>
        <v>LONDON LEP</v>
      </c>
      <c r="O24" s="10" t="s">
        <v>421</v>
      </c>
      <c r="P24" s="197" t="str">
        <f>'Information for BU'!$C$22</f>
        <v>Delivery of education and training that helps unemployed and inactive people to enter into employment and sustain employment</v>
      </c>
      <c r="Q24" s="10" t="str">
        <f>Overview!$B$11</f>
        <v>SKILLS DEVELOPMENT - RETAIL, TOURISM AND HOSPITALITY - NORTH &amp; EAST AND WEST</v>
      </c>
      <c r="R24" s="10" t="str">
        <f>'Information for BU'!$C$9</f>
        <v xml:space="preserve">1.1 Access to employment for jobseekers/ the inactive </v>
      </c>
      <c r="S24" s="10" t="str">
        <f>'Agreement Numbers'!$D$45</f>
        <v>23S15C00108</v>
      </c>
      <c r="T24" s="10" t="s">
        <v>677</v>
      </c>
      <c r="U24" s="5" t="s">
        <v>363</v>
      </c>
      <c r="V24" s="10"/>
      <c r="W24" s="10"/>
    </row>
    <row r="25" spans="1:23" x14ac:dyDescent="0.25">
      <c r="A25" s="36" t="str">
        <f>Overview!$B$12</f>
        <v>itt_30080</v>
      </c>
      <c r="B25" s="36" t="str">
        <f>Overview!$B$13</f>
        <v>23-902-01</v>
      </c>
      <c r="C25" s="197">
        <f t="shared" si="0"/>
        <v>0</v>
      </c>
      <c r="D25" s="161" t="s">
        <v>346</v>
      </c>
      <c r="E25" s="207">
        <v>1</v>
      </c>
      <c r="F25" s="171">
        <f>Overview!$D$19</f>
        <v>280</v>
      </c>
      <c r="G25" s="101">
        <v>3</v>
      </c>
      <c r="H25" s="101">
        <v>2018</v>
      </c>
      <c r="I25" s="5">
        <f>Overview!AD19</f>
        <v>0</v>
      </c>
      <c r="J25" s="41">
        <f>I25*Overview!$D$19</f>
        <v>0</v>
      </c>
      <c r="K25" s="10" t="str">
        <f t="shared" si="1"/>
        <v>itt_30080/23-902-01/0</v>
      </c>
      <c r="L25" s="10" t="str">
        <f>Overview!$B$12</f>
        <v>itt_30080</v>
      </c>
      <c r="M25" s="226" t="s">
        <v>686</v>
      </c>
      <c r="N25" s="10" t="str">
        <f>Overview!$B$10</f>
        <v>LONDON LEP</v>
      </c>
      <c r="O25" s="10" t="s">
        <v>421</v>
      </c>
      <c r="P25" s="197" t="str">
        <f>'Information for BU'!$C$22</f>
        <v>Delivery of education and training that helps unemployed and inactive people to enter into employment and sustain employment</v>
      </c>
      <c r="Q25" s="10" t="str">
        <f>Overview!$B$11</f>
        <v>SKILLS DEVELOPMENT - RETAIL, TOURISM AND HOSPITALITY - NORTH &amp; EAST AND WEST</v>
      </c>
      <c r="R25" s="10" t="str">
        <f>'Information for BU'!$C$9</f>
        <v xml:space="preserve">1.1 Access to employment for jobseekers/ the inactive </v>
      </c>
      <c r="S25" s="10" t="str">
        <f>'Agreement Numbers'!$D$45</f>
        <v>23S15C00108</v>
      </c>
      <c r="T25" s="10" t="s">
        <v>677</v>
      </c>
      <c r="U25" s="5" t="s">
        <v>363</v>
      </c>
      <c r="V25" s="10"/>
      <c r="W25" s="10"/>
    </row>
    <row r="26" spans="1:23" x14ac:dyDescent="0.25">
      <c r="A26" s="36" t="str">
        <f>Overview!$B$12</f>
        <v>itt_30080</v>
      </c>
      <c r="B26" s="36" t="str">
        <f>Overview!$B$13</f>
        <v>23-902-01</v>
      </c>
      <c r="C26" s="197">
        <f t="shared" si="0"/>
        <v>0</v>
      </c>
      <c r="D26" s="161" t="s">
        <v>347</v>
      </c>
      <c r="E26" s="207">
        <v>2</v>
      </c>
      <c r="F26" s="23"/>
      <c r="G26" s="101">
        <v>9</v>
      </c>
      <c r="H26" s="101">
        <v>2016</v>
      </c>
      <c r="I26" s="5"/>
      <c r="J26" s="225">
        <f>'Regulated &amp; Non-regulated Lrng'!$K$252</f>
        <v>0</v>
      </c>
      <c r="K26" s="10" t="str">
        <f t="shared" si="1"/>
        <v>itt_30080/23-902-01/0</v>
      </c>
      <c r="L26" s="10" t="str">
        <f>Overview!$B$12</f>
        <v>itt_30080</v>
      </c>
      <c r="M26" s="226" t="s">
        <v>686</v>
      </c>
      <c r="N26" s="10" t="str">
        <f>Overview!$B$10</f>
        <v>LONDON LEP</v>
      </c>
      <c r="O26" s="10" t="s">
        <v>421</v>
      </c>
      <c r="P26" s="197" t="str">
        <f>'Information for BU'!$C$22</f>
        <v>Delivery of education and training that helps unemployed and inactive people to enter into employment and sustain employment</v>
      </c>
      <c r="Q26" s="10" t="str">
        <f>Overview!$B$11</f>
        <v>SKILLS DEVELOPMENT - RETAIL, TOURISM AND HOSPITALITY - NORTH &amp; EAST AND WEST</v>
      </c>
      <c r="R26" s="10" t="str">
        <f>'Information for BU'!$C$9</f>
        <v xml:space="preserve">1.1 Access to employment for jobseekers/ the inactive </v>
      </c>
      <c r="S26" s="10" t="str">
        <f>'Agreement Numbers'!$D$45</f>
        <v>23S15C00108</v>
      </c>
      <c r="T26" s="10" t="s">
        <v>677</v>
      </c>
      <c r="U26" s="5" t="s">
        <v>363</v>
      </c>
      <c r="V26" s="10"/>
      <c r="W26" s="10"/>
    </row>
    <row r="27" spans="1:23" x14ac:dyDescent="0.25">
      <c r="A27" s="36" t="str">
        <f>Overview!$B$12</f>
        <v>itt_30080</v>
      </c>
      <c r="B27" s="36" t="str">
        <f>Overview!$B$13</f>
        <v>23-902-01</v>
      </c>
      <c r="C27" s="197">
        <f t="shared" si="0"/>
        <v>0</v>
      </c>
      <c r="D27" s="161" t="s">
        <v>347</v>
      </c>
      <c r="E27" s="207">
        <v>2</v>
      </c>
      <c r="F27" s="23"/>
      <c r="G27" s="101">
        <v>10</v>
      </c>
      <c r="H27" s="101">
        <v>2016</v>
      </c>
      <c r="I27" s="5"/>
      <c r="J27" s="225">
        <f>'Regulated &amp; Non-regulated Lrng'!$L$252</f>
        <v>0</v>
      </c>
      <c r="K27" s="10" t="str">
        <f t="shared" si="1"/>
        <v>itt_30080/23-902-01/0</v>
      </c>
      <c r="L27" s="10" t="str">
        <f>Overview!$B$12</f>
        <v>itt_30080</v>
      </c>
      <c r="M27" s="226" t="s">
        <v>686</v>
      </c>
      <c r="N27" s="10" t="str">
        <f>Overview!$B$10</f>
        <v>LONDON LEP</v>
      </c>
      <c r="O27" s="10" t="s">
        <v>421</v>
      </c>
      <c r="P27" s="197" t="str">
        <f>'Information for BU'!$C$22</f>
        <v>Delivery of education and training that helps unemployed and inactive people to enter into employment and sustain employment</v>
      </c>
      <c r="Q27" s="10" t="str">
        <f>Overview!$B$11</f>
        <v>SKILLS DEVELOPMENT - RETAIL, TOURISM AND HOSPITALITY - NORTH &amp; EAST AND WEST</v>
      </c>
      <c r="R27" s="10" t="str">
        <f>'Information for BU'!$C$9</f>
        <v xml:space="preserve">1.1 Access to employment for jobseekers/ the inactive </v>
      </c>
      <c r="S27" s="10" t="str">
        <f>'Agreement Numbers'!$D$45</f>
        <v>23S15C00108</v>
      </c>
      <c r="T27" s="10" t="s">
        <v>677</v>
      </c>
      <c r="U27" s="5" t="s">
        <v>363</v>
      </c>
      <c r="V27" s="10"/>
      <c r="W27" s="10"/>
    </row>
    <row r="28" spans="1:23" x14ac:dyDescent="0.25">
      <c r="A28" s="36" t="str">
        <f>Overview!$B$12</f>
        <v>itt_30080</v>
      </c>
      <c r="B28" s="36" t="str">
        <f>Overview!$B$13</f>
        <v>23-902-01</v>
      </c>
      <c r="C28" s="197">
        <f t="shared" si="0"/>
        <v>0</v>
      </c>
      <c r="D28" s="161" t="s">
        <v>347</v>
      </c>
      <c r="E28" s="207">
        <v>2</v>
      </c>
      <c r="F28" s="23"/>
      <c r="G28" s="101">
        <v>11</v>
      </c>
      <c r="H28" s="101">
        <v>2016</v>
      </c>
      <c r="I28" s="5"/>
      <c r="J28" s="225">
        <f>'Regulated &amp; Non-regulated Lrng'!$M$252</f>
        <v>0</v>
      </c>
      <c r="K28" s="10" t="str">
        <f t="shared" si="1"/>
        <v>itt_30080/23-902-01/0</v>
      </c>
      <c r="L28" s="10" t="str">
        <f>Overview!$B$12</f>
        <v>itt_30080</v>
      </c>
      <c r="M28" s="226" t="s">
        <v>686</v>
      </c>
      <c r="N28" s="10" t="str">
        <f>Overview!$B$10</f>
        <v>LONDON LEP</v>
      </c>
      <c r="O28" s="10" t="s">
        <v>421</v>
      </c>
      <c r="P28" s="197" t="str">
        <f>'Information for BU'!$C$22</f>
        <v>Delivery of education and training that helps unemployed and inactive people to enter into employment and sustain employment</v>
      </c>
      <c r="Q28" s="10" t="str">
        <f>Overview!$B$11</f>
        <v>SKILLS DEVELOPMENT - RETAIL, TOURISM AND HOSPITALITY - NORTH &amp; EAST AND WEST</v>
      </c>
      <c r="R28" s="10" t="str">
        <f>'Information for BU'!$C$9</f>
        <v xml:space="preserve">1.1 Access to employment for jobseekers/ the inactive </v>
      </c>
      <c r="S28" s="10" t="str">
        <f>'Agreement Numbers'!$D$45</f>
        <v>23S15C00108</v>
      </c>
      <c r="T28" s="10" t="s">
        <v>677</v>
      </c>
      <c r="U28" s="5" t="s">
        <v>363</v>
      </c>
      <c r="V28" s="10"/>
      <c r="W28" s="10"/>
    </row>
    <row r="29" spans="1:23" x14ac:dyDescent="0.25">
      <c r="A29" s="36" t="str">
        <f>Overview!$B$12</f>
        <v>itt_30080</v>
      </c>
      <c r="B29" s="36" t="str">
        <f>Overview!$B$13</f>
        <v>23-902-01</v>
      </c>
      <c r="C29" s="197">
        <f t="shared" si="0"/>
        <v>0</v>
      </c>
      <c r="D29" s="161" t="s">
        <v>347</v>
      </c>
      <c r="E29" s="207">
        <v>2</v>
      </c>
      <c r="F29" s="23"/>
      <c r="G29" s="101">
        <v>12</v>
      </c>
      <c r="H29" s="101">
        <v>2016</v>
      </c>
      <c r="I29" s="5"/>
      <c r="J29" s="225">
        <f>'Regulated &amp; Non-regulated Lrng'!$N$252</f>
        <v>0</v>
      </c>
      <c r="K29" s="10" t="str">
        <f t="shared" si="1"/>
        <v>itt_30080/23-902-01/0</v>
      </c>
      <c r="L29" s="10" t="str">
        <f>Overview!$B$12</f>
        <v>itt_30080</v>
      </c>
      <c r="M29" s="226" t="s">
        <v>686</v>
      </c>
      <c r="N29" s="10" t="str">
        <f>Overview!$B$10</f>
        <v>LONDON LEP</v>
      </c>
      <c r="O29" s="10" t="s">
        <v>421</v>
      </c>
      <c r="P29" s="197" t="str">
        <f>'Information for BU'!$C$22</f>
        <v>Delivery of education and training that helps unemployed and inactive people to enter into employment and sustain employment</v>
      </c>
      <c r="Q29" s="10" t="str">
        <f>Overview!$B$11</f>
        <v>SKILLS DEVELOPMENT - RETAIL, TOURISM AND HOSPITALITY - NORTH &amp; EAST AND WEST</v>
      </c>
      <c r="R29" s="10" t="str">
        <f>'Information for BU'!$C$9</f>
        <v xml:space="preserve">1.1 Access to employment for jobseekers/ the inactive </v>
      </c>
      <c r="S29" s="10" t="str">
        <f>'Agreement Numbers'!$D$45</f>
        <v>23S15C00108</v>
      </c>
      <c r="T29" s="10" t="s">
        <v>677</v>
      </c>
      <c r="U29" s="5" t="s">
        <v>363</v>
      </c>
      <c r="V29" s="10"/>
      <c r="W29" s="10"/>
    </row>
    <row r="30" spans="1:23" x14ac:dyDescent="0.25">
      <c r="A30" s="36" t="str">
        <f>Overview!$B$12</f>
        <v>itt_30080</v>
      </c>
      <c r="B30" s="36" t="str">
        <f>Overview!$B$13</f>
        <v>23-902-01</v>
      </c>
      <c r="C30" s="197">
        <f t="shared" si="0"/>
        <v>0</v>
      </c>
      <c r="D30" s="161" t="s">
        <v>347</v>
      </c>
      <c r="E30" s="207">
        <v>2</v>
      </c>
      <c r="F30" s="23"/>
      <c r="G30" s="101">
        <v>1</v>
      </c>
      <c r="H30" s="101">
        <v>2017</v>
      </c>
      <c r="I30" s="5"/>
      <c r="J30" s="225">
        <f>'Regulated &amp; Non-regulated Lrng'!$O$252</f>
        <v>0</v>
      </c>
      <c r="K30" s="10" t="str">
        <f t="shared" si="1"/>
        <v>itt_30080/23-902-01/0</v>
      </c>
      <c r="L30" s="10" t="str">
        <f>Overview!$B$12</f>
        <v>itt_30080</v>
      </c>
      <c r="M30" s="226" t="s">
        <v>686</v>
      </c>
      <c r="N30" s="10" t="str">
        <f>Overview!$B$10</f>
        <v>LONDON LEP</v>
      </c>
      <c r="O30" s="10" t="s">
        <v>421</v>
      </c>
      <c r="P30" s="197" t="str">
        <f>'Information for BU'!$C$22</f>
        <v>Delivery of education and training that helps unemployed and inactive people to enter into employment and sustain employment</v>
      </c>
      <c r="Q30" s="10" t="str">
        <f>Overview!$B$11</f>
        <v>SKILLS DEVELOPMENT - RETAIL, TOURISM AND HOSPITALITY - NORTH &amp; EAST AND WEST</v>
      </c>
      <c r="R30" s="10" t="str">
        <f>'Information for BU'!$C$9</f>
        <v xml:space="preserve">1.1 Access to employment for jobseekers/ the inactive </v>
      </c>
      <c r="S30" s="10" t="str">
        <f>'Agreement Numbers'!$D$45</f>
        <v>23S15C00108</v>
      </c>
      <c r="T30" s="10" t="s">
        <v>677</v>
      </c>
      <c r="U30" s="5" t="s">
        <v>363</v>
      </c>
      <c r="V30" s="10"/>
      <c r="W30" s="10"/>
    </row>
    <row r="31" spans="1:23" x14ac:dyDescent="0.25">
      <c r="A31" s="36" t="str">
        <f>Overview!$B$12</f>
        <v>itt_30080</v>
      </c>
      <c r="B31" s="36" t="str">
        <f>Overview!$B$13</f>
        <v>23-902-01</v>
      </c>
      <c r="C31" s="197">
        <f t="shared" si="0"/>
        <v>0</v>
      </c>
      <c r="D31" s="161" t="s">
        <v>347</v>
      </c>
      <c r="E31" s="207">
        <v>2</v>
      </c>
      <c r="F31" s="23"/>
      <c r="G31" s="101">
        <v>2</v>
      </c>
      <c r="H31" s="101">
        <v>2017</v>
      </c>
      <c r="I31" s="5"/>
      <c r="J31" s="225">
        <f>'Regulated &amp; Non-regulated Lrng'!$P$252</f>
        <v>0</v>
      </c>
      <c r="K31" s="10" t="str">
        <f t="shared" si="1"/>
        <v>itt_30080/23-902-01/0</v>
      </c>
      <c r="L31" s="10" t="str">
        <f>Overview!$B$12</f>
        <v>itt_30080</v>
      </c>
      <c r="M31" s="226" t="s">
        <v>686</v>
      </c>
      <c r="N31" s="10" t="str">
        <f>Overview!$B$10</f>
        <v>LONDON LEP</v>
      </c>
      <c r="O31" s="10" t="s">
        <v>421</v>
      </c>
      <c r="P31" s="197" t="str">
        <f>'Information for BU'!$C$22</f>
        <v>Delivery of education and training that helps unemployed and inactive people to enter into employment and sustain employment</v>
      </c>
      <c r="Q31" s="10" t="str">
        <f>Overview!$B$11</f>
        <v>SKILLS DEVELOPMENT - RETAIL, TOURISM AND HOSPITALITY - NORTH &amp; EAST AND WEST</v>
      </c>
      <c r="R31" s="10" t="str">
        <f>'Information for BU'!$C$9</f>
        <v xml:space="preserve">1.1 Access to employment for jobseekers/ the inactive </v>
      </c>
      <c r="S31" s="10" t="str">
        <f>'Agreement Numbers'!$D$45</f>
        <v>23S15C00108</v>
      </c>
      <c r="T31" s="10" t="s">
        <v>677</v>
      </c>
      <c r="U31" s="5" t="s">
        <v>363</v>
      </c>
      <c r="V31" s="10"/>
      <c r="W31" s="10"/>
    </row>
    <row r="32" spans="1:23" x14ac:dyDescent="0.25">
      <c r="A32" s="36" t="str">
        <f>Overview!$B$12</f>
        <v>itt_30080</v>
      </c>
      <c r="B32" s="36" t="str">
        <f>Overview!$B$13</f>
        <v>23-902-01</v>
      </c>
      <c r="C32" s="197">
        <f t="shared" si="0"/>
        <v>0</v>
      </c>
      <c r="D32" s="161" t="s">
        <v>347</v>
      </c>
      <c r="E32" s="207">
        <v>2</v>
      </c>
      <c r="F32" s="23"/>
      <c r="G32" s="101">
        <v>3</v>
      </c>
      <c r="H32" s="101">
        <v>2017</v>
      </c>
      <c r="I32" s="5"/>
      <c r="J32" s="225">
        <f>'Regulated &amp; Non-regulated Lrng'!$Q$252</f>
        <v>0</v>
      </c>
      <c r="K32" s="10" t="str">
        <f t="shared" si="1"/>
        <v>itt_30080/23-902-01/0</v>
      </c>
      <c r="L32" s="10" t="str">
        <f>Overview!$B$12</f>
        <v>itt_30080</v>
      </c>
      <c r="M32" s="226" t="s">
        <v>686</v>
      </c>
      <c r="N32" s="10" t="str">
        <f>Overview!$B$10</f>
        <v>LONDON LEP</v>
      </c>
      <c r="O32" s="10" t="s">
        <v>421</v>
      </c>
      <c r="P32" s="197" t="str">
        <f>'Information for BU'!$C$22</f>
        <v>Delivery of education and training that helps unemployed and inactive people to enter into employment and sustain employment</v>
      </c>
      <c r="Q32" s="10" t="str">
        <f>Overview!$B$11</f>
        <v>SKILLS DEVELOPMENT - RETAIL, TOURISM AND HOSPITALITY - NORTH &amp; EAST AND WEST</v>
      </c>
      <c r="R32" s="10" t="str">
        <f>'Information for BU'!$C$9</f>
        <v xml:space="preserve">1.1 Access to employment for jobseekers/ the inactive </v>
      </c>
      <c r="S32" s="10" t="str">
        <f>'Agreement Numbers'!$D$45</f>
        <v>23S15C00108</v>
      </c>
      <c r="T32" s="10" t="s">
        <v>677</v>
      </c>
      <c r="U32" s="5" t="s">
        <v>363</v>
      </c>
      <c r="V32" s="10"/>
      <c r="W32" s="10"/>
    </row>
    <row r="33" spans="1:23" x14ac:dyDescent="0.25">
      <c r="A33" s="36" t="str">
        <f>Overview!$B$12</f>
        <v>itt_30080</v>
      </c>
      <c r="B33" s="36" t="str">
        <f>Overview!$B$13</f>
        <v>23-902-01</v>
      </c>
      <c r="C33" s="197">
        <f t="shared" si="0"/>
        <v>0</v>
      </c>
      <c r="D33" s="161" t="s">
        <v>347</v>
      </c>
      <c r="E33" s="207">
        <v>2</v>
      </c>
      <c r="F33" s="23"/>
      <c r="G33" s="101">
        <v>4</v>
      </c>
      <c r="H33" s="101">
        <v>2017</v>
      </c>
      <c r="I33" s="5"/>
      <c r="J33" s="225">
        <f>'Regulated &amp; Non-regulated Lrng'!$R$252</f>
        <v>0</v>
      </c>
      <c r="K33" s="10" t="str">
        <f t="shared" si="1"/>
        <v>itt_30080/23-902-01/0</v>
      </c>
      <c r="L33" s="10" t="str">
        <f>Overview!$B$12</f>
        <v>itt_30080</v>
      </c>
      <c r="M33" s="226" t="s">
        <v>686</v>
      </c>
      <c r="N33" s="10" t="str">
        <f>Overview!$B$10</f>
        <v>LONDON LEP</v>
      </c>
      <c r="O33" s="10" t="s">
        <v>421</v>
      </c>
      <c r="P33" s="197" t="str">
        <f>'Information for BU'!$C$22</f>
        <v>Delivery of education and training that helps unemployed and inactive people to enter into employment and sustain employment</v>
      </c>
      <c r="Q33" s="10" t="str">
        <f>Overview!$B$11</f>
        <v>SKILLS DEVELOPMENT - RETAIL, TOURISM AND HOSPITALITY - NORTH &amp; EAST AND WEST</v>
      </c>
      <c r="R33" s="10" t="str">
        <f>'Information for BU'!$C$9</f>
        <v xml:space="preserve">1.1 Access to employment for jobseekers/ the inactive </v>
      </c>
      <c r="S33" s="10" t="str">
        <f>'Agreement Numbers'!$D$45</f>
        <v>23S15C00108</v>
      </c>
      <c r="T33" s="10" t="s">
        <v>677</v>
      </c>
      <c r="U33" s="5" t="s">
        <v>363</v>
      </c>
      <c r="V33" s="10"/>
      <c r="W33" s="10"/>
    </row>
    <row r="34" spans="1:23" x14ac:dyDescent="0.25">
      <c r="A34" s="36" t="str">
        <f>Overview!$B$12</f>
        <v>itt_30080</v>
      </c>
      <c r="B34" s="36" t="str">
        <f>Overview!$B$13</f>
        <v>23-902-01</v>
      </c>
      <c r="C34" s="197">
        <f t="shared" si="0"/>
        <v>0</v>
      </c>
      <c r="D34" s="161" t="s">
        <v>347</v>
      </c>
      <c r="E34" s="207">
        <v>2</v>
      </c>
      <c r="F34" s="23"/>
      <c r="G34" s="101">
        <v>5</v>
      </c>
      <c r="H34" s="101">
        <v>2017</v>
      </c>
      <c r="I34" s="5"/>
      <c r="J34" s="225">
        <f>'Regulated &amp; Non-regulated Lrng'!$S$252</f>
        <v>0</v>
      </c>
      <c r="K34" s="10" t="str">
        <f t="shared" si="1"/>
        <v>itt_30080/23-902-01/0</v>
      </c>
      <c r="L34" s="10" t="str">
        <f>Overview!$B$12</f>
        <v>itt_30080</v>
      </c>
      <c r="M34" s="226" t="s">
        <v>686</v>
      </c>
      <c r="N34" s="10" t="str">
        <f>Overview!$B$10</f>
        <v>LONDON LEP</v>
      </c>
      <c r="O34" s="10" t="s">
        <v>421</v>
      </c>
      <c r="P34" s="197" t="str">
        <f>'Information for BU'!$C$22</f>
        <v>Delivery of education and training that helps unemployed and inactive people to enter into employment and sustain employment</v>
      </c>
      <c r="Q34" s="10" t="str">
        <f>Overview!$B$11</f>
        <v>SKILLS DEVELOPMENT - RETAIL, TOURISM AND HOSPITALITY - NORTH &amp; EAST AND WEST</v>
      </c>
      <c r="R34" s="10" t="str">
        <f>'Information for BU'!$C$9</f>
        <v xml:space="preserve">1.1 Access to employment for jobseekers/ the inactive </v>
      </c>
      <c r="S34" s="10" t="str">
        <f>'Agreement Numbers'!$D$45</f>
        <v>23S15C00108</v>
      </c>
      <c r="T34" s="10" t="s">
        <v>677</v>
      </c>
      <c r="U34" s="5" t="s">
        <v>363</v>
      </c>
      <c r="V34" s="10"/>
      <c r="W34" s="10"/>
    </row>
    <row r="35" spans="1:23" x14ac:dyDescent="0.25">
      <c r="A35" s="36" t="str">
        <f>Overview!$B$12</f>
        <v>itt_30080</v>
      </c>
      <c r="B35" s="36" t="str">
        <f>Overview!$B$13</f>
        <v>23-902-01</v>
      </c>
      <c r="C35" s="197">
        <f t="shared" si="0"/>
        <v>0</v>
      </c>
      <c r="D35" s="161" t="s">
        <v>347</v>
      </c>
      <c r="E35" s="207">
        <v>2</v>
      </c>
      <c r="F35" s="23"/>
      <c r="G35" s="101">
        <v>6</v>
      </c>
      <c r="H35" s="101">
        <v>2017</v>
      </c>
      <c r="I35" s="5"/>
      <c r="J35" s="225">
        <f>'Regulated &amp; Non-regulated Lrng'!$T$252</f>
        <v>0</v>
      </c>
      <c r="K35" s="10" t="str">
        <f t="shared" si="1"/>
        <v>itt_30080/23-902-01/0</v>
      </c>
      <c r="L35" s="10" t="str">
        <f>Overview!$B$12</f>
        <v>itt_30080</v>
      </c>
      <c r="M35" s="226" t="s">
        <v>686</v>
      </c>
      <c r="N35" s="10" t="str">
        <f>Overview!$B$10</f>
        <v>LONDON LEP</v>
      </c>
      <c r="O35" s="10" t="s">
        <v>421</v>
      </c>
      <c r="P35" s="197" t="str">
        <f>'Information for BU'!$C$22</f>
        <v>Delivery of education and training that helps unemployed and inactive people to enter into employment and sustain employment</v>
      </c>
      <c r="Q35" s="10" t="str">
        <f>Overview!$B$11</f>
        <v>SKILLS DEVELOPMENT - RETAIL, TOURISM AND HOSPITALITY - NORTH &amp; EAST AND WEST</v>
      </c>
      <c r="R35" s="10" t="str">
        <f>'Information for BU'!$C$9</f>
        <v xml:space="preserve">1.1 Access to employment for jobseekers/ the inactive </v>
      </c>
      <c r="S35" s="10" t="str">
        <f>'Agreement Numbers'!$D$45</f>
        <v>23S15C00108</v>
      </c>
      <c r="T35" s="10" t="s">
        <v>677</v>
      </c>
      <c r="U35" s="5" t="s">
        <v>363</v>
      </c>
      <c r="V35" s="10"/>
      <c r="W35" s="10"/>
    </row>
    <row r="36" spans="1:23" x14ac:dyDescent="0.25">
      <c r="A36" s="36" t="str">
        <f>Overview!$B$12</f>
        <v>itt_30080</v>
      </c>
      <c r="B36" s="36" t="str">
        <f>Overview!$B$13</f>
        <v>23-902-01</v>
      </c>
      <c r="C36" s="197">
        <f t="shared" si="0"/>
        <v>0</v>
      </c>
      <c r="D36" s="161" t="s">
        <v>347</v>
      </c>
      <c r="E36" s="207">
        <v>2</v>
      </c>
      <c r="F36" s="23"/>
      <c r="G36" s="101">
        <v>7</v>
      </c>
      <c r="H36" s="101">
        <v>2017</v>
      </c>
      <c r="I36" s="5"/>
      <c r="J36" s="225">
        <f>'Regulated &amp; Non-regulated Lrng'!$U$252</f>
        <v>0</v>
      </c>
      <c r="K36" s="10" t="str">
        <f t="shared" si="1"/>
        <v>itt_30080/23-902-01/0</v>
      </c>
      <c r="L36" s="10" t="str">
        <f>Overview!$B$12</f>
        <v>itt_30080</v>
      </c>
      <c r="M36" s="226" t="s">
        <v>686</v>
      </c>
      <c r="N36" s="10" t="str">
        <f>Overview!$B$10</f>
        <v>LONDON LEP</v>
      </c>
      <c r="O36" s="10" t="s">
        <v>421</v>
      </c>
      <c r="P36" s="197" t="str">
        <f>'Information for BU'!$C$22</f>
        <v>Delivery of education and training that helps unemployed and inactive people to enter into employment and sustain employment</v>
      </c>
      <c r="Q36" s="10" t="str">
        <f>Overview!$B$11</f>
        <v>SKILLS DEVELOPMENT - RETAIL, TOURISM AND HOSPITALITY - NORTH &amp; EAST AND WEST</v>
      </c>
      <c r="R36" s="10" t="str">
        <f>'Information for BU'!$C$9</f>
        <v xml:space="preserve">1.1 Access to employment for jobseekers/ the inactive </v>
      </c>
      <c r="S36" s="10" t="str">
        <f>'Agreement Numbers'!$D$45</f>
        <v>23S15C00108</v>
      </c>
      <c r="T36" s="10" t="s">
        <v>677</v>
      </c>
      <c r="U36" s="5" t="s">
        <v>363</v>
      </c>
      <c r="V36" s="10"/>
      <c r="W36" s="10"/>
    </row>
    <row r="37" spans="1:23" x14ac:dyDescent="0.25">
      <c r="A37" s="36" t="str">
        <f>Overview!$B$12</f>
        <v>itt_30080</v>
      </c>
      <c r="B37" s="36" t="str">
        <f>Overview!$B$13</f>
        <v>23-902-01</v>
      </c>
      <c r="C37" s="197">
        <f t="shared" si="0"/>
        <v>0</v>
      </c>
      <c r="D37" s="161" t="s">
        <v>347</v>
      </c>
      <c r="E37" s="207">
        <v>2</v>
      </c>
      <c r="F37" s="23"/>
      <c r="G37" s="101">
        <v>8</v>
      </c>
      <c r="H37" s="101">
        <v>2017</v>
      </c>
      <c r="I37" s="5"/>
      <c r="J37" s="225">
        <f>'Regulated &amp; Non-regulated Lrng'!$V$252</f>
        <v>0</v>
      </c>
      <c r="K37" s="10" t="str">
        <f t="shared" si="1"/>
        <v>itt_30080/23-902-01/0</v>
      </c>
      <c r="L37" s="10" t="str">
        <f>Overview!$B$12</f>
        <v>itt_30080</v>
      </c>
      <c r="M37" s="226" t="s">
        <v>686</v>
      </c>
      <c r="N37" s="10" t="str">
        <f>Overview!$B$10</f>
        <v>LONDON LEP</v>
      </c>
      <c r="O37" s="10" t="s">
        <v>421</v>
      </c>
      <c r="P37" s="197" t="str">
        <f>'Information for BU'!$C$22</f>
        <v>Delivery of education and training that helps unemployed and inactive people to enter into employment and sustain employment</v>
      </c>
      <c r="Q37" s="10" t="str">
        <f>Overview!$B$11</f>
        <v>SKILLS DEVELOPMENT - RETAIL, TOURISM AND HOSPITALITY - NORTH &amp; EAST AND WEST</v>
      </c>
      <c r="R37" s="10" t="str">
        <f>'Information for BU'!$C$9</f>
        <v xml:space="preserve">1.1 Access to employment for jobseekers/ the inactive </v>
      </c>
      <c r="S37" s="10" t="str">
        <f>'Agreement Numbers'!$D$45</f>
        <v>23S15C00108</v>
      </c>
      <c r="T37" s="10" t="s">
        <v>677</v>
      </c>
      <c r="U37" s="5" t="s">
        <v>363</v>
      </c>
      <c r="V37" s="10"/>
      <c r="W37" s="10"/>
    </row>
    <row r="38" spans="1:23" x14ac:dyDescent="0.25">
      <c r="A38" s="36" t="str">
        <f>Overview!$B$12</f>
        <v>itt_30080</v>
      </c>
      <c r="B38" s="36" t="str">
        <f>Overview!$B$13</f>
        <v>23-902-01</v>
      </c>
      <c r="C38" s="197">
        <f t="shared" si="0"/>
        <v>0</v>
      </c>
      <c r="D38" s="161" t="s">
        <v>347</v>
      </c>
      <c r="E38" s="207">
        <v>2</v>
      </c>
      <c r="F38" s="23"/>
      <c r="G38" s="101">
        <v>9</v>
      </c>
      <c r="H38" s="101">
        <v>2017</v>
      </c>
      <c r="I38" s="5"/>
      <c r="J38" s="225">
        <f>'Regulated &amp; Non-regulated Lrng'!$W$252</f>
        <v>0</v>
      </c>
      <c r="K38" s="10" t="str">
        <f t="shared" si="1"/>
        <v>itt_30080/23-902-01/0</v>
      </c>
      <c r="L38" s="10" t="str">
        <f>Overview!$B$12</f>
        <v>itt_30080</v>
      </c>
      <c r="M38" s="226" t="s">
        <v>686</v>
      </c>
      <c r="N38" s="10" t="str">
        <f>Overview!$B$10</f>
        <v>LONDON LEP</v>
      </c>
      <c r="O38" s="10" t="s">
        <v>421</v>
      </c>
      <c r="P38" s="197" t="str">
        <f>'Information for BU'!$C$22</f>
        <v>Delivery of education and training that helps unemployed and inactive people to enter into employment and sustain employment</v>
      </c>
      <c r="Q38" s="10" t="str">
        <f>Overview!$B$11</f>
        <v>SKILLS DEVELOPMENT - RETAIL, TOURISM AND HOSPITALITY - NORTH &amp; EAST AND WEST</v>
      </c>
      <c r="R38" s="10" t="str">
        <f>'Information for BU'!$C$9</f>
        <v xml:space="preserve">1.1 Access to employment for jobseekers/ the inactive </v>
      </c>
      <c r="S38" s="10" t="str">
        <f>'Agreement Numbers'!$D$45</f>
        <v>23S15C00108</v>
      </c>
      <c r="T38" s="10" t="s">
        <v>677</v>
      </c>
      <c r="U38" s="5" t="s">
        <v>363</v>
      </c>
      <c r="V38" s="10"/>
      <c r="W38" s="10"/>
    </row>
    <row r="39" spans="1:23" x14ac:dyDescent="0.25">
      <c r="A39" s="36" t="str">
        <f>Overview!$B$12</f>
        <v>itt_30080</v>
      </c>
      <c r="B39" s="36" t="str">
        <f>Overview!$B$13</f>
        <v>23-902-01</v>
      </c>
      <c r="C39" s="197">
        <f t="shared" si="0"/>
        <v>0</v>
      </c>
      <c r="D39" s="161" t="s">
        <v>347</v>
      </c>
      <c r="E39" s="207">
        <v>2</v>
      </c>
      <c r="F39" s="23"/>
      <c r="G39" s="101">
        <v>10</v>
      </c>
      <c r="H39" s="101">
        <v>2017</v>
      </c>
      <c r="I39" s="5"/>
      <c r="J39" s="225">
        <f>'Regulated &amp; Non-regulated Lrng'!$X$252</f>
        <v>0</v>
      </c>
      <c r="K39" s="10" t="str">
        <f t="shared" si="1"/>
        <v>itt_30080/23-902-01/0</v>
      </c>
      <c r="L39" s="10" t="str">
        <f>Overview!$B$12</f>
        <v>itt_30080</v>
      </c>
      <c r="M39" s="226" t="s">
        <v>686</v>
      </c>
      <c r="N39" s="10" t="str">
        <f>Overview!$B$10</f>
        <v>LONDON LEP</v>
      </c>
      <c r="O39" s="10" t="s">
        <v>421</v>
      </c>
      <c r="P39" s="197" t="str">
        <f>'Information for BU'!$C$22</f>
        <v>Delivery of education and training that helps unemployed and inactive people to enter into employment and sustain employment</v>
      </c>
      <c r="Q39" s="10" t="str">
        <f>Overview!$B$11</f>
        <v>SKILLS DEVELOPMENT - RETAIL, TOURISM AND HOSPITALITY - NORTH &amp; EAST AND WEST</v>
      </c>
      <c r="R39" s="10" t="str">
        <f>'Information for BU'!$C$9</f>
        <v xml:space="preserve">1.1 Access to employment for jobseekers/ the inactive </v>
      </c>
      <c r="S39" s="10" t="str">
        <f>'Agreement Numbers'!$D$45</f>
        <v>23S15C00108</v>
      </c>
      <c r="T39" s="10" t="s">
        <v>677</v>
      </c>
      <c r="U39" s="5" t="s">
        <v>363</v>
      </c>
      <c r="V39" s="10"/>
      <c r="W39" s="10"/>
    </row>
    <row r="40" spans="1:23" x14ac:dyDescent="0.25">
      <c r="A40" s="36" t="str">
        <f>Overview!$B$12</f>
        <v>itt_30080</v>
      </c>
      <c r="B40" s="36" t="str">
        <f>Overview!$B$13</f>
        <v>23-902-01</v>
      </c>
      <c r="C40" s="197">
        <f t="shared" si="0"/>
        <v>0</v>
      </c>
      <c r="D40" s="161" t="s">
        <v>347</v>
      </c>
      <c r="E40" s="207">
        <v>2</v>
      </c>
      <c r="F40" s="23"/>
      <c r="G40" s="101">
        <v>11</v>
      </c>
      <c r="H40" s="101">
        <v>2017</v>
      </c>
      <c r="I40" s="5"/>
      <c r="J40" s="225">
        <f>'Regulated &amp; Non-regulated Lrng'!$Y$252</f>
        <v>0</v>
      </c>
      <c r="K40" s="10" t="str">
        <f t="shared" si="1"/>
        <v>itt_30080/23-902-01/0</v>
      </c>
      <c r="L40" s="10" t="str">
        <f>Overview!$B$12</f>
        <v>itt_30080</v>
      </c>
      <c r="M40" s="226" t="s">
        <v>686</v>
      </c>
      <c r="N40" s="10" t="str">
        <f>Overview!$B$10</f>
        <v>LONDON LEP</v>
      </c>
      <c r="O40" s="10" t="s">
        <v>421</v>
      </c>
      <c r="P40" s="197" t="str">
        <f>'Information for BU'!$C$22</f>
        <v>Delivery of education and training that helps unemployed and inactive people to enter into employment and sustain employment</v>
      </c>
      <c r="Q40" s="10" t="str">
        <f>Overview!$B$11</f>
        <v>SKILLS DEVELOPMENT - RETAIL, TOURISM AND HOSPITALITY - NORTH &amp; EAST AND WEST</v>
      </c>
      <c r="R40" s="10" t="str">
        <f>'Information for BU'!$C$9</f>
        <v xml:space="preserve">1.1 Access to employment for jobseekers/ the inactive </v>
      </c>
      <c r="S40" s="10" t="str">
        <f>'Agreement Numbers'!$D$45</f>
        <v>23S15C00108</v>
      </c>
      <c r="T40" s="10" t="s">
        <v>677</v>
      </c>
      <c r="U40" s="5" t="s">
        <v>363</v>
      </c>
      <c r="V40" s="10"/>
      <c r="W40" s="10"/>
    </row>
    <row r="41" spans="1:23" x14ac:dyDescent="0.25">
      <c r="A41" s="36" t="str">
        <f>Overview!$B$12</f>
        <v>itt_30080</v>
      </c>
      <c r="B41" s="36" t="str">
        <f>Overview!$B$13</f>
        <v>23-902-01</v>
      </c>
      <c r="C41" s="197">
        <f t="shared" si="0"/>
        <v>0</v>
      </c>
      <c r="D41" s="161" t="s">
        <v>347</v>
      </c>
      <c r="E41" s="207">
        <v>2</v>
      </c>
      <c r="F41" s="23"/>
      <c r="G41" s="101">
        <v>12</v>
      </c>
      <c r="H41" s="101">
        <v>2017</v>
      </c>
      <c r="I41" s="5"/>
      <c r="J41" s="225">
        <f>'Regulated &amp; Non-regulated Lrng'!$Z$252</f>
        <v>0</v>
      </c>
      <c r="K41" s="10" t="str">
        <f t="shared" si="1"/>
        <v>itt_30080/23-902-01/0</v>
      </c>
      <c r="L41" s="10" t="str">
        <f>Overview!$B$12</f>
        <v>itt_30080</v>
      </c>
      <c r="M41" s="226" t="s">
        <v>686</v>
      </c>
      <c r="N41" s="10" t="str">
        <f>Overview!$B$10</f>
        <v>LONDON LEP</v>
      </c>
      <c r="O41" s="10" t="s">
        <v>421</v>
      </c>
      <c r="P41" s="197" t="str">
        <f>'Information for BU'!$C$22</f>
        <v>Delivery of education and training that helps unemployed and inactive people to enter into employment and sustain employment</v>
      </c>
      <c r="Q41" s="10" t="str">
        <f>Overview!$B$11</f>
        <v>SKILLS DEVELOPMENT - RETAIL, TOURISM AND HOSPITALITY - NORTH &amp; EAST AND WEST</v>
      </c>
      <c r="R41" s="10" t="str">
        <f>'Information for BU'!$C$9</f>
        <v xml:space="preserve">1.1 Access to employment for jobseekers/ the inactive </v>
      </c>
      <c r="S41" s="10" t="str">
        <f>'Agreement Numbers'!$D$45</f>
        <v>23S15C00108</v>
      </c>
      <c r="T41" s="10" t="s">
        <v>677</v>
      </c>
      <c r="U41" s="5" t="s">
        <v>363</v>
      </c>
      <c r="V41" s="10"/>
      <c r="W41" s="10"/>
    </row>
    <row r="42" spans="1:23" x14ac:dyDescent="0.25">
      <c r="A42" s="36" t="str">
        <f>Overview!$B$12</f>
        <v>itt_30080</v>
      </c>
      <c r="B42" s="36" t="str">
        <f>Overview!$B$13</f>
        <v>23-902-01</v>
      </c>
      <c r="C42" s="197">
        <f t="shared" si="0"/>
        <v>0</v>
      </c>
      <c r="D42" s="161" t="s">
        <v>347</v>
      </c>
      <c r="E42" s="207">
        <v>2</v>
      </c>
      <c r="F42" s="23"/>
      <c r="G42" s="101">
        <v>1</v>
      </c>
      <c r="H42" s="101">
        <v>2018</v>
      </c>
      <c r="I42" s="5"/>
      <c r="J42" s="225">
        <f>'Regulated &amp; Non-regulated Lrng'!$AA$252</f>
        <v>0</v>
      </c>
      <c r="K42" s="10" t="str">
        <f t="shared" si="1"/>
        <v>itt_30080/23-902-01/0</v>
      </c>
      <c r="L42" s="10" t="str">
        <f>Overview!$B$12</f>
        <v>itt_30080</v>
      </c>
      <c r="M42" s="226" t="s">
        <v>686</v>
      </c>
      <c r="N42" s="10" t="str">
        <f>Overview!$B$10</f>
        <v>LONDON LEP</v>
      </c>
      <c r="O42" s="10" t="s">
        <v>421</v>
      </c>
      <c r="P42" s="197" t="str">
        <f>'Information for BU'!$C$22</f>
        <v>Delivery of education and training that helps unemployed and inactive people to enter into employment and sustain employment</v>
      </c>
      <c r="Q42" s="10" t="str">
        <f>Overview!$B$11</f>
        <v>SKILLS DEVELOPMENT - RETAIL, TOURISM AND HOSPITALITY - NORTH &amp; EAST AND WEST</v>
      </c>
      <c r="R42" s="10" t="str">
        <f>'Information for BU'!$C$9</f>
        <v xml:space="preserve">1.1 Access to employment for jobseekers/ the inactive </v>
      </c>
      <c r="S42" s="10" t="str">
        <f>'Agreement Numbers'!$D$45</f>
        <v>23S15C00108</v>
      </c>
      <c r="T42" s="10" t="s">
        <v>677</v>
      </c>
      <c r="U42" s="5" t="s">
        <v>363</v>
      </c>
      <c r="V42" s="10"/>
      <c r="W42" s="10"/>
    </row>
    <row r="43" spans="1:23" x14ac:dyDescent="0.25">
      <c r="A43" s="36" t="str">
        <f>Overview!$B$12</f>
        <v>itt_30080</v>
      </c>
      <c r="B43" s="36" t="str">
        <f>Overview!$B$13</f>
        <v>23-902-01</v>
      </c>
      <c r="C43" s="197">
        <f t="shared" si="0"/>
        <v>0</v>
      </c>
      <c r="D43" s="161" t="s">
        <v>347</v>
      </c>
      <c r="E43" s="207">
        <v>2</v>
      </c>
      <c r="F43" s="23"/>
      <c r="G43" s="101">
        <v>2</v>
      </c>
      <c r="H43" s="101">
        <v>2018</v>
      </c>
      <c r="I43" s="5"/>
      <c r="J43" s="225">
        <f>'Regulated &amp; Non-regulated Lrng'!$AB$252</f>
        <v>0</v>
      </c>
      <c r="K43" s="10" t="str">
        <f t="shared" si="1"/>
        <v>itt_30080/23-902-01/0</v>
      </c>
      <c r="L43" s="10" t="str">
        <f>Overview!$B$12</f>
        <v>itt_30080</v>
      </c>
      <c r="M43" s="226" t="s">
        <v>686</v>
      </c>
      <c r="N43" s="10" t="str">
        <f>Overview!$B$10</f>
        <v>LONDON LEP</v>
      </c>
      <c r="O43" s="10" t="s">
        <v>421</v>
      </c>
      <c r="P43" s="197" t="str">
        <f>'Information for BU'!$C$22</f>
        <v>Delivery of education and training that helps unemployed and inactive people to enter into employment and sustain employment</v>
      </c>
      <c r="Q43" s="10" t="str">
        <f>Overview!$B$11</f>
        <v>SKILLS DEVELOPMENT - RETAIL, TOURISM AND HOSPITALITY - NORTH &amp; EAST AND WEST</v>
      </c>
      <c r="R43" s="10" t="str">
        <f>'Information for BU'!$C$9</f>
        <v xml:space="preserve">1.1 Access to employment for jobseekers/ the inactive </v>
      </c>
      <c r="S43" s="10" t="str">
        <f>'Agreement Numbers'!$D$45</f>
        <v>23S15C00108</v>
      </c>
      <c r="T43" s="10" t="s">
        <v>677</v>
      </c>
      <c r="U43" s="5" t="s">
        <v>363</v>
      </c>
      <c r="V43" s="10"/>
      <c r="W43" s="10"/>
    </row>
    <row r="44" spans="1:23" x14ac:dyDescent="0.25">
      <c r="A44" s="36" t="str">
        <f>Overview!$B$12</f>
        <v>itt_30080</v>
      </c>
      <c r="B44" s="36" t="str">
        <f>Overview!$B$13</f>
        <v>23-902-01</v>
      </c>
      <c r="C44" s="197">
        <f t="shared" si="0"/>
        <v>0</v>
      </c>
      <c r="D44" s="161" t="s">
        <v>347</v>
      </c>
      <c r="E44" s="207">
        <v>2</v>
      </c>
      <c r="F44" s="23"/>
      <c r="G44" s="101">
        <v>3</v>
      </c>
      <c r="H44" s="101">
        <v>2018</v>
      </c>
      <c r="I44" s="5"/>
      <c r="J44" s="225">
        <f>'Regulated &amp; Non-regulated Lrng'!$AC$252</f>
        <v>0</v>
      </c>
      <c r="K44" s="10" t="str">
        <f t="shared" si="1"/>
        <v>itt_30080/23-902-01/0</v>
      </c>
      <c r="L44" s="10" t="str">
        <f>Overview!$B$12</f>
        <v>itt_30080</v>
      </c>
      <c r="M44" s="226" t="s">
        <v>686</v>
      </c>
      <c r="N44" s="10" t="str">
        <f>Overview!$B$10</f>
        <v>LONDON LEP</v>
      </c>
      <c r="O44" s="10" t="s">
        <v>421</v>
      </c>
      <c r="P44" s="197" t="str">
        <f>'Information for BU'!$C$22</f>
        <v>Delivery of education and training that helps unemployed and inactive people to enter into employment and sustain employment</v>
      </c>
      <c r="Q44" s="10" t="str">
        <f>Overview!$B$11</f>
        <v>SKILLS DEVELOPMENT - RETAIL, TOURISM AND HOSPITALITY - NORTH &amp; EAST AND WEST</v>
      </c>
      <c r="R44" s="10" t="str">
        <f>'Information for BU'!$C$9</f>
        <v xml:space="preserve">1.1 Access to employment for jobseekers/ the inactive </v>
      </c>
      <c r="S44" s="10" t="str">
        <f>'Agreement Numbers'!$D$45</f>
        <v>23S15C00108</v>
      </c>
      <c r="T44" s="10" t="s">
        <v>677</v>
      </c>
      <c r="U44" s="5" t="s">
        <v>363</v>
      </c>
      <c r="V44" s="10"/>
      <c r="W44" s="10"/>
    </row>
    <row r="45" spans="1:23" x14ac:dyDescent="0.25">
      <c r="A45" s="36" t="str">
        <f>Overview!$B$12</f>
        <v>itt_30080</v>
      </c>
      <c r="B45" s="36" t="str">
        <f>Overview!$B$13</f>
        <v>23-902-01</v>
      </c>
      <c r="C45" s="197">
        <f t="shared" si="0"/>
        <v>0</v>
      </c>
      <c r="D45" s="161" t="s">
        <v>348</v>
      </c>
      <c r="E45" s="207">
        <v>3</v>
      </c>
      <c r="F45" s="23"/>
      <c r="G45" s="101">
        <v>9</v>
      </c>
      <c r="H45" s="101">
        <v>2016</v>
      </c>
      <c r="I45" s="5"/>
      <c r="J45" s="225">
        <f>'Regulated &amp; Non-regulated Lrng'!$K$251</f>
        <v>0</v>
      </c>
      <c r="K45" s="10" t="str">
        <f t="shared" si="1"/>
        <v>itt_30080/23-902-01/0</v>
      </c>
      <c r="L45" s="10" t="str">
        <f>Overview!$B$12</f>
        <v>itt_30080</v>
      </c>
      <c r="M45" s="226" t="s">
        <v>686</v>
      </c>
      <c r="N45" s="10" t="str">
        <f>Overview!$B$10</f>
        <v>LONDON LEP</v>
      </c>
      <c r="O45" s="10" t="s">
        <v>421</v>
      </c>
      <c r="P45" s="197" t="str">
        <f>'Information for BU'!$C$22</f>
        <v>Delivery of education and training that helps unemployed and inactive people to enter into employment and sustain employment</v>
      </c>
      <c r="Q45" s="10" t="str">
        <f>Overview!$B$11</f>
        <v>SKILLS DEVELOPMENT - RETAIL, TOURISM AND HOSPITALITY - NORTH &amp; EAST AND WEST</v>
      </c>
      <c r="R45" s="10" t="str">
        <f>'Information for BU'!$C$9</f>
        <v xml:space="preserve">1.1 Access to employment for jobseekers/ the inactive </v>
      </c>
      <c r="S45" s="10" t="str">
        <f>'Agreement Numbers'!$D$45</f>
        <v>23S15C00108</v>
      </c>
      <c r="T45" s="10" t="s">
        <v>677</v>
      </c>
      <c r="U45" s="5" t="s">
        <v>363</v>
      </c>
      <c r="V45" s="10"/>
      <c r="W45" s="10"/>
    </row>
    <row r="46" spans="1:23" x14ac:dyDescent="0.25">
      <c r="A46" s="36" t="str">
        <f>Overview!$B$12</f>
        <v>itt_30080</v>
      </c>
      <c r="B46" s="36" t="str">
        <f>Overview!$B$13</f>
        <v>23-902-01</v>
      </c>
      <c r="C46" s="197">
        <f t="shared" si="0"/>
        <v>0</v>
      </c>
      <c r="D46" s="161" t="s">
        <v>348</v>
      </c>
      <c r="E46" s="207">
        <v>3</v>
      </c>
      <c r="F46" s="23"/>
      <c r="G46" s="101">
        <v>10</v>
      </c>
      <c r="H46" s="101">
        <v>2016</v>
      </c>
      <c r="I46" s="5"/>
      <c r="J46" s="225">
        <f>'Regulated &amp; Non-regulated Lrng'!$L$251</f>
        <v>0</v>
      </c>
      <c r="K46" s="10" t="str">
        <f t="shared" si="1"/>
        <v>itt_30080/23-902-01/0</v>
      </c>
      <c r="L46" s="10" t="str">
        <f>Overview!$B$12</f>
        <v>itt_30080</v>
      </c>
      <c r="M46" s="226" t="s">
        <v>686</v>
      </c>
      <c r="N46" s="10" t="str">
        <f>Overview!$B$10</f>
        <v>LONDON LEP</v>
      </c>
      <c r="O46" s="10" t="s">
        <v>421</v>
      </c>
      <c r="P46" s="197" t="str">
        <f>'Information for BU'!$C$22</f>
        <v>Delivery of education and training that helps unemployed and inactive people to enter into employment and sustain employment</v>
      </c>
      <c r="Q46" s="10" t="str">
        <f>Overview!$B$11</f>
        <v>SKILLS DEVELOPMENT - RETAIL, TOURISM AND HOSPITALITY - NORTH &amp; EAST AND WEST</v>
      </c>
      <c r="R46" s="10" t="str">
        <f>'Information for BU'!$C$9</f>
        <v xml:space="preserve">1.1 Access to employment for jobseekers/ the inactive </v>
      </c>
      <c r="S46" s="10" t="str">
        <f>'Agreement Numbers'!$D$45</f>
        <v>23S15C00108</v>
      </c>
      <c r="T46" s="10" t="s">
        <v>677</v>
      </c>
      <c r="U46" s="5" t="s">
        <v>363</v>
      </c>
      <c r="V46" s="10"/>
      <c r="W46" s="10"/>
    </row>
    <row r="47" spans="1:23" x14ac:dyDescent="0.25">
      <c r="A47" s="36" t="str">
        <f>Overview!$B$12</f>
        <v>itt_30080</v>
      </c>
      <c r="B47" s="36" t="str">
        <f>Overview!$B$13</f>
        <v>23-902-01</v>
      </c>
      <c r="C47" s="197">
        <f t="shared" si="0"/>
        <v>0</v>
      </c>
      <c r="D47" s="161" t="s">
        <v>348</v>
      </c>
      <c r="E47" s="207">
        <v>3</v>
      </c>
      <c r="F47" s="23"/>
      <c r="G47" s="101">
        <v>11</v>
      </c>
      <c r="H47" s="101">
        <v>2016</v>
      </c>
      <c r="I47" s="5"/>
      <c r="J47" s="225">
        <f>'Regulated &amp; Non-regulated Lrng'!$M$251</f>
        <v>0</v>
      </c>
      <c r="K47" s="10" t="str">
        <f t="shared" si="1"/>
        <v>itt_30080/23-902-01/0</v>
      </c>
      <c r="L47" s="10" t="str">
        <f>Overview!$B$12</f>
        <v>itt_30080</v>
      </c>
      <c r="M47" s="226" t="s">
        <v>686</v>
      </c>
      <c r="N47" s="10" t="str">
        <f>Overview!$B$10</f>
        <v>LONDON LEP</v>
      </c>
      <c r="O47" s="10" t="s">
        <v>421</v>
      </c>
      <c r="P47" s="197" t="str">
        <f>'Information for BU'!$C$22</f>
        <v>Delivery of education and training that helps unemployed and inactive people to enter into employment and sustain employment</v>
      </c>
      <c r="Q47" s="10" t="str">
        <f>Overview!$B$11</f>
        <v>SKILLS DEVELOPMENT - RETAIL, TOURISM AND HOSPITALITY - NORTH &amp; EAST AND WEST</v>
      </c>
      <c r="R47" s="10" t="str">
        <f>'Information for BU'!$C$9</f>
        <v xml:space="preserve">1.1 Access to employment for jobseekers/ the inactive </v>
      </c>
      <c r="S47" s="10" t="str">
        <f>'Agreement Numbers'!$D$45</f>
        <v>23S15C00108</v>
      </c>
      <c r="T47" s="10" t="s">
        <v>677</v>
      </c>
      <c r="U47" s="5" t="s">
        <v>363</v>
      </c>
      <c r="V47" s="10"/>
      <c r="W47" s="10"/>
    </row>
    <row r="48" spans="1:23" x14ac:dyDescent="0.25">
      <c r="A48" s="36" t="str">
        <f>Overview!$B$12</f>
        <v>itt_30080</v>
      </c>
      <c r="B48" s="36" t="str">
        <f>Overview!$B$13</f>
        <v>23-902-01</v>
      </c>
      <c r="C48" s="197">
        <f t="shared" si="0"/>
        <v>0</v>
      </c>
      <c r="D48" s="161" t="s">
        <v>348</v>
      </c>
      <c r="E48" s="207">
        <v>3</v>
      </c>
      <c r="F48" s="23"/>
      <c r="G48" s="101">
        <v>12</v>
      </c>
      <c r="H48" s="101">
        <v>2016</v>
      </c>
      <c r="I48" s="5"/>
      <c r="J48" s="225">
        <f>'Regulated &amp; Non-regulated Lrng'!$N$251</f>
        <v>0</v>
      </c>
      <c r="K48" s="10" t="str">
        <f t="shared" si="1"/>
        <v>itt_30080/23-902-01/0</v>
      </c>
      <c r="L48" s="10" t="str">
        <f>Overview!$B$12</f>
        <v>itt_30080</v>
      </c>
      <c r="M48" s="226" t="s">
        <v>686</v>
      </c>
      <c r="N48" s="10" t="str">
        <f>Overview!$B$10</f>
        <v>LONDON LEP</v>
      </c>
      <c r="O48" s="10" t="s">
        <v>421</v>
      </c>
      <c r="P48" s="197" t="str">
        <f>'Information for BU'!$C$22</f>
        <v>Delivery of education and training that helps unemployed and inactive people to enter into employment and sustain employment</v>
      </c>
      <c r="Q48" s="10" t="str">
        <f>Overview!$B$11</f>
        <v>SKILLS DEVELOPMENT - RETAIL, TOURISM AND HOSPITALITY - NORTH &amp; EAST AND WEST</v>
      </c>
      <c r="R48" s="10" t="str">
        <f>'Information for BU'!$C$9</f>
        <v xml:space="preserve">1.1 Access to employment for jobseekers/ the inactive </v>
      </c>
      <c r="S48" s="10" t="str">
        <f>'Agreement Numbers'!$D$45</f>
        <v>23S15C00108</v>
      </c>
      <c r="T48" s="10" t="s">
        <v>677</v>
      </c>
      <c r="U48" s="5" t="s">
        <v>363</v>
      </c>
      <c r="V48" s="10"/>
      <c r="W48" s="10"/>
    </row>
    <row r="49" spans="1:23" x14ac:dyDescent="0.25">
      <c r="A49" s="36" t="str">
        <f>Overview!$B$12</f>
        <v>itt_30080</v>
      </c>
      <c r="B49" s="36" t="str">
        <f>Overview!$B$13</f>
        <v>23-902-01</v>
      </c>
      <c r="C49" s="197">
        <f t="shared" si="0"/>
        <v>0</v>
      </c>
      <c r="D49" s="161" t="s">
        <v>348</v>
      </c>
      <c r="E49" s="207">
        <v>3</v>
      </c>
      <c r="F49" s="23"/>
      <c r="G49" s="101">
        <v>1</v>
      </c>
      <c r="H49" s="101">
        <v>2017</v>
      </c>
      <c r="I49" s="5"/>
      <c r="J49" s="225">
        <f>'Regulated &amp; Non-regulated Lrng'!$O$251</f>
        <v>0</v>
      </c>
      <c r="K49" s="10" t="str">
        <f t="shared" si="1"/>
        <v>itt_30080/23-902-01/0</v>
      </c>
      <c r="L49" s="10" t="str">
        <f>Overview!$B$12</f>
        <v>itt_30080</v>
      </c>
      <c r="M49" s="226" t="s">
        <v>686</v>
      </c>
      <c r="N49" s="10" t="str">
        <f>Overview!$B$10</f>
        <v>LONDON LEP</v>
      </c>
      <c r="O49" s="10" t="s">
        <v>421</v>
      </c>
      <c r="P49" s="197" t="str">
        <f>'Information for BU'!$C$22</f>
        <v>Delivery of education and training that helps unemployed and inactive people to enter into employment and sustain employment</v>
      </c>
      <c r="Q49" s="10" t="str">
        <f>Overview!$B$11</f>
        <v>SKILLS DEVELOPMENT - RETAIL, TOURISM AND HOSPITALITY - NORTH &amp; EAST AND WEST</v>
      </c>
      <c r="R49" s="10" t="str">
        <f>'Information for BU'!$C$9</f>
        <v xml:space="preserve">1.1 Access to employment for jobseekers/ the inactive </v>
      </c>
      <c r="S49" s="10" t="str">
        <f>'Agreement Numbers'!$D$45</f>
        <v>23S15C00108</v>
      </c>
      <c r="T49" s="10" t="s">
        <v>677</v>
      </c>
      <c r="U49" s="5" t="s">
        <v>363</v>
      </c>
      <c r="V49" s="10"/>
      <c r="W49" s="10"/>
    </row>
    <row r="50" spans="1:23" x14ac:dyDescent="0.25">
      <c r="A50" s="36" t="str">
        <f>Overview!$B$12</f>
        <v>itt_30080</v>
      </c>
      <c r="B50" s="36" t="str">
        <f>Overview!$B$13</f>
        <v>23-902-01</v>
      </c>
      <c r="C50" s="197">
        <f t="shared" si="0"/>
        <v>0</v>
      </c>
      <c r="D50" s="161" t="s">
        <v>348</v>
      </c>
      <c r="E50" s="207">
        <v>3</v>
      </c>
      <c r="F50" s="23"/>
      <c r="G50" s="101">
        <v>2</v>
      </c>
      <c r="H50" s="101">
        <v>2017</v>
      </c>
      <c r="I50" s="5"/>
      <c r="J50" s="225">
        <f>'Regulated &amp; Non-regulated Lrng'!$P$251</f>
        <v>0</v>
      </c>
      <c r="K50" s="10" t="str">
        <f t="shared" si="1"/>
        <v>itt_30080/23-902-01/0</v>
      </c>
      <c r="L50" s="10" t="str">
        <f>Overview!$B$12</f>
        <v>itt_30080</v>
      </c>
      <c r="M50" s="226" t="s">
        <v>686</v>
      </c>
      <c r="N50" s="10" t="str">
        <f>Overview!$B$10</f>
        <v>LONDON LEP</v>
      </c>
      <c r="O50" s="10" t="s">
        <v>421</v>
      </c>
      <c r="P50" s="197" t="str">
        <f>'Information for BU'!$C$22</f>
        <v>Delivery of education and training that helps unemployed and inactive people to enter into employment and sustain employment</v>
      </c>
      <c r="Q50" s="10" t="str">
        <f>Overview!$B$11</f>
        <v>SKILLS DEVELOPMENT - RETAIL, TOURISM AND HOSPITALITY - NORTH &amp; EAST AND WEST</v>
      </c>
      <c r="R50" s="10" t="str">
        <f>'Information for BU'!$C$9</f>
        <v xml:space="preserve">1.1 Access to employment for jobseekers/ the inactive </v>
      </c>
      <c r="S50" s="10" t="str">
        <f>'Agreement Numbers'!$D$45</f>
        <v>23S15C00108</v>
      </c>
      <c r="T50" s="10" t="s">
        <v>677</v>
      </c>
      <c r="U50" s="5" t="s">
        <v>363</v>
      </c>
      <c r="V50" s="10"/>
      <c r="W50" s="10"/>
    </row>
    <row r="51" spans="1:23" x14ac:dyDescent="0.25">
      <c r="A51" s="36" t="str">
        <f>Overview!$B$12</f>
        <v>itt_30080</v>
      </c>
      <c r="B51" s="36" t="str">
        <f>Overview!$B$13</f>
        <v>23-902-01</v>
      </c>
      <c r="C51" s="197">
        <f t="shared" si="0"/>
        <v>0</v>
      </c>
      <c r="D51" s="161" t="s">
        <v>348</v>
      </c>
      <c r="E51" s="207">
        <v>3</v>
      </c>
      <c r="F51" s="23"/>
      <c r="G51" s="101">
        <v>3</v>
      </c>
      <c r="H51" s="101">
        <v>2017</v>
      </c>
      <c r="I51" s="5"/>
      <c r="J51" s="225">
        <f>'Regulated &amp; Non-regulated Lrng'!$Q$251</f>
        <v>0</v>
      </c>
      <c r="K51" s="10" t="str">
        <f t="shared" si="1"/>
        <v>itt_30080/23-902-01/0</v>
      </c>
      <c r="L51" s="10" t="str">
        <f>Overview!$B$12</f>
        <v>itt_30080</v>
      </c>
      <c r="M51" s="226" t="s">
        <v>686</v>
      </c>
      <c r="N51" s="10" t="str">
        <f>Overview!$B$10</f>
        <v>LONDON LEP</v>
      </c>
      <c r="O51" s="10" t="s">
        <v>421</v>
      </c>
      <c r="P51" s="197" t="str">
        <f>'Information for BU'!$C$22</f>
        <v>Delivery of education and training that helps unemployed and inactive people to enter into employment and sustain employment</v>
      </c>
      <c r="Q51" s="10" t="str">
        <f>Overview!$B$11</f>
        <v>SKILLS DEVELOPMENT - RETAIL, TOURISM AND HOSPITALITY - NORTH &amp; EAST AND WEST</v>
      </c>
      <c r="R51" s="10" t="str">
        <f>'Information for BU'!$C$9</f>
        <v xml:space="preserve">1.1 Access to employment for jobseekers/ the inactive </v>
      </c>
      <c r="S51" s="10" t="str">
        <f>'Agreement Numbers'!$D$45</f>
        <v>23S15C00108</v>
      </c>
      <c r="T51" s="10" t="s">
        <v>677</v>
      </c>
      <c r="U51" s="5" t="s">
        <v>363</v>
      </c>
      <c r="V51" s="10"/>
      <c r="W51" s="10"/>
    </row>
    <row r="52" spans="1:23" x14ac:dyDescent="0.25">
      <c r="A52" s="36" t="str">
        <f>Overview!$B$12</f>
        <v>itt_30080</v>
      </c>
      <c r="B52" s="36" t="str">
        <f>Overview!$B$13</f>
        <v>23-902-01</v>
      </c>
      <c r="C52" s="197">
        <f t="shared" si="0"/>
        <v>0</v>
      </c>
      <c r="D52" s="161" t="s">
        <v>348</v>
      </c>
      <c r="E52" s="207">
        <v>3</v>
      </c>
      <c r="F52" s="23"/>
      <c r="G52" s="101">
        <v>4</v>
      </c>
      <c r="H52" s="101">
        <v>2017</v>
      </c>
      <c r="I52" s="5"/>
      <c r="J52" s="225">
        <f>'Regulated &amp; Non-regulated Lrng'!$R$251</f>
        <v>0</v>
      </c>
      <c r="K52" s="10" t="str">
        <f t="shared" si="1"/>
        <v>itt_30080/23-902-01/0</v>
      </c>
      <c r="L52" s="10" t="str">
        <f>Overview!$B$12</f>
        <v>itt_30080</v>
      </c>
      <c r="M52" s="226" t="s">
        <v>686</v>
      </c>
      <c r="N52" s="10" t="str">
        <f>Overview!$B$10</f>
        <v>LONDON LEP</v>
      </c>
      <c r="O52" s="10" t="s">
        <v>421</v>
      </c>
      <c r="P52" s="197" t="str">
        <f>'Information for BU'!$C$22</f>
        <v>Delivery of education and training that helps unemployed and inactive people to enter into employment and sustain employment</v>
      </c>
      <c r="Q52" s="10" t="str">
        <f>Overview!$B$11</f>
        <v>SKILLS DEVELOPMENT - RETAIL, TOURISM AND HOSPITALITY - NORTH &amp; EAST AND WEST</v>
      </c>
      <c r="R52" s="10" t="str">
        <f>'Information for BU'!$C$9</f>
        <v xml:space="preserve">1.1 Access to employment for jobseekers/ the inactive </v>
      </c>
      <c r="S52" s="10" t="str">
        <f>'Agreement Numbers'!$D$45</f>
        <v>23S15C00108</v>
      </c>
      <c r="T52" s="10" t="s">
        <v>677</v>
      </c>
      <c r="U52" s="5" t="s">
        <v>363</v>
      </c>
      <c r="V52" s="10"/>
      <c r="W52" s="10"/>
    </row>
    <row r="53" spans="1:23" x14ac:dyDescent="0.25">
      <c r="A53" s="36" t="str">
        <f>Overview!$B$12</f>
        <v>itt_30080</v>
      </c>
      <c r="B53" s="36" t="str">
        <f>Overview!$B$13</f>
        <v>23-902-01</v>
      </c>
      <c r="C53" s="197">
        <f t="shared" si="0"/>
        <v>0</v>
      </c>
      <c r="D53" s="161" t="s">
        <v>348</v>
      </c>
      <c r="E53" s="207">
        <v>3</v>
      </c>
      <c r="F53" s="23"/>
      <c r="G53" s="101">
        <v>5</v>
      </c>
      <c r="H53" s="101">
        <v>2017</v>
      </c>
      <c r="I53" s="5"/>
      <c r="J53" s="225">
        <f>'Regulated &amp; Non-regulated Lrng'!$S$251</f>
        <v>0</v>
      </c>
      <c r="K53" s="10" t="str">
        <f t="shared" si="1"/>
        <v>itt_30080/23-902-01/0</v>
      </c>
      <c r="L53" s="10" t="str">
        <f>Overview!$B$12</f>
        <v>itt_30080</v>
      </c>
      <c r="M53" s="226" t="s">
        <v>686</v>
      </c>
      <c r="N53" s="10" t="str">
        <f>Overview!$B$10</f>
        <v>LONDON LEP</v>
      </c>
      <c r="O53" s="10" t="s">
        <v>421</v>
      </c>
      <c r="P53" s="197" t="str">
        <f>'Information for BU'!$C$22</f>
        <v>Delivery of education and training that helps unemployed and inactive people to enter into employment and sustain employment</v>
      </c>
      <c r="Q53" s="10" t="str">
        <f>Overview!$B$11</f>
        <v>SKILLS DEVELOPMENT - RETAIL, TOURISM AND HOSPITALITY - NORTH &amp; EAST AND WEST</v>
      </c>
      <c r="R53" s="10" t="str">
        <f>'Information for BU'!$C$9</f>
        <v xml:space="preserve">1.1 Access to employment for jobseekers/ the inactive </v>
      </c>
      <c r="S53" s="10" t="str">
        <f>'Agreement Numbers'!$D$45</f>
        <v>23S15C00108</v>
      </c>
      <c r="T53" s="10" t="s">
        <v>677</v>
      </c>
      <c r="U53" s="5" t="s">
        <v>363</v>
      </c>
      <c r="V53" s="10"/>
      <c r="W53" s="10"/>
    </row>
    <row r="54" spans="1:23" x14ac:dyDescent="0.25">
      <c r="A54" s="36" t="str">
        <f>Overview!$B$12</f>
        <v>itt_30080</v>
      </c>
      <c r="B54" s="36" t="str">
        <f>Overview!$B$13</f>
        <v>23-902-01</v>
      </c>
      <c r="C54" s="197">
        <f t="shared" si="0"/>
        <v>0</v>
      </c>
      <c r="D54" s="161" t="s">
        <v>348</v>
      </c>
      <c r="E54" s="207">
        <v>3</v>
      </c>
      <c r="F54" s="23"/>
      <c r="G54" s="101">
        <v>6</v>
      </c>
      <c r="H54" s="101">
        <v>2017</v>
      </c>
      <c r="I54" s="5"/>
      <c r="J54" s="225">
        <f>'Regulated &amp; Non-regulated Lrng'!$T$251</f>
        <v>0</v>
      </c>
      <c r="K54" s="10" t="str">
        <f t="shared" si="1"/>
        <v>itt_30080/23-902-01/0</v>
      </c>
      <c r="L54" s="10" t="str">
        <f>Overview!$B$12</f>
        <v>itt_30080</v>
      </c>
      <c r="M54" s="226" t="s">
        <v>686</v>
      </c>
      <c r="N54" s="10" t="str">
        <f>Overview!$B$10</f>
        <v>LONDON LEP</v>
      </c>
      <c r="O54" s="10" t="s">
        <v>421</v>
      </c>
      <c r="P54" s="197" t="str">
        <f>'Information for BU'!$C$22</f>
        <v>Delivery of education and training that helps unemployed and inactive people to enter into employment and sustain employment</v>
      </c>
      <c r="Q54" s="10" t="str">
        <f>Overview!$B$11</f>
        <v>SKILLS DEVELOPMENT - RETAIL, TOURISM AND HOSPITALITY - NORTH &amp; EAST AND WEST</v>
      </c>
      <c r="R54" s="10" t="str">
        <f>'Information for BU'!$C$9</f>
        <v xml:space="preserve">1.1 Access to employment for jobseekers/ the inactive </v>
      </c>
      <c r="S54" s="10" t="str">
        <f>'Agreement Numbers'!$D$45</f>
        <v>23S15C00108</v>
      </c>
      <c r="T54" s="10" t="s">
        <v>677</v>
      </c>
      <c r="U54" s="5" t="s">
        <v>363</v>
      </c>
      <c r="V54" s="10"/>
      <c r="W54" s="10"/>
    </row>
    <row r="55" spans="1:23" x14ac:dyDescent="0.25">
      <c r="A55" s="36" t="str">
        <f>Overview!$B$12</f>
        <v>itt_30080</v>
      </c>
      <c r="B55" s="36" t="str">
        <f>Overview!$B$13</f>
        <v>23-902-01</v>
      </c>
      <c r="C55" s="197">
        <f t="shared" si="0"/>
        <v>0</v>
      </c>
      <c r="D55" s="161" t="s">
        <v>348</v>
      </c>
      <c r="E55" s="207">
        <v>3</v>
      </c>
      <c r="F55" s="23"/>
      <c r="G55" s="101">
        <v>7</v>
      </c>
      <c r="H55" s="101">
        <v>2017</v>
      </c>
      <c r="I55" s="5"/>
      <c r="J55" s="225">
        <f>'Regulated &amp; Non-regulated Lrng'!$U$251</f>
        <v>0</v>
      </c>
      <c r="K55" s="10" t="str">
        <f t="shared" si="1"/>
        <v>itt_30080/23-902-01/0</v>
      </c>
      <c r="L55" s="10" t="str">
        <f>Overview!$B$12</f>
        <v>itt_30080</v>
      </c>
      <c r="M55" s="226" t="s">
        <v>686</v>
      </c>
      <c r="N55" s="10" t="str">
        <f>Overview!$B$10</f>
        <v>LONDON LEP</v>
      </c>
      <c r="O55" s="10" t="s">
        <v>421</v>
      </c>
      <c r="P55" s="197" t="str">
        <f>'Information for BU'!$C$22</f>
        <v>Delivery of education and training that helps unemployed and inactive people to enter into employment and sustain employment</v>
      </c>
      <c r="Q55" s="10" t="str">
        <f>Overview!$B$11</f>
        <v>SKILLS DEVELOPMENT - RETAIL, TOURISM AND HOSPITALITY - NORTH &amp; EAST AND WEST</v>
      </c>
      <c r="R55" s="10" t="str">
        <f>'Information for BU'!$C$9</f>
        <v xml:space="preserve">1.1 Access to employment for jobseekers/ the inactive </v>
      </c>
      <c r="S55" s="10" t="str">
        <f>'Agreement Numbers'!$D$45</f>
        <v>23S15C00108</v>
      </c>
      <c r="T55" s="10" t="s">
        <v>677</v>
      </c>
      <c r="U55" s="5" t="s">
        <v>363</v>
      </c>
      <c r="V55" s="10"/>
      <c r="W55" s="10"/>
    </row>
    <row r="56" spans="1:23" x14ac:dyDescent="0.25">
      <c r="A56" s="36" t="str">
        <f>Overview!$B$12</f>
        <v>itt_30080</v>
      </c>
      <c r="B56" s="36" t="str">
        <f>Overview!$B$13</f>
        <v>23-902-01</v>
      </c>
      <c r="C56" s="197">
        <f t="shared" si="0"/>
        <v>0</v>
      </c>
      <c r="D56" s="161" t="s">
        <v>348</v>
      </c>
      <c r="E56" s="207">
        <v>3</v>
      </c>
      <c r="F56" s="23"/>
      <c r="G56" s="101">
        <v>8</v>
      </c>
      <c r="H56" s="101">
        <v>2017</v>
      </c>
      <c r="I56" s="5"/>
      <c r="J56" s="225">
        <f>'Regulated &amp; Non-regulated Lrng'!$V$251</f>
        <v>0</v>
      </c>
      <c r="K56" s="10" t="str">
        <f t="shared" si="1"/>
        <v>itt_30080/23-902-01/0</v>
      </c>
      <c r="L56" s="10" t="str">
        <f>Overview!$B$12</f>
        <v>itt_30080</v>
      </c>
      <c r="M56" s="226" t="s">
        <v>686</v>
      </c>
      <c r="N56" s="10" t="str">
        <f>Overview!$B$10</f>
        <v>LONDON LEP</v>
      </c>
      <c r="O56" s="10" t="s">
        <v>421</v>
      </c>
      <c r="P56" s="197" t="str">
        <f>'Information for BU'!$C$22</f>
        <v>Delivery of education and training that helps unemployed and inactive people to enter into employment and sustain employment</v>
      </c>
      <c r="Q56" s="10" t="str">
        <f>Overview!$B$11</f>
        <v>SKILLS DEVELOPMENT - RETAIL, TOURISM AND HOSPITALITY - NORTH &amp; EAST AND WEST</v>
      </c>
      <c r="R56" s="10" t="str">
        <f>'Information for BU'!$C$9</f>
        <v xml:space="preserve">1.1 Access to employment for jobseekers/ the inactive </v>
      </c>
      <c r="S56" s="10" t="str">
        <f>'Agreement Numbers'!$D$45</f>
        <v>23S15C00108</v>
      </c>
      <c r="T56" s="10" t="s">
        <v>677</v>
      </c>
      <c r="U56" s="5" t="s">
        <v>363</v>
      </c>
      <c r="V56" s="10"/>
      <c r="W56" s="10"/>
    </row>
    <row r="57" spans="1:23" x14ac:dyDescent="0.25">
      <c r="A57" s="36" t="str">
        <f>Overview!$B$12</f>
        <v>itt_30080</v>
      </c>
      <c r="B57" s="36" t="str">
        <f>Overview!$B$13</f>
        <v>23-902-01</v>
      </c>
      <c r="C57" s="197">
        <f t="shared" si="0"/>
        <v>0</v>
      </c>
      <c r="D57" s="161" t="s">
        <v>348</v>
      </c>
      <c r="E57" s="207">
        <v>3</v>
      </c>
      <c r="F57" s="23"/>
      <c r="G57" s="101">
        <v>9</v>
      </c>
      <c r="H57" s="101">
        <v>2017</v>
      </c>
      <c r="I57" s="5"/>
      <c r="J57" s="225">
        <f>'Regulated &amp; Non-regulated Lrng'!$W$251</f>
        <v>0</v>
      </c>
      <c r="K57" s="10" t="str">
        <f t="shared" si="1"/>
        <v>itt_30080/23-902-01/0</v>
      </c>
      <c r="L57" s="10" t="str">
        <f>Overview!$B$12</f>
        <v>itt_30080</v>
      </c>
      <c r="M57" s="226" t="s">
        <v>686</v>
      </c>
      <c r="N57" s="10" t="str">
        <f>Overview!$B$10</f>
        <v>LONDON LEP</v>
      </c>
      <c r="O57" s="10" t="s">
        <v>421</v>
      </c>
      <c r="P57" s="197" t="str">
        <f>'Information for BU'!$C$22</f>
        <v>Delivery of education and training that helps unemployed and inactive people to enter into employment and sustain employment</v>
      </c>
      <c r="Q57" s="10" t="str">
        <f>Overview!$B$11</f>
        <v>SKILLS DEVELOPMENT - RETAIL, TOURISM AND HOSPITALITY - NORTH &amp; EAST AND WEST</v>
      </c>
      <c r="R57" s="10" t="str">
        <f>'Information for BU'!$C$9</f>
        <v xml:space="preserve">1.1 Access to employment for jobseekers/ the inactive </v>
      </c>
      <c r="S57" s="10" t="str">
        <f>'Agreement Numbers'!$D$45</f>
        <v>23S15C00108</v>
      </c>
      <c r="T57" s="10" t="s">
        <v>677</v>
      </c>
      <c r="U57" s="5" t="s">
        <v>363</v>
      </c>
      <c r="V57" s="10"/>
      <c r="W57" s="10"/>
    </row>
    <row r="58" spans="1:23" x14ac:dyDescent="0.25">
      <c r="A58" s="36" t="str">
        <f>Overview!$B$12</f>
        <v>itt_30080</v>
      </c>
      <c r="B58" s="36" t="str">
        <f>Overview!$B$13</f>
        <v>23-902-01</v>
      </c>
      <c r="C58" s="197">
        <f t="shared" si="0"/>
        <v>0</v>
      </c>
      <c r="D58" s="161" t="s">
        <v>348</v>
      </c>
      <c r="E58" s="207">
        <v>3</v>
      </c>
      <c r="F58" s="23"/>
      <c r="G58" s="101">
        <v>10</v>
      </c>
      <c r="H58" s="101">
        <v>2017</v>
      </c>
      <c r="I58" s="5"/>
      <c r="J58" s="225">
        <f>'Regulated &amp; Non-regulated Lrng'!$X$251</f>
        <v>0</v>
      </c>
      <c r="K58" s="10" t="str">
        <f t="shared" si="1"/>
        <v>itt_30080/23-902-01/0</v>
      </c>
      <c r="L58" s="10" t="str">
        <f>Overview!$B$12</f>
        <v>itt_30080</v>
      </c>
      <c r="M58" s="226" t="s">
        <v>686</v>
      </c>
      <c r="N58" s="10" t="str">
        <f>Overview!$B$10</f>
        <v>LONDON LEP</v>
      </c>
      <c r="O58" s="10" t="s">
        <v>421</v>
      </c>
      <c r="P58" s="197" t="str">
        <f>'Information for BU'!$C$22</f>
        <v>Delivery of education and training that helps unemployed and inactive people to enter into employment and sustain employment</v>
      </c>
      <c r="Q58" s="10" t="str">
        <f>Overview!$B$11</f>
        <v>SKILLS DEVELOPMENT - RETAIL, TOURISM AND HOSPITALITY - NORTH &amp; EAST AND WEST</v>
      </c>
      <c r="R58" s="10" t="str">
        <f>'Information for BU'!$C$9</f>
        <v xml:space="preserve">1.1 Access to employment for jobseekers/ the inactive </v>
      </c>
      <c r="S58" s="10" t="str">
        <f>'Agreement Numbers'!$D$45</f>
        <v>23S15C00108</v>
      </c>
      <c r="T58" s="10" t="s">
        <v>677</v>
      </c>
      <c r="U58" s="5" t="s">
        <v>363</v>
      </c>
      <c r="V58" s="10"/>
      <c r="W58" s="10"/>
    </row>
    <row r="59" spans="1:23" x14ac:dyDescent="0.25">
      <c r="A59" s="36" t="str">
        <f>Overview!$B$12</f>
        <v>itt_30080</v>
      </c>
      <c r="B59" s="36" t="str">
        <f>Overview!$B$13</f>
        <v>23-902-01</v>
      </c>
      <c r="C59" s="197">
        <f t="shared" si="0"/>
        <v>0</v>
      </c>
      <c r="D59" s="161" t="s">
        <v>348</v>
      </c>
      <c r="E59" s="207">
        <v>3</v>
      </c>
      <c r="F59" s="23"/>
      <c r="G59" s="101">
        <v>11</v>
      </c>
      <c r="H59" s="101">
        <v>2017</v>
      </c>
      <c r="I59" s="5"/>
      <c r="J59" s="225">
        <f>'Regulated &amp; Non-regulated Lrng'!$Y$251</f>
        <v>0</v>
      </c>
      <c r="K59" s="10" t="str">
        <f t="shared" si="1"/>
        <v>itt_30080/23-902-01/0</v>
      </c>
      <c r="L59" s="10" t="str">
        <f>Overview!$B$12</f>
        <v>itt_30080</v>
      </c>
      <c r="M59" s="226" t="s">
        <v>686</v>
      </c>
      <c r="N59" s="10" t="str">
        <f>Overview!$B$10</f>
        <v>LONDON LEP</v>
      </c>
      <c r="O59" s="10" t="s">
        <v>421</v>
      </c>
      <c r="P59" s="197" t="str">
        <f>'Information for BU'!$C$22</f>
        <v>Delivery of education and training that helps unemployed and inactive people to enter into employment and sustain employment</v>
      </c>
      <c r="Q59" s="10" t="str">
        <f>Overview!$B$11</f>
        <v>SKILLS DEVELOPMENT - RETAIL, TOURISM AND HOSPITALITY - NORTH &amp; EAST AND WEST</v>
      </c>
      <c r="R59" s="10" t="str">
        <f>'Information for BU'!$C$9</f>
        <v xml:space="preserve">1.1 Access to employment for jobseekers/ the inactive </v>
      </c>
      <c r="S59" s="10" t="str">
        <f>'Agreement Numbers'!$D$45</f>
        <v>23S15C00108</v>
      </c>
      <c r="T59" s="10" t="s">
        <v>677</v>
      </c>
      <c r="U59" s="5" t="s">
        <v>363</v>
      </c>
      <c r="V59" s="10"/>
      <c r="W59" s="10"/>
    </row>
    <row r="60" spans="1:23" x14ac:dyDescent="0.25">
      <c r="A60" s="36" t="str">
        <f>Overview!$B$12</f>
        <v>itt_30080</v>
      </c>
      <c r="B60" s="36" t="str">
        <f>Overview!$B$13</f>
        <v>23-902-01</v>
      </c>
      <c r="C60" s="197">
        <f t="shared" si="0"/>
        <v>0</v>
      </c>
      <c r="D60" s="161" t="s">
        <v>348</v>
      </c>
      <c r="E60" s="207">
        <v>3</v>
      </c>
      <c r="F60" s="23"/>
      <c r="G60" s="101">
        <v>12</v>
      </c>
      <c r="H60" s="101">
        <v>2017</v>
      </c>
      <c r="I60" s="5"/>
      <c r="J60" s="225">
        <f>'Regulated &amp; Non-regulated Lrng'!$Z$251</f>
        <v>0</v>
      </c>
      <c r="K60" s="10" t="str">
        <f t="shared" si="1"/>
        <v>itt_30080/23-902-01/0</v>
      </c>
      <c r="L60" s="10" t="str">
        <f>Overview!$B$12</f>
        <v>itt_30080</v>
      </c>
      <c r="M60" s="226" t="s">
        <v>686</v>
      </c>
      <c r="N60" s="10" t="str">
        <f>Overview!$B$10</f>
        <v>LONDON LEP</v>
      </c>
      <c r="O60" s="10" t="s">
        <v>421</v>
      </c>
      <c r="P60" s="197" t="str">
        <f>'Information for BU'!$C$22</f>
        <v>Delivery of education and training that helps unemployed and inactive people to enter into employment and sustain employment</v>
      </c>
      <c r="Q60" s="10" t="str">
        <f>Overview!$B$11</f>
        <v>SKILLS DEVELOPMENT - RETAIL, TOURISM AND HOSPITALITY - NORTH &amp; EAST AND WEST</v>
      </c>
      <c r="R60" s="10" t="str">
        <f>'Information for BU'!$C$9</f>
        <v xml:space="preserve">1.1 Access to employment for jobseekers/ the inactive </v>
      </c>
      <c r="S60" s="10" t="str">
        <f>'Agreement Numbers'!$D$45</f>
        <v>23S15C00108</v>
      </c>
      <c r="T60" s="10" t="s">
        <v>677</v>
      </c>
      <c r="U60" s="5" t="s">
        <v>363</v>
      </c>
      <c r="V60" s="10"/>
      <c r="W60" s="10"/>
    </row>
    <row r="61" spans="1:23" x14ac:dyDescent="0.25">
      <c r="A61" s="36" t="str">
        <f>Overview!$B$12</f>
        <v>itt_30080</v>
      </c>
      <c r="B61" s="36" t="str">
        <f>Overview!$B$13</f>
        <v>23-902-01</v>
      </c>
      <c r="C61" s="197">
        <f t="shared" si="0"/>
        <v>0</v>
      </c>
      <c r="D61" s="161" t="s">
        <v>348</v>
      </c>
      <c r="E61" s="207">
        <v>3</v>
      </c>
      <c r="F61" s="23"/>
      <c r="G61" s="101">
        <v>1</v>
      </c>
      <c r="H61" s="101">
        <v>2018</v>
      </c>
      <c r="I61" s="5"/>
      <c r="J61" s="225">
        <f>'Regulated &amp; Non-regulated Lrng'!$AA$251</f>
        <v>0</v>
      </c>
      <c r="K61" s="10" t="str">
        <f t="shared" si="1"/>
        <v>itt_30080/23-902-01/0</v>
      </c>
      <c r="L61" s="10" t="str">
        <f>Overview!$B$12</f>
        <v>itt_30080</v>
      </c>
      <c r="M61" s="226" t="s">
        <v>686</v>
      </c>
      <c r="N61" s="10" t="str">
        <f>Overview!$B$10</f>
        <v>LONDON LEP</v>
      </c>
      <c r="O61" s="10" t="s">
        <v>421</v>
      </c>
      <c r="P61" s="197" t="str">
        <f>'Information for BU'!$C$22</f>
        <v>Delivery of education and training that helps unemployed and inactive people to enter into employment and sustain employment</v>
      </c>
      <c r="Q61" s="10" t="str">
        <f>Overview!$B$11</f>
        <v>SKILLS DEVELOPMENT - RETAIL, TOURISM AND HOSPITALITY - NORTH &amp; EAST AND WEST</v>
      </c>
      <c r="R61" s="10" t="str">
        <f>'Information for BU'!$C$9</f>
        <v xml:space="preserve">1.1 Access to employment for jobseekers/ the inactive </v>
      </c>
      <c r="S61" s="10" t="str">
        <f>'Agreement Numbers'!$D$45</f>
        <v>23S15C00108</v>
      </c>
      <c r="T61" s="10" t="s">
        <v>677</v>
      </c>
      <c r="U61" s="5" t="s">
        <v>363</v>
      </c>
      <c r="V61" s="10"/>
      <c r="W61" s="10"/>
    </row>
    <row r="62" spans="1:23" x14ac:dyDescent="0.25">
      <c r="A62" s="36" t="str">
        <f>Overview!$B$12</f>
        <v>itt_30080</v>
      </c>
      <c r="B62" s="36" t="str">
        <f>Overview!$B$13</f>
        <v>23-902-01</v>
      </c>
      <c r="C62" s="197">
        <f t="shared" si="0"/>
        <v>0</v>
      </c>
      <c r="D62" s="161" t="s">
        <v>348</v>
      </c>
      <c r="E62" s="207">
        <v>3</v>
      </c>
      <c r="F62" s="23"/>
      <c r="G62" s="101">
        <v>2</v>
      </c>
      <c r="H62" s="101">
        <v>2018</v>
      </c>
      <c r="I62" s="5"/>
      <c r="J62" s="225">
        <f>'Regulated &amp; Non-regulated Lrng'!$AB$251</f>
        <v>0</v>
      </c>
      <c r="K62" s="10" t="str">
        <f t="shared" si="1"/>
        <v>itt_30080/23-902-01/0</v>
      </c>
      <c r="L62" s="10" t="str">
        <f>Overview!$B$12</f>
        <v>itt_30080</v>
      </c>
      <c r="M62" s="226" t="s">
        <v>686</v>
      </c>
      <c r="N62" s="10" t="str">
        <f>Overview!$B$10</f>
        <v>LONDON LEP</v>
      </c>
      <c r="O62" s="10" t="s">
        <v>421</v>
      </c>
      <c r="P62" s="197" t="str">
        <f>'Information for BU'!$C$22</f>
        <v>Delivery of education and training that helps unemployed and inactive people to enter into employment and sustain employment</v>
      </c>
      <c r="Q62" s="10" t="str">
        <f>Overview!$B$11</f>
        <v>SKILLS DEVELOPMENT - RETAIL, TOURISM AND HOSPITALITY - NORTH &amp; EAST AND WEST</v>
      </c>
      <c r="R62" s="10" t="str">
        <f>'Information for BU'!$C$9</f>
        <v xml:space="preserve">1.1 Access to employment for jobseekers/ the inactive </v>
      </c>
      <c r="S62" s="10" t="str">
        <f>'Agreement Numbers'!$D$45</f>
        <v>23S15C00108</v>
      </c>
      <c r="T62" s="10" t="s">
        <v>677</v>
      </c>
      <c r="U62" s="5" t="s">
        <v>363</v>
      </c>
      <c r="V62" s="10"/>
      <c r="W62" s="10"/>
    </row>
    <row r="63" spans="1:23" x14ac:dyDescent="0.25">
      <c r="A63" s="36" t="str">
        <f>Overview!$B$12</f>
        <v>itt_30080</v>
      </c>
      <c r="B63" s="36" t="str">
        <f>Overview!$B$13</f>
        <v>23-902-01</v>
      </c>
      <c r="C63" s="197">
        <f t="shared" si="0"/>
        <v>0</v>
      </c>
      <c r="D63" s="161" t="s">
        <v>348</v>
      </c>
      <c r="E63" s="207">
        <v>3</v>
      </c>
      <c r="F63" s="23"/>
      <c r="G63" s="101">
        <v>3</v>
      </c>
      <c r="H63" s="101">
        <v>2018</v>
      </c>
      <c r="I63" s="5"/>
      <c r="J63" s="225">
        <f>'Regulated &amp; Non-regulated Lrng'!$AC$251</f>
        <v>0</v>
      </c>
      <c r="K63" s="10" t="str">
        <f t="shared" si="1"/>
        <v>itt_30080/23-902-01/0</v>
      </c>
      <c r="L63" s="10" t="str">
        <f>Overview!$B$12</f>
        <v>itt_30080</v>
      </c>
      <c r="M63" s="226" t="s">
        <v>686</v>
      </c>
      <c r="N63" s="10" t="str">
        <f>Overview!$B$10</f>
        <v>LONDON LEP</v>
      </c>
      <c r="O63" s="10" t="s">
        <v>421</v>
      </c>
      <c r="P63" s="197" t="str">
        <f>'Information for BU'!$C$22</f>
        <v>Delivery of education and training that helps unemployed and inactive people to enter into employment and sustain employment</v>
      </c>
      <c r="Q63" s="10" t="str">
        <f>Overview!$B$11</f>
        <v>SKILLS DEVELOPMENT - RETAIL, TOURISM AND HOSPITALITY - NORTH &amp; EAST AND WEST</v>
      </c>
      <c r="R63" s="10" t="str">
        <f>'Information for BU'!$C$9</f>
        <v xml:space="preserve">1.1 Access to employment for jobseekers/ the inactive </v>
      </c>
      <c r="S63" s="10" t="str">
        <f>'Agreement Numbers'!$D$45</f>
        <v>23S15C00108</v>
      </c>
      <c r="T63" s="10" t="s">
        <v>677</v>
      </c>
      <c r="U63" s="5" t="s">
        <v>363</v>
      </c>
      <c r="V63" s="10"/>
      <c r="W63" s="10"/>
    </row>
    <row r="64" spans="1:23" x14ac:dyDescent="0.25">
      <c r="A64" s="36" t="str">
        <f>Overview!$B$12</f>
        <v>itt_30080</v>
      </c>
      <c r="B64" s="36" t="str">
        <f>Overview!$B$13</f>
        <v>23-902-01</v>
      </c>
      <c r="C64" s="197">
        <f t="shared" ref="C64:C101" si="2">$D$3</f>
        <v>0</v>
      </c>
      <c r="D64" s="161" t="str">
        <f>CONCATENATE(Overview!$A$28," ",Overview!$B$28)</f>
        <v>SD01 Sustained progression for 6 months in employment or apprenticeship</v>
      </c>
      <c r="E64" s="207">
        <v>8</v>
      </c>
      <c r="F64" s="171">
        <f>Overview!$D$28</f>
        <v>1500</v>
      </c>
      <c r="G64" s="101">
        <v>9</v>
      </c>
      <c r="H64" s="101">
        <v>2016</v>
      </c>
      <c r="I64" s="5">
        <f>Overview!L28</f>
        <v>0</v>
      </c>
      <c r="J64" s="41">
        <f>SUM(I64*Overview!$D$28)</f>
        <v>0</v>
      </c>
      <c r="K64" s="10" t="str">
        <f t="shared" ref="K64:K101" si="3">CONCATENATE(A64,"/",B64,"/",C64)</f>
        <v>itt_30080/23-902-01/0</v>
      </c>
      <c r="L64" s="10" t="str">
        <f>Overview!$B$12</f>
        <v>itt_30080</v>
      </c>
      <c r="M64" s="226" t="s">
        <v>686</v>
      </c>
      <c r="N64" s="10" t="str">
        <f>Overview!$B$10</f>
        <v>LONDON LEP</v>
      </c>
      <c r="O64" s="10" t="s">
        <v>421</v>
      </c>
      <c r="P64" s="197" t="str">
        <f>'Information for BU'!$C$22</f>
        <v>Delivery of education and training that helps unemployed and inactive people to enter into employment and sustain employment</v>
      </c>
      <c r="Q64" s="10" t="str">
        <f>Overview!$B$11</f>
        <v>SKILLS DEVELOPMENT - RETAIL, TOURISM AND HOSPITALITY - NORTH &amp; EAST AND WEST</v>
      </c>
      <c r="R64" s="10" t="str">
        <f>'Information for BU'!$C$9</f>
        <v xml:space="preserve">1.1 Access to employment for jobseekers/ the inactive </v>
      </c>
      <c r="S64" s="10" t="str">
        <f>'Agreement Numbers'!$D$45</f>
        <v>23S15C00108</v>
      </c>
      <c r="T64" s="10" t="s">
        <v>677</v>
      </c>
      <c r="U64" s="5" t="s">
        <v>363</v>
      </c>
      <c r="V64" s="10"/>
      <c r="W64" s="10"/>
    </row>
    <row r="65" spans="1:23" x14ac:dyDescent="0.25">
      <c r="A65" s="36" t="str">
        <f>Overview!$B$12</f>
        <v>itt_30080</v>
      </c>
      <c r="B65" s="36" t="str">
        <f>Overview!$B$13</f>
        <v>23-902-01</v>
      </c>
      <c r="C65" s="197">
        <f t="shared" si="2"/>
        <v>0</v>
      </c>
      <c r="D65" s="161" t="str">
        <f>CONCATENATE(Overview!$A$28," ",Overview!$B$28)</f>
        <v>SD01 Sustained progression for 6 months in employment or apprenticeship</v>
      </c>
      <c r="E65" s="207">
        <v>8</v>
      </c>
      <c r="F65" s="171">
        <f>Overview!$D$28</f>
        <v>1500</v>
      </c>
      <c r="G65" s="101">
        <v>10</v>
      </c>
      <c r="H65" s="101">
        <v>2016</v>
      </c>
      <c r="I65" s="5">
        <f>Overview!M28</f>
        <v>0</v>
      </c>
      <c r="J65" s="41">
        <f>SUM(I65*Overview!$D$28)</f>
        <v>0</v>
      </c>
      <c r="K65" s="10" t="str">
        <f t="shared" si="3"/>
        <v>itt_30080/23-902-01/0</v>
      </c>
      <c r="L65" s="10" t="str">
        <f>Overview!$B$12</f>
        <v>itt_30080</v>
      </c>
      <c r="M65" s="226" t="s">
        <v>686</v>
      </c>
      <c r="N65" s="10" t="str">
        <f>Overview!$B$10</f>
        <v>LONDON LEP</v>
      </c>
      <c r="O65" s="10" t="s">
        <v>421</v>
      </c>
      <c r="P65" s="197" t="str">
        <f>'Information for BU'!$C$22</f>
        <v>Delivery of education and training that helps unemployed and inactive people to enter into employment and sustain employment</v>
      </c>
      <c r="Q65" s="10" t="str">
        <f>Overview!$B$11</f>
        <v>SKILLS DEVELOPMENT - RETAIL, TOURISM AND HOSPITALITY - NORTH &amp; EAST AND WEST</v>
      </c>
      <c r="R65" s="10" t="str">
        <f>'Information for BU'!$C$9</f>
        <v xml:space="preserve">1.1 Access to employment for jobseekers/ the inactive </v>
      </c>
      <c r="S65" s="10" t="str">
        <f>'Agreement Numbers'!$D$45</f>
        <v>23S15C00108</v>
      </c>
      <c r="T65" s="10" t="s">
        <v>677</v>
      </c>
      <c r="U65" s="5" t="s">
        <v>363</v>
      </c>
      <c r="V65" s="10"/>
      <c r="W65" s="10"/>
    </row>
    <row r="66" spans="1:23" x14ac:dyDescent="0.25">
      <c r="A66" s="36" t="str">
        <f>Overview!$B$12</f>
        <v>itt_30080</v>
      </c>
      <c r="B66" s="36" t="str">
        <f>Overview!$B$13</f>
        <v>23-902-01</v>
      </c>
      <c r="C66" s="197">
        <f t="shared" si="2"/>
        <v>0</v>
      </c>
      <c r="D66" s="161" t="str">
        <f>CONCATENATE(Overview!$A$28," ",Overview!$B$28)</f>
        <v>SD01 Sustained progression for 6 months in employment or apprenticeship</v>
      </c>
      <c r="E66" s="207">
        <v>8</v>
      </c>
      <c r="F66" s="171">
        <f>Overview!$D$28</f>
        <v>1500</v>
      </c>
      <c r="G66" s="101">
        <v>11</v>
      </c>
      <c r="H66" s="101">
        <v>2016</v>
      </c>
      <c r="I66" s="5">
        <f>Overview!N28</f>
        <v>0</v>
      </c>
      <c r="J66" s="41">
        <f>SUM(I66*Overview!$D$28)</f>
        <v>0</v>
      </c>
      <c r="K66" s="10" t="str">
        <f t="shared" si="3"/>
        <v>itt_30080/23-902-01/0</v>
      </c>
      <c r="L66" s="10" t="str">
        <f>Overview!$B$12</f>
        <v>itt_30080</v>
      </c>
      <c r="M66" s="226" t="s">
        <v>686</v>
      </c>
      <c r="N66" s="10" t="str">
        <f>Overview!$B$10</f>
        <v>LONDON LEP</v>
      </c>
      <c r="O66" s="10" t="s">
        <v>421</v>
      </c>
      <c r="P66" s="197" t="str">
        <f>'Information for BU'!$C$22</f>
        <v>Delivery of education and training that helps unemployed and inactive people to enter into employment and sustain employment</v>
      </c>
      <c r="Q66" s="10" t="str">
        <f>Overview!$B$11</f>
        <v>SKILLS DEVELOPMENT - RETAIL, TOURISM AND HOSPITALITY - NORTH &amp; EAST AND WEST</v>
      </c>
      <c r="R66" s="10" t="str">
        <f>'Information for BU'!$C$9</f>
        <v xml:space="preserve">1.1 Access to employment for jobseekers/ the inactive </v>
      </c>
      <c r="S66" s="10" t="str">
        <f>'Agreement Numbers'!$D$45</f>
        <v>23S15C00108</v>
      </c>
      <c r="T66" s="10" t="s">
        <v>677</v>
      </c>
      <c r="U66" s="5" t="s">
        <v>363</v>
      </c>
      <c r="V66" s="10"/>
      <c r="W66" s="10"/>
    </row>
    <row r="67" spans="1:23" x14ac:dyDescent="0.25">
      <c r="A67" s="36" t="str">
        <f>Overview!$B$12</f>
        <v>itt_30080</v>
      </c>
      <c r="B67" s="36" t="str">
        <f>Overview!$B$13</f>
        <v>23-902-01</v>
      </c>
      <c r="C67" s="197">
        <f t="shared" si="2"/>
        <v>0</v>
      </c>
      <c r="D67" s="161" t="str">
        <f>CONCATENATE(Overview!$A$28," ",Overview!$B$28)</f>
        <v>SD01 Sustained progression for 6 months in employment or apprenticeship</v>
      </c>
      <c r="E67" s="207">
        <v>8</v>
      </c>
      <c r="F67" s="171">
        <f>Overview!$D$28</f>
        <v>1500</v>
      </c>
      <c r="G67" s="101">
        <v>12</v>
      </c>
      <c r="H67" s="101">
        <v>2016</v>
      </c>
      <c r="I67" s="5">
        <f>Overview!O28</f>
        <v>0</v>
      </c>
      <c r="J67" s="41">
        <f>SUM(I67*Overview!$D$28)</f>
        <v>0</v>
      </c>
      <c r="K67" s="10" t="str">
        <f t="shared" si="3"/>
        <v>itt_30080/23-902-01/0</v>
      </c>
      <c r="L67" s="10" t="str">
        <f>Overview!$B$12</f>
        <v>itt_30080</v>
      </c>
      <c r="M67" s="226" t="s">
        <v>686</v>
      </c>
      <c r="N67" s="10" t="str">
        <f>Overview!$B$10</f>
        <v>LONDON LEP</v>
      </c>
      <c r="O67" s="10" t="s">
        <v>421</v>
      </c>
      <c r="P67" s="197" t="str">
        <f>'Information for BU'!$C$22</f>
        <v>Delivery of education and training that helps unemployed and inactive people to enter into employment and sustain employment</v>
      </c>
      <c r="Q67" s="10" t="str">
        <f>Overview!$B$11</f>
        <v>SKILLS DEVELOPMENT - RETAIL, TOURISM AND HOSPITALITY - NORTH &amp; EAST AND WEST</v>
      </c>
      <c r="R67" s="10" t="str">
        <f>'Information for BU'!$C$9</f>
        <v xml:space="preserve">1.1 Access to employment for jobseekers/ the inactive </v>
      </c>
      <c r="S67" s="10" t="str">
        <f>'Agreement Numbers'!$D$45</f>
        <v>23S15C00108</v>
      </c>
      <c r="T67" s="10" t="s">
        <v>677</v>
      </c>
      <c r="U67" s="5" t="s">
        <v>363</v>
      </c>
      <c r="V67" s="10"/>
      <c r="W67" s="10"/>
    </row>
    <row r="68" spans="1:23" x14ac:dyDescent="0.25">
      <c r="A68" s="36" t="str">
        <f>Overview!$B$12</f>
        <v>itt_30080</v>
      </c>
      <c r="B68" s="36" t="str">
        <f>Overview!$B$13</f>
        <v>23-902-01</v>
      </c>
      <c r="C68" s="197">
        <f t="shared" si="2"/>
        <v>0</v>
      </c>
      <c r="D68" s="161" t="str">
        <f>CONCATENATE(Overview!$A$28," ",Overview!$B$28)</f>
        <v>SD01 Sustained progression for 6 months in employment or apprenticeship</v>
      </c>
      <c r="E68" s="207">
        <v>8</v>
      </c>
      <c r="F68" s="171">
        <f>Overview!$D$28</f>
        <v>1500</v>
      </c>
      <c r="G68" s="101">
        <v>1</v>
      </c>
      <c r="H68" s="101">
        <v>2017</v>
      </c>
      <c r="I68" s="5">
        <f>Overview!P28</f>
        <v>0</v>
      </c>
      <c r="J68" s="41">
        <f>SUM(I68*Overview!$D$28)</f>
        <v>0</v>
      </c>
      <c r="K68" s="10" t="str">
        <f t="shared" si="3"/>
        <v>itt_30080/23-902-01/0</v>
      </c>
      <c r="L68" s="10" t="str">
        <f>Overview!$B$12</f>
        <v>itt_30080</v>
      </c>
      <c r="M68" s="226" t="s">
        <v>686</v>
      </c>
      <c r="N68" s="10" t="str">
        <f>Overview!$B$10</f>
        <v>LONDON LEP</v>
      </c>
      <c r="O68" s="10" t="s">
        <v>421</v>
      </c>
      <c r="P68" s="197" t="str">
        <f>'Information for BU'!$C$22</f>
        <v>Delivery of education and training that helps unemployed and inactive people to enter into employment and sustain employment</v>
      </c>
      <c r="Q68" s="10" t="str">
        <f>Overview!$B$11</f>
        <v>SKILLS DEVELOPMENT - RETAIL, TOURISM AND HOSPITALITY - NORTH &amp; EAST AND WEST</v>
      </c>
      <c r="R68" s="10" t="str">
        <f>'Information for BU'!$C$9</f>
        <v xml:space="preserve">1.1 Access to employment for jobseekers/ the inactive </v>
      </c>
      <c r="S68" s="10" t="str">
        <f>'Agreement Numbers'!$D$45</f>
        <v>23S15C00108</v>
      </c>
      <c r="T68" s="10" t="s">
        <v>677</v>
      </c>
      <c r="U68" s="5" t="s">
        <v>363</v>
      </c>
      <c r="V68" s="10"/>
      <c r="W68" s="10"/>
    </row>
    <row r="69" spans="1:23" x14ac:dyDescent="0.25">
      <c r="A69" s="36" t="str">
        <f>Overview!$B$12</f>
        <v>itt_30080</v>
      </c>
      <c r="B69" s="36" t="str">
        <f>Overview!$B$13</f>
        <v>23-902-01</v>
      </c>
      <c r="C69" s="197">
        <f t="shared" si="2"/>
        <v>0</v>
      </c>
      <c r="D69" s="161" t="str">
        <f>CONCATENATE(Overview!$A$28," ",Overview!$B$28)</f>
        <v>SD01 Sustained progression for 6 months in employment or apprenticeship</v>
      </c>
      <c r="E69" s="207">
        <v>8</v>
      </c>
      <c r="F69" s="171">
        <f>Overview!$D$28</f>
        <v>1500</v>
      </c>
      <c r="G69" s="101">
        <v>2</v>
      </c>
      <c r="H69" s="101">
        <v>2017</v>
      </c>
      <c r="I69" s="5">
        <f>Overview!Q28</f>
        <v>0</v>
      </c>
      <c r="J69" s="41">
        <f>SUM(I69*Overview!$D$28)</f>
        <v>0</v>
      </c>
      <c r="K69" s="10" t="str">
        <f t="shared" si="3"/>
        <v>itt_30080/23-902-01/0</v>
      </c>
      <c r="L69" s="10" t="str">
        <f>Overview!$B$12</f>
        <v>itt_30080</v>
      </c>
      <c r="M69" s="226" t="s">
        <v>686</v>
      </c>
      <c r="N69" s="10" t="str">
        <f>Overview!$B$10</f>
        <v>LONDON LEP</v>
      </c>
      <c r="O69" s="10" t="s">
        <v>421</v>
      </c>
      <c r="P69" s="197" t="str">
        <f>'Information for BU'!$C$22</f>
        <v>Delivery of education and training that helps unemployed and inactive people to enter into employment and sustain employment</v>
      </c>
      <c r="Q69" s="10" t="str">
        <f>Overview!$B$11</f>
        <v>SKILLS DEVELOPMENT - RETAIL, TOURISM AND HOSPITALITY - NORTH &amp; EAST AND WEST</v>
      </c>
      <c r="R69" s="10" t="str">
        <f>'Information for BU'!$C$9</f>
        <v xml:space="preserve">1.1 Access to employment for jobseekers/ the inactive </v>
      </c>
      <c r="S69" s="10" t="str">
        <f>'Agreement Numbers'!$D$45</f>
        <v>23S15C00108</v>
      </c>
      <c r="T69" s="10" t="s">
        <v>677</v>
      </c>
      <c r="U69" s="5" t="s">
        <v>363</v>
      </c>
      <c r="V69" s="10"/>
      <c r="W69" s="10"/>
    </row>
    <row r="70" spans="1:23" x14ac:dyDescent="0.25">
      <c r="A70" s="36" t="str">
        <f>Overview!$B$12</f>
        <v>itt_30080</v>
      </c>
      <c r="B70" s="36" t="str">
        <f>Overview!$B$13</f>
        <v>23-902-01</v>
      </c>
      <c r="C70" s="197">
        <f t="shared" si="2"/>
        <v>0</v>
      </c>
      <c r="D70" s="161" t="str">
        <f>CONCATENATE(Overview!$A$28," ",Overview!$B$28)</f>
        <v>SD01 Sustained progression for 6 months in employment or apprenticeship</v>
      </c>
      <c r="E70" s="207">
        <v>8</v>
      </c>
      <c r="F70" s="171">
        <f>Overview!$D$28</f>
        <v>1500</v>
      </c>
      <c r="G70" s="101">
        <v>3</v>
      </c>
      <c r="H70" s="101">
        <v>2017</v>
      </c>
      <c r="I70" s="5">
        <f>Overview!R28</f>
        <v>0</v>
      </c>
      <c r="J70" s="41">
        <f>SUM(I70*Overview!$D$28)</f>
        <v>0</v>
      </c>
      <c r="K70" s="10" t="str">
        <f t="shared" si="3"/>
        <v>itt_30080/23-902-01/0</v>
      </c>
      <c r="L70" s="10" t="str">
        <f>Overview!$B$12</f>
        <v>itt_30080</v>
      </c>
      <c r="M70" s="226" t="s">
        <v>686</v>
      </c>
      <c r="N70" s="10" t="str">
        <f>Overview!$B$10</f>
        <v>LONDON LEP</v>
      </c>
      <c r="O70" s="10" t="s">
        <v>421</v>
      </c>
      <c r="P70" s="197" t="str">
        <f>'Information for BU'!$C$22</f>
        <v>Delivery of education and training that helps unemployed and inactive people to enter into employment and sustain employment</v>
      </c>
      <c r="Q70" s="10" t="str">
        <f>Overview!$B$11</f>
        <v>SKILLS DEVELOPMENT - RETAIL, TOURISM AND HOSPITALITY - NORTH &amp; EAST AND WEST</v>
      </c>
      <c r="R70" s="10" t="str">
        <f>'Information for BU'!$C$9</f>
        <v xml:space="preserve">1.1 Access to employment for jobseekers/ the inactive </v>
      </c>
      <c r="S70" s="10" t="str">
        <f>'Agreement Numbers'!$D$45</f>
        <v>23S15C00108</v>
      </c>
      <c r="T70" s="10" t="s">
        <v>677</v>
      </c>
      <c r="U70" s="5" t="s">
        <v>363</v>
      </c>
      <c r="V70" s="10"/>
      <c r="W70" s="10"/>
    </row>
    <row r="71" spans="1:23" x14ac:dyDescent="0.25">
      <c r="A71" s="36" t="str">
        <f>Overview!$B$12</f>
        <v>itt_30080</v>
      </c>
      <c r="B71" s="36" t="str">
        <f>Overview!$B$13</f>
        <v>23-902-01</v>
      </c>
      <c r="C71" s="197">
        <f t="shared" si="2"/>
        <v>0</v>
      </c>
      <c r="D71" s="161" t="str">
        <f>CONCATENATE(Overview!$A$28," ",Overview!$B$28)</f>
        <v>SD01 Sustained progression for 6 months in employment or apprenticeship</v>
      </c>
      <c r="E71" s="207">
        <v>8</v>
      </c>
      <c r="F71" s="171">
        <f>Overview!$D$28</f>
        <v>1500</v>
      </c>
      <c r="G71" s="101">
        <v>4</v>
      </c>
      <c r="H71" s="101">
        <v>2017</v>
      </c>
      <c r="I71" s="5">
        <f>Overview!S28</f>
        <v>0</v>
      </c>
      <c r="J71" s="41">
        <f>SUM(I71*Overview!$D$28)</f>
        <v>0</v>
      </c>
      <c r="K71" s="10" t="str">
        <f t="shared" si="3"/>
        <v>itt_30080/23-902-01/0</v>
      </c>
      <c r="L71" s="10" t="str">
        <f>Overview!$B$12</f>
        <v>itt_30080</v>
      </c>
      <c r="M71" s="226" t="s">
        <v>686</v>
      </c>
      <c r="N71" s="10" t="str">
        <f>Overview!$B$10</f>
        <v>LONDON LEP</v>
      </c>
      <c r="O71" s="10" t="s">
        <v>421</v>
      </c>
      <c r="P71" s="197" t="str">
        <f>'Information for BU'!$C$22</f>
        <v>Delivery of education and training that helps unemployed and inactive people to enter into employment and sustain employment</v>
      </c>
      <c r="Q71" s="10" t="str">
        <f>Overview!$B$11</f>
        <v>SKILLS DEVELOPMENT - RETAIL, TOURISM AND HOSPITALITY - NORTH &amp; EAST AND WEST</v>
      </c>
      <c r="R71" s="10" t="str">
        <f>'Information for BU'!$C$9</f>
        <v xml:space="preserve">1.1 Access to employment for jobseekers/ the inactive </v>
      </c>
      <c r="S71" s="10" t="str">
        <f>'Agreement Numbers'!$D$45</f>
        <v>23S15C00108</v>
      </c>
      <c r="T71" s="10" t="s">
        <v>677</v>
      </c>
      <c r="U71" s="5" t="s">
        <v>363</v>
      </c>
      <c r="V71" s="10"/>
      <c r="W71" s="10"/>
    </row>
    <row r="72" spans="1:23" x14ac:dyDescent="0.25">
      <c r="A72" s="36" t="str">
        <f>Overview!$B$12</f>
        <v>itt_30080</v>
      </c>
      <c r="B72" s="36" t="str">
        <f>Overview!$B$13</f>
        <v>23-902-01</v>
      </c>
      <c r="C72" s="197">
        <f t="shared" si="2"/>
        <v>0</v>
      </c>
      <c r="D72" s="161" t="str">
        <f>CONCATENATE(Overview!$A$28," ",Overview!$B$28)</f>
        <v>SD01 Sustained progression for 6 months in employment or apprenticeship</v>
      </c>
      <c r="E72" s="207">
        <v>8</v>
      </c>
      <c r="F72" s="171">
        <f>Overview!$D$28</f>
        <v>1500</v>
      </c>
      <c r="G72" s="101">
        <v>5</v>
      </c>
      <c r="H72" s="101">
        <v>2017</v>
      </c>
      <c r="I72" s="5">
        <f>Overview!T28</f>
        <v>0</v>
      </c>
      <c r="J72" s="41">
        <f>SUM(I72*Overview!$D$28)</f>
        <v>0</v>
      </c>
      <c r="K72" s="10" t="str">
        <f t="shared" si="3"/>
        <v>itt_30080/23-902-01/0</v>
      </c>
      <c r="L72" s="10" t="str">
        <f>Overview!$B$12</f>
        <v>itt_30080</v>
      </c>
      <c r="M72" s="226" t="s">
        <v>686</v>
      </c>
      <c r="N72" s="10" t="str">
        <f>Overview!$B$10</f>
        <v>LONDON LEP</v>
      </c>
      <c r="O72" s="10" t="s">
        <v>421</v>
      </c>
      <c r="P72" s="197" t="str">
        <f>'Information for BU'!$C$22</f>
        <v>Delivery of education and training that helps unemployed and inactive people to enter into employment and sustain employment</v>
      </c>
      <c r="Q72" s="10" t="str">
        <f>Overview!$B$11</f>
        <v>SKILLS DEVELOPMENT - RETAIL, TOURISM AND HOSPITALITY - NORTH &amp; EAST AND WEST</v>
      </c>
      <c r="R72" s="10" t="str">
        <f>'Information for BU'!$C$9</f>
        <v xml:space="preserve">1.1 Access to employment for jobseekers/ the inactive </v>
      </c>
      <c r="S72" s="10" t="str">
        <f>'Agreement Numbers'!$D$45</f>
        <v>23S15C00108</v>
      </c>
      <c r="T72" s="10" t="s">
        <v>677</v>
      </c>
      <c r="U72" s="5" t="s">
        <v>363</v>
      </c>
      <c r="V72" s="10"/>
      <c r="W72" s="10"/>
    </row>
    <row r="73" spans="1:23" x14ac:dyDescent="0.25">
      <c r="A73" s="36" t="str">
        <f>Overview!$B$12</f>
        <v>itt_30080</v>
      </c>
      <c r="B73" s="36" t="str">
        <f>Overview!$B$13</f>
        <v>23-902-01</v>
      </c>
      <c r="C73" s="197">
        <f t="shared" si="2"/>
        <v>0</v>
      </c>
      <c r="D73" s="161" t="str">
        <f>CONCATENATE(Overview!$A$28," ",Overview!$B$28)</f>
        <v>SD01 Sustained progression for 6 months in employment or apprenticeship</v>
      </c>
      <c r="E73" s="207">
        <v>8</v>
      </c>
      <c r="F73" s="171">
        <f>Overview!$D$28</f>
        <v>1500</v>
      </c>
      <c r="G73" s="101">
        <v>6</v>
      </c>
      <c r="H73" s="101">
        <v>2017</v>
      </c>
      <c r="I73" s="5">
        <f>Overview!U28</f>
        <v>0</v>
      </c>
      <c r="J73" s="41">
        <f>SUM(I73*Overview!$D$28)</f>
        <v>0</v>
      </c>
      <c r="K73" s="10" t="str">
        <f t="shared" si="3"/>
        <v>itt_30080/23-902-01/0</v>
      </c>
      <c r="L73" s="10" t="str">
        <f>Overview!$B$12</f>
        <v>itt_30080</v>
      </c>
      <c r="M73" s="226" t="s">
        <v>686</v>
      </c>
      <c r="N73" s="10" t="str">
        <f>Overview!$B$10</f>
        <v>LONDON LEP</v>
      </c>
      <c r="O73" s="10" t="s">
        <v>421</v>
      </c>
      <c r="P73" s="197" t="str">
        <f>'Information for BU'!$C$22</f>
        <v>Delivery of education and training that helps unemployed and inactive people to enter into employment and sustain employment</v>
      </c>
      <c r="Q73" s="10" t="str">
        <f>Overview!$B$11</f>
        <v>SKILLS DEVELOPMENT - RETAIL, TOURISM AND HOSPITALITY - NORTH &amp; EAST AND WEST</v>
      </c>
      <c r="R73" s="10" t="str">
        <f>'Information for BU'!$C$9</f>
        <v xml:space="preserve">1.1 Access to employment for jobseekers/ the inactive </v>
      </c>
      <c r="S73" s="10" t="str">
        <f>'Agreement Numbers'!$D$45</f>
        <v>23S15C00108</v>
      </c>
      <c r="T73" s="10" t="s">
        <v>677</v>
      </c>
      <c r="U73" s="5" t="s">
        <v>363</v>
      </c>
      <c r="V73" s="10"/>
      <c r="W73" s="10"/>
    </row>
    <row r="74" spans="1:23" x14ac:dyDescent="0.25">
      <c r="A74" s="36" t="str">
        <f>Overview!$B$12</f>
        <v>itt_30080</v>
      </c>
      <c r="B74" s="36" t="str">
        <f>Overview!$B$13</f>
        <v>23-902-01</v>
      </c>
      <c r="C74" s="197">
        <f t="shared" si="2"/>
        <v>0</v>
      </c>
      <c r="D74" s="161" t="str">
        <f>CONCATENATE(Overview!$A$28," ",Overview!$B$28)</f>
        <v>SD01 Sustained progression for 6 months in employment or apprenticeship</v>
      </c>
      <c r="E74" s="207">
        <v>8</v>
      </c>
      <c r="F74" s="171">
        <f>Overview!$D$28</f>
        <v>1500</v>
      </c>
      <c r="G74" s="101">
        <v>7</v>
      </c>
      <c r="H74" s="101">
        <v>2017</v>
      </c>
      <c r="I74" s="5">
        <f>Overview!V28</f>
        <v>0</v>
      </c>
      <c r="J74" s="41">
        <f>SUM(I74*Overview!$D$28)</f>
        <v>0</v>
      </c>
      <c r="K74" s="10" t="str">
        <f t="shared" si="3"/>
        <v>itt_30080/23-902-01/0</v>
      </c>
      <c r="L74" s="10" t="str">
        <f>Overview!$B$12</f>
        <v>itt_30080</v>
      </c>
      <c r="M74" s="226" t="s">
        <v>686</v>
      </c>
      <c r="N74" s="10" t="str">
        <f>Overview!$B$10</f>
        <v>LONDON LEP</v>
      </c>
      <c r="O74" s="10" t="s">
        <v>421</v>
      </c>
      <c r="P74" s="197" t="str">
        <f>'Information for BU'!$C$22</f>
        <v>Delivery of education and training that helps unemployed and inactive people to enter into employment and sustain employment</v>
      </c>
      <c r="Q74" s="10" t="str">
        <f>Overview!$B$11</f>
        <v>SKILLS DEVELOPMENT - RETAIL, TOURISM AND HOSPITALITY - NORTH &amp; EAST AND WEST</v>
      </c>
      <c r="R74" s="10" t="str">
        <f>'Information for BU'!$C$9</f>
        <v xml:space="preserve">1.1 Access to employment for jobseekers/ the inactive </v>
      </c>
      <c r="S74" s="10" t="str">
        <f>'Agreement Numbers'!$D$45</f>
        <v>23S15C00108</v>
      </c>
      <c r="T74" s="10" t="s">
        <v>677</v>
      </c>
      <c r="U74" s="5" t="s">
        <v>363</v>
      </c>
      <c r="V74" s="10"/>
      <c r="W74" s="10"/>
    </row>
    <row r="75" spans="1:23" x14ac:dyDescent="0.25">
      <c r="A75" s="36" t="str">
        <f>Overview!$B$12</f>
        <v>itt_30080</v>
      </c>
      <c r="B75" s="36" t="str">
        <f>Overview!$B$13</f>
        <v>23-902-01</v>
      </c>
      <c r="C75" s="197">
        <f t="shared" si="2"/>
        <v>0</v>
      </c>
      <c r="D75" s="161" t="str">
        <f>CONCATENATE(Overview!$A$28," ",Overview!$B$28)</f>
        <v>SD01 Sustained progression for 6 months in employment or apprenticeship</v>
      </c>
      <c r="E75" s="207">
        <v>8</v>
      </c>
      <c r="F75" s="171">
        <f>Overview!$D$28</f>
        <v>1500</v>
      </c>
      <c r="G75" s="101">
        <v>8</v>
      </c>
      <c r="H75" s="101">
        <v>2017</v>
      </c>
      <c r="I75" s="5">
        <f>Overview!W28</f>
        <v>0</v>
      </c>
      <c r="J75" s="41">
        <f>SUM(I75*Overview!$D$28)</f>
        <v>0</v>
      </c>
      <c r="K75" s="10" t="str">
        <f t="shared" si="3"/>
        <v>itt_30080/23-902-01/0</v>
      </c>
      <c r="L75" s="10" t="str">
        <f>Overview!$B$12</f>
        <v>itt_30080</v>
      </c>
      <c r="M75" s="226" t="s">
        <v>686</v>
      </c>
      <c r="N75" s="10" t="str">
        <f>Overview!$B$10</f>
        <v>LONDON LEP</v>
      </c>
      <c r="O75" s="10" t="s">
        <v>421</v>
      </c>
      <c r="P75" s="197" t="str">
        <f>'Information for BU'!$C$22</f>
        <v>Delivery of education and training that helps unemployed and inactive people to enter into employment and sustain employment</v>
      </c>
      <c r="Q75" s="10" t="str">
        <f>Overview!$B$11</f>
        <v>SKILLS DEVELOPMENT - RETAIL, TOURISM AND HOSPITALITY - NORTH &amp; EAST AND WEST</v>
      </c>
      <c r="R75" s="10" t="str">
        <f>'Information for BU'!$C$9</f>
        <v xml:space="preserve">1.1 Access to employment for jobseekers/ the inactive </v>
      </c>
      <c r="S75" s="10" t="str">
        <f>'Agreement Numbers'!$D$45</f>
        <v>23S15C00108</v>
      </c>
      <c r="T75" s="10" t="s">
        <v>677</v>
      </c>
      <c r="U75" s="5" t="s">
        <v>363</v>
      </c>
      <c r="V75" s="10"/>
      <c r="W75" s="10"/>
    </row>
    <row r="76" spans="1:23" x14ac:dyDescent="0.25">
      <c r="A76" s="36" t="str">
        <f>Overview!$B$12</f>
        <v>itt_30080</v>
      </c>
      <c r="B76" s="36" t="str">
        <f>Overview!$B$13</f>
        <v>23-902-01</v>
      </c>
      <c r="C76" s="197">
        <f t="shared" si="2"/>
        <v>0</v>
      </c>
      <c r="D76" s="161" t="str">
        <f>CONCATENATE(Overview!$A$28," ",Overview!$B$28)</f>
        <v>SD01 Sustained progression for 6 months in employment or apprenticeship</v>
      </c>
      <c r="E76" s="207">
        <v>8</v>
      </c>
      <c r="F76" s="171">
        <f>Overview!$D$28</f>
        <v>1500</v>
      </c>
      <c r="G76" s="101">
        <v>9</v>
      </c>
      <c r="H76" s="101">
        <v>2017</v>
      </c>
      <c r="I76" s="5">
        <f>Overview!X28</f>
        <v>0</v>
      </c>
      <c r="J76" s="41">
        <f>SUM(I76*Overview!$D$28)</f>
        <v>0</v>
      </c>
      <c r="K76" s="10" t="str">
        <f t="shared" si="3"/>
        <v>itt_30080/23-902-01/0</v>
      </c>
      <c r="L76" s="10" t="str">
        <f>Overview!$B$12</f>
        <v>itt_30080</v>
      </c>
      <c r="M76" s="226" t="s">
        <v>686</v>
      </c>
      <c r="N76" s="10" t="str">
        <f>Overview!$B$10</f>
        <v>LONDON LEP</v>
      </c>
      <c r="O76" s="10" t="s">
        <v>421</v>
      </c>
      <c r="P76" s="197" t="str">
        <f>'Information for BU'!$C$22</f>
        <v>Delivery of education and training that helps unemployed and inactive people to enter into employment and sustain employment</v>
      </c>
      <c r="Q76" s="10" t="str">
        <f>Overview!$B$11</f>
        <v>SKILLS DEVELOPMENT - RETAIL, TOURISM AND HOSPITALITY - NORTH &amp; EAST AND WEST</v>
      </c>
      <c r="R76" s="10" t="str">
        <f>'Information for BU'!$C$9</f>
        <v xml:space="preserve">1.1 Access to employment for jobseekers/ the inactive </v>
      </c>
      <c r="S76" s="10" t="str">
        <f>'Agreement Numbers'!$D$45</f>
        <v>23S15C00108</v>
      </c>
      <c r="T76" s="10" t="s">
        <v>677</v>
      </c>
      <c r="U76" s="5" t="s">
        <v>363</v>
      </c>
      <c r="V76" s="10"/>
      <c r="W76" s="10"/>
    </row>
    <row r="77" spans="1:23" x14ac:dyDescent="0.25">
      <c r="A77" s="36" t="str">
        <f>Overview!$B$12</f>
        <v>itt_30080</v>
      </c>
      <c r="B77" s="36" t="str">
        <f>Overview!$B$13</f>
        <v>23-902-01</v>
      </c>
      <c r="C77" s="197">
        <f t="shared" si="2"/>
        <v>0</v>
      </c>
      <c r="D77" s="161" t="str">
        <f>CONCATENATE(Overview!$A$28," ",Overview!$B$28)</f>
        <v>SD01 Sustained progression for 6 months in employment or apprenticeship</v>
      </c>
      <c r="E77" s="207">
        <v>8</v>
      </c>
      <c r="F77" s="171">
        <f>Overview!$D$28</f>
        <v>1500</v>
      </c>
      <c r="G77" s="101">
        <v>10</v>
      </c>
      <c r="H77" s="101">
        <v>2017</v>
      </c>
      <c r="I77" s="5">
        <f>Overview!Y28</f>
        <v>0</v>
      </c>
      <c r="J77" s="41">
        <f>SUM(I77*Overview!$D$28)</f>
        <v>0</v>
      </c>
      <c r="K77" s="10" t="str">
        <f t="shared" si="3"/>
        <v>itt_30080/23-902-01/0</v>
      </c>
      <c r="L77" s="10" t="str">
        <f>Overview!$B$12</f>
        <v>itt_30080</v>
      </c>
      <c r="M77" s="226" t="s">
        <v>686</v>
      </c>
      <c r="N77" s="10" t="str">
        <f>Overview!$B$10</f>
        <v>LONDON LEP</v>
      </c>
      <c r="O77" s="10" t="s">
        <v>421</v>
      </c>
      <c r="P77" s="197" t="str">
        <f>'Information for BU'!$C$22</f>
        <v>Delivery of education and training that helps unemployed and inactive people to enter into employment and sustain employment</v>
      </c>
      <c r="Q77" s="10" t="str">
        <f>Overview!$B$11</f>
        <v>SKILLS DEVELOPMENT - RETAIL, TOURISM AND HOSPITALITY - NORTH &amp; EAST AND WEST</v>
      </c>
      <c r="R77" s="10" t="str">
        <f>'Information for BU'!$C$9</f>
        <v xml:space="preserve">1.1 Access to employment for jobseekers/ the inactive </v>
      </c>
      <c r="S77" s="10" t="str">
        <f>'Agreement Numbers'!$D$45</f>
        <v>23S15C00108</v>
      </c>
      <c r="T77" s="10" t="s">
        <v>677</v>
      </c>
      <c r="U77" s="5" t="s">
        <v>363</v>
      </c>
      <c r="V77" s="10"/>
      <c r="W77" s="10"/>
    </row>
    <row r="78" spans="1:23" x14ac:dyDescent="0.25">
      <c r="A78" s="36" t="str">
        <f>Overview!$B$12</f>
        <v>itt_30080</v>
      </c>
      <c r="B78" s="36" t="str">
        <f>Overview!$B$13</f>
        <v>23-902-01</v>
      </c>
      <c r="C78" s="197">
        <f t="shared" si="2"/>
        <v>0</v>
      </c>
      <c r="D78" s="161" t="str">
        <f>CONCATENATE(Overview!$A$28," ",Overview!$B$28)</f>
        <v>SD01 Sustained progression for 6 months in employment or apprenticeship</v>
      </c>
      <c r="E78" s="207">
        <v>8</v>
      </c>
      <c r="F78" s="171">
        <f>Overview!$D$28</f>
        <v>1500</v>
      </c>
      <c r="G78" s="101">
        <v>11</v>
      </c>
      <c r="H78" s="101">
        <v>2017</v>
      </c>
      <c r="I78" s="5">
        <f>Overview!Z28</f>
        <v>0</v>
      </c>
      <c r="J78" s="41">
        <f>SUM(I78*Overview!$D$28)</f>
        <v>0</v>
      </c>
      <c r="K78" s="10" t="str">
        <f t="shared" si="3"/>
        <v>itt_30080/23-902-01/0</v>
      </c>
      <c r="L78" s="10" t="str">
        <f>Overview!$B$12</f>
        <v>itt_30080</v>
      </c>
      <c r="M78" s="226" t="s">
        <v>686</v>
      </c>
      <c r="N78" s="10" t="str">
        <f>Overview!$B$10</f>
        <v>LONDON LEP</v>
      </c>
      <c r="O78" s="10" t="s">
        <v>421</v>
      </c>
      <c r="P78" s="197" t="str">
        <f>'Information for BU'!$C$22</f>
        <v>Delivery of education and training that helps unemployed and inactive people to enter into employment and sustain employment</v>
      </c>
      <c r="Q78" s="10" t="str">
        <f>Overview!$B$11</f>
        <v>SKILLS DEVELOPMENT - RETAIL, TOURISM AND HOSPITALITY - NORTH &amp; EAST AND WEST</v>
      </c>
      <c r="R78" s="10" t="str">
        <f>'Information for BU'!$C$9</f>
        <v xml:space="preserve">1.1 Access to employment for jobseekers/ the inactive </v>
      </c>
      <c r="S78" s="10" t="str">
        <f>'Agreement Numbers'!$D$45</f>
        <v>23S15C00108</v>
      </c>
      <c r="T78" s="10" t="s">
        <v>677</v>
      </c>
      <c r="U78" s="5" t="s">
        <v>363</v>
      </c>
      <c r="V78" s="10"/>
      <c r="W78" s="10"/>
    </row>
    <row r="79" spans="1:23" x14ac:dyDescent="0.25">
      <c r="A79" s="36" t="str">
        <f>Overview!$B$12</f>
        <v>itt_30080</v>
      </c>
      <c r="B79" s="36" t="str">
        <f>Overview!$B$13</f>
        <v>23-902-01</v>
      </c>
      <c r="C79" s="197">
        <f t="shared" si="2"/>
        <v>0</v>
      </c>
      <c r="D79" s="161" t="str">
        <f>CONCATENATE(Overview!$A$28," ",Overview!$B$28)</f>
        <v>SD01 Sustained progression for 6 months in employment or apprenticeship</v>
      </c>
      <c r="E79" s="207">
        <v>8</v>
      </c>
      <c r="F79" s="171">
        <f>Overview!$D$28</f>
        <v>1500</v>
      </c>
      <c r="G79" s="101">
        <v>12</v>
      </c>
      <c r="H79" s="101">
        <v>2017</v>
      </c>
      <c r="I79" s="5">
        <f>Overview!AA28</f>
        <v>0</v>
      </c>
      <c r="J79" s="41">
        <f>SUM(I79*Overview!$D$28)</f>
        <v>0</v>
      </c>
      <c r="K79" s="10" t="str">
        <f t="shared" si="3"/>
        <v>itt_30080/23-902-01/0</v>
      </c>
      <c r="L79" s="10" t="str">
        <f>Overview!$B$12</f>
        <v>itt_30080</v>
      </c>
      <c r="M79" s="226" t="s">
        <v>686</v>
      </c>
      <c r="N79" s="10" t="str">
        <f>Overview!$B$10</f>
        <v>LONDON LEP</v>
      </c>
      <c r="O79" s="10" t="s">
        <v>421</v>
      </c>
      <c r="P79" s="197" t="str">
        <f>'Information for BU'!$C$22</f>
        <v>Delivery of education and training that helps unemployed and inactive people to enter into employment and sustain employment</v>
      </c>
      <c r="Q79" s="10" t="str">
        <f>Overview!$B$11</f>
        <v>SKILLS DEVELOPMENT - RETAIL, TOURISM AND HOSPITALITY - NORTH &amp; EAST AND WEST</v>
      </c>
      <c r="R79" s="10" t="str">
        <f>'Information for BU'!$C$9</f>
        <v xml:space="preserve">1.1 Access to employment for jobseekers/ the inactive </v>
      </c>
      <c r="S79" s="10" t="str">
        <f>'Agreement Numbers'!$D$45</f>
        <v>23S15C00108</v>
      </c>
      <c r="T79" s="10" t="s">
        <v>677</v>
      </c>
      <c r="U79" s="5" t="s">
        <v>363</v>
      </c>
      <c r="V79" s="10"/>
      <c r="W79" s="10"/>
    </row>
    <row r="80" spans="1:23" x14ac:dyDescent="0.25">
      <c r="A80" s="36" t="str">
        <f>Overview!$B$12</f>
        <v>itt_30080</v>
      </c>
      <c r="B80" s="36" t="str">
        <f>Overview!$B$13</f>
        <v>23-902-01</v>
      </c>
      <c r="C80" s="197">
        <f t="shared" si="2"/>
        <v>0</v>
      </c>
      <c r="D80" s="161" t="str">
        <f>CONCATENATE(Overview!$A$28," ",Overview!$B$28)</f>
        <v>SD01 Sustained progression for 6 months in employment or apprenticeship</v>
      </c>
      <c r="E80" s="207">
        <v>8</v>
      </c>
      <c r="F80" s="171">
        <f>Overview!$D$28</f>
        <v>1500</v>
      </c>
      <c r="G80" s="101">
        <v>1</v>
      </c>
      <c r="H80" s="101">
        <v>2018</v>
      </c>
      <c r="I80" s="5">
        <f>Overview!AB28</f>
        <v>0</v>
      </c>
      <c r="J80" s="41">
        <f>SUM(I80*Overview!$D$28)</f>
        <v>0</v>
      </c>
      <c r="K80" s="10" t="str">
        <f t="shared" si="3"/>
        <v>itt_30080/23-902-01/0</v>
      </c>
      <c r="L80" s="10" t="str">
        <f>Overview!$B$12</f>
        <v>itt_30080</v>
      </c>
      <c r="M80" s="226" t="s">
        <v>686</v>
      </c>
      <c r="N80" s="10" t="str">
        <f>Overview!$B$10</f>
        <v>LONDON LEP</v>
      </c>
      <c r="O80" s="10" t="s">
        <v>421</v>
      </c>
      <c r="P80" s="197" t="str">
        <f>'Information for BU'!$C$22</f>
        <v>Delivery of education and training that helps unemployed and inactive people to enter into employment and sustain employment</v>
      </c>
      <c r="Q80" s="10" t="str">
        <f>Overview!$B$11</f>
        <v>SKILLS DEVELOPMENT - RETAIL, TOURISM AND HOSPITALITY - NORTH &amp; EAST AND WEST</v>
      </c>
      <c r="R80" s="10" t="str">
        <f>'Information for BU'!$C$9</f>
        <v xml:space="preserve">1.1 Access to employment for jobseekers/ the inactive </v>
      </c>
      <c r="S80" s="10" t="str">
        <f>'Agreement Numbers'!$D$45</f>
        <v>23S15C00108</v>
      </c>
      <c r="T80" s="10" t="s">
        <v>677</v>
      </c>
      <c r="U80" s="5" t="s">
        <v>363</v>
      </c>
      <c r="V80" s="10"/>
      <c r="W80" s="10"/>
    </row>
    <row r="81" spans="1:23" x14ac:dyDescent="0.25">
      <c r="A81" s="36" t="str">
        <f>Overview!$B$12</f>
        <v>itt_30080</v>
      </c>
      <c r="B81" s="36" t="str">
        <f>Overview!$B$13</f>
        <v>23-902-01</v>
      </c>
      <c r="C81" s="197">
        <f t="shared" si="2"/>
        <v>0</v>
      </c>
      <c r="D81" s="161" t="str">
        <f>CONCATENATE(Overview!$A$28," ",Overview!$B$28)</f>
        <v>SD01 Sustained progression for 6 months in employment or apprenticeship</v>
      </c>
      <c r="E81" s="207">
        <v>8</v>
      </c>
      <c r="F81" s="171">
        <f>Overview!$D$28</f>
        <v>1500</v>
      </c>
      <c r="G81" s="101">
        <v>2</v>
      </c>
      <c r="H81" s="101">
        <v>2018</v>
      </c>
      <c r="I81" s="5">
        <f>Overview!AC28</f>
        <v>0</v>
      </c>
      <c r="J81" s="41">
        <f>SUM(I81*Overview!$D$28)</f>
        <v>0</v>
      </c>
      <c r="K81" s="10" t="str">
        <f t="shared" si="3"/>
        <v>itt_30080/23-902-01/0</v>
      </c>
      <c r="L81" s="10" t="str">
        <f>Overview!$B$12</f>
        <v>itt_30080</v>
      </c>
      <c r="M81" s="226" t="s">
        <v>686</v>
      </c>
      <c r="N81" s="10" t="str">
        <f>Overview!$B$10</f>
        <v>LONDON LEP</v>
      </c>
      <c r="O81" s="10" t="s">
        <v>421</v>
      </c>
      <c r="P81" s="197" t="str">
        <f>'Information for BU'!$C$22</f>
        <v>Delivery of education and training that helps unemployed and inactive people to enter into employment and sustain employment</v>
      </c>
      <c r="Q81" s="10" t="str">
        <f>Overview!$B$11</f>
        <v>SKILLS DEVELOPMENT - RETAIL, TOURISM AND HOSPITALITY - NORTH &amp; EAST AND WEST</v>
      </c>
      <c r="R81" s="10" t="str">
        <f>'Information for BU'!$C$9</f>
        <v xml:space="preserve">1.1 Access to employment for jobseekers/ the inactive </v>
      </c>
      <c r="S81" s="10" t="str">
        <f>'Agreement Numbers'!$D$45</f>
        <v>23S15C00108</v>
      </c>
      <c r="T81" s="10" t="s">
        <v>677</v>
      </c>
      <c r="U81" s="5" t="s">
        <v>363</v>
      </c>
      <c r="V81" s="10"/>
      <c r="W81" s="10"/>
    </row>
    <row r="82" spans="1:23" x14ac:dyDescent="0.25">
      <c r="A82" s="36" t="str">
        <f>Overview!$B$12</f>
        <v>itt_30080</v>
      </c>
      <c r="B82" s="36" t="str">
        <f>Overview!$B$13</f>
        <v>23-902-01</v>
      </c>
      <c r="C82" s="197">
        <f t="shared" si="2"/>
        <v>0</v>
      </c>
      <c r="D82" s="161" t="str">
        <f>CONCATENATE(Overview!$A$28," ",Overview!$B$28)</f>
        <v>SD01 Sustained progression for 6 months in employment or apprenticeship</v>
      </c>
      <c r="E82" s="207">
        <v>8</v>
      </c>
      <c r="F82" s="171">
        <f>Overview!$D$28</f>
        <v>1500</v>
      </c>
      <c r="G82" s="101">
        <v>3</v>
      </c>
      <c r="H82" s="101">
        <v>2018</v>
      </c>
      <c r="I82" s="5">
        <f>Overview!AD28</f>
        <v>0</v>
      </c>
      <c r="J82" s="41">
        <f>SUM(I82*Overview!$D$28)</f>
        <v>0</v>
      </c>
      <c r="K82" s="10" t="str">
        <f t="shared" si="3"/>
        <v>itt_30080/23-902-01/0</v>
      </c>
      <c r="L82" s="10" t="str">
        <f>Overview!$B$12</f>
        <v>itt_30080</v>
      </c>
      <c r="M82" s="226" t="s">
        <v>686</v>
      </c>
      <c r="N82" s="10" t="str">
        <f>Overview!$B$10</f>
        <v>LONDON LEP</v>
      </c>
      <c r="O82" s="10" t="s">
        <v>421</v>
      </c>
      <c r="P82" s="197" t="str">
        <f>'Information for BU'!$C$22</f>
        <v>Delivery of education and training that helps unemployed and inactive people to enter into employment and sustain employment</v>
      </c>
      <c r="Q82" s="10" t="str">
        <f>Overview!$B$11</f>
        <v>SKILLS DEVELOPMENT - RETAIL, TOURISM AND HOSPITALITY - NORTH &amp; EAST AND WEST</v>
      </c>
      <c r="R82" s="10" t="str">
        <f>'Information for BU'!$C$9</f>
        <v xml:space="preserve">1.1 Access to employment for jobseekers/ the inactive </v>
      </c>
      <c r="S82" s="10" t="str">
        <f>'Agreement Numbers'!$D$45</f>
        <v>23S15C00108</v>
      </c>
      <c r="T82" s="10" t="s">
        <v>677</v>
      </c>
      <c r="U82" s="5" t="s">
        <v>363</v>
      </c>
      <c r="V82" s="10"/>
      <c r="W82" s="10"/>
    </row>
    <row r="83" spans="1:23" x14ac:dyDescent="0.25">
      <c r="A83" s="36" t="str">
        <f>Overview!$B$12</f>
        <v>itt_30080</v>
      </c>
      <c r="B83" s="36" t="str">
        <f>Overview!$B$13</f>
        <v>23-902-01</v>
      </c>
      <c r="C83" s="197">
        <f t="shared" si="2"/>
        <v>0</v>
      </c>
      <c r="D83" s="161" t="str">
        <f>CONCATENATE(Overview!$A$29," ",Overview!$B$29)</f>
        <v>SD02 Learner starts a full qualification after progressing into employment</v>
      </c>
      <c r="E83" s="207">
        <v>9</v>
      </c>
      <c r="F83" s="171">
        <f>Overview!$D$29</f>
        <v>280</v>
      </c>
      <c r="G83" s="101">
        <v>9</v>
      </c>
      <c r="H83" s="101">
        <v>2016</v>
      </c>
      <c r="I83" s="5">
        <f>Overview!L29</f>
        <v>0</v>
      </c>
      <c r="J83" s="41">
        <f>SUM(I83*Overview!$D$29)</f>
        <v>0</v>
      </c>
      <c r="K83" s="10" t="str">
        <f t="shared" si="3"/>
        <v>itt_30080/23-902-01/0</v>
      </c>
      <c r="L83" s="10" t="str">
        <f>Overview!$B$12</f>
        <v>itt_30080</v>
      </c>
      <c r="M83" s="226" t="s">
        <v>686</v>
      </c>
      <c r="N83" s="10" t="str">
        <f>Overview!$B$10</f>
        <v>LONDON LEP</v>
      </c>
      <c r="O83" s="10" t="s">
        <v>421</v>
      </c>
      <c r="P83" s="197" t="str">
        <f>'Information for BU'!$C$22</f>
        <v>Delivery of education and training that helps unemployed and inactive people to enter into employment and sustain employment</v>
      </c>
      <c r="Q83" s="10" t="str">
        <f>Overview!$B$11</f>
        <v>SKILLS DEVELOPMENT - RETAIL, TOURISM AND HOSPITALITY - NORTH &amp; EAST AND WEST</v>
      </c>
      <c r="R83" s="10" t="str">
        <f>'Information for BU'!$C$9</f>
        <v xml:space="preserve">1.1 Access to employment for jobseekers/ the inactive </v>
      </c>
      <c r="S83" s="10" t="str">
        <f>'Agreement Numbers'!$D$45</f>
        <v>23S15C00108</v>
      </c>
      <c r="T83" s="10" t="s">
        <v>677</v>
      </c>
      <c r="U83" s="5" t="s">
        <v>363</v>
      </c>
      <c r="V83" s="10"/>
      <c r="W83" s="10"/>
    </row>
    <row r="84" spans="1:23" x14ac:dyDescent="0.25">
      <c r="A84" s="36" t="str">
        <f>Overview!$B$12</f>
        <v>itt_30080</v>
      </c>
      <c r="B84" s="36" t="str">
        <f>Overview!$B$13</f>
        <v>23-902-01</v>
      </c>
      <c r="C84" s="197">
        <f t="shared" si="2"/>
        <v>0</v>
      </c>
      <c r="D84" s="161" t="str">
        <f>CONCATENATE(Overview!$A$29," ",Overview!$B$29)</f>
        <v>SD02 Learner starts a full qualification after progressing into employment</v>
      </c>
      <c r="E84" s="207">
        <v>9</v>
      </c>
      <c r="F84" s="171">
        <f>Overview!$D$29</f>
        <v>280</v>
      </c>
      <c r="G84" s="101">
        <v>10</v>
      </c>
      <c r="H84" s="101">
        <v>2016</v>
      </c>
      <c r="I84" s="5">
        <f>Overview!M29</f>
        <v>0</v>
      </c>
      <c r="J84" s="41">
        <f>SUM(I84*Overview!$D$29)</f>
        <v>0</v>
      </c>
      <c r="K84" s="10" t="str">
        <f t="shared" si="3"/>
        <v>itt_30080/23-902-01/0</v>
      </c>
      <c r="L84" s="10" t="str">
        <f>Overview!$B$12</f>
        <v>itt_30080</v>
      </c>
      <c r="M84" s="226" t="s">
        <v>686</v>
      </c>
      <c r="N84" s="10" t="str">
        <f>Overview!$B$10</f>
        <v>LONDON LEP</v>
      </c>
      <c r="O84" s="10" t="s">
        <v>421</v>
      </c>
      <c r="P84" s="197" t="str">
        <f>'Information for BU'!$C$22</f>
        <v>Delivery of education and training that helps unemployed and inactive people to enter into employment and sustain employment</v>
      </c>
      <c r="Q84" s="10" t="str">
        <f>Overview!$B$11</f>
        <v>SKILLS DEVELOPMENT - RETAIL, TOURISM AND HOSPITALITY - NORTH &amp; EAST AND WEST</v>
      </c>
      <c r="R84" s="10" t="str">
        <f>'Information for BU'!$C$9</f>
        <v xml:space="preserve">1.1 Access to employment for jobseekers/ the inactive </v>
      </c>
      <c r="S84" s="10" t="str">
        <f>'Agreement Numbers'!$D$45</f>
        <v>23S15C00108</v>
      </c>
      <c r="T84" s="10" t="s">
        <v>677</v>
      </c>
      <c r="U84" s="5" t="s">
        <v>363</v>
      </c>
      <c r="V84" s="10"/>
      <c r="W84" s="10"/>
    </row>
    <row r="85" spans="1:23" x14ac:dyDescent="0.25">
      <c r="A85" s="36" t="str">
        <f>Overview!$B$12</f>
        <v>itt_30080</v>
      </c>
      <c r="B85" s="36" t="str">
        <f>Overview!$B$13</f>
        <v>23-902-01</v>
      </c>
      <c r="C85" s="197">
        <f t="shared" si="2"/>
        <v>0</v>
      </c>
      <c r="D85" s="161" t="str">
        <f>CONCATENATE(Overview!$A$29," ",Overview!$B$29)</f>
        <v>SD02 Learner starts a full qualification after progressing into employment</v>
      </c>
      <c r="E85" s="207">
        <v>9</v>
      </c>
      <c r="F85" s="171">
        <f>Overview!$D$29</f>
        <v>280</v>
      </c>
      <c r="G85" s="101">
        <v>11</v>
      </c>
      <c r="H85" s="101">
        <v>2016</v>
      </c>
      <c r="I85" s="5">
        <f>Overview!N29</f>
        <v>0</v>
      </c>
      <c r="J85" s="41">
        <f>SUM(I85*Overview!$D$29)</f>
        <v>0</v>
      </c>
      <c r="K85" s="10" t="str">
        <f t="shared" si="3"/>
        <v>itt_30080/23-902-01/0</v>
      </c>
      <c r="L85" s="10" t="str">
        <f>Overview!$B$12</f>
        <v>itt_30080</v>
      </c>
      <c r="M85" s="226" t="s">
        <v>686</v>
      </c>
      <c r="N85" s="10" t="str">
        <f>Overview!$B$10</f>
        <v>LONDON LEP</v>
      </c>
      <c r="O85" s="10" t="s">
        <v>421</v>
      </c>
      <c r="P85" s="197" t="str">
        <f>'Information for BU'!$C$22</f>
        <v>Delivery of education and training that helps unemployed and inactive people to enter into employment and sustain employment</v>
      </c>
      <c r="Q85" s="10" t="str">
        <f>Overview!$B$11</f>
        <v>SKILLS DEVELOPMENT - RETAIL, TOURISM AND HOSPITALITY - NORTH &amp; EAST AND WEST</v>
      </c>
      <c r="R85" s="10" t="str">
        <f>'Information for BU'!$C$9</f>
        <v xml:space="preserve">1.1 Access to employment for jobseekers/ the inactive </v>
      </c>
      <c r="S85" s="10" t="str">
        <f>'Agreement Numbers'!$D$45</f>
        <v>23S15C00108</v>
      </c>
      <c r="T85" s="10" t="s">
        <v>677</v>
      </c>
      <c r="U85" s="5" t="s">
        <v>363</v>
      </c>
      <c r="V85" s="10"/>
      <c r="W85" s="10"/>
    </row>
    <row r="86" spans="1:23" x14ac:dyDescent="0.25">
      <c r="A86" s="36" t="str">
        <f>Overview!$B$12</f>
        <v>itt_30080</v>
      </c>
      <c r="B86" s="36" t="str">
        <f>Overview!$B$13</f>
        <v>23-902-01</v>
      </c>
      <c r="C86" s="197">
        <f t="shared" si="2"/>
        <v>0</v>
      </c>
      <c r="D86" s="161" t="str">
        <f>CONCATENATE(Overview!$A$29," ",Overview!$B$29)</f>
        <v>SD02 Learner starts a full qualification after progressing into employment</v>
      </c>
      <c r="E86" s="207">
        <v>9</v>
      </c>
      <c r="F86" s="171">
        <f>Overview!$D$29</f>
        <v>280</v>
      </c>
      <c r="G86" s="101">
        <v>12</v>
      </c>
      <c r="H86" s="101">
        <v>2016</v>
      </c>
      <c r="I86" s="5">
        <f>Overview!O29</f>
        <v>0</v>
      </c>
      <c r="J86" s="41">
        <f>SUM(I86*Overview!$D$29)</f>
        <v>0</v>
      </c>
      <c r="K86" s="10" t="str">
        <f t="shared" si="3"/>
        <v>itt_30080/23-902-01/0</v>
      </c>
      <c r="L86" s="10" t="str">
        <f>Overview!$B$12</f>
        <v>itt_30080</v>
      </c>
      <c r="M86" s="226" t="s">
        <v>686</v>
      </c>
      <c r="N86" s="10" t="str">
        <f>Overview!$B$10</f>
        <v>LONDON LEP</v>
      </c>
      <c r="O86" s="10" t="s">
        <v>421</v>
      </c>
      <c r="P86" s="197" t="str">
        <f>'Information for BU'!$C$22</f>
        <v>Delivery of education and training that helps unemployed and inactive people to enter into employment and sustain employment</v>
      </c>
      <c r="Q86" s="10" t="str">
        <f>Overview!$B$11</f>
        <v>SKILLS DEVELOPMENT - RETAIL, TOURISM AND HOSPITALITY - NORTH &amp; EAST AND WEST</v>
      </c>
      <c r="R86" s="10" t="str">
        <f>'Information for BU'!$C$9</f>
        <v xml:space="preserve">1.1 Access to employment for jobseekers/ the inactive </v>
      </c>
      <c r="S86" s="10" t="str">
        <f>'Agreement Numbers'!$D$45</f>
        <v>23S15C00108</v>
      </c>
      <c r="T86" s="10" t="s">
        <v>677</v>
      </c>
      <c r="U86" s="5" t="s">
        <v>363</v>
      </c>
      <c r="V86" s="10"/>
      <c r="W86" s="10"/>
    </row>
    <row r="87" spans="1:23" x14ac:dyDescent="0.25">
      <c r="A87" s="36" t="str">
        <f>Overview!$B$12</f>
        <v>itt_30080</v>
      </c>
      <c r="B87" s="36" t="str">
        <f>Overview!$B$13</f>
        <v>23-902-01</v>
      </c>
      <c r="C87" s="197">
        <f t="shared" si="2"/>
        <v>0</v>
      </c>
      <c r="D87" s="161" t="str">
        <f>CONCATENATE(Overview!$A$29," ",Overview!$B$29)</f>
        <v>SD02 Learner starts a full qualification after progressing into employment</v>
      </c>
      <c r="E87" s="207">
        <v>9</v>
      </c>
      <c r="F87" s="171">
        <f>Overview!$D$29</f>
        <v>280</v>
      </c>
      <c r="G87" s="101">
        <v>1</v>
      </c>
      <c r="H87" s="101">
        <v>2017</v>
      </c>
      <c r="I87" s="5">
        <f>Overview!P29</f>
        <v>0</v>
      </c>
      <c r="J87" s="41">
        <f>SUM(I87*Overview!$D$29)</f>
        <v>0</v>
      </c>
      <c r="K87" s="10" t="str">
        <f t="shared" si="3"/>
        <v>itt_30080/23-902-01/0</v>
      </c>
      <c r="L87" s="10" t="str">
        <f>Overview!$B$12</f>
        <v>itt_30080</v>
      </c>
      <c r="M87" s="226" t="s">
        <v>686</v>
      </c>
      <c r="N87" s="10" t="str">
        <f>Overview!$B$10</f>
        <v>LONDON LEP</v>
      </c>
      <c r="O87" s="10" t="s">
        <v>421</v>
      </c>
      <c r="P87" s="197" t="str">
        <f>'Information for BU'!$C$22</f>
        <v>Delivery of education and training that helps unemployed and inactive people to enter into employment and sustain employment</v>
      </c>
      <c r="Q87" s="10" t="str">
        <f>Overview!$B$11</f>
        <v>SKILLS DEVELOPMENT - RETAIL, TOURISM AND HOSPITALITY - NORTH &amp; EAST AND WEST</v>
      </c>
      <c r="R87" s="10" t="str">
        <f>'Information for BU'!$C$9</f>
        <v xml:space="preserve">1.1 Access to employment for jobseekers/ the inactive </v>
      </c>
      <c r="S87" s="10" t="str">
        <f>'Agreement Numbers'!$D$45</f>
        <v>23S15C00108</v>
      </c>
      <c r="T87" s="10" t="s">
        <v>677</v>
      </c>
      <c r="U87" s="5" t="s">
        <v>363</v>
      </c>
      <c r="V87" s="10"/>
      <c r="W87" s="10"/>
    </row>
    <row r="88" spans="1:23" x14ac:dyDescent="0.25">
      <c r="A88" s="36" t="str">
        <f>Overview!$B$12</f>
        <v>itt_30080</v>
      </c>
      <c r="B88" s="36" t="str">
        <f>Overview!$B$13</f>
        <v>23-902-01</v>
      </c>
      <c r="C88" s="197">
        <f t="shared" si="2"/>
        <v>0</v>
      </c>
      <c r="D88" s="161" t="str">
        <f>CONCATENATE(Overview!$A$29," ",Overview!$B$29)</f>
        <v>SD02 Learner starts a full qualification after progressing into employment</v>
      </c>
      <c r="E88" s="207">
        <v>9</v>
      </c>
      <c r="F88" s="171">
        <f>Overview!$D$29</f>
        <v>280</v>
      </c>
      <c r="G88" s="101">
        <v>2</v>
      </c>
      <c r="H88" s="101">
        <v>2017</v>
      </c>
      <c r="I88" s="5">
        <f>Overview!Q29</f>
        <v>0</v>
      </c>
      <c r="J88" s="41">
        <f>SUM(I88*Overview!$D$29)</f>
        <v>0</v>
      </c>
      <c r="K88" s="10" t="str">
        <f t="shared" si="3"/>
        <v>itt_30080/23-902-01/0</v>
      </c>
      <c r="L88" s="10" t="str">
        <f>Overview!$B$12</f>
        <v>itt_30080</v>
      </c>
      <c r="M88" s="226" t="s">
        <v>686</v>
      </c>
      <c r="N88" s="10" t="str">
        <f>Overview!$B$10</f>
        <v>LONDON LEP</v>
      </c>
      <c r="O88" s="10" t="s">
        <v>421</v>
      </c>
      <c r="P88" s="197" t="str">
        <f>'Information for BU'!$C$22</f>
        <v>Delivery of education and training that helps unemployed and inactive people to enter into employment and sustain employment</v>
      </c>
      <c r="Q88" s="10" t="str">
        <f>Overview!$B$11</f>
        <v>SKILLS DEVELOPMENT - RETAIL, TOURISM AND HOSPITALITY - NORTH &amp; EAST AND WEST</v>
      </c>
      <c r="R88" s="10" t="str">
        <f>'Information for BU'!$C$9</f>
        <v xml:space="preserve">1.1 Access to employment for jobseekers/ the inactive </v>
      </c>
      <c r="S88" s="10" t="str">
        <f>'Agreement Numbers'!$D$45</f>
        <v>23S15C00108</v>
      </c>
      <c r="T88" s="10" t="s">
        <v>677</v>
      </c>
      <c r="U88" s="5" t="s">
        <v>363</v>
      </c>
      <c r="V88" s="10"/>
      <c r="W88" s="10"/>
    </row>
    <row r="89" spans="1:23" x14ac:dyDescent="0.25">
      <c r="A89" s="36" t="str">
        <f>Overview!$B$12</f>
        <v>itt_30080</v>
      </c>
      <c r="B89" s="36" t="str">
        <f>Overview!$B$13</f>
        <v>23-902-01</v>
      </c>
      <c r="C89" s="197">
        <f t="shared" si="2"/>
        <v>0</v>
      </c>
      <c r="D89" s="161" t="str">
        <f>CONCATENATE(Overview!$A$29," ",Overview!$B$29)</f>
        <v>SD02 Learner starts a full qualification after progressing into employment</v>
      </c>
      <c r="E89" s="207">
        <v>9</v>
      </c>
      <c r="F89" s="171">
        <f>Overview!$D$29</f>
        <v>280</v>
      </c>
      <c r="G89" s="101">
        <v>3</v>
      </c>
      <c r="H89" s="101">
        <v>2017</v>
      </c>
      <c r="I89" s="5">
        <f>Overview!R29</f>
        <v>0</v>
      </c>
      <c r="J89" s="41">
        <f>SUM(I89*Overview!$D$29)</f>
        <v>0</v>
      </c>
      <c r="K89" s="10" t="str">
        <f t="shared" si="3"/>
        <v>itt_30080/23-902-01/0</v>
      </c>
      <c r="L89" s="10" t="str">
        <f>Overview!$B$12</f>
        <v>itt_30080</v>
      </c>
      <c r="M89" s="226" t="s">
        <v>686</v>
      </c>
      <c r="N89" s="10" t="str">
        <f>Overview!$B$10</f>
        <v>LONDON LEP</v>
      </c>
      <c r="O89" s="10" t="s">
        <v>421</v>
      </c>
      <c r="P89" s="197" t="str">
        <f>'Information for BU'!$C$22</f>
        <v>Delivery of education and training that helps unemployed and inactive people to enter into employment and sustain employment</v>
      </c>
      <c r="Q89" s="10" t="str">
        <f>Overview!$B$11</f>
        <v>SKILLS DEVELOPMENT - RETAIL, TOURISM AND HOSPITALITY - NORTH &amp; EAST AND WEST</v>
      </c>
      <c r="R89" s="10" t="str">
        <f>'Information for BU'!$C$9</f>
        <v xml:space="preserve">1.1 Access to employment for jobseekers/ the inactive </v>
      </c>
      <c r="S89" s="10" t="str">
        <f>'Agreement Numbers'!$D$45</f>
        <v>23S15C00108</v>
      </c>
      <c r="T89" s="10" t="s">
        <v>677</v>
      </c>
      <c r="U89" s="5" t="s">
        <v>363</v>
      </c>
      <c r="V89" s="10"/>
      <c r="W89" s="10"/>
    </row>
    <row r="90" spans="1:23" x14ac:dyDescent="0.25">
      <c r="A90" s="36" t="str">
        <f>Overview!$B$12</f>
        <v>itt_30080</v>
      </c>
      <c r="B90" s="36" t="str">
        <f>Overview!$B$13</f>
        <v>23-902-01</v>
      </c>
      <c r="C90" s="197">
        <f t="shared" si="2"/>
        <v>0</v>
      </c>
      <c r="D90" s="161" t="str">
        <f>CONCATENATE(Overview!$A$29," ",Overview!$B$29)</f>
        <v>SD02 Learner starts a full qualification after progressing into employment</v>
      </c>
      <c r="E90" s="207">
        <v>9</v>
      </c>
      <c r="F90" s="171">
        <f>Overview!$D$29</f>
        <v>280</v>
      </c>
      <c r="G90" s="101">
        <v>4</v>
      </c>
      <c r="H90" s="101">
        <v>2017</v>
      </c>
      <c r="I90" s="5">
        <f>Overview!S29</f>
        <v>0</v>
      </c>
      <c r="J90" s="41">
        <f>SUM(I90*Overview!$D$29)</f>
        <v>0</v>
      </c>
      <c r="K90" s="10" t="str">
        <f t="shared" si="3"/>
        <v>itt_30080/23-902-01/0</v>
      </c>
      <c r="L90" s="10" t="str">
        <f>Overview!$B$12</f>
        <v>itt_30080</v>
      </c>
      <c r="M90" s="226" t="s">
        <v>686</v>
      </c>
      <c r="N90" s="10" t="str">
        <f>Overview!$B$10</f>
        <v>LONDON LEP</v>
      </c>
      <c r="O90" s="10" t="s">
        <v>421</v>
      </c>
      <c r="P90" s="197" t="str">
        <f>'Information for BU'!$C$22</f>
        <v>Delivery of education and training that helps unemployed and inactive people to enter into employment and sustain employment</v>
      </c>
      <c r="Q90" s="10" t="str">
        <f>Overview!$B$11</f>
        <v>SKILLS DEVELOPMENT - RETAIL, TOURISM AND HOSPITALITY - NORTH &amp; EAST AND WEST</v>
      </c>
      <c r="R90" s="10" t="str">
        <f>'Information for BU'!$C$9</f>
        <v xml:space="preserve">1.1 Access to employment for jobseekers/ the inactive </v>
      </c>
      <c r="S90" s="10" t="str">
        <f>'Agreement Numbers'!$D$45</f>
        <v>23S15C00108</v>
      </c>
      <c r="T90" s="10" t="s">
        <v>677</v>
      </c>
      <c r="U90" s="5" t="s">
        <v>363</v>
      </c>
      <c r="V90" s="10"/>
      <c r="W90" s="10"/>
    </row>
    <row r="91" spans="1:23" x14ac:dyDescent="0.25">
      <c r="A91" s="36" t="str">
        <f>Overview!$B$12</f>
        <v>itt_30080</v>
      </c>
      <c r="B91" s="36" t="str">
        <f>Overview!$B$13</f>
        <v>23-902-01</v>
      </c>
      <c r="C91" s="197">
        <f t="shared" si="2"/>
        <v>0</v>
      </c>
      <c r="D91" s="161" t="str">
        <f>CONCATENATE(Overview!$A$29," ",Overview!$B$29)</f>
        <v>SD02 Learner starts a full qualification after progressing into employment</v>
      </c>
      <c r="E91" s="207">
        <v>9</v>
      </c>
      <c r="F91" s="171">
        <f>Overview!$D$29</f>
        <v>280</v>
      </c>
      <c r="G91" s="101">
        <v>5</v>
      </c>
      <c r="H91" s="101">
        <v>2017</v>
      </c>
      <c r="I91" s="5">
        <f>Overview!T29</f>
        <v>0</v>
      </c>
      <c r="J91" s="41">
        <f>SUM(I91*Overview!$D$29)</f>
        <v>0</v>
      </c>
      <c r="K91" s="10" t="str">
        <f t="shared" si="3"/>
        <v>itt_30080/23-902-01/0</v>
      </c>
      <c r="L91" s="10" t="str">
        <f>Overview!$B$12</f>
        <v>itt_30080</v>
      </c>
      <c r="M91" s="226" t="s">
        <v>686</v>
      </c>
      <c r="N91" s="10" t="str">
        <f>Overview!$B$10</f>
        <v>LONDON LEP</v>
      </c>
      <c r="O91" s="10" t="s">
        <v>421</v>
      </c>
      <c r="P91" s="197" t="str">
        <f>'Information for BU'!$C$22</f>
        <v>Delivery of education and training that helps unemployed and inactive people to enter into employment and sustain employment</v>
      </c>
      <c r="Q91" s="10" t="str">
        <f>Overview!$B$11</f>
        <v>SKILLS DEVELOPMENT - RETAIL, TOURISM AND HOSPITALITY - NORTH &amp; EAST AND WEST</v>
      </c>
      <c r="R91" s="10" t="str">
        <f>'Information for BU'!$C$9</f>
        <v xml:space="preserve">1.1 Access to employment for jobseekers/ the inactive </v>
      </c>
      <c r="S91" s="10" t="str">
        <f>'Agreement Numbers'!$D$45</f>
        <v>23S15C00108</v>
      </c>
      <c r="T91" s="10" t="s">
        <v>677</v>
      </c>
      <c r="U91" s="5" t="s">
        <v>363</v>
      </c>
      <c r="V91" s="10"/>
      <c r="W91" s="10"/>
    </row>
    <row r="92" spans="1:23" x14ac:dyDescent="0.25">
      <c r="A92" s="36" t="str">
        <f>Overview!$B$12</f>
        <v>itt_30080</v>
      </c>
      <c r="B92" s="36" t="str">
        <f>Overview!$B$13</f>
        <v>23-902-01</v>
      </c>
      <c r="C92" s="197">
        <f t="shared" si="2"/>
        <v>0</v>
      </c>
      <c r="D92" s="161" t="str">
        <f>CONCATENATE(Overview!$A$29," ",Overview!$B$29)</f>
        <v>SD02 Learner starts a full qualification after progressing into employment</v>
      </c>
      <c r="E92" s="207">
        <v>9</v>
      </c>
      <c r="F92" s="171">
        <f>Overview!$D$29</f>
        <v>280</v>
      </c>
      <c r="G92" s="101">
        <v>6</v>
      </c>
      <c r="H92" s="101">
        <v>2017</v>
      </c>
      <c r="I92" s="5">
        <f>Overview!U29</f>
        <v>0</v>
      </c>
      <c r="J92" s="41">
        <f>SUM(I92*Overview!$D$29)</f>
        <v>0</v>
      </c>
      <c r="K92" s="10" t="str">
        <f t="shared" si="3"/>
        <v>itt_30080/23-902-01/0</v>
      </c>
      <c r="L92" s="10" t="str">
        <f>Overview!$B$12</f>
        <v>itt_30080</v>
      </c>
      <c r="M92" s="226" t="s">
        <v>686</v>
      </c>
      <c r="N92" s="10" t="str">
        <f>Overview!$B$10</f>
        <v>LONDON LEP</v>
      </c>
      <c r="O92" s="10" t="s">
        <v>421</v>
      </c>
      <c r="P92" s="197" t="str">
        <f>'Information for BU'!$C$22</f>
        <v>Delivery of education and training that helps unemployed and inactive people to enter into employment and sustain employment</v>
      </c>
      <c r="Q92" s="10" t="str">
        <f>Overview!$B$11</f>
        <v>SKILLS DEVELOPMENT - RETAIL, TOURISM AND HOSPITALITY - NORTH &amp; EAST AND WEST</v>
      </c>
      <c r="R92" s="10" t="str">
        <f>'Information for BU'!$C$9</f>
        <v xml:space="preserve">1.1 Access to employment for jobseekers/ the inactive </v>
      </c>
      <c r="S92" s="10" t="str">
        <f>'Agreement Numbers'!$D$45</f>
        <v>23S15C00108</v>
      </c>
      <c r="T92" s="10" t="s">
        <v>677</v>
      </c>
      <c r="U92" s="5" t="s">
        <v>363</v>
      </c>
      <c r="V92" s="10"/>
      <c r="W92" s="10"/>
    </row>
    <row r="93" spans="1:23" x14ac:dyDescent="0.25">
      <c r="A93" s="36" t="str">
        <f>Overview!$B$12</f>
        <v>itt_30080</v>
      </c>
      <c r="B93" s="36" t="str">
        <f>Overview!$B$13</f>
        <v>23-902-01</v>
      </c>
      <c r="C93" s="197">
        <f t="shared" si="2"/>
        <v>0</v>
      </c>
      <c r="D93" s="161" t="str">
        <f>CONCATENATE(Overview!$A$29," ",Overview!$B$29)</f>
        <v>SD02 Learner starts a full qualification after progressing into employment</v>
      </c>
      <c r="E93" s="207">
        <v>9</v>
      </c>
      <c r="F93" s="171">
        <f>Overview!$D$29</f>
        <v>280</v>
      </c>
      <c r="G93" s="101">
        <v>7</v>
      </c>
      <c r="H93" s="101">
        <v>2017</v>
      </c>
      <c r="I93" s="5">
        <f>Overview!V29</f>
        <v>0</v>
      </c>
      <c r="J93" s="41">
        <f>SUM(I93*Overview!$D$29)</f>
        <v>0</v>
      </c>
      <c r="K93" s="10" t="str">
        <f t="shared" si="3"/>
        <v>itt_30080/23-902-01/0</v>
      </c>
      <c r="L93" s="10" t="str">
        <f>Overview!$B$12</f>
        <v>itt_30080</v>
      </c>
      <c r="M93" s="226" t="s">
        <v>686</v>
      </c>
      <c r="N93" s="10" t="str">
        <f>Overview!$B$10</f>
        <v>LONDON LEP</v>
      </c>
      <c r="O93" s="10" t="s">
        <v>421</v>
      </c>
      <c r="P93" s="197" t="str">
        <f>'Information for BU'!$C$22</f>
        <v>Delivery of education and training that helps unemployed and inactive people to enter into employment and sustain employment</v>
      </c>
      <c r="Q93" s="10" t="str">
        <f>Overview!$B$11</f>
        <v>SKILLS DEVELOPMENT - RETAIL, TOURISM AND HOSPITALITY - NORTH &amp; EAST AND WEST</v>
      </c>
      <c r="R93" s="10" t="str">
        <f>'Information for BU'!$C$9</f>
        <v xml:space="preserve">1.1 Access to employment for jobseekers/ the inactive </v>
      </c>
      <c r="S93" s="10" t="str">
        <f>'Agreement Numbers'!$D$45</f>
        <v>23S15C00108</v>
      </c>
      <c r="T93" s="10" t="s">
        <v>677</v>
      </c>
      <c r="U93" s="5" t="s">
        <v>363</v>
      </c>
      <c r="V93" s="10"/>
      <c r="W93" s="10"/>
    </row>
    <row r="94" spans="1:23" x14ac:dyDescent="0.25">
      <c r="A94" s="36" t="str">
        <f>Overview!$B$12</f>
        <v>itt_30080</v>
      </c>
      <c r="B94" s="36" t="str">
        <f>Overview!$B$13</f>
        <v>23-902-01</v>
      </c>
      <c r="C94" s="197">
        <f t="shared" si="2"/>
        <v>0</v>
      </c>
      <c r="D94" s="161" t="str">
        <f>CONCATENATE(Overview!$A$29," ",Overview!$B$29)</f>
        <v>SD02 Learner starts a full qualification after progressing into employment</v>
      </c>
      <c r="E94" s="207">
        <v>9</v>
      </c>
      <c r="F94" s="171">
        <f>Overview!$D$29</f>
        <v>280</v>
      </c>
      <c r="G94" s="101">
        <v>8</v>
      </c>
      <c r="H94" s="101">
        <v>2017</v>
      </c>
      <c r="I94" s="5">
        <f>Overview!W29</f>
        <v>0</v>
      </c>
      <c r="J94" s="41">
        <f>SUM(I94*Overview!$D$29)</f>
        <v>0</v>
      </c>
      <c r="K94" s="10" t="str">
        <f t="shared" si="3"/>
        <v>itt_30080/23-902-01/0</v>
      </c>
      <c r="L94" s="10" t="str">
        <f>Overview!$B$12</f>
        <v>itt_30080</v>
      </c>
      <c r="M94" s="226" t="s">
        <v>686</v>
      </c>
      <c r="N94" s="10" t="str">
        <f>Overview!$B$10</f>
        <v>LONDON LEP</v>
      </c>
      <c r="O94" s="10" t="s">
        <v>421</v>
      </c>
      <c r="P94" s="197" t="str">
        <f>'Information for BU'!$C$22</f>
        <v>Delivery of education and training that helps unemployed and inactive people to enter into employment and sustain employment</v>
      </c>
      <c r="Q94" s="10" t="str">
        <f>Overview!$B$11</f>
        <v>SKILLS DEVELOPMENT - RETAIL, TOURISM AND HOSPITALITY - NORTH &amp; EAST AND WEST</v>
      </c>
      <c r="R94" s="10" t="str">
        <f>'Information for BU'!$C$9</f>
        <v xml:space="preserve">1.1 Access to employment for jobseekers/ the inactive </v>
      </c>
      <c r="S94" s="10" t="str">
        <f>'Agreement Numbers'!$D$45</f>
        <v>23S15C00108</v>
      </c>
      <c r="T94" s="10" t="s">
        <v>677</v>
      </c>
      <c r="U94" s="5" t="s">
        <v>363</v>
      </c>
      <c r="V94" s="10"/>
      <c r="W94" s="10"/>
    </row>
    <row r="95" spans="1:23" x14ac:dyDescent="0.25">
      <c r="A95" s="36" t="str">
        <f>Overview!$B$12</f>
        <v>itt_30080</v>
      </c>
      <c r="B95" s="36" t="str">
        <f>Overview!$B$13</f>
        <v>23-902-01</v>
      </c>
      <c r="C95" s="197">
        <f t="shared" si="2"/>
        <v>0</v>
      </c>
      <c r="D95" s="161" t="str">
        <f>CONCATENATE(Overview!$A$29," ",Overview!$B$29)</f>
        <v>SD02 Learner starts a full qualification after progressing into employment</v>
      </c>
      <c r="E95" s="207">
        <v>9</v>
      </c>
      <c r="F95" s="171">
        <f>Overview!$D$29</f>
        <v>280</v>
      </c>
      <c r="G95" s="101">
        <v>9</v>
      </c>
      <c r="H95" s="101">
        <v>2017</v>
      </c>
      <c r="I95" s="5">
        <f>Overview!X29</f>
        <v>0</v>
      </c>
      <c r="J95" s="41">
        <f>SUM(I95*Overview!$D$29)</f>
        <v>0</v>
      </c>
      <c r="K95" s="10" t="str">
        <f t="shared" si="3"/>
        <v>itt_30080/23-902-01/0</v>
      </c>
      <c r="L95" s="10" t="str">
        <f>Overview!$B$12</f>
        <v>itt_30080</v>
      </c>
      <c r="M95" s="226" t="s">
        <v>686</v>
      </c>
      <c r="N95" s="10" t="str">
        <f>Overview!$B$10</f>
        <v>LONDON LEP</v>
      </c>
      <c r="O95" s="10" t="s">
        <v>421</v>
      </c>
      <c r="P95" s="197" t="str">
        <f>'Information for BU'!$C$22</f>
        <v>Delivery of education and training that helps unemployed and inactive people to enter into employment and sustain employment</v>
      </c>
      <c r="Q95" s="10" t="str">
        <f>Overview!$B$11</f>
        <v>SKILLS DEVELOPMENT - RETAIL, TOURISM AND HOSPITALITY - NORTH &amp; EAST AND WEST</v>
      </c>
      <c r="R95" s="10" t="str">
        <f>'Information for BU'!$C$9</f>
        <v xml:space="preserve">1.1 Access to employment for jobseekers/ the inactive </v>
      </c>
      <c r="S95" s="10" t="str">
        <f>'Agreement Numbers'!$D$45</f>
        <v>23S15C00108</v>
      </c>
      <c r="T95" s="10" t="s">
        <v>677</v>
      </c>
      <c r="U95" s="5" t="s">
        <v>363</v>
      </c>
      <c r="V95" s="10"/>
      <c r="W95" s="10"/>
    </row>
    <row r="96" spans="1:23" x14ac:dyDescent="0.25">
      <c r="A96" s="36" t="str">
        <f>Overview!$B$12</f>
        <v>itt_30080</v>
      </c>
      <c r="B96" s="36" t="str">
        <f>Overview!$B$13</f>
        <v>23-902-01</v>
      </c>
      <c r="C96" s="197">
        <f t="shared" si="2"/>
        <v>0</v>
      </c>
      <c r="D96" s="161" t="str">
        <f>CONCATENATE(Overview!$A$29," ",Overview!$B$29)</f>
        <v>SD02 Learner starts a full qualification after progressing into employment</v>
      </c>
      <c r="E96" s="207">
        <v>9</v>
      </c>
      <c r="F96" s="171">
        <f>Overview!$D$29</f>
        <v>280</v>
      </c>
      <c r="G96" s="101">
        <v>10</v>
      </c>
      <c r="H96" s="101">
        <v>2017</v>
      </c>
      <c r="I96" s="5">
        <f>Overview!Y29</f>
        <v>0</v>
      </c>
      <c r="J96" s="41">
        <f>SUM(I96*Overview!$D$29)</f>
        <v>0</v>
      </c>
      <c r="K96" s="10" t="str">
        <f t="shared" si="3"/>
        <v>itt_30080/23-902-01/0</v>
      </c>
      <c r="L96" s="10" t="str">
        <f>Overview!$B$12</f>
        <v>itt_30080</v>
      </c>
      <c r="M96" s="226" t="s">
        <v>686</v>
      </c>
      <c r="N96" s="10" t="str">
        <f>Overview!$B$10</f>
        <v>LONDON LEP</v>
      </c>
      <c r="O96" s="10" t="s">
        <v>421</v>
      </c>
      <c r="P96" s="197" t="str">
        <f>'Information for BU'!$C$22</f>
        <v>Delivery of education and training that helps unemployed and inactive people to enter into employment and sustain employment</v>
      </c>
      <c r="Q96" s="10" t="str">
        <f>Overview!$B$11</f>
        <v>SKILLS DEVELOPMENT - RETAIL, TOURISM AND HOSPITALITY - NORTH &amp; EAST AND WEST</v>
      </c>
      <c r="R96" s="10" t="str">
        <f>'Information for BU'!$C$9</f>
        <v xml:space="preserve">1.1 Access to employment for jobseekers/ the inactive </v>
      </c>
      <c r="S96" s="10" t="str">
        <f>'Agreement Numbers'!$D$45</f>
        <v>23S15C00108</v>
      </c>
      <c r="T96" s="10" t="s">
        <v>677</v>
      </c>
      <c r="U96" s="5" t="s">
        <v>363</v>
      </c>
      <c r="V96" s="10"/>
      <c r="W96" s="10"/>
    </row>
    <row r="97" spans="1:23" x14ac:dyDescent="0.25">
      <c r="A97" s="36" t="str">
        <f>Overview!$B$12</f>
        <v>itt_30080</v>
      </c>
      <c r="B97" s="36" t="str">
        <f>Overview!$B$13</f>
        <v>23-902-01</v>
      </c>
      <c r="C97" s="197">
        <f t="shared" si="2"/>
        <v>0</v>
      </c>
      <c r="D97" s="161" t="str">
        <f>CONCATENATE(Overview!$A$29," ",Overview!$B$29)</f>
        <v>SD02 Learner starts a full qualification after progressing into employment</v>
      </c>
      <c r="E97" s="207">
        <v>9</v>
      </c>
      <c r="F97" s="171">
        <f>Overview!$D$29</f>
        <v>280</v>
      </c>
      <c r="G97" s="101">
        <v>11</v>
      </c>
      <c r="H97" s="101">
        <v>2017</v>
      </c>
      <c r="I97" s="5">
        <f>Overview!Z29</f>
        <v>0</v>
      </c>
      <c r="J97" s="41">
        <f>SUM(I97*Overview!$D$29)</f>
        <v>0</v>
      </c>
      <c r="K97" s="10" t="str">
        <f t="shared" si="3"/>
        <v>itt_30080/23-902-01/0</v>
      </c>
      <c r="L97" s="10" t="str">
        <f>Overview!$B$12</f>
        <v>itt_30080</v>
      </c>
      <c r="M97" s="226" t="s">
        <v>686</v>
      </c>
      <c r="N97" s="10" t="str">
        <f>Overview!$B$10</f>
        <v>LONDON LEP</v>
      </c>
      <c r="O97" s="10" t="s">
        <v>421</v>
      </c>
      <c r="P97" s="197" t="str">
        <f>'Information for BU'!$C$22</f>
        <v>Delivery of education and training that helps unemployed and inactive people to enter into employment and sustain employment</v>
      </c>
      <c r="Q97" s="10" t="str">
        <f>Overview!$B$11</f>
        <v>SKILLS DEVELOPMENT - RETAIL, TOURISM AND HOSPITALITY - NORTH &amp; EAST AND WEST</v>
      </c>
      <c r="R97" s="10" t="str">
        <f>'Information for BU'!$C$9</f>
        <v xml:space="preserve">1.1 Access to employment for jobseekers/ the inactive </v>
      </c>
      <c r="S97" s="10" t="str">
        <f>'Agreement Numbers'!$D$45</f>
        <v>23S15C00108</v>
      </c>
      <c r="T97" s="10" t="s">
        <v>677</v>
      </c>
      <c r="U97" s="5" t="s">
        <v>363</v>
      </c>
      <c r="V97" s="10"/>
      <c r="W97" s="10"/>
    </row>
    <row r="98" spans="1:23" x14ac:dyDescent="0.25">
      <c r="A98" s="36" t="str">
        <f>Overview!$B$12</f>
        <v>itt_30080</v>
      </c>
      <c r="B98" s="36" t="str">
        <f>Overview!$B$13</f>
        <v>23-902-01</v>
      </c>
      <c r="C98" s="197">
        <f t="shared" si="2"/>
        <v>0</v>
      </c>
      <c r="D98" s="161" t="str">
        <f>CONCATENATE(Overview!$A$29," ",Overview!$B$29)</f>
        <v>SD02 Learner starts a full qualification after progressing into employment</v>
      </c>
      <c r="E98" s="207">
        <v>9</v>
      </c>
      <c r="F98" s="171">
        <f>Overview!$D$29</f>
        <v>280</v>
      </c>
      <c r="G98" s="101">
        <v>12</v>
      </c>
      <c r="H98" s="101">
        <v>2017</v>
      </c>
      <c r="I98" s="5">
        <f>Overview!AA29</f>
        <v>0</v>
      </c>
      <c r="J98" s="41">
        <f>SUM(I98*Overview!$D$29)</f>
        <v>0</v>
      </c>
      <c r="K98" s="10" t="str">
        <f t="shared" si="3"/>
        <v>itt_30080/23-902-01/0</v>
      </c>
      <c r="L98" s="10" t="str">
        <f>Overview!$B$12</f>
        <v>itt_30080</v>
      </c>
      <c r="M98" s="226" t="s">
        <v>686</v>
      </c>
      <c r="N98" s="10" t="str">
        <f>Overview!$B$10</f>
        <v>LONDON LEP</v>
      </c>
      <c r="O98" s="10" t="s">
        <v>421</v>
      </c>
      <c r="P98" s="197" t="str">
        <f>'Information for BU'!$C$22</f>
        <v>Delivery of education and training that helps unemployed and inactive people to enter into employment and sustain employment</v>
      </c>
      <c r="Q98" s="10" t="str">
        <f>Overview!$B$11</f>
        <v>SKILLS DEVELOPMENT - RETAIL, TOURISM AND HOSPITALITY - NORTH &amp; EAST AND WEST</v>
      </c>
      <c r="R98" s="10" t="str">
        <f>'Information for BU'!$C$9</f>
        <v xml:space="preserve">1.1 Access to employment for jobseekers/ the inactive </v>
      </c>
      <c r="S98" s="10" t="str">
        <f>'Agreement Numbers'!$D$45</f>
        <v>23S15C00108</v>
      </c>
      <c r="T98" s="10" t="s">
        <v>677</v>
      </c>
      <c r="U98" s="5" t="s">
        <v>363</v>
      </c>
      <c r="V98" s="10"/>
      <c r="W98" s="10"/>
    </row>
    <row r="99" spans="1:23" x14ac:dyDescent="0.25">
      <c r="A99" s="36" t="str">
        <f>Overview!$B$12</f>
        <v>itt_30080</v>
      </c>
      <c r="B99" s="36" t="str">
        <f>Overview!$B$13</f>
        <v>23-902-01</v>
      </c>
      <c r="C99" s="197">
        <f t="shared" si="2"/>
        <v>0</v>
      </c>
      <c r="D99" s="161" t="str">
        <f>CONCATENATE(Overview!$A$29," ",Overview!$B$29)</f>
        <v>SD02 Learner starts a full qualification after progressing into employment</v>
      </c>
      <c r="E99" s="207">
        <v>9</v>
      </c>
      <c r="F99" s="171">
        <f>Overview!$D$29</f>
        <v>280</v>
      </c>
      <c r="G99" s="101">
        <v>1</v>
      </c>
      <c r="H99" s="101">
        <v>2018</v>
      </c>
      <c r="I99" s="5">
        <f>Overview!AB29</f>
        <v>0</v>
      </c>
      <c r="J99" s="41">
        <f>SUM(I99*Overview!$D$29)</f>
        <v>0</v>
      </c>
      <c r="K99" s="10" t="str">
        <f t="shared" si="3"/>
        <v>itt_30080/23-902-01/0</v>
      </c>
      <c r="L99" s="10" t="str">
        <f>Overview!$B$12</f>
        <v>itt_30080</v>
      </c>
      <c r="M99" s="226" t="s">
        <v>686</v>
      </c>
      <c r="N99" s="10" t="str">
        <f>Overview!$B$10</f>
        <v>LONDON LEP</v>
      </c>
      <c r="O99" s="10" t="s">
        <v>421</v>
      </c>
      <c r="P99" s="197" t="str">
        <f>'Information for BU'!$C$22</f>
        <v>Delivery of education and training that helps unemployed and inactive people to enter into employment and sustain employment</v>
      </c>
      <c r="Q99" s="10" t="str">
        <f>Overview!$B$11</f>
        <v>SKILLS DEVELOPMENT - RETAIL, TOURISM AND HOSPITALITY - NORTH &amp; EAST AND WEST</v>
      </c>
      <c r="R99" s="10" t="str">
        <f>'Information for BU'!$C$9</f>
        <v xml:space="preserve">1.1 Access to employment for jobseekers/ the inactive </v>
      </c>
      <c r="S99" s="10" t="str">
        <f>'Agreement Numbers'!$D$45</f>
        <v>23S15C00108</v>
      </c>
      <c r="T99" s="10" t="s">
        <v>677</v>
      </c>
      <c r="U99" s="5" t="s">
        <v>363</v>
      </c>
      <c r="V99" s="10"/>
      <c r="W99" s="10"/>
    </row>
    <row r="100" spans="1:23" x14ac:dyDescent="0.25">
      <c r="A100" s="36" t="str">
        <f>Overview!$B$12</f>
        <v>itt_30080</v>
      </c>
      <c r="B100" s="36" t="str">
        <f>Overview!$B$13</f>
        <v>23-902-01</v>
      </c>
      <c r="C100" s="197">
        <f t="shared" si="2"/>
        <v>0</v>
      </c>
      <c r="D100" s="161" t="str">
        <f>CONCATENATE(Overview!$A$29," ",Overview!$B$29)</f>
        <v>SD02 Learner starts a full qualification after progressing into employment</v>
      </c>
      <c r="E100" s="207">
        <v>9</v>
      </c>
      <c r="F100" s="171">
        <f>Overview!$D$29</f>
        <v>280</v>
      </c>
      <c r="G100" s="101">
        <v>2</v>
      </c>
      <c r="H100" s="101">
        <v>2018</v>
      </c>
      <c r="I100" s="5">
        <f>Overview!AC29</f>
        <v>0</v>
      </c>
      <c r="J100" s="41">
        <f>SUM(I100*Overview!$D$29)</f>
        <v>0</v>
      </c>
      <c r="K100" s="10" t="str">
        <f t="shared" si="3"/>
        <v>itt_30080/23-902-01/0</v>
      </c>
      <c r="L100" s="10" t="str">
        <f>Overview!$B$12</f>
        <v>itt_30080</v>
      </c>
      <c r="M100" s="226" t="s">
        <v>686</v>
      </c>
      <c r="N100" s="10" t="str">
        <f>Overview!$B$10</f>
        <v>LONDON LEP</v>
      </c>
      <c r="O100" s="10" t="s">
        <v>421</v>
      </c>
      <c r="P100" s="197" t="str">
        <f>'Information for BU'!$C$22</f>
        <v>Delivery of education and training that helps unemployed and inactive people to enter into employment and sustain employment</v>
      </c>
      <c r="Q100" s="10" t="str">
        <f>Overview!$B$11</f>
        <v>SKILLS DEVELOPMENT - RETAIL, TOURISM AND HOSPITALITY - NORTH &amp; EAST AND WEST</v>
      </c>
      <c r="R100" s="10" t="str">
        <f>'Information for BU'!$C$9</f>
        <v xml:space="preserve">1.1 Access to employment for jobseekers/ the inactive </v>
      </c>
      <c r="S100" s="10" t="str">
        <f>'Agreement Numbers'!$D$45</f>
        <v>23S15C00108</v>
      </c>
      <c r="T100" s="10" t="s">
        <v>677</v>
      </c>
      <c r="U100" s="5" t="s">
        <v>363</v>
      </c>
      <c r="V100" s="10"/>
      <c r="W100" s="10"/>
    </row>
    <row r="101" spans="1:23" x14ac:dyDescent="0.25">
      <c r="A101" s="36" t="str">
        <f>Overview!$B$12</f>
        <v>itt_30080</v>
      </c>
      <c r="B101" s="36" t="str">
        <f>Overview!$B$13</f>
        <v>23-902-01</v>
      </c>
      <c r="C101" s="197">
        <f t="shared" si="2"/>
        <v>0</v>
      </c>
      <c r="D101" s="161" t="str">
        <f>CONCATENATE(Overview!$A$29," ",Overview!$B$29)</f>
        <v>SD02 Learner starts a full qualification after progressing into employment</v>
      </c>
      <c r="E101" s="207">
        <v>9</v>
      </c>
      <c r="F101" s="171">
        <f>Overview!$D$29</f>
        <v>280</v>
      </c>
      <c r="G101" s="101">
        <v>3</v>
      </c>
      <c r="H101" s="101">
        <v>2018</v>
      </c>
      <c r="I101" s="5">
        <f>Overview!AD29</f>
        <v>0</v>
      </c>
      <c r="J101" s="41">
        <f>SUM(I101*Overview!$D$29)</f>
        <v>0</v>
      </c>
      <c r="K101" s="10" t="str">
        <f t="shared" si="3"/>
        <v>itt_30080/23-902-01/0</v>
      </c>
      <c r="L101" s="10" t="str">
        <f>Overview!$B$12</f>
        <v>itt_30080</v>
      </c>
      <c r="M101" s="226" t="s">
        <v>686</v>
      </c>
      <c r="N101" s="10" t="str">
        <f>Overview!$B$10</f>
        <v>LONDON LEP</v>
      </c>
      <c r="O101" s="10" t="s">
        <v>421</v>
      </c>
      <c r="P101" s="197" t="str">
        <f>'Information for BU'!$C$22</f>
        <v>Delivery of education and training that helps unemployed and inactive people to enter into employment and sustain employment</v>
      </c>
      <c r="Q101" s="10" t="str">
        <f>Overview!$B$11</f>
        <v>SKILLS DEVELOPMENT - RETAIL, TOURISM AND HOSPITALITY - NORTH &amp; EAST AND WEST</v>
      </c>
      <c r="R101" s="10" t="str">
        <f>'Information for BU'!$C$9</f>
        <v xml:space="preserve">1.1 Access to employment for jobseekers/ the inactive </v>
      </c>
      <c r="S101" s="10" t="str">
        <f>'Agreement Numbers'!$D$45</f>
        <v>23S15C00108</v>
      </c>
      <c r="T101" s="10" t="s">
        <v>677</v>
      </c>
      <c r="U101" s="5" t="s">
        <v>363</v>
      </c>
      <c r="V101" s="10"/>
      <c r="W101" s="10"/>
    </row>
    <row r="102" spans="1:23" x14ac:dyDescent="0.25">
      <c r="A102" s="36" t="str">
        <f>Overview!$B$12</f>
        <v>itt_30080</v>
      </c>
      <c r="B102" s="36" t="str">
        <f>Overview!$B$13</f>
        <v>23-902-01</v>
      </c>
      <c r="C102" s="197">
        <f t="shared" ref="C102:C120" si="4">$D$3</f>
        <v>0</v>
      </c>
      <c r="D102" s="161" t="s">
        <v>349</v>
      </c>
      <c r="E102" s="207">
        <v>18</v>
      </c>
      <c r="F102" s="171">
        <f>Overview!$D$39</f>
        <v>1250</v>
      </c>
      <c r="G102" s="101">
        <v>9</v>
      </c>
      <c r="H102" s="101">
        <v>2016</v>
      </c>
      <c r="I102" s="5">
        <f>Overview!L39</f>
        <v>0</v>
      </c>
      <c r="J102" s="41">
        <f>SUM(I102*Overview!$D$39)</f>
        <v>0</v>
      </c>
      <c r="K102" s="10" t="str">
        <f t="shared" ref="K102:K120" si="5">CONCATENATE(A102,"/",B102,"/",C102)</f>
        <v>itt_30080/23-902-01/0</v>
      </c>
      <c r="L102" s="10" t="str">
        <f>Overview!$B$12</f>
        <v>itt_30080</v>
      </c>
      <c r="M102" s="226" t="s">
        <v>686</v>
      </c>
      <c r="N102" s="10" t="str">
        <f>Overview!$B$10</f>
        <v>LONDON LEP</v>
      </c>
      <c r="O102" s="10" t="s">
        <v>421</v>
      </c>
      <c r="P102" s="197" t="str">
        <f>'Information for BU'!$C$22</f>
        <v>Delivery of education and training that helps unemployed and inactive people to enter into employment and sustain employment</v>
      </c>
      <c r="Q102" s="10" t="str">
        <f>Overview!$B$11</f>
        <v>SKILLS DEVELOPMENT - RETAIL, TOURISM AND HOSPITALITY - NORTH &amp; EAST AND WEST</v>
      </c>
      <c r="R102" s="10" t="str">
        <f>'Information for BU'!$C$9</f>
        <v xml:space="preserve">1.1 Access to employment for jobseekers/ the inactive </v>
      </c>
      <c r="S102" s="10" t="str">
        <f>'Agreement Numbers'!$D$45</f>
        <v>23S15C00108</v>
      </c>
      <c r="T102" s="10" t="s">
        <v>677</v>
      </c>
      <c r="U102" s="5" t="s">
        <v>363</v>
      </c>
      <c r="V102" s="10"/>
      <c r="W102" s="10"/>
    </row>
    <row r="103" spans="1:23" x14ac:dyDescent="0.25">
      <c r="A103" s="36" t="str">
        <f>Overview!$B$12</f>
        <v>itt_30080</v>
      </c>
      <c r="B103" s="36" t="str">
        <f>Overview!$B$13</f>
        <v>23-902-01</v>
      </c>
      <c r="C103" s="197">
        <f t="shared" si="4"/>
        <v>0</v>
      </c>
      <c r="D103" s="161" t="s">
        <v>349</v>
      </c>
      <c r="E103" s="207">
        <v>18</v>
      </c>
      <c r="F103" s="171">
        <f>Overview!$D$39</f>
        <v>1250</v>
      </c>
      <c r="G103" s="101">
        <v>10</v>
      </c>
      <c r="H103" s="101">
        <v>2016</v>
      </c>
      <c r="I103" s="5">
        <f>Overview!M39</f>
        <v>0</v>
      </c>
      <c r="J103" s="41">
        <f>SUM(I103*Overview!$D$39)</f>
        <v>0</v>
      </c>
      <c r="K103" s="10" t="str">
        <f t="shared" si="5"/>
        <v>itt_30080/23-902-01/0</v>
      </c>
      <c r="L103" s="10" t="str">
        <f>Overview!$B$12</f>
        <v>itt_30080</v>
      </c>
      <c r="M103" s="226" t="s">
        <v>686</v>
      </c>
      <c r="N103" s="10" t="str">
        <f>Overview!$B$10</f>
        <v>LONDON LEP</v>
      </c>
      <c r="O103" s="10" t="s">
        <v>421</v>
      </c>
      <c r="P103" s="197" t="str">
        <f>'Information for BU'!$C$22</f>
        <v>Delivery of education and training that helps unemployed and inactive people to enter into employment and sustain employment</v>
      </c>
      <c r="Q103" s="10" t="str">
        <f>Overview!$B$11</f>
        <v>SKILLS DEVELOPMENT - RETAIL, TOURISM AND HOSPITALITY - NORTH &amp; EAST AND WEST</v>
      </c>
      <c r="R103" s="10" t="str">
        <f>'Information for BU'!$C$9</f>
        <v xml:space="preserve">1.1 Access to employment for jobseekers/ the inactive </v>
      </c>
      <c r="S103" s="10" t="str">
        <f>'Agreement Numbers'!$D$45</f>
        <v>23S15C00108</v>
      </c>
      <c r="T103" s="10" t="s">
        <v>677</v>
      </c>
      <c r="U103" s="5" t="s">
        <v>363</v>
      </c>
      <c r="V103" s="10"/>
      <c r="W103" s="10"/>
    </row>
    <row r="104" spans="1:23" x14ac:dyDescent="0.25">
      <c r="A104" s="36" t="str">
        <f>Overview!$B$12</f>
        <v>itt_30080</v>
      </c>
      <c r="B104" s="36" t="str">
        <f>Overview!$B$13</f>
        <v>23-902-01</v>
      </c>
      <c r="C104" s="197">
        <f t="shared" si="4"/>
        <v>0</v>
      </c>
      <c r="D104" s="161" t="s">
        <v>349</v>
      </c>
      <c r="E104" s="207">
        <v>18</v>
      </c>
      <c r="F104" s="171">
        <f>Overview!$D$39</f>
        <v>1250</v>
      </c>
      <c r="G104" s="101">
        <v>11</v>
      </c>
      <c r="H104" s="101">
        <v>2016</v>
      </c>
      <c r="I104" s="5">
        <f>Overview!N39</f>
        <v>0</v>
      </c>
      <c r="J104" s="41">
        <f>SUM(I104*Overview!$D$39)</f>
        <v>0</v>
      </c>
      <c r="K104" s="10" t="str">
        <f t="shared" si="5"/>
        <v>itt_30080/23-902-01/0</v>
      </c>
      <c r="L104" s="10" t="str">
        <f>Overview!$B$12</f>
        <v>itt_30080</v>
      </c>
      <c r="M104" s="226" t="s">
        <v>686</v>
      </c>
      <c r="N104" s="10" t="str">
        <f>Overview!$B$10</f>
        <v>LONDON LEP</v>
      </c>
      <c r="O104" s="10" t="s">
        <v>421</v>
      </c>
      <c r="P104" s="197" t="str">
        <f>'Information for BU'!$C$22</f>
        <v>Delivery of education and training that helps unemployed and inactive people to enter into employment and sustain employment</v>
      </c>
      <c r="Q104" s="10" t="str">
        <f>Overview!$B$11</f>
        <v>SKILLS DEVELOPMENT - RETAIL, TOURISM AND HOSPITALITY - NORTH &amp; EAST AND WEST</v>
      </c>
      <c r="R104" s="10" t="str">
        <f>'Information for BU'!$C$9</f>
        <v xml:space="preserve">1.1 Access to employment for jobseekers/ the inactive </v>
      </c>
      <c r="S104" s="10" t="str">
        <f>'Agreement Numbers'!$D$45</f>
        <v>23S15C00108</v>
      </c>
      <c r="T104" s="10" t="s">
        <v>677</v>
      </c>
      <c r="U104" s="5" t="s">
        <v>363</v>
      </c>
      <c r="V104" s="10"/>
      <c r="W104" s="10"/>
    </row>
    <row r="105" spans="1:23" x14ac:dyDescent="0.25">
      <c r="A105" s="36" t="str">
        <f>Overview!$B$12</f>
        <v>itt_30080</v>
      </c>
      <c r="B105" s="36" t="str">
        <f>Overview!$B$13</f>
        <v>23-902-01</v>
      </c>
      <c r="C105" s="197">
        <f t="shared" si="4"/>
        <v>0</v>
      </c>
      <c r="D105" s="161" t="s">
        <v>349</v>
      </c>
      <c r="E105" s="207">
        <v>18</v>
      </c>
      <c r="F105" s="171">
        <f>Overview!$D$39</f>
        <v>1250</v>
      </c>
      <c r="G105" s="101">
        <v>12</v>
      </c>
      <c r="H105" s="101">
        <v>2016</v>
      </c>
      <c r="I105" s="5">
        <f>Overview!O39</f>
        <v>0</v>
      </c>
      <c r="J105" s="41">
        <f>SUM(I105*Overview!$D$39)</f>
        <v>0</v>
      </c>
      <c r="K105" s="10" t="str">
        <f t="shared" si="5"/>
        <v>itt_30080/23-902-01/0</v>
      </c>
      <c r="L105" s="10" t="str">
        <f>Overview!$B$12</f>
        <v>itt_30080</v>
      </c>
      <c r="M105" s="226" t="s">
        <v>686</v>
      </c>
      <c r="N105" s="10" t="str">
        <f>Overview!$B$10</f>
        <v>LONDON LEP</v>
      </c>
      <c r="O105" s="10" t="s">
        <v>421</v>
      </c>
      <c r="P105" s="197" t="str">
        <f>'Information for BU'!$C$22</f>
        <v>Delivery of education and training that helps unemployed and inactive people to enter into employment and sustain employment</v>
      </c>
      <c r="Q105" s="10" t="str">
        <f>Overview!$B$11</f>
        <v>SKILLS DEVELOPMENT - RETAIL, TOURISM AND HOSPITALITY - NORTH &amp; EAST AND WEST</v>
      </c>
      <c r="R105" s="10" t="str">
        <f>'Information for BU'!$C$9</f>
        <v xml:space="preserve">1.1 Access to employment for jobseekers/ the inactive </v>
      </c>
      <c r="S105" s="10" t="str">
        <f>'Agreement Numbers'!$D$45</f>
        <v>23S15C00108</v>
      </c>
      <c r="T105" s="10" t="s">
        <v>677</v>
      </c>
      <c r="U105" s="5" t="s">
        <v>363</v>
      </c>
      <c r="V105" s="10"/>
      <c r="W105" s="10"/>
    </row>
    <row r="106" spans="1:23" x14ac:dyDescent="0.25">
      <c r="A106" s="36" t="str">
        <f>Overview!$B$12</f>
        <v>itt_30080</v>
      </c>
      <c r="B106" s="36" t="str">
        <f>Overview!$B$13</f>
        <v>23-902-01</v>
      </c>
      <c r="C106" s="197">
        <f t="shared" si="4"/>
        <v>0</v>
      </c>
      <c r="D106" s="161" t="s">
        <v>349</v>
      </c>
      <c r="E106" s="207">
        <v>18</v>
      </c>
      <c r="F106" s="171">
        <f>Overview!$D$39</f>
        <v>1250</v>
      </c>
      <c r="G106" s="101">
        <v>1</v>
      </c>
      <c r="H106" s="101">
        <v>2017</v>
      </c>
      <c r="I106" s="5">
        <f>Overview!P39</f>
        <v>0</v>
      </c>
      <c r="J106" s="41">
        <f>SUM(I106*Overview!$D$39)</f>
        <v>0</v>
      </c>
      <c r="K106" s="10" t="str">
        <f t="shared" si="5"/>
        <v>itt_30080/23-902-01/0</v>
      </c>
      <c r="L106" s="10" t="str">
        <f>Overview!$B$12</f>
        <v>itt_30080</v>
      </c>
      <c r="M106" s="226" t="s">
        <v>686</v>
      </c>
      <c r="N106" s="10" t="str">
        <f>Overview!$B$10</f>
        <v>LONDON LEP</v>
      </c>
      <c r="O106" s="10" t="s">
        <v>421</v>
      </c>
      <c r="P106" s="197" t="str">
        <f>'Information for BU'!$C$22</f>
        <v>Delivery of education and training that helps unemployed and inactive people to enter into employment and sustain employment</v>
      </c>
      <c r="Q106" s="10" t="str">
        <f>Overview!$B$11</f>
        <v>SKILLS DEVELOPMENT - RETAIL, TOURISM AND HOSPITALITY - NORTH &amp; EAST AND WEST</v>
      </c>
      <c r="R106" s="10" t="str">
        <f>'Information for BU'!$C$9</f>
        <v xml:space="preserve">1.1 Access to employment for jobseekers/ the inactive </v>
      </c>
      <c r="S106" s="10" t="str">
        <f>'Agreement Numbers'!$D$45</f>
        <v>23S15C00108</v>
      </c>
      <c r="T106" s="10" t="s">
        <v>677</v>
      </c>
      <c r="U106" s="5" t="s">
        <v>363</v>
      </c>
      <c r="V106" s="10"/>
      <c r="W106" s="10"/>
    </row>
    <row r="107" spans="1:23" x14ac:dyDescent="0.25">
      <c r="A107" s="36" t="str">
        <f>Overview!$B$12</f>
        <v>itt_30080</v>
      </c>
      <c r="B107" s="36" t="str">
        <f>Overview!$B$13</f>
        <v>23-902-01</v>
      </c>
      <c r="C107" s="197">
        <f t="shared" si="4"/>
        <v>0</v>
      </c>
      <c r="D107" s="161" t="s">
        <v>349</v>
      </c>
      <c r="E107" s="207">
        <v>18</v>
      </c>
      <c r="F107" s="171">
        <f>Overview!$D$39</f>
        <v>1250</v>
      </c>
      <c r="G107" s="101">
        <v>2</v>
      </c>
      <c r="H107" s="101">
        <v>2017</v>
      </c>
      <c r="I107" s="5">
        <f>Overview!Q39</f>
        <v>0</v>
      </c>
      <c r="J107" s="41">
        <f>SUM(I107*Overview!$D$39)</f>
        <v>0</v>
      </c>
      <c r="K107" s="10" t="str">
        <f t="shared" si="5"/>
        <v>itt_30080/23-902-01/0</v>
      </c>
      <c r="L107" s="10" t="str">
        <f>Overview!$B$12</f>
        <v>itt_30080</v>
      </c>
      <c r="M107" s="226" t="s">
        <v>686</v>
      </c>
      <c r="N107" s="10" t="str">
        <f>Overview!$B$10</f>
        <v>LONDON LEP</v>
      </c>
      <c r="O107" s="10" t="s">
        <v>421</v>
      </c>
      <c r="P107" s="197" t="str">
        <f>'Information for BU'!$C$22</f>
        <v>Delivery of education and training that helps unemployed and inactive people to enter into employment and sustain employment</v>
      </c>
      <c r="Q107" s="10" t="str">
        <f>Overview!$B$11</f>
        <v>SKILLS DEVELOPMENT - RETAIL, TOURISM AND HOSPITALITY - NORTH &amp; EAST AND WEST</v>
      </c>
      <c r="R107" s="10" t="str">
        <f>'Information for BU'!$C$9</f>
        <v xml:space="preserve">1.1 Access to employment for jobseekers/ the inactive </v>
      </c>
      <c r="S107" s="10" t="str">
        <f>'Agreement Numbers'!$D$45</f>
        <v>23S15C00108</v>
      </c>
      <c r="T107" s="10" t="s">
        <v>677</v>
      </c>
      <c r="U107" s="5" t="s">
        <v>363</v>
      </c>
      <c r="V107" s="10"/>
      <c r="W107" s="10"/>
    </row>
    <row r="108" spans="1:23" x14ac:dyDescent="0.25">
      <c r="A108" s="36" t="str">
        <f>Overview!$B$12</f>
        <v>itt_30080</v>
      </c>
      <c r="B108" s="36" t="str">
        <f>Overview!$B$13</f>
        <v>23-902-01</v>
      </c>
      <c r="C108" s="197">
        <f t="shared" si="4"/>
        <v>0</v>
      </c>
      <c r="D108" s="161" t="s">
        <v>349</v>
      </c>
      <c r="E108" s="207">
        <v>18</v>
      </c>
      <c r="F108" s="171">
        <f>Overview!$D$39</f>
        <v>1250</v>
      </c>
      <c r="G108" s="101">
        <v>3</v>
      </c>
      <c r="H108" s="101">
        <v>2017</v>
      </c>
      <c r="I108" s="5">
        <f>Overview!R39</f>
        <v>0</v>
      </c>
      <c r="J108" s="41">
        <f>SUM(I108*Overview!$D$39)</f>
        <v>0</v>
      </c>
      <c r="K108" s="10" t="str">
        <f t="shared" si="5"/>
        <v>itt_30080/23-902-01/0</v>
      </c>
      <c r="L108" s="10" t="str">
        <f>Overview!$B$12</f>
        <v>itt_30080</v>
      </c>
      <c r="M108" s="226" t="s">
        <v>686</v>
      </c>
      <c r="N108" s="10" t="str">
        <f>Overview!$B$10</f>
        <v>LONDON LEP</v>
      </c>
      <c r="O108" s="10" t="s">
        <v>421</v>
      </c>
      <c r="P108" s="197" t="str">
        <f>'Information for BU'!$C$22</f>
        <v>Delivery of education and training that helps unemployed and inactive people to enter into employment and sustain employment</v>
      </c>
      <c r="Q108" s="10" t="str">
        <f>Overview!$B$11</f>
        <v>SKILLS DEVELOPMENT - RETAIL, TOURISM AND HOSPITALITY - NORTH &amp; EAST AND WEST</v>
      </c>
      <c r="R108" s="10" t="str">
        <f>'Information for BU'!$C$9</f>
        <v xml:space="preserve">1.1 Access to employment for jobseekers/ the inactive </v>
      </c>
      <c r="S108" s="10" t="str">
        <f>'Agreement Numbers'!$D$45</f>
        <v>23S15C00108</v>
      </c>
      <c r="T108" s="10" t="s">
        <v>677</v>
      </c>
      <c r="U108" s="5" t="s">
        <v>363</v>
      </c>
      <c r="V108" s="10"/>
      <c r="W108" s="10"/>
    </row>
    <row r="109" spans="1:23" x14ac:dyDescent="0.25">
      <c r="A109" s="36" t="str">
        <f>Overview!$B$12</f>
        <v>itt_30080</v>
      </c>
      <c r="B109" s="36" t="str">
        <f>Overview!$B$13</f>
        <v>23-902-01</v>
      </c>
      <c r="C109" s="197">
        <f t="shared" si="4"/>
        <v>0</v>
      </c>
      <c r="D109" s="161" t="s">
        <v>349</v>
      </c>
      <c r="E109" s="207">
        <v>18</v>
      </c>
      <c r="F109" s="171">
        <f>Overview!$D$39</f>
        <v>1250</v>
      </c>
      <c r="G109" s="101">
        <v>4</v>
      </c>
      <c r="H109" s="101">
        <v>2017</v>
      </c>
      <c r="I109" s="5">
        <f>Overview!S39</f>
        <v>0</v>
      </c>
      <c r="J109" s="41">
        <f>SUM(I109*Overview!$D$39)</f>
        <v>0</v>
      </c>
      <c r="K109" s="10" t="str">
        <f t="shared" si="5"/>
        <v>itt_30080/23-902-01/0</v>
      </c>
      <c r="L109" s="10" t="str">
        <f>Overview!$B$12</f>
        <v>itt_30080</v>
      </c>
      <c r="M109" s="226" t="s">
        <v>686</v>
      </c>
      <c r="N109" s="10" t="str">
        <f>Overview!$B$10</f>
        <v>LONDON LEP</v>
      </c>
      <c r="O109" s="10" t="s">
        <v>421</v>
      </c>
      <c r="P109" s="197" t="str">
        <f>'Information for BU'!$C$22</f>
        <v>Delivery of education and training that helps unemployed and inactive people to enter into employment and sustain employment</v>
      </c>
      <c r="Q109" s="10" t="str">
        <f>Overview!$B$11</f>
        <v>SKILLS DEVELOPMENT - RETAIL, TOURISM AND HOSPITALITY - NORTH &amp; EAST AND WEST</v>
      </c>
      <c r="R109" s="10" t="str">
        <f>'Information for BU'!$C$9</f>
        <v xml:space="preserve">1.1 Access to employment for jobseekers/ the inactive </v>
      </c>
      <c r="S109" s="10" t="str">
        <f>'Agreement Numbers'!$D$45</f>
        <v>23S15C00108</v>
      </c>
      <c r="T109" s="10" t="s">
        <v>677</v>
      </c>
      <c r="U109" s="5" t="s">
        <v>363</v>
      </c>
      <c r="V109" s="10"/>
      <c r="W109" s="10"/>
    </row>
    <row r="110" spans="1:23" x14ac:dyDescent="0.25">
      <c r="A110" s="36" t="str">
        <f>Overview!$B$12</f>
        <v>itt_30080</v>
      </c>
      <c r="B110" s="36" t="str">
        <f>Overview!$B$13</f>
        <v>23-902-01</v>
      </c>
      <c r="C110" s="197">
        <f t="shared" si="4"/>
        <v>0</v>
      </c>
      <c r="D110" s="161" t="s">
        <v>349</v>
      </c>
      <c r="E110" s="207">
        <v>18</v>
      </c>
      <c r="F110" s="171">
        <f>Overview!$D$39</f>
        <v>1250</v>
      </c>
      <c r="G110" s="101">
        <v>5</v>
      </c>
      <c r="H110" s="101">
        <v>2017</v>
      </c>
      <c r="I110" s="5">
        <f>Overview!T39</f>
        <v>0</v>
      </c>
      <c r="J110" s="41">
        <f>SUM(I110*Overview!$D$39)</f>
        <v>0</v>
      </c>
      <c r="K110" s="10" t="str">
        <f t="shared" si="5"/>
        <v>itt_30080/23-902-01/0</v>
      </c>
      <c r="L110" s="10" t="str">
        <f>Overview!$B$12</f>
        <v>itt_30080</v>
      </c>
      <c r="M110" s="226" t="s">
        <v>686</v>
      </c>
      <c r="N110" s="10" t="str">
        <f>Overview!$B$10</f>
        <v>LONDON LEP</v>
      </c>
      <c r="O110" s="10" t="s">
        <v>421</v>
      </c>
      <c r="P110" s="197" t="str">
        <f>'Information for BU'!$C$22</f>
        <v>Delivery of education and training that helps unemployed and inactive people to enter into employment and sustain employment</v>
      </c>
      <c r="Q110" s="10" t="str">
        <f>Overview!$B$11</f>
        <v>SKILLS DEVELOPMENT - RETAIL, TOURISM AND HOSPITALITY - NORTH &amp; EAST AND WEST</v>
      </c>
      <c r="R110" s="10" t="str">
        <f>'Information for BU'!$C$9</f>
        <v xml:space="preserve">1.1 Access to employment for jobseekers/ the inactive </v>
      </c>
      <c r="S110" s="10" t="str">
        <f>'Agreement Numbers'!$D$45</f>
        <v>23S15C00108</v>
      </c>
      <c r="T110" s="10" t="s">
        <v>677</v>
      </c>
      <c r="U110" s="5" t="s">
        <v>363</v>
      </c>
      <c r="V110" s="10"/>
      <c r="W110" s="10"/>
    </row>
    <row r="111" spans="1:23" x14ac:dyDescent="0.25">
      <c r="A111" s="36" t="str">
        <f>Overview!$B$12</f>
        <v>itt_30080</v>
      </c>
      <c r="B111" s="36" t="str">
        <f>Overview!$B$13</f>
        <v>23-902-01</v>
      </c>
      <c r="C111" s="197">
        <f t="shared" si="4"/>
        <v>0</v>
      </c>
      <c r="D111" s="161" t="s">
        <v>349</v>
      </c>
      <c r="E111" s="207">
        <v>18</v>
      </c>
      <c r="F111" s="171">
        <f>Overview!$D$39</f>
        <v>1250</v>
      </c>
      <c r="G111" s="101">
        <v>6</v>
      </c>
      <c r="H111" s="101">
        <v>2017</v>
      </c>
      <c r="I111" s="5">
        <f>Overview!U39</f>
        <v>0</v>
      </c>
      <c r="J111" s="41">
        <f>SUM(I111*Overview!$D$39)</f>
        <v>0</v>
      </c>
      <c r="K111" s="10" t="str">
        <f t="shared" si="5"/>
        <v>itt_30080/23-902-01/0</v>
      </c>
      <c r="L111" s="10" t="str">
        <f>Overview!$B$12</f>
        <v>itt_30080</v>
      </c>
      <c r="M111" s="226" t="s">
        <v>686</v>
      </c>
      <c r="N111" s="10" t="str">
        <f>Overview!$B$10</f>
        <v>LONDON LEP</v>
      </c>
      <c r="O111" s="10" t="s">
        <v>421</v>
      </c>
      <c r="P111" s="197" t="str">
        <f>'Information for BU'!$C$22</f>
        <v>Delivery of education and training that helps unemployed and inactive people to enter into employment and sustain employment</v>
      </c>
      <c r="Q111" s="10" t="str">
        <f>Overview!$B$11</f>
        <v>SKILLS DEVELOPMENT - RETAIL, TOURISM AND HOSPITALITY - NORTH &amp; EAST AND WEST</v>
      </c>
      <c r="R111" s="10" t="str">
        <f>'Information for BU'!$C$9</f>
        <v xml:space="preserve">1.1 Access to employment for jobseekers/ the inactive </v>
      </c>
      <c r="S111" s="10" t="str">
        <f>'Agreement Numbers'!$D$45</f>
        <v>23S15C00108</v>
      </c>
      <c r="T111" s="10" t="s">
        <v>677</v>
      </c>
      <c r="U111" s="5" t="s">
        <v>363</v>
      </c>
      <c r="V111" s="10"/>
      <c r="W111" s="10"/>
    </row>
    <row r="112" spans="1:23" x14ac:dyDescent="0.25">
      <c r="A112" s="36" t="str">
        <f>Overview!$B$12</f>
        <v>itt_30080</v>
      </c>
      <c r="B112" s="36" t="str">
        <f>Overview!$B$13</f>
        <v>23-902-01</v>
      </c>
      <c r="C112" s="197">
        <f t="shared" si="4"/>
        <v>0</v>
      </c>
      <c r="D112" s="161" t="s">
        <v>349</v>
      </c>
      <c r="E112" s="207">
        <v>18</v>
      </c>
      <c r="F112" s="171">
        <f>Overview!$D$39</f>
        <v>1250</v>
      </c>
      <c r="G112" s="101">
        <v>7</v>
      </c>
      <c r="H112" s="101">
        <v>2017</v>
      </c>
      <c r="I112" s="5">
        <f>Overview!V39</f>
        <v>0</v>
      </c>
      <c r="J112" s="41">
        <f>SUM(I112*Overview!$D$39)</f>
        <v>0</v>
      </c>
      <c r="K112" s="10" t="str">
        <f t="shared" si="5"/>
        <v>itt_30080/23-902-01/0</v>
      </c>
      <c r="L112" s="10" t="str">
        <f>Overview!$B$12</f>
        <v>itt_30080</v>
      </c>
      <c r="M112" s="226" t="s">
        <v>686</v>
      </c>
      <c r="N112" s="10" t="str">
        <f>Overview!$B$10</f>
        <v>LONDON LEP</v>
      </c>
      <c r="O112" s="10" t="s">
        <v>421</v>
      </c>
      <c r="P112" s="197" t="str">
        <f>'Information for BU'!$C$22</f>
        <v>Delivery of education and training that helps unemployed and inactive people to enter into employment and sustain employment</v>
      </c>
      <c r="Q112" s="10" t="str">
        <f>Overview!$B$11</f>
        <v>SKILLS DEVELOPMENT - RETAIL, TOURISM AND HOSPITALITY - NORTH &amp; EAST AND WEST</v>
      </c>
      <c r="R112" s="10" t="str">
        <f>'Information for BU'!$C$9</f>
        <v xml:space="preserve">1.1 Access to employment for jobseekers/ the inactive </v>
      </c>
      <c r="S112" s="10" t="str">
        <f>'Agreement Numbers'!$D$45</f>
        <v>23S15C00108</v>
      </c>
      <c r="T112" s="10" t="s">
        <v>677</v>
      </c>
      <c r="U112" s="5" t="s">
        <v>363</v>
      </c>
      <c r="V112" s="10"/>
      <c r="W112" s="10"/>
    </row>
    <row r="113" spans="1:23" x14ac:dyDescent="0.25">
      <c r="A113" s="36" t="str">
        <f>Overview!$B$12</f>
        <v>itt_30080</v>
      </c>
      <c r="B113" s="36" t="str">
        <f>Overview!$B$13</f>
        <v>23-902-01</v>
      </c>
      <c r="C113" s="197">
        <f t="shared" si="4"/>
        <v>0</v>
      </c>
      <c r="D113" s="161" t="s">
        <v>349</v>
      </c>
      <c r="E113" s="207">
        <v>18</v>
      </c>
      <c r="F113" s="171">
        <f>Overview!$D$39</f>
        <v>1250</v>
      </c>
      <c r="G113" s="101">
        <v>8</v>
      </c>
      <c r="H113" s="101">
        <v>2017</v>
      </c>
      <c r="I113" s="5">
        <f>Overview!W39</f>
        <v>0</v>
      </c>
      <c r="J113" s="41">
        <f>SUM(I113*Overview!$D$39)</f>
        <v>0</v>
      </c>
      <c r="K113" s="10" t="str">
        <f t="shared" si="5"/>
        <v>itt_30080/23-902-01/0</v>
      </c>
      <c r="L113" s="10" t="str">
        <f>Overview!$B$12</f>
        <v>itt_30080</v>
      </c>
      <c r="M113" s="226" t="s">
        <v>686</v>
      </c>
      <c r="N113" s="10" t="str">
        <f>Overview!$B$10</f>
        <v>LONDON LEP</v>
      </c>
      <c r="O113" s="10" t="s">
        <v>421</v>
      </c>
      <c r="P113" s="197" t="str">
        <f>'Information for BU'!$C$22</f>
        <v>Delivery of education and training that helps unemployed and inactive people to enter into employment and sustain employment</v>
      </c>
      <c r="Q113" s="10" t="str">
        <f>Overview!$B$11</f>
        <v>SKILLS DEVELOPMENT - RETAIL, TOURISM AND HOSPITALITY - NORTH &amp; EAST AND WEST</v>
      </c>
      <c r="R113" s="10" t="str">
        <f>'Information for BU'!$C$9</f>
        <v xml:space="preserve">1.1 Access to employment for jobseekers/ the inactive </v>
      </c>
      <c r="S113" s="10" t="str">
        <f>'Agreement Numbers'!$D$45</f>
        <v>23S15C00108</v>
      </c>
      <c r="T113" s="10" t="s">
        <v>677</v>
      </c>
      <c r="U113" s="5" t="s">
        <v>363</v>
      </c>
      <c r="V113" s="10"/>
      <c r="W113" s="10"/>
    </row>
    <row r="114" spans="1:23" x14ac:dyDescent="0.25">
      <c r="A114" s="36" t="str">
        <f>Overview!$B$12</f>
        <v>itt_30080</v>
      </c>
      <c r="B114" s="36" t="str">
        <f>Overview!$B$13</f>
        <v>23-902-01</v>
      </c>
      <c r="C114" s="197">
        <f t="shared" si="4"/>
        <v>0</v>
      </c>
      <c r="D114" s="161" t="s">
        <v>349</v>
      </c>
      <c r="E114" s="207">
        <v>18</v>
      </c>
      <c r="F114" s="171">
        <f>Overview!$D$39</f>
        <v>1250</v>
      </c>
      <c r="G114" s="101">
        <v>9</v>
      </c>
      <c r="H114" s="101">
        <v>2017</v>
      </c>
      <c r="I114" s="5">
        <f>Overview!X39</f>
        <v>0</v>
      </c>
      <c r="J114" s="41">
        <f>SUM(I114*Overview!$D$39)</f>
        <v>0</v>
      </c>
      <c r="K114" s="10" t="str">
        <f t="shared" si="5"/>
        <v>itt_30080/23-902-01/0</v>
      </c>
      <c r="L114" s="10" t="str">
        <f>Overview!$B$12</f>
        <v>itt_30080</v>
      </c>
      <c r="M114" s="226" t="s">
        <v>686</v>
      </c>
      <c r="N114" s="10" t="str">
        <f>Overview!$B$10</f>
        <v>LONDON LEP</v>
      </c>
      <c r="O114" s="10" t="s">
        <v>421</v>
      </c>
      <c r="P114" s="197" t="str">
        <f>'Information for BU'!$C$22</f>
        <v>Delivery of education and training that helps unemployed and inactive people to enter into employment and sustain employment</v>
      </c>
      <c r="Q114" s="10" t="str">
        <f>Overview!$B$11</f>
        <v>SKILLS DEVELOPMENT - RETAIL, TOURISM AND HOSPITALITY - NORTH &amp; EAST AND WEST</v>
      </c>
      <c r="R114" s="10" t="str">
        <f>'Information for BU'!$C$9</f>
        <v xml:space="preserve">1.1 Access to employment for jobseekers/ the inactive </v>
      </c>
      <c r="S114" s="10" t="str">
        <f>'Agreement Numbers'!$D$45</f>
        <v>23S15C00108</v>
      </c>
      <c r="T114" s="10" t="s">
        <v>677</v>
      </c>
      <c r="U114" s="5" t="s">
        <v>363</v>
      </c>
      <c r="V114" s="10"/>
      <c r="W114" s="10"/>
    </row>
    <row r="115" spans="1:23" x14ac:dyDescent="0.25">
      <c r="A115" s="36" t="str">
        <f>Overview!$B$12</f>
        <v>itt_30080</v>
      </c>
      <c r="B115" s="36" t="str">
        <f>Overview!$B$13</f>
        <v>23-902-01</v>
      </c>
      <c r="C115" s="197">
        <f t="shared" si="4"/>
        <v>0</v>
      </c>
      <c r="D115" s="161" t="s">
        <v>349</v>
      </c>
      <c r="E115" s="207">
        <v>18</v>
      </c>
      <c r="F115" s="171">
        <f>Overview!$D$39</f>
        <v>1250</v>
      </c>
      <c r="G115" s="101">
        <v>10</v>
      </c>
      <c r="H115" s="101">
        <v>2017</v>
      </c>
      <c r="I115" s="5">
        <f>Overview!Y39</f>
        <v>0</v>
      </c>
      <c r="J115" s="41">
        <f>SUM(I115*Overview!$D$39)</f>
        <v>0</v>
      </c>
      <c r="K115" s="10" t="str">
        <f t="shared" si="5"/>
        <v>itt_30080/23-902-01/0</v>
      </c>
      <c r="L115" s="10" t="str">
        <f>Overview!$B$12</f>
        <v>itt_30080</v>
      </c>
      <c r="M115" s="226" t="s">
        <v>686</v>
      </c>
      <c r="N115" s="10" t="str">
        <f>Overview!$B$10</f>
        <v>LONDON LEP</v>
      </c>
      <c r="O115" s="10" t="s">
        <v>421</v>
      </c>
      <c r="P115" s="197" t="str">
        <f>'Information for BU'!$C$22</f>
        <v>Delivery of education and training that helps unemployed and inactive people to enter into employment and sustain employment</v>
      </c>
      <c r="Q115" s="10" t="str">
        <f>Overview!$B$11</f>
        <v>SKILLS DEVELOPMENT - RETAIL, TOURISM AND HOSPITALITY - NORTH &amp; EAST AND WEST</v>
      </c>
      <c r="R115" s="10" t="str">
        <f>'Information for BU'!$C$9</f>
        <v xml:space="preserve">1.1 Access to employment for jobseekers/ the inactive </v>
      </c>
      <c r="S115" s="10" t="str">
        <f>'Agreement Numbers'!$D$45</f>
        <v>23S15C00108</v>
      </c>
      <c r="T115" s="10" t="s">
        <v>677</v>
      </c>
      <c r="U115" s="5" t="s">
        <v>363</v>
      </c>
      <c r="V115" s="10"/>
      <c r="W115" s="10"/>
    </row>
    <row r="116" spans="1:23" x14ac:dyDescent="0.25">
      <c r="A116" s="36" t="str">
        <f>Overview!$B$12</f>
        <v>itt_30080</v>
      </c>
      <c r="B116" s="36" t="str">
        <f>Overview!$B$13</f>
        <v>23-902-01</v>
      </c>
      <c r="C116" s="197">
        <f t="shared" si="4"/>
        <v>0</v>
      </c>
      <c r="D116" s="161" t="s">
        <v>349</v>
      </c>
      <c r="E116" s="207">
        <v>18</v>
      </c>
      <c r="F116" s="171">
        <f>Overview!$D$39</f>
        <v>1250</v>
      </c>
      <c r="G116" s="101">
        <v>11</v>
      </c>
      <c r="H116" s="101">
        <v>2017</v>
      </c>
      <c r="I116" s="5">
        <f>Overview!Z39</f>
        <v>0</v>
      </c>
      <c r="J116" s="41">
        <f>SUM(I116*Overview!$D$39)</f>
        <v>0</v>
      </c>
      <c r="K116" s="10" t="str">
        <f t="shared" si="5"/>
        <v>itt_30080/23-902-01/0</v>
      </c>
      <c r="L116" s="10" t="str">
        <f>Overview!$B$12</f>
        <v>itt_30080</v>
      </c>
      <c r="M116" s="226" t="s">
        <v>686</v>
      </c>
      <c r="N116" s="10" t="str">
        <f>Overview!$B$10</f>
        <v>LONDON LEP</v>
      </c>
      <c r="O116" s="10" t="s">
        <v>421</v>
      </c>
      <c r="P116" s="197" t="str">
        <f>'Information for BU'!$C$22</f>
        <v>Delivery of education and training that helps unemployed and inactive people to enter into employment and sustain employment</v>
      </c>
      <c r="Q116" s="10" t="str">
        <f>Overview!$B$11</f>
        <v>SKILLS DEVELOPMENT - RETAIL, TOURISM AND HOSPITALITY - NORTH &amp; EAST AND WEST</v>
      </c>
      <c r="R116" s="10" t="str">
        <f>'Information for BU'!$C$9</f>
        <v xml:space="preserve">1.1 Access to employment for jobseekers/ the inactive </v>
      </c>
      <c r="S116" s="10" t="str">
        <f>'Agreement Numbers'!$D$45</f>
        <v>23S15C00108</v>
      </c>
      <c r="T116" s="10" t="s">
        <v>677</v>
      </c>
      <c r="U116" s="5" t="s">
        <v>363</v>
      </c>
      <c r="V116" s="10"/>
      <c r="W116" s="10"/>
    </row>
    <row r="117" spans="1:23" x14ac:dyDescent="0.25">
      <c r="A117" s="36" t="str">
        <f>Overview!$B$12</f>
        <v>itt_30080</v>
      </c>
      <c r="B117" s="36" t="str">
        <f>Overview!$B$13</f>
        <v>23-902-01</v>
      </c>
      <c r="C117" s="197">
        <f t="shared" si="4"/>
        <v>0</v>
      </c>
      <c r="D117" s="161" t="s">
        <v>349</v>
      </c>
      <c r="E117" s="207">
        <v>18</v>
      </c>
      <c r="F117" s="171">
        <f>Overview!$D$39</f>
        <v>1250</v>
      </c>
      <c r="G117" s="101">
        <v>12</v>
      </c>
      <c r="H117" s="101">
        <v>2017</v>
      </c>
      <c r="I117" s="5">
        <f>Overview!AA39</f>
        <v>0</v>
      </c>
      <c r="J117" s="41">
        <f>SUM(I117*Overview!$D$39)</f>
        <v>0</v>
      </c>
      <c r="K117" s="10" t="str">
        <f t="shared" si="5"/>
        <v>itt_30080/23-902-01/0</v>
      </c>
      <c r="L117" s="10" t="str">
        <f>Overview!$B$12</f>
        <v>itt_30080</v>
      </c>
      <c r="M117" s="226" t="s">
        <v>686</v>
      </c>
      <c r="N117" s="10" t="str">
        <f>Overview!$B$10</f>
        <v>LONDON LEP</v>
      </c>
      <c r="O117" s="10" t="s">
        <v>421</v>
      </c>
      <c r="P117" s="197" t="str">
        <f>'Information for BU'!$C$22</f>
        <v>Delivery of education and training that helps unemployed and inactive people to enter into employment and sustain employment</v>
      </c>
      <c r="Q117" s="10" t="str">
        <f>Overview!$B$11</f>
        <v>SKILLS DEVELOPMENT - RETAIL, TOURISM AND HOSPITALITY - NORTH &amp; EAST AND WEST</v>
      </c>
      <c r="R117" s="10" t="str">
        <f>'Information for BU'!$C$9</f>
        <v xml:space="preserve">1.1 Access to employment for jobseekers/ the inactive </v>
      </c>
      <c r="S117" s="10" t="str">
        <f>'Agreement Numbers'!$D$45</f>
        <v>23S15C00108</v>
      </c>
      <c r="T117" s="10" t="s">
        <v>677</v>
      </c>
      <c r="U117" s="5" t="s">
        <v>363</v>
      </c>
      <c r="V117" s="10"/>
      <c r="W117" s="10"/>
    </row>
    <row r="118" spans="1:23" x14ac:dyDescent="0.25">
      <c r="A118" s="36" t="str">
        <f>Overview!$B$12</f>
        <v>itt_30080</v>
      </c>
      <c r="B118" s="36" t="str">
        <f>Overview!$B$13</f>
        <v>23-902-01</v>
      </c>
      <c r="C118" s="197">
        <f t="shared" si="4"/>
        <v>0</v>
      </c>
      <c r="D118" s="161" t="s">
        <v>349</v>
      </c>
      <c r="E118" s="207">
        <v>18</v>
      </c>
      <c r="F118" s="171">
        <f>Overview!$D$39</f>
        <v>1250</v>
      </c>
      <c r="G118" s="101">
        <v>1</v>
      </c>
      <c r="H118" s="101">
        <v>2018</v>
      </c>
      <c r="I118" s="5">
        <f>Overview!AB39</f>
        <v>0</v>
      </c>
      <c r="J118" s="41">
        <f>SUM(I118*Overview!$D$39)</f>
        <v>0</v>
      </c>
      <c r="K118" s="10" t="str">
        <f t="shared" si="5"/>
        <v>itt_30080/23-902-01/0</v>
      </c>
      <c r="L118" s="10" t="str">
        <f>Overview!$B$12</f>
        <v>itt_30080</v>
      </c>
      <c r="M118" s="226" t="s">
        <v>686</v>
      </c>
      <c r="N118" s="10" t="str">
        <f>Overview!$B$10</f>
        <v>LONDON LEP</v>
      </c>
      <c r="O118" s="10" t="s">
        <v>421</v>
      </c>
      <c r="P118" s="197" t="str">
        <f>'Information for BU'!$C$22</f>
        <v>Delivery of education and training that helps unemployed and inactive people to enter into employment and sustain employment</v>
      </c>
      <c r="Q118" s="10" t="str">
        <f>Overview!$B$11</f>
        <v>SKILLS DEVELOPMENT - RETAIL, TOURISM AND HOSPITALITY - NORTH &amp; EAST AND WEST</v>
      </c>
      <c r="R118" s="10" t="str">
        <f>'Information for BU'!$C$9</f>
        <v xml:space="preserve">1.1 Access to employment for jobseekers/ the inactive </v>
      </c>
      <c r="S118" s="10" t="str">
        <f>'Agreement Numbers'!$D$45</f>
        <v>23S15C00108</v>
      </c>
      <c r="T118" s="10" t="s">
        <v>677</v>
      </c>
      <c r="U118" s="5" t="s">
        <v>363</v>
      </c>
      <c r="V118" s="10"/>
      <c r="W118" s="10"/>
    </row>
    <row r="119" spans="1:23" x14ac:dyDescent="0.25">
      <c r="A119" s="36" t="str">
        <f>Overview!$B$12</f>
        <v>itt_30080</v>
      </c>
      <c r="B119" s="36" t="str">
        <f>Overview!$B$13</f>
        <v>23-902-01</v>
      </c>
      <c r="C119" s="197">
        <f t="shared" si="4"/>
        <v>0</v>
      </c>
      <c r="D119" s="161" t="s">
        <v>349</v>
      </c>
      <c r="E119" s="207">
        <v>18</v>
      </c>
      <c r="F119" s="171">
        <f>Overview!$D$39</f>
        <v>1250</v>
      </c>
      <c r="G119" s="101">
        <v>2</v>
      </c>
      <c r="H119" s="101">
        <v>2018</v>
      </c>
      <c r="I119" s="5">
        <f>Overview!AC39</f>
        <v>0</v>
      </c>
      <c r="J119" s="41">
        <f>SUM(I119*Overview!$D$39)</f>
        <v>0</v>
      </c>
      <c r="K119" s="10" t="str">
        <f t="shared" si="5"/>
        <v>itt_30080/23-902-01/0</v>
      </c>
      <c r="L119" s="10" t="str">
        <f>Overview!$B$12</f>
        <v>itt_30080</v>
      </c>
      <c r="M119" s="226" t="s">
        <v>686</v>
      </c>
      <c r="N119" s="10" t="str">
        <f>Overview!$B$10</f>
        <v>LONDON LEP</v>
      </c>
      <c r="O119" s="10" t="s">
        <v>421</v>
      </c>
      <c r="P119" s="197" t="str">
        <f>'Information for BU'!$C$22</f>
        <v>Delivery of education and training that helps unemployed and inactive people to enter into employment and sustain employment</v>
      </c>
      <c r="Q119" s="10" t="str">
        <f>Overview!$B$11</f>
        <v>SKILLS DEVELOPMENT - RETAIL, TOURISM AND HOSPITALITY - NORTH &amp; EAST AND WEST</v>
      </c>
      <c r="R119" s="10" t="str">
        <f>'Information for BU'!$C$9</f>
        <v xml:space="preserve">1.1 Access to employment for jobseekers/ the inactive </v>
      </c>
      <c r="S119" s="10" t="str">
        <f>'Agreement Numbers'!$D$45</f>
        <v>23S15C00108</v>
      </c>
      <c r="T119" s="10" t="s">
        <v>677</v>
      </c>
      <c r="U119" s="5" t="s">
        <v>363</v>
      </c>
      <c r="V119" s="10"/>
      <c r="W119" s="10"/>
    </row>
    <row r="120" spans="1:23" x14ac:dyDescent="0.25">
      <c r="A120" s="36" t="str">
        <f>Overview!$B$12</f>
        <v>itt_30080</v>
      </c>
      <c r="B120" s="36" t="str">
        <f>Overview!$B$13</f>
        <v>23-902-01</v>
      </c>
      <c r="C120" s="197">
        <f t="shared" si="4"/>
        <v>0</v>
      </c>
      <c r="D120" s="161" t="s">
        <v>349</v>
      </c>
      <c r="E120" s="207">
        <v>18</v>
      </c>
      <c r="F120" s="171">
        <f>Overview!$D$39</f>
        <v>1250</v>
      </c>
      <c r="G120" s="101">
        <v>3</v>
      </c>
      <c r="H120" s="101">
        <v>2018</v>
      </c>
      <c r="I120" s="5">
        <f>Overview!AD39</f>
        <v>0</v>
      </c>
      <c r="J120" s="41">
        <f>SUM(I120*Overview!$D$39)</f>
        <v>0</v>
      </c>
      <c r="K120" s="10" t="str">
        <f t="shared" si="5"/>
        <v>itt_30080/23-902-01/0</v>
      </c>
      <c r="L120" s="10" t="str">
        <f>Overview!$B$12</f>
        <v>itt_30080</v>
      </c>
      <c r="M120" s="226" t="s">
        <v>686</v>
      </c>
      <c r="N120" s="10" t="str">
        <f>Overview!$B$10</f>
        <v>LONDON LEP</v>
      </c>
      <c r="O120" s="10" t="s">
        <v>421</v>
      </c>
      <c r="P120" s="197" t="str">
        <f>'Information for BU'!$C$22</f>
        <v>Delivery of education and training that helps unemployed and inactive people to enter into employment and sustain employment</v>
      </c>
      <c r="Q120" s="10" t="str">
        <f>Overview!$B$11</f>
        <v>SKILLS DEVELOPMENT - RETAIL, TOURISM AND HOSPITALITY - NORTH &amp; EAST AND WEST</v>
      </c>
      <c r="R120" s="10" t="str">
        <f>'Information for BU'!$C$9</f>
        <v xml:space="preserve">1.1 Access to employment for jobseekers/ the inactive </v>
      </c>
      <c r="S120" s="10" t="str">
        <f>'Agreement Numbers'!$D$45</f>
        <v>23S15C00108</v>
      </c>
      <c r="T120" s="10" t="s">
        <v>677</v>
      </c>
      <c r="U120" s="5" t="s">
        <v>363</v>
      </c>
      <c r="V120" s="10"/>
      <c r="W120" s="10"/>
    </row>
    <row r="121" spans="1:23" x14ac:dyDescent="0.25">
      <c r="A121" s="36" t="str">
        <f>Overview!$B$12</f>
        <v>itt_30080</v>
      </c>
      <c r="B121" s="36" t="str">
        <f>Overview!$B$13</f>
        <v>23-902-01</v>
      </c>
      <c r="C121" s="197">
        <f t="shared" ref="C121:C139" si="6">$D$3</f>
        <v>0</v>
      </c>
      <c r="D121" s="161" t="s">
        <v>350</v>
      </c>
      <c r="E121" s="207">
        <v>21</v>
      </c>
      <c r="F121" s="171">
        <f>Overview!$D$42</f>
        <v>1250</v>
      </c>
      <c r="G121" s="101">
        <v>9</v>
      </c>
      <c r="H121" s="101">
        <v>2016</v>
      </c>
      <c r="I121" s="5">
        <f>Overview!L42</f>
        <v>0</v>
      </c>
      <c r="J121" s="41">
        <f>SUM(I121*Overview!$D$42)</f>
        <v>0</v>
      </c>
      <c r="K121" s="10" t="str">
        <f t="shared" ref="K121:K139" si="7">CONCATENATE(A121,"/",B121,"/",C121)</f>
        <v>itt_30080/23-902-01/0</v>
      </c>
      <c r="L121" s="10" t="str">
        <f>Overview!$B$12</f>
        <v>itt_30080</v>
      </c>
      <c r="M121" s="226" t="s">
        <v>686</v>
      </c>
      <c r="N121" s="10" t="str">
        <f>Overview!$B$10</f>
        <v>LONDON LEP</v>
      </c>
      <c r="O121" s="10" t="s">
        <v>421</v>
      </c>
      <c r="P121" s="197" t="str">
        <f>'Information for BU'!$C$22</f>
        <v>Delivery of education and training that helps unemployed and inactive people to enter into employment and sustain employment</v>
      </c>
      <c r="Q121" s="10" t="str">
        <f>Overview!$B$11</f>
        <v>SKILLS DEVELOPMENT - RETAIL, TOURISM AND HOSPITALITY - NORTH &amp; EAST AND WEST</v>
      </c>
      <c r="R121" s="10" t="str">
        <f>'Information for BU'!$C$9</f>
        <v xml:space="preserve">1.1 Access to employment for jobseekers/ the inactive </v>
      </c>
      <c r="S121" s="10" t="str">
        <f>'Agreement Numbers'!$D$45</f>
        <v>23S15C00108</v>
      </c>
      <c r="T121" s="10" t="s">
        <v>677</v>
      </c>
      <c r="U121" s="5" t="s">
        <v>363</v>
      </c>
      <c r="V121" s="10"/>
      <c r="W121" s="10"/>
    </row>
    <row r="122" spans="1:23" x14ac:dyDescent="0.25">
      <c r="A122" s="36" t="str">
        <f>Overview!$B$12</f>
        <v>itt_30080</v>
      </c>
      <c r="B122" s="36" t="str">
        <f>Overview!$B$13</f>
        <v>23-902-01</v>
      </c>
      <c r="C122" s="197">
        <f t="shared" si="6"/>
        <v>0</v>
      </c>
      <c r="D122" s="161" t="s">
        <v>350</v>
      </c>
      <c r="E122" s="207">
        <v>21</v>
      </c>
      <c r="F122" s="171">
        <f>Overview!$D$42</f>
        <v>1250</v>
      </c>
      <c r="G122" s="101">
        <v>10</v>
      </c>
      <c r="H122" s="101">
        <v>2016</v>
      </c>
      <c r="I122" s="5">
        <f>Overview!M42</f>
        <v>0</v>
      </c>
      <c r="J122" s="41">
        <f>SUM(I122*Overview!$D$42)</f>
        <v>0</v>
      </c>
      <c r="K122" s="10" t="str">
        <f t="shared" si="7"/>
        <v>itt_30080/23-902-01/0</v>
      </c>
      <c r="L122" s="10" t="str">
        <f>Overview!$B$12</f>
        <v>itt_30080</v>
      </c>
      <c r="M122" s="226" t="s">
        <v>686</v>
      </c>
      <c r="N122" s="10" t="str">
        <f>Overview!$B$10</f>
        <v>LONDON LEP</v>
      </c>
      <c r="O122" s="10" t="s">
        <v>421</v>
      </c>
      <c r="P122" s="197" t="str">
        <f>'Information for BU'!$C$22</f>
        <v>Delivery of education and training that helps unemployed and inactive people to enter into employment and sustain employment</v>
      </c>
      <c r="Q122" s="10" t="str">
        <f>Overview!$B$11</f>
        <v>SKILLS DEVELOPMENT - RETAIL, TOURISM AND HOSPITALITY - NORTH &amp; EAST AND WEST</v>
      </c>
      <c r="R122" s="10" t="str">
        <f>'Information for BU'!$C$9</f>
        <v xml:space="preserve">1.1 Access to employment for jobseekers/ the inactive </v>
      </c>
      <c r="S122" s="10" t="str">
        <f>'Agreement Numbers'!$D$45</f>
        <v>23S15C00108</v>
      </c>
      <c r="T122" s="10" t="s">
        <v>677</v>
      </c>
      <c r="U122" s="5" t="s">
        <v>363</v>
      </c>
      <c r="V122" s="10"/>
      <c r="W122" s="10"/>
    </row>
    <row r="123" spans="1:23" x14ac:dyDescent="0.25">
      <c r="A123" s="36" t="str">
        <f>Overview!$B$12</f>
        <v>itt_30080</v>
      </c>
      <c r="B123" s="36" t="str">
        <f>Overview!$B$13</f>
        <v>23-902-01</v>
      </c>
      <c r="C123" s="197">
        <f t="shared" si="6"/>
        <v>0</v>
      </c>
      <c r="D123" s="161" t="s">
        <v>350</v>
      </c>
      <c r="E123" s="207">
        <v>21</v>
      </c>
      <c r="F123" s="171">
        <f>Overview!$D$42</f>
        <v>1250</v>
      </c>
      <c r="G123" s="101">
        <v>11</v>
      </c>
      <c r="H123" s="101">
        <v>2016</v>
      </c>
      <c r="I123" s="5">
        <f>Overview!N42</f>
        <v>0</v>
      </c>
      <c r="J123" s="41">
        <f>SUM(I123*Overview!$D$42)</f>
        <v>0</v>
      </c>
      <c r="K123" s="10" t="str">
        <f t="shared" si="7"/>
        <v>itt_30080/23-902-01/0</v>
      </c>
      <c r="L123" s="10" t="str">
        <f>Overview!$B$12</f>
        <v>itt_30080</v>
      </c>
      <c r="M123" s="226" t="s">
        <v>686</v>
      </c>
      <c r="N123" s="10" t="str">
        <f>Overview!$B$10</f>
        <v>LONDON LEP</v>
      </c>
      <c r="O123" s="10" t="s">
        <v>421</v>
      </c>
      <c r="P123" s="197" t="str">
        <f>'Information for BU'!$C$22</f>
        <v>Delivery of education and training that helps unemployed and inactive people to enter into employment and sustain employment</v>
      </c>
      <c r="Q123" s="10" t="str">
        <f>Overview!$B$11</f>
        <v>SKILLS DEVELOPMENT - RETAIL, TOURISM AND HOSPITALITY - NORTH &amp; EAST AND WEST</v>
      </c>
      <c r="R123" s="10" t="str">
        <f>'Information for BU'!$C$9</f>
        <v xml:space="preserve">1.1 Access to employment for jobseekers/ the inactive </v>
      </c>
      <c r="S123" s="10" t="str">
        <f>'Agreement Numbers'!$D$45</f>
        <v>23S15C00108</v>
      </c>
      <c r="T123" s="10" t="s">
        <v>677</v>
      </c>
      <c r="U123" s="5" t="s">
        <v>363</v>
      </c>
      <c r="V123" s="10"/>
      <c r="W123" s="10"/>
    </row>
    <row r="124" spans="1:23" x14ac:dyDescent="0.25">
      <c r="A124" s="36" t="str">
        <f>Overview!$B$12</f>
        <v>itt_30080</v>
      </c>
      <c r="B124" s="36" t="str">
        <f>Overview!$B$13</f>
        <v>23-902-01</v>
      </c>
      <c r="C124" s="197">
        <f t="shared" si="6"/>
        <v>0</v>
      </c>
      <c r="D124" s="161" t="s">
        <v>350</v>
      </c>
      <c r="E124" s="207">
        <v>21</v>
      </c>
      <c r="F124" s="171">
        <f>Overview!$D$42</f>
        <v>1250</v>
      </c>
      <c r="G124" s="101">
        <v>12</v>
      </c>
      <c r="H124" s="101">
        <v>2016</v>
      </c>
      <c r="I124" s="5">
        <f>Overview!O42</f>
        <v>0</v>
      </c>
      <c r="J124" s="41">
        <f>SUM(I124*Overview!$D$42)</f>
        <v>0</v>
      </c>
      <c r="K124" s="10" t="str">
        <f t="shared" si="7"/>
        <v>itt_30080/23-902-01/0</v>
      </c>
      <c r="L124" s="10" t="str">
        <f>Overview!$B$12</f>
        <v>itt_30080</v>
      </c>
      <c r="M124" s="226" t="s">
        <v>686</v>
      </c>
      <c r="N124" s="10" t="str">
        <f>Overview!$B$10</f>
        <v>LONDON LEP</v>
      </c>
      <c r="O124" s="10" t="s">
        <v>421</v>
      </c>
      <c r="P124" s="197" t="str">
        <f>'Information for BU'!$C$22</f>
        <v>Delivery of education and training that helps unemployed and inactive people to enter into employment and sustain employment</v>
      </c>
      <c r="Q124" s="10" t="str">
        <f>Overview!$B$11</f>
        <v>SKILLS DEVELOPMENT - RETAIL, TOURISM AND HOSPITALITY - NORTH &amp; EAST AND WEST</v>
      </c>
      <c r="R124" s="10" t="str">
        <f>'Information for BU'!$C$9</f>
        <v xml:space="preserve">1.1 Access to employment for jobseekers/ the inactive </v>
      </c>
      <c r="S124" s="10" t="str">
        <f>'Agreement Numbers'!$D$45</f>
        <v>23S15C00108</v>
      </c>
      <c r="T124" s="10" t="s">
        <v>677</v>
      </c>
      <c r="U124" s="5" t="s">
        <v>363</v>
      </c>
      <c r="V124" s="10"/>
      <c r="W124" s="10"/>
    </row>
    <row r="125" spans="1:23" x14ac:dyDescent="0.25">
      <c r="A125" s="36" t="str">
        <f>Overview!$B$12</f>
        <v>itt_30080</v>
      </c>
      <c r="B125" s="36" t="str">
        <f>Overview!$B$13</f>
        <v>23-902-01</v>
      </c>
      <c r="C125" s="197">
        <f t="shared" si="6"/>
        <v>0</v>
      </c>
      <c r="D125" s="161" t="s">
        <v>350</v>
      </c>
      <c r="E125" s="207">
        <v>21</v>
      </c>
      <c r="F125" s="171">
        <f>Overview!$D$42</f>
        <v>1250</v>
      </c>
      <c r="G125" s="101">
        <v>1</v>
      </c>
      <c r="H125" s="101">
        <v>2017</v>
      </c>
      <c r="I125" s="5">
        <f>Overview!P42</f>
        <v>0</v>
      </c>
      <c r="J125" s="41">
        <f>SUM(I125*Overview!$D$42)</f>
        <v>0</v>
      </c>
      <c r="K125" s="10" t="str">
        <f t="shared" si="7"/>
        <v>itt_30080/23-902-01/0</v>
      </c>
      <c r="L125" s="10" t="str">
        <f>Overview!$B$12</f>
        <v>itt_30080</v>
      </c>
      <c r="M125" s="226" t="s">
        <v>686</v>
      </c>
      <c r="N125" s="10" t="str">
        <f>Overview!$B$10</f>
        <v>LONDON LEP</v>
      </c>
      <c r="O125" s="10" t="s">
        <v>421</v>
      </c>
      <c r="P125" s="197" t="str">
        <f>'Information for BU'!$C$22</f>
        <v>Delivery of education and training that helps unemployed and inactive people to enter into employment and sustain employment</v>
      </c>
      <c r="Q125" s="10" t="str">
        <f>Overview!$B$11</f>
        <v>SKILLS DEVELOPMENT - RETAIL, TOURISM AND HOSPITALITY - NORTH &amp; EAST AND WEST</v>
      </c>
      <c r="R125" s="10" t="str">
        <f>'Information for BU'!$C$9</f>
        <v xml:space="preserve">1.1 Access to employment for jobseekers/ the inactive </v>
      </c>
      <c r="S125" s="10" t="str">
        <f>'Agreement Numbers'!$D$45</f>
        <v>23S15C00108</v>
      </c>
      <c r="T125" s="10" t="s">
        <v>677</v>
      </c>
      <c r="U125" s="5" t="s">
        <v>363</v>
      </c>
      <c r="V125" s="10"/>
      <c r="W125" s="10"/>
    </row>
    <row r="126" spans="1:23" x14ac:dyDescent="0.25">
      <c r="A126" s="36" t="str">
        <f>Overview!$B$12</f>
        <v>itt_30080</v>
      </c>
      <c r="B126" s="36" t="str">
        <f>Overview!$B$13</f>
        <v>23-902-01</v>
      </c>
      <c r="C126" s="197">
        <f t="shared" si="6"/>
        <v>0</v>
      </c>
      <c r="D126" s="161" t="s">
        <v>350</v>
      </c>
      <c r="E126" s="207">
        <v>21</v>
      </c>
      <c r="F126" s="171">
        <f>Overview!$D$42</f>
        <v>1250</v>
      </c>
      <c r="G126" s="101">
        <v>2</v>
      </c>
      <c r="H126" s="101">
        <v>2017</v>
      </c>
      <c r="I126" s="5">
        <f>Overview!Q42</f>
        <v>0</v>
      </c>
      <c r="J126" s="41">
        <f>SUM(I126*Overview!$D$42)</f>
        <v>0</v>
      </c>
      <c r="K126" s="10" t="str">
        <f t="shared" si="7"/>
        <v>itt_30080/23-902-01/0</v>
      </c>
      <c r="L126" s="10" t="str">
        <f>Overview!$B$12</f>
        <v>itt_30080</v>
      </c>
      <c r="M126" s="226" t="s">
        <v>686</v>
      </c>
      <c r="N126" s="10" t="str">
        <f>Overview!$B$10</f>
        <v>LONDON LEP</v>
      </c>
      <c r="O126" s="10" t="s">
        <v>421</v>
      </c>
      <c r="P126" s="197" t="str">
        <f>'Information for BU'!$C$22</f>
        <v>Delivery of education and training that helps unemployed and inactive people to enter into employment and sustain employment</v>
      </c>
      <c r="Q126" s="10" t="str">
        <f>Overview!$B$11</f>
        <v>SKILLS DEVELOPMENT - RETAIL, TOURISM AND HOSPITALITY - NORTH &amp; EAST AND WEST</v>
      </c>
      <c r="R126" s="10" t="str">
        <f>'Information for BU'!$C$9</f>
        <v xml:space="preserve">1.1 Access to employment for jobseekers/ the inactive </v>
      </c>
      <c r="S126" s="10" t="str">
        <f>'Agreement Numbers'!$D$45</f>
        <v>23S15C00108</v>
      </c>
      <c r="T126" s="10" t="s">
        <v>677</v>
      </c>
      <c r="U126" s="5" t="s">
        <v>363</v>
      </c>
      <c r="V126" s="10"/>
      <c r="W126" s="10"/>
    </row>
    <row r="127" spans="1:23" x14ac:dyDescent="0.25">
      <c r="A127" s="36" t="str">
        <f>Overview!$B$12</f>
        <v>itt_30080</v>
      </c>
      <c r="B127" s="36" t="str">
        <f>Overview!$B$13</f>
        <v>23-902-01</v>
      </c>
      <c r="C127" s="197">
        <f t="shared" si="6"/>
        <v>0</v>
      </c>
      <c r="D127" s="161" t="s">
        <v>350</v>
      </c>
      <c r="E127" s="207">
        <v>21</v>
      </c>
      <c r="F127" s="171">
        <f>Overview!$D$42</f>
        <v>1250</v>
      </c>
      <c r="G127" s="101">
        <v>3</v>
      </c>
      <c r="H127" s="101">
        <v>2017</v>
      </c>
      <c r="I127" s="5">
        <f>Overview!R42</f>
        <v>0</v>
      </c>
      <c r="J127" s="41">
        <f>SUM(I127*Overview!$D$42)</f>
        <v>0</v>
      </c>
      <c r="K127" s="10" t="str">
        <f t="shared" si="7"/>
        <v>itt_30080/23-902-01/0</v>
      </c>
      <c r="L127" s="10" t="str">
        <f>Overview!$B$12</f>
        <v>itt_30080</v>
      </c>
      <c r="M127" s="226" t="s">
        <v>686</v>
      </c>
      <c r="N127" s="10" t="str">
        <f>Overview!$B$10</f>
        <v>LONDON LEP</v>
      </c>
      <c r="O127" s="10" t="s">
        <v>421</v>
      </c>
      <c r="P127" s="197" t="str">
        <f>'Information for BU'!$C$22</f>
        <v>Delivery of education and training that helps unemployed and inactive people to enter into employment and sustain employment</v>
      </c>
      <c r="Q127" s="10" t="str">
        <f>Overview!$B$11</f>
        <v>SKILLS DEVELOPMENT - RETAIL, TOURISM AND HOSPITALITY - NORTH &amp; EAST AND WEST</v>
      </c>
      <c r="R127" s="10" t="str">
        <f>'Information for BU'!$C$9</f>
        <v xml:space="preserve">1.1 Access to employment for jobseekers/ the inactive </v>
      </c>
      <c r="S127" s="10" t="str">
        <f>'Agreement Numbers'!$D$45</f>
        <v>23S15C00108</v>
      </c>
      <c r="T127" s="10" t="s">
        <v>677</v>
      </c>
      <c r="U127" s="5" t="s">
        <v>363</v>
      </c>
      <c r="V127" s="10"/>
      <c r="W127" s="10"/>
    </row>
    <row r="128" spans="1:23" x14ac:dyDescent="0.25">
      <c r="A128" s="36" t="str">
        <f>Overview!$B$12</f>
        <v>itt_30080</v>
      </c>
      <c r="B128" s="36" t="str">
        <f>Overview!$B$13</f>
        <v>23-902-01</v>
      </c>
      <c r="C128" s="197">
        <f t="shared" si="6"/>
        <v>0</v>
      </c>
      <c r="D128" s="161" t="s">
        <v>350</v>
      </c>
      <c r="E128" s="207">
        <v>21</v>
      </c>
      <c r="F128" s="171">
        <f>Overview!$D$42</f>
        <v>1250</v>
      </c>
      <c r="G128" s="101">
        <v>4</v>
      </c>
      <c r="H128" s="101">
        <v>2017</v>
      </c>
      <c r="I128" s="5">
        <f>Overview!S42</f>
        <v>0</v>
      </c>
      <c r="J128" s="41">
        <f>SUM(I128*Overview!$D$42)</f>
        <v>0</v>
      </c>
      <c r="K128" s="10" t="str">
        <f t="shared" si="7"/>
        <v>itt_30080/23-902-01/0</v>
      </c>
      <c r="L128" s="10" t="str">
        <f>Overview!$B$12</f>
        <v>itt_30080</v>
      </c>
      <c r="M128" s="226" t="s">
        <v>686</v>
      </c>
      <c r="N128" s="10" t="str">
        <f>Overview!$B$10</f>
        <v>LONDON LEP</v>
      </c>
      <c r="O128" s="10" t="s">
        <v>421</v>
      </c>
      <c r="P128" s="197" t="str">
        <f>'Information for BU'!$C$22</f>
        <v>Delivery of education and training that helps unemployed and inactive people to enter into employment and sustain employment</v>
      </c>
      <c r="Q128" s="10" t="str">
        <f>Overview!$B$11</f>
        <v>SKILLS DEVELOPMENT - RETAIL, TOURISM AND HOSPITALITY - NORTH &amp; EAST AND WEST</v>
      </c>
      <c r="R128" s="10" t="str">
        <f>'Information for BU'!$C$9</f>
        <v xml:space="preserve">1.1 Access to employment for jobseekers/ the inactive </v>
      </c>
      <c r="S128" s="10" t="str">
        <f>'Agreement Numbers'!$D$45</f>
        <v>23S15C00108</v>
      </c>
      <c r="T128" s="10" t="s">
        <v>677</v>
      </c>
      <c r="U128" s="5" t="s">
        <v>363</v>
      </c>
      <c r="V128" s="10"/>
      <c r="W128" s="10"/>
    </row>
    <row r="129" spans="1:23" x14ac:dyDescent="0.25">
      <c r="A129" s="36" t="str">
        <f>Overview!$B$12</f>
        <v>itt_30080</v>
      </c>
      <c r="B129" s="36" t="str">
        <f>Overview!$B$13</f>
        <v>23-902-01</v>
      </c>
      <c r="C129" s="197">
        <f t="shared" si="6"/>
        <v>0</v>
      </c>
      <c r="D129" s="161" t="s">
        <v>350</v>
      </c>
      <c r="E129" s="207">
        <v>21</v>
      </c>
      <c r="F129" s="171">
        <f>Overview!$D$42</f>
        <v>1250</v>
      </c>
      <c r="G129" s="101">
        <v>5</v>
      </c>
      <c r="H129" s="101">
        <v>2017</v>
      </c>
      <c r="I129" s="5">
        <f>Overview!T42</f>
        <v>0</v>
      </c>
      <c r="J129" s="41">
        <f>SUM(I129*Overview!$D$42)</f>
        <v>0</v>
      </c>
      <c r="K129" s="10" t="str">
        <f t="shared" si="7"/>
        <v>itt_30080/23-902-01/0</v>
      </c>
      <c r="L129" s="10" t="str">
        <f>Overview!$B$12</f>
        <v>itt_30080</v>
      </c>
      <c r="M129" s="226" t="s">
        <v>686</v>
      </c>
      <c r="N129" s="10" t="str">
        <f>Overview!$B$10</f>
        <v>LONDON LEP</v>
      </c>
      <c r="O129" s="10" t="s">
        <v>421</v>
      </c>
      <c r="P129" s="197" t="str">
        <f>'Information for BU'!$C$22</f>
        <v>Delivery of education and training that helps unemployed and inactive people to enter into employment and sustain employment</v>
      </c>
      <c r="Q129" s="10" t="str">
        <f>Overview!$B$11</f>
        <v>SKILLS DEVELOPMENT - RETAIL, TOURISM AND HOSPITALITY - NORTH &amp; EAST AND WEST</v>
      </c>
      <c r="R129" s="10" t="str">
        <f>'Information for BU'!$C$9</f>
        <v xml:space="preserve">1.1 Access to employment for jobseekers/ the inactive </v>
      </c>
      <c r="S129" s="10" t="str">
        <f>'Agreement Numbers'!$D$45</f>
        <v>23S15C00108</v>
      </c>
      <c r="T129" s="10" t="s">
        <v>677</v>
      </c>
      <c r="U129" s="5" t="s">
        <v>363</v>
      </c>
      <c r="V129" s="10"/>
      <c r="W129" s="10"/>
    </row>
    <row r="130" spans="1:23" x14ac:dyDescent="0.25">
      <c r="A130" s="36" t="str">
        <f>Overview!$B$12</f>
        <v>itt_30080</v>
      </c>
      <c r="B130" s="36" t="str">
        <f>Overview!$B$13</f>
        <v>23-902-01</v>
      </c>
      <c r="C130" s="197">
        <f t="shared" si="6"/>
        <v>0</v>
      </c>
      <c r="D130" s="161" t="s">
        <v>350</v>
      </c>
      <c r="E130" s="207">
        <v>21</v>
      </c>
      <c r="F130" s="171">
        <f>Overview!$D$42</f>
        <v>1250</v>
      </c>
      <c r="G130" s="101">
        <v>6</v>
      </c>
      <c r="H130" s="101">
        <v>2017</v>
      </c>
      <c r="I130" s="5">
        <f>Overview!U42</f>
        <v>0</v>
      </c>
      <c r="J130" s="41">
        <f>SUM(I130*Overview!$D$42)</f>
        <v>0</v>
      </c>
      <c r="K130" s="10" t="str">
        <f t="shared" si="7"/>
        <v>itt_30080/23-902-01/0</v>
      </c>
      <c r="L130" s="10" t="str">
        <f>Overview!$B$12</f>
        <v>itt_30080</v>
      </c>
      <c r="M130" s="226" t="s">
        <v>686</v>
      </c>
      <c r="N130" s="10" t="str">
        <f>Overview!$B$10</f>
        <v>LONDON LEP</v>
      </c>
      <c r="O130" s="10" t="s">
        <v>421</v>
      </c>
      <c r="P130" s="197" t="str">
        <f>'Information for BU'!$C$22</f>
        <v>Delivery of education and training that helps unemployed and inactive people to enter into employment and sustain employment</v>
      </c>
      <c r="Q130" s="10" t="str">
        <f>Overview!$B$11</f>
        <v>SKILLS DEVELOPMENT - RETAIL, TOURISM AND HOSPITALITY - NORTH &amp; EAST AND WEST</v>
      </c>
      <c r="R130" s="10" t="str">
        <f>'Information for BU'!$C$9</f>
        <v xml:space="preserve">1.1 Access to employment for jobseekers/ the inactive </v>
      </c>
      <c r="S130" s="10" t="str">
        <f>'Agreement Numbers'!$D$45</f>
        <v>23S15C00108</v>
      </c>
      <c r="T130" s="10" t="s">
        <v>677</v>
      </c>
      <c r="U130" s="5" t="s">
        <v>363</v>
      </c>
      <c r="V130" s="10"/>
      <c r="W130" s="10"/>
    </row>
    <row r="131" spans="1:23" x14ac:dyDescent="0.25">
      <c r="A131" s="36" t="str">
        <f>Overview!$B$12</f>
        <v>itt_30080</v>
      </c>
      <c r="B131" s="36" t="str">
        <f>Overview!$B$13</f>
        <v>23-902-01</v>
      </c>
      <c r="C131" s="197">
        <f t="shared" si="6"/>
        <v>0</v>
      </c>
      <c r="D131" s="161" t="s">
        <v>350</v>
      </c>
      <c r="E131" s="207">
        <v>21</v>
      </c>
      <c r="F131" s="171">
        <f>Overview!$D$42</f>
        <v>1250</v>
      </c>
      <c r="G131" s="101">
        <v>7</v>
      </c>
      <c r="H131" s="101">
        <v>2017</v>
      </c>
      <c r="I131" s="5">
        <f>Overview!V42</f>
        <v>0</v>
      </c>
      <c r="J131" s="41">
        <f>SUM(I131*Overview!$D$42)</f>
        <v>0</v>
      </c>
      <c r="K131" s="10" t="str">
        <f t="shared" si="7"/>
        <v>itt_30080/23-902-01/0</v>
      </c>
      <c r="L131" s="10" t="str">
        <f>Overview!$B$12</f>
        <v>itt_30080</v>
      </c>
      <c r="M131" s="226" t="s">
        <v>686</v>
      </c>
      <c r="N131" s="10" t="str">
        <f>Overview!$B$10</f>
        <v>LONDON LEP</v>
      </c>
      <c r="O131" s="10" t="s">
        <v>421</v>
      </c>
      <c r="P131" s="197" t="str">
        <f>'Information for BU'!$C$22</f>
        <v>Delivery of education and training that helps unemployed and inactive people to enter into employment and sustain employment</v>
      </c>
      <c r="Q131" s="10" t="str">
        <f>Overview!$B$11</f>
        <v>SKILLS DEVELOPMENT - RETAIL, TOURISM AND HOSPITALITY - NORTH &amp; EAST AND WEST</v>
      </c>
      <c r="R131" s="10" t="str">
        <f>'Information for BU'!$C$9</f>
        <v xml:space="preserve">1.1 Access to employment for jobseekers/ the inactive </v>
      </c>
      <c r="S131" s="10" t="str">
        <f>'Agreement Numbers'!$D$45</f>
        <v>23S15C00108</v>
      </c>
      <c r="T131" s="10" t="s">
        <v>677</v>
      </c>
      <c r="U131" s="5" t="s">
        <v>363</v>
      </c>
      <c r="V131" s="10"/>
      <c r="W131" s="10"/>
    </row>
    <row r="132" spans="1:23" x14ac:dyDescent="0.25">
      <c r="A132" s="36" t="str">
        <f>Overview!$B$12</f>
        <v>itt_30080</v>
      </c>
      <c r="B132" s="36" t="str">
        <f>Overview!$B$13</f>
        <v>23-902-01</v>
      </c>
      <c r="C132" s="197">
        <f t="shared" si="6"/>
        <v>0</v>
      </c>
      <c r="D132" s="161" t="s">
        <v>350</v>
      </c>
      <c r="E132" s="207">
        <v>21</v>
      </c>
      <c r="F132" s="171">
        <f>Overview!$D$42</f>
        <v>1250</v>
      </c>
      <c r="G132" s="101">
        <v>8</v>
      </c>
      <c r="H132" s="101">
        <v>2017</v>
      </c>
      <c r="I132" s="5">
        <f>Overview!W42</f>
        <v>0</v>
      </c>
      <c r="J132" s="41">
        <f>SUM(I132*Overview!$D$42)</f>
        <v>0</v>
      </c>
      <c r="K132" s="10" t="str">
        <f t="shared" si="7"/>
        <v>itt_30080/23-902-01/0</v>
      </c>
      <c r="L132" s="10" t="str">
        <f>Overview!$B$12</f>
        <v>itt_30080</v>
      </c>
      <c r="M132" s="226" t="s">
        <v>686</v>
      </c>
      <c r="N132" s="10" t="str">
        <f>Overview!$B$10</f>
        <v>LONDON LEP</v>
      </c>
      <c r="O132" s="10" t="s">
        <v>421</v>
      </c>
      <c r="P132" s="197" t="str">
        <f>'Information for BU'!$C$22</f>
        <v>Delivery of education and training that helps unemployed and inactive people to enter into employment and sustain employment</v>
      </c>
      <c r="Q132" s="10" t="str">
        <f>Overview!$B$11</f>
        <v>SKILLS DEVELOPMENT - RETAIL, TOURISM AND HOSPITALITY - NORTH &amp; EAST AND WEST</v>
      </c>
      <c r="R132" s="10" t="str">
        <f>'Information for BU'!$C$9</f>
        <v xml:space="preserve">1.1 Access to employment for jobseekers/ the inactive </v>
      </c>
      <c r="S132" s="10" t="str">
        <f>'Agreement Numbers'!$D$45</f>
        <v>23S15C00108</v>
      </c>
      <c r="T132" s="10" t="s">
        <v>677</v>
      </c>
      <c r="U132" s="5" t="s">
        <v>363</v>
      </c>
      <c r="V132" s="10"/>
      <c r="W132" s="10"/>
    </row>
    <row r="133" spans="1:23" x14ac:dyDescent="0.25">
      <c r="A133" s="36" t="str">
        <f>Overview!$B$12</f>
        <v>itt_30080</v>
      </c>
      <c r="B133" s="36" t="str">
        <f>Overview!$B$13</f>
        <v>23-902-01</v>
      </c>
      <c r="C133" s="197">
        <f t="shared" si="6"/>
        <v>0</v>
      </c>
      <c r="D133" s="161" t="s">
        <v>350</v>
      </c>
      <c r="E133" s="207">
        <v>21</v>
      </c>
      <c r="F133" s="171">
        <f>Overview!$D$42</f>
        <v>1250</v>
      </c>
      <c r="G133" s="101">
        <v>9</v>
      </c>
      <c r="H133" s="101">
        <v>2017</v>
      </c>
      <c r="I133" s="5">
        <f>Overview!X42</f>
        <v>0</v>
      </c>
      <c r="J133" s="41">
        <f>SUM(I133*Overview!$D$42)</f>
        <v>0</v>
      </c>
      <c r="K133" s="10" t="str">
        <f t="shared" si="7"/>
        <v>itt_30080/23-902-01/0</v>
      </c>
      <c r="L133" s="10" t="str">
        <f>Overview!$B$12</f>
        <v>itt_30080</v>
      </c>
      <c r="M133" s="226" t="s">
        <v>686</v>
      </c>
      <c r="N133" s="10" t="str">
        <f>Overview!$B$10</f>
        <v>LONDON LEP</v>
      </c>
      <c r="O133" s="10" t="s">
        <v>421</v>
      </c>
      <c r="P133" s="197" t="str">
        <f>'Information for BU'!$C$22</f>
        <v>Delivery of education and training that helps unemployed and inactive people to enter into employment and sustain employment</v>
      </c>
      <c r="Q133" s="10" t="str">
        <f>Overview!$B$11</f>
        <v>SKILLS DEVELOPMENT - RETAIL, TOURISM AND HOSPITALITY - NORTH &amp; EAST AND WEST</v>
      </c>
      <c r="R133" s="10" t="str">
        <f>'Information for BU'!$C$9</f>
        <v xml:space="preserve">1.1 Access to employment for jobseekers/ the inactive </v>
      </c>
      <c r="S133" s="10" t="str">
        <f>'Agreement Numbers'!$D$45</f>
        <v>23S15C00108</v>
      </c>
      <c r="T133" s="10" t="s">
        <v>677</v>
      </c>
      <c r="U133" s="5" t="s">
        <v>363</v>
      </c>
      <c r="V133" s="10"/>
      <c r="W133" s="10"/>
    </row>
    <row r="134" spans="1:23" x14ac:dyDescent="0.25">
      <c r="A134" s="36" t="str">
        <f>Overview!$B$12</f>
        <v>itt_30080</v>
      </c>
      <c r="B134" s="36" t="str">
        <f>Overview!$B$13</f>
        <v>23-902-01</v>
      </c>
      <c r="C134" s="197">
        <f t="shared" si="6"/>
        <v>0</v>
      </c>
      <c r="D134" s="161" t="s">
        <v>350</v>
      </c>
      <c r="E134" s="207">
        <v>21</v>
      </c>
      <c r="F134" s="171">
        <f>Overview!$D$42</f>
        <v>1250</v>
      </c>
      <c r="G134" s="101">
        <v>10</v>
      </c>
      <c r="H134" s="101">
        <v>2017</v>
      </c>
      <c r="I134" s="5">
        <f>Overview!Y42</f>
        <v>0</v>
      </c>
      <c r="J134" s="41">
        <f>SUM(I134*Overview!$D$42)</f>
        <v>0</v>
      </c>
      <c r="K134" s="10" t="str">
        <f t="shared" si="7"/>
        <v>itt_30080/23-902-01/0</v>
      </c>
      <c r="L134" s="10" t="str">
        <f>Overview!$B$12</f>
        <v>itt_30080</v>
      </c>
      <c r="M134" s="226" t="s">
        <v>686</v>
      </c>
      <c r="N134" s="10" t="str">
        <f>Overview!$B$10</f>
        <v>LONDON LEP</v>
      </c>
      <c r="O134" s="10" t="s">
        <v>421</v>
      </c>
      <c r="P134" s="197" t="str">
        <f>'Information for BU'!$C$22</f>
        <v>Delivery of education and training that helps unemployed and inactive people to enter into employment and sustain employment</v>
      </c>
      <c r="Q134" s="10" t="str">
        <f>Overview!$B$11</f>
        <v>SKILLS DEVELOPMENT - RETAIL, TOURISM AND HOSPITALITY - NORTH &amp; EAST AND WEST</v>
      </c>
      <c r="R134" s="10" t="str">
        <f>'Information for BU'!$C$9</f>
        <v xml:space="preserve">1.1 Access to employment for jobseekers/ the inactive </v>
      </c>
      <c r="S134" s="10" t="str">
        <f>'Agreement Numbers'!$D$45</f>
        <v>23S15C00108</v>
      </c>
      <c r="T134" s="10" t="s">
        <v>677</v>
      </c>
      <c r="U134" s="5" t="s">
        <v>363</v>
      </c>
      <c r="V134" s="10"/>
      <c r="W134" s="10"/>
    </row>
    <row r="135" spans="1:23" x14ac:dyDescent="0.25">
      <c r="A135" s="36" t="str">
        <f>Overview!$B$12</f>
        <v>itt_30080</v>
      </c>
      <c r="B135" s="36" t="str">
        <f>Overview!$B$13</f>
        <v>23-902-01</v>
      </c>
      <c r="C135" s="197">
        <f t="shared" si="6"/>
        <v>0</v>
      </c>
      <c r="D135" s="161" t="s">
        <v>350</v>
      </c>
      <c r="E135" s="207">
        <v>21</v>
      </c>
      <c r="F135" s="171">
        <f>Overview!$D$42</f>
        <v>1250</v>
      </c>
      <c r="G135" s="101">
        <v>11</v>
      </c>
      <c r="H135" s="101">
        <v>2017</v>
      </c>
      <c r="I135" s="5">
        <f>Overview!Z42</f>
        <v>0</v>
      </c>
      <c r="J135" s="41">
        <f>SUM(I135*Overview!$D$42)</f>
        <v>0</v>
      </c>
      <c r="K135" s="10" t="str">
        <f t="shared" si="7"/>
        <v>itt_30080/23-902-01/0</v>
      </c>
      <c r="L135" s="10" t="str">
        <f>Overview!$B$12</f>
        <v>itt_30080</v>
      </c>
      <c r="M135" s="226" t="s">
        <v>686</v>
      </c>
      <c r="N135" s="10" t="str">
        <f>Overview!$B$10</f>
        <v>LONDON LEP</v>
      </c>
      <c r="O135" s="10" t="s">
        <v>421</v>
      </c>
      <c r="P135" s="197" t="str">
        <f>'Information for BU'!$C$22</f>
        <v>Delivery of education and training that helps unemployed and inactive people to enter into employment and sustain employment</v>
      </c>
      <c r="Q135" s="10" t="str">
        <f>Overview!$B$11</f>
        <v>SKILLS DEVELOPMENT - RETAIL, TOURISM AND HOSPITALITY - NORTH &amp; EAST AND WEST</v>
      </c>
      <c r="R135" s="10" t="str">
        <f>'Information for BU'!$C$9</f>
        <v xml:space="preserve">1.1 Access to employment for jobseekers/ the inactive </v>
      </c>
      <c r="S135" s="10" t="str">
        <f>'Agreement Numbers'!$D$45</f>
        <v>23S15C00108</v>
      </c>
      <c r="T135" s="10" t="s">
        <v>677</v>
      </c>
      <c r="U135" s="5" t="s">
        <v>363</v>
      </c>
      <c r="V135" s="10"/>
      <c r="W135" s="10"/>
    </row>
    <row r="136" spans="1:23" x14ac:dyDescent="0.25">
      <c r="A136" s="36" t="str">
        <f>Overview!$B$12</f>
        <v>itt_30080</v>
      </c>
      <c r="B136" s="36" t="str">
        <f>Overview!$B$13</f>
        <v>23-902-01</v>
      </c>
      <c r="C136" s="197">
        <f t="shared" si="6"/>
        <v>0</v>
      </c>
      <c r="D136" s="161" t="s">
        <v>350</v>
      </c>
      <c r="E136" s="207">
        <v>21</v>
      </c>
      <c r="F136" s="171">
        <f>Overview!$D$42</f>
        <v>1250</v>
      </c>
      <c r="G136" s="101">
        <v>12</v>
      </c>
      <c r="H136" s="101">
        <v>2017</v>
      </c>
      <c r="I136" s="5">
        <f>Overview!AA42</f>
        <v>0</v>
      </c>
      <c r="J136" s="41">
        <f>SUM(I136*Overview!$D$42)</f>
        <v>0</v>
      </c>
      <c r="K136" s="10" t="str">
        <f t="shared" si="7"/>
        <v>itt_30080/23-902-01/0</v>
      </c>
      <c r="L136" s="10" t="str">
        <f>Overview!$B$12</f>
        <v>itt_30080</v>
      </c>
      <c r="M136" s="226" t="s">
        <v>686</v>
      </c>
      <c r="N136" s="10" t="str">
        <f>Overview!$B$10</f>
        <v>LONDON LEP</v>
      </c>
      <c r="O136" s="10" t="s">
        <v>421</v>
      </c>
      <c r="P136" s="197" t="str">
        <f>'Information for BU'!$C$22</f>
        <v>Delivery of education and training that helps unemployed and inactive people to enter into employment and sustain employment</v>
      </c>
      <c r="Q136" s="10" t="str">
        <f>Overview!$B$11</f>
        <v>SKILLS DEVELOPMENT - RETAIL, TOURISM AND HOSPITALITY - NORTH &amp; EAST AND WEST</v>
      </c>
      <c r="R136" s="10" t="str">
        <f>'Information for BU'!$C$9</f>
        <v xml:space="preserve">1.1 Access to employment for jobseekers/ the inactive </v>
      </c>
      <c r="S136" s="10" t="str">
        <f>'Agreement Numbers'!$D$45</f>
        <v>23S15C00108</v>
      </c>
      <c r="T136" s="10" t="s">
        <v>677</v>
      </c>
      <c r="U136" s="5" t="s">
        <v>363</v>
      </c>
      <c r="V136" s="10"/>
      <c r="W136" s="10"/>
    </row>
    <row r="137" spans="1:23" x14ac:dyDescent="0.25">
      <c r="A137" s="36" t="str">
        <f>Overview!$B$12</f>
        <v>itt_30080</v>
      </c>
      <c r="B137" s="36" t="str">
        <f>Overview!$B$13</f>
        <v>23-902-01</v>
      </c>
      <c r="C137" s="197">
        <f t="shared" si="6"/>
        <v>0</v>
      </c>
      <c r="D137" s="161" t="s">
        <v>350</v>
      </c>
      <c r="E137" s="207">
        <v>21</v>
      </c>
      <c r="F137" s="171">
        <f>Overview!$D$42</f>
        <v>1250</v>
      </c>
      <c r="G137" s="101">
        <v>1</v>
      </c>
      <c r="H137" s="101">
        <v>2018</v>
      </c>
      <c r="I137" s="5">
        <f>Overview!AB42</f>
        <v>0</v>
      </c>
      <c r="J137" s="41">
        <f>SUM(I137*Overview!$D$42)</f>
        <v>0</v>
      </c>
      <c r="K137" s="10" t="str">
        <f t="shared" si="7"/>
        <v>itt_30080/23-902-01/0</v>
      </c>
      <c r="L137" s="10" t="str">
        <f>Overview!$B$12</f>
        <v>itt_30080</v>
      </c>
      <c r="M137" s="226" t="s">
        <v>686</v>
      </c>
      <c r="N137" s="10" t="str">
        <f>Overview!$B$10</f>
        <v>LONDON LEP</v>
      </c>
      <c r="O137" s="10" t="s">
        <v>421</v>
      </c>
      <c r="P137" s="197" t="str">
        <f>'Information for BU'!$C$22</f>
        <v>Delivery of education and training that helps unemployed and inactive people to enter into employment and sustain employment</v>
      </c>
      <c r="Q137" s="10" t="str">
        <f>Overview!$B$11</f>
        <v>SKILLS DEVELOPMENT - RETAIL, TOURISM AND HOSPITALITY - NORTH &amp; EAST AND WEST</v>
      </c>
      <c r="R137" s="10" t="str">
        <f>'Information for BU'!$C$9</f>
        <v xml:space="preserve">1.1 Access to employment for jobseekers/ the inactive </v>
      </c>
      <c r="S137" s="10" t="str">
        <f>'Agreement Numbers'!$D$45</f>
        <v>23S15C00108</v>
      </c>
      <c r="T137" s="10" t="s">
        <v>677</v>
      </c>
      <c r="U137" s="5" t="s">
        <v>363</v>
      </c>
      <c r="V137" s="10"/>
      <c r="W137" s="10"/>
    </row>
    <row r="138" spans="1:23" x14ac:dyDescent="0.25">
      <c r="A138" s="36" t="str">
        <f>Overview!$B$12</f>
        <v>itt_30080</v>
      </c>
      <c r="B138" s="36" t="str">
        <f>Overview!$B$13</f>
        <v>23-902-01</v>
      </c>
      <c r="C138" s="197">
        <f t="shared" si="6"/>
        <v>0</v>
      </c>
      <c r="D138" s="161" t="s">
        <v>350</v>
      </c>
      <c r="E138" s="207">
        <v>21</v>
      </c>
      <c r="F138" s="171">
        <f>Overview!$D$42</f>
        <v>1250</v>
      </c>
      <c r="G138" s="101">
        <v>2</v>
      </c>
      <c r="H138" s="101">
        <v>2018</v>
      </c>
      <c r="I138" s="5">
        <f>Overview!AC42</f>
        <v>0</v>
      </c>
      <c r="J138" s="41">
        <f>SUM(I138*Overview!$D$42)</f>
        <v>0</v>
      </c>
      <c r="K138" s="10" t="str">
        <f t="shared" si="7"/>
        <v>itt_30080/23-902-01/0</v>
      </c>
      <c r="L138" s="10" t="str">
        <f>Overview!$B$12</f>
        <v>itt_30080</v>
      </c>
      <c r="M138" s="226" t="s">
        <v>686</v>
      </c>
      <c r="N138" s="10" t="str">
        <f>Overview!$B$10</f>
        <v>LONDON LEP</v>
      </c>
      <c r="O138" s="10" t="s">
        <v>421</v>
      </c>
      <c r="P138" s="197" t="str">
        <f>'Information for BU'!$C$22</f>
        <v>Delivery of education and training that helps unemployed and inactive people to enter into employment and sustain employment</v>
      </c>
      <c r="Q138" s="10" t="str">
        <f>Overview!$B$11</f>
        <v>SKILLS DEVELOPMENT - RETAIL, TOURISM AND HOSPITALITY - NORTH &amp; EAST AND WEST</v>
      </c>
      <c r="R138" s="10" t="str">
        <f>'Information for BU'!$C$9</f>
        <v xml:space="preserve">1.1 Access to employment for jobseekers/ the inactive </v>
      </c>
      <c r="S138" s="10" t="str">
        <f>'Agreement Numbers'!$D$45</f>
        <v>23S15C00108</v>
      </c>
      <c r="T138" s="10" t="s">
        <v>677</v>
      </c>
      <c r="U138" s="5" t="s">
        <v>363</v>
      </c>
      <c r="V138" s="10"/>
      <c r="W138" s="10"/>
    </row>
    <row r="139" spans="1:23" x14ac:dyDescent="0.25">
      <c r="A139" s="36" t="str">
        <f>Overview!$B$12</f>
        <v>itt_30080</v>
      </c>
      <c r="B139" s="36" t="str">
        <f>Overview!$B$13</f>
        <v>23-902-01</v>
      </c>
      <c r="C139" s="197">
        <f t="shared" si="6"/>
        <v>0</v>
      </c>
      <c r="D139" s="161" t="s">
        <v>350</v>
      </c>
      <c r="E139" s="207">
        <v>21</v>
      </c>
      <c r="F139" s="171">
        <f>Overview!$D$42</f>
        <v>1250</v>
      </c>
      <c r="G139" s="101">
        <v>3</v>
      </c>
      <c r="H139" s="101">
        <v>2018</v>
      </c>
      <c r="I139" s="5">
        <f>Overview!AD42</f>
        <v>0</v>
      </c>
      <c r="J139" s="41">
        <f>SUM(I139*Overview!$D$42)</f>
        <v>0</v>
      </c>
      <c r="K139" s="10" t="str">
        <f t="shared" si="7"/>
        <v>itt_30080/23-902-01/0</v>
      </c>
      <c r="L139" s="10" t="str">
        <f>Overview!$B$12</f>
        <v>itt_30080</v>
      </c>
      <c r="M139" s="226" t="s">
        <v>686</v>
      </c>
      <c r="N139" s="10" t="str">
        <f>Overview!$B$10</f>
        <v>LONDON LEP</v>
      </c>
      <c r="O139" s="10" t="s">
        <v>421</v>
      </c>
      <c r="P139" s="197" t="str">
        <f>'Information for BU'!$C$22</f>
        <v>Delivery of education and training that helps unemployed and inactive people to enter into employment and sustain employment</v>
      </c>
      <c r="Q139" s="10" t="str">
        <f>Overview!$B$11</f>
        <v>SKILLS DEVELOPMENT - RETAIL, TOURISM AND HOSPITALITY - NORTH &amp; EAST AND WEST</v>
      </c>
      <c r="R139" s="10" t="str">
        <f>'Information for BU'!$C$9</f>
        <v xml:space="preserve">1.1 Access to employment for jobseekers/ the inactive </v>
      </c>
      <c r="S139" s="10" t="str">
        <f>'Agreement Numbers'!$D$45</f>
        <v>23S15C00108</v>
      </c>
      <c r="T139" s="10" t="s">
        <v>677</v>
      </c>
      <c r="U139" s="5" t="s">
        <v>363</v>
      </c>
      <c r="V139" s="10"/>
      <c r="W139" s="10"/>
    </row>
    <row r="140" spans="1:23" x14ac:dyDescent="0.25">
      <c r="C140" s="26"/>
      <c r="D140" s="26"/>
      <c r="E140" s="26"/>
    </row>
  </sheetData>
  <sheetProtection algorithmName="SHA-512" hashValue="aPsbJmNajY1a9oQb9/cTGMKsCTgEsUuWZlwK3x/ZMdqugyu9E69RBEigEqMD6qHFRuA9o0R/Wl0FAoe+/R0wIw==" saltValue="oWPO+bHwU7VQGbjJb9NbHQ=="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52" t="s">
        <v>334</v>
      </c>
      <c r="B1" s="252"/>
      <c r="C1" s="252"/>
      <c r="D1" s="252"/>
      <c r="E1" s="252"/>
      <c r="F1" s="252"/>
      <c r="G1" s="252"/>
      <c r="H1" s="252"/>
      <c r="I1" s="252"/>
      <c r="J1" s="42"/>
      <c r="K1" s="42"/>
      <c r="L1" s="42"/>
      <c r="M1" s="42"/>
      <c r="N1" s="42"/>
    </row>
    <row r="2" spans="1:14" x14ac:dyDescent="0.25">
      <c r="A2" s="252"/>
      <c r="B2" s="252"/>
      <c r="C2" s="252"/>
      <c r="D2" s="252"/>
      <c r="E2" s="252"/>
      <c r="F2" s="252"/>
      <c r="G2" s="252"/>
      <c r="H2" s="252"/>
      <c r="I2" s="252"/>
      <c r="J2" s="42"/>
      <c r="K2" s="42"/>
      <c r="L2" s="42"/>
      <c r="M2" s="42"/>
      <c r="N2" s="42"/>
    </row>
    <row r="3" spans="1:14" x14ac:dyDescent="0.25">
      <c r="A3" s="252"/>
      <c r="B3" s="252"/>
      <c r="C3" s="252"/>
      <c r="D3" s="252"/>
      <c r="E3" s="252"/>
      <c r="F3" s="252"/>
      <c r="G3" s="252"/>
      <c r="H3" s="252"/>
      <c r="I3" s="252"/>
      <c r="J3" s="42"/>
      <c r="K3" s="42"/>
      <c r="L3" s="42"/>
      <c r="M3" s="42"/>
      <c r="N3" s="42"/>
    </row>
    <row r="4" spans="1:14" x14ac:dyDescent="0.25">
      <c r="A4" s="252"/>
      <c r="B4" s="252"/>
      <c r="C4" s="252"/>
      <c r="D4" s="252"/>
      <c r="E4" s="252"/>
      <c r="F4" s="252"/>
      <c r="G4" s="252"/>
      <c r="H4" s="252"/>
      <c r="I4" s="252"/>
      <c r="J4" s="42"/>
      <c r="K4" s="42"/>
      <c r="L4" s="42"/>
      <c r="M4" s="42"/>
      <c r="N4" s="42"/>
    </row>
    <row r="5" spans="1:14" x14ac:dyDescent="0.25">
      <c r="A5" s="252"/>
      <c r="B5" s="252"/>
      <c r="C5" s="252"/>
      <c r="D5" s="252"/>
      <c r="E5" s="252"/>
      <c r="F5" s="252"/>
      <c r="G5" s="252"/>
      <c r="H5" s="252"/>
      <c r="I5" s="252"/>
      <c r="J5" s="42"/>
      <c r="K5" s="42"/>
      <c r="L5" s="42"/>
      <c r="M5" s="42"/>
      <c r="N5" s="42"/>
    </row>
    <row r="6" spans="1:14" x14ac:dyDescent="0.25">
      <c r="A6" s="252"/>
      <c r="B6" s="252"/>
      <c r="C6" s="252"/>
      <c r="D6" s="252"/>
      <c r="E6" s="252"/>
      <c r="F6" s="252"/>
      <c r="G6" s="252"/>
      <c r="H6" s="252"/>
      <c r="I6" s="252"/>
      <c r="J6" s="42"/>
      <c r="K6" s="42"/>
      <c r="L6" s="42"/>
      <c r="M6" s="42"/>
      <c r="N6" s="42"/>
    </row>
    <row r="7" spans="1:14" x14ac:dyDescent="0.25">
      <c r="A7" s="252"/>
      <c r="B7" s="252"/>
      <c r="C7" s="252"/>
      <c r="D7" s="252"/>
      <c r="E7" s="252"/>
      <c r="F7" s="252"/>
      <c r="G7" s="252"/>
      <c r="H7" s="252"/>
      <c r="I7" s="252"/>
      <c r="J7" s="42"/>
      <c r="K7" s="42"/>
      <c r="L7" s="42"/>
      <c r="M7" s="42"/>
      <c r="N7" s="42"/>
    </row>
    <row r="8" spans="1:14" x14ac:dyDescent="0.25">
      <c r="A8" s="252"/>
      <c r="B8" s="252"/>
      <c r="C8" s="252"/>
      <c r="D8" s="252"/>
      <c r="E8" s="252"/>
      <c r="F8" s="252"/>
      <c r="G8" s="252"/>
      <c r="H8" s="252"/>
      <c r="I8" s="252"/>
      <c r="J8" s="42"/>
      <c r="K8" s="42"/>
      <c r="L8" s="42"/>
      <c r="M8" s="42"/>
      <c r="N8" s="42"/>
    </row>
    <row r="9" spans="1:14" x14ac:dyDescent="0.25">
      <c r="A9" s="252"/>
      <c r="B9" s="252"/>
      <c r="C9" s="252"/>
      <c r="D9" s="252"/>
      <c r="E9" s="252"/>
      <c r="F9" s="252"/>
      <c r="G9" s="252"/>
      <c r="H9" s="252"/>
      <c r="I9" s="252"/>
      <c r="J9" s="42"/>
      <c r="K9" s="42"/>
      <c r="L9" s="42"/>
      <c r="M9" s="42"/>
      <c r="N9" s="42"/>
    </row>
    <row r="10" spans="1:14" x14ac:dyDescent="0.25">
      <c r="A10" s="252"/>
      <c r="B10" s="252"/>
      <c r="C10" s="252"/>
      <c r="D10" s="252"/>
      <c r="E10" s="252"/>
      <c r="F10" s="252"/>
      <c r="G10" s="252"/>
      <c r="H10" s="252"/>
      <c r="I10" s="252"/>
      <c r="J10" s="42"/>
      <c r="K10" s="42"/>
      <c r="L10" s="42"/>
      <c r="M10" s="42"/>
      <c r="N10" s="42"/>
    </row>
    <row r="11" spans="1:14" x14ac:dyDescent="0.25">
      <c r="A11" s="252"/>
      <c r="B11" s="252"/>
      <c r="C11" s="252"/>
      <c r="D11" s="252"/>
      <c r="E11" s="252"/>
      <c r="F11" s="252"/>
      <c r="G11" s="252"/>
      <c r="H11" s="252"/>
      <c r="I11" s="252"/>
      <c r="J11" s="42"/>
      <c r="K11" s="42"/>
      <c r="L11" s="42"/>
      <c r="M11" s="42"/>
      <c r="N11" s="42"/>
    </row>
    <row r="12" spans="1:14" x14ac:dyDescent="0.25">
      <c r="A12" s="252"/>
      <c r="B12" s="252"/>
      <c r="C12" s="252"/>
      <c r="D12" s="252"/>
      <c r="E12" s="252"/>
      <c r="F12" s="252"/>
      <c r="G12" s="252"/>
      <c r="H12" s="252"/>
      <c r="I12" s="252"/>
      <c r="J12" s="42"/>
      <c r="K12" s="42"/>
      <c r="L12" s="42"/>
      <c r="M12" s="42"/>
      <c r="N12" s="42"/>
    </row>
    <row r="13" spans="1:14" x14ac:dyDescent="0.25">
      <c r="A13" s="252"/>
      <c r="B13" s="252"/>
      <c r="C13" s="252"/>
      <c r="D13" s="252"/>
      <c r="E13" s="252"/>
      <c r="F13" s="252"/>
      <c r="G13" s="252"/>
      <c r="H13" s="252"/>
      <c r="I13" s="252"/>
      <c r="J13" s="42"/>
      <c r="K13" s="42"/>
      <c r="L13" s="42"/>
      <c r="M13" s="42"/>
      <c r="N13" s="42"/>
    </row>
    <row r="14" spans="1:14" x14ac:dyDescent="0.25">
      <c r="A14" s="252"/>
      <c r="B14" s="252"/>
      <c r="C14" s="252"/>
      <c r="D14" s="252"/>
      <c r="E14" s="252"/>
      <c r="F14" s="252"/>
      <c r="G14" s="252"/>
      <c r="H14" s="252"/>
      <c r="I14" s="252"/>
      <c r="J14" s="42"/>
      <c r="K14" s="42"/>
      <c r="L14" s="42"/>
      <c r="M14" s="42"/>
      <c r="N14" s="42"/>
    </row>
    <row r="15" spans="1:14" x14ac:dyDescent="0.25">
      <c r="A15" s="252"/>
      <c r="B15" s="252"/>
      <c r="C15" s="252"/>
      <c r="D15" s="252"/>
      <c r="E15" s="252"/>
      <c r="F15" s="252"/>
      <c r="G15" s="252"/>
      <c r="H15" s="252"/>
      <c r="I15" s="252"/>
      <c r="J15" s="42"/>
      <c r="K15" s="42"/>
      <c r="L15" s="42"/>
      <c r="M15" s="42"/>
      <c r="N15" s="42"/>
    </row>
    <row r="16" spans="1:14" x14ac:dyDescent="0.25">
      <c r="A16" s="252"/>
      <c r="B16" s="252"/>
      <c r="C16" s="252"/>
      <c r="D16" s="252"/>
      <c r="E16" s="252"/>
      <c r="F16" s="252"/>
      <c r="G16" s="252"/>
      <c r="H16" s="252"/>
      <c r="I16" s="252"/>
      <c r="J16" s="42"/>
      <c r="K16" s="42"/>
      <c r="L16" s="42"/>
      <c r="M16" s="42"/>
      <c r="N16" s="42"/>
    </row>
    <row r="17" spans="1:14" x14ac:dyDescent="0.25">
      <c r="A17" s="252"/>
      <c r="B17" s="252"/>
      <c r="C17" s="252"/>
      <c r="D17" s="252"/>
      <c r="E17" s="252"/>
      <c r="F17" s="252"/>
      <c r="G17" s="252"/>
      <c r="H17" s="252"/>
      <c r="I17" s="252"/>
      <c r="J17" s="42"/>
      <c r="K17" s="42"/>
      <c r="L17" s="42"/>
      <c r="M17" s="42"/>
      <c r="N17" s="42"/>
    </row>
    <row r="18" spans="1:14" x14ac:dyDescent="0.25">
      <c r="A18" s="252"/>
      <c r="B18" s="252"/>
      <c r="C18" s="252"/>
      <c r="D18" s="252"/>
      <c r="E18" s="252"/>
      <c r="F18" s="252"/>
      <c r="G18" s="252"/>
      <c r="H18" s="252"/>
      <c r="I18" s="252"/>
      <c r="J18" s="42"/>
      <c r="K18" s="42"/>
      <c r="L18" s="42"/>
      <c r="M18" s="42"/>
      <c r="N18" s="42"/>
    </row>
    <row r="19" spans="1:14" x14ac:dyDescent="0.25">
      <c r="A19" s="252"/>
      <c r="B19" s="252"/>
      <c r="C19" s="252"/>
      <c r="D19" s="252"/>
      <c r="E19" s="252"/>
      <c r="F19" s="252"/>
      <c r="G19" s="252"/>
      <c r="H19" s="252"/>
      <c r="I19" s="252"/>
      <c r="J19" s="42"/>
      <c r="K19" s="42"/>
      <c r="L19" s="42"/>
      <c r="M19" s="42"/>
      <c r="N19" s="42"/>
    </row>
    <row r="20" spans="1:14" x14ac:dyDescent="0.25">
      <c r="A20" s="252"/>
      <c r="B20" s="252"/>
      <c r="C20" s="252"/>
      <c r="D20" s="252"/>
      <c r="E20" s="252"/>
      <c r="F20" s="252"/>
      <c r="G20" s="252"/>
      <c r="H20" s="252"/>
      <c r="I20" s="252"/>
      <c r="J20" s="42"/>
      <c r="K20" s="42"/>
      <c r="L20" s="42"/>
      <c r="M20" s="42"/>
      <c r="N20" s="42"/>
    </row>
    <row r="21" spans="1:14" x14ac:dyDescent="0.25">
      <c r="A21" s="252"/>
      <c r="B21" s="252"/>
      <c r="C21" s="252"/>
      <c r="D21" s="252"/>
      <c r="E21" s="252"/>
      <c r="F21" s="252"/>
      <c r="G21" s="252"/>
      <c r="H21" s="252"/>
      <c r="I21" s="252"/>
      <c r="J21" s="42"/>
      <c r="K21" s="42"/>
      <c r="L21" s="42"/>
      <c r="M21" s="42"/>
      <c r="N21" s="42"/>
    </row>
    <row r="22" spans="1:14" x14ac:dyDescent="0.25">
      <c r="A22" s="252"/>
      <c r="B22" s="252"/>
      <c r="C22" s="252"/>
      <c r="D22" s="252"/>
      <c r="E22" s="252"/>
      <c r="F22" s="252"/>
      <c r="G22" s="252"/>
      <c r="H22" s="252"/>
      <c r="I22" s="252"/>
      <c r="J22" s="42"/>
      <c r="K22" s="42"/>
      <c r="L22" s="42"/>
      <c r="M22" s="42"/>
      <c r="N22" s="42"/>
    </row>
    <row r="23" spans="1:14" x14ac:dyDescent="0.25">
      <c r="A23" s="252"/>
      <c r="B23" s="252"/>
      <c r="C23" s="252"/>
      <c r="D23" s="252"/>
      <c r="E23" s="252"/>
      <c r="F23" s="252"/>
      <c r="G23" s="252"/>
      <c r="H23" s="252"/>
      <c r="I23" s="252"/>
      <c r="J23" s="42"/>
      <c r="K23" s="42"/>
      <c r="L23" s="42"/>
      <c r="M23" s="42"/>
      <c r="N23" s="42"/>
    </row>
    <row r="24" spans="1:14" x14ac:dyDescent="0.25">
      <c r="A24" s="252"/>
      <c r="B24" s="252"/>
      <c r="C24" s="252"/>
      <c r="D24" s="252"/>
      <c r="E24" s="252"/>
      <c r="F24" s="252"/>
      <c r="G24" s="252"/>
      <c r="H24" s="252"/>
      <c r="I24" s="252"/>
      <c r="J24" s="42"/>
      <c r="K24" s="42"/>
      <c r="L24" s="42"/>
      <c r="M24" s="42"/>
      <c r="N24" s="42"/>
    </row>
    <row r="25" spans="1:14" x14ac:dyDescent="0.25">
      <c r="A25" s="252"/>
      <c r="B25" s="252"/>
      <c r="C25" s="252"/>
      <c r="D25" s="252"/>
      <c r="E25" s="252"/>
      <c r="F25" s="252"/>
      <c r="G25" s="252"/>
      <c r="H25" s="252"/>
      <c r="I25" s="252"/>
      <c r="J25" s="42"/>
      <c r="K25" s="42"/>
      <c r="L25" s="42"/>
      <c r="M25" s="42"/>
      <c r="N25" s="42"/>
    </row>
    <row r="26" spans="1:14" x14ac:dyDescent="0.25">
      <c r="A26" s="252"/>
      <c r="B26" s="252"/>
      <c r="C26" s="252"/>
      <c r="D26" s="252"/>
      <c r="E26" s="252"/>
      <c r="F26" s="252"/>
      <c r="G26" s="252"/>
      <c r="H26" s="252"/>
      <c r="I26" s="252"/>
      <c r="J26" s="42"/>
      <c r="K26" s="42"/>
      <c r="L26" s="42"/>
      <c r="M26" s="42"/>
      <c r="N26" s="42"/>
    </row>
    <row r="27" spans="1:14" x14ac:dyDescent="0.25">
      <c r="A27" s="252"/>
      <c r="B27" s="252"/>
      <c r="C27" s="252"/>
      <c r="D27" s="252"/>
      <c r="E27" s="252"/>
      <c r="F27" s="252"/>
      <c r="G27" s="252"/>
      <c r="H27" s="252"/>
      <c r="I27" s="252"/>
      <c r="J27" s="42"/>
      <c r="K27" s="42"/>
      <c r="L27" s="42"/>
      <c r="M27" s="42"/>
      <c r="N27" s="42"/>
    </row>
    <row r="28" spans="1:14" x14ac:dyDescent="0.25">
      <c r="A28" s="252"/>
      <c r="B28" s="252"/>
      <c r="C28" s="252"/>
      <c r="D28" s="252"/>
      <c r="E28" s="252"/>
      <c r="F28" s="252"/>
      <c r="G28" s="252"/>
      <c r="H28" s="252"/>
      <c r="I28" s="252"/>
      <c r="J28" s="42"/>
      <c r="K28" s="42"/>
      <c r="L28" s="42"/>
      <c r="M28" s="42"/>
      <c r="N28" s="42"/>
    </row>
    <row r="29" spans="1:14" x14ac:dyDescent="0.25">
      <c r="A29" s="252"/>
      <c r="B29" s="252"/>
      <c r="C29" s="252"/>
      <c r="D29" s="252"/>
      <c r="E29" s="252"/>
      <c r="F29" s="252"/>
      <c r="G29" s="252"/>
      <c r="H29" s="252"/>
      <c r="I29" s="252"/>
      <c r="J29" s="42"/>
      <c r="K29" s="42"/>
      <c r="L29" s="42"/>
      <c r="M29" s="42"/>
      <c r="N29" s="42"/>
    </row>
    <row r="30" spans="1:14" x14ac:dyDescent="0.25">
      <c r="A30" s="252"/>
      <c r="B30" s="252"/>
      <c r="C30" s="252"/>
      <c r="D30" s="252"/>
      <c r="E30" s="252"/>
      <c r="F30" s="252"/>
      <c r="G30" s="252"/>
      <c r="H30" s="252"/>
      <c r="I30" s="252"/>
      <c r="J30" s="42"/>
      <c r="K30" s="42"/>
      <c r="L30" s="42"/>
      <c r="M30" s="42"/>
      <c r="N30" s="42"/>
    </row>
    <row r="31" spans="1:14" x14ac:dyDescent="0.25">
      <c r="A31" s="252"/>
      <c r="B31" s="252"/>
      <c r="C31" s="252"/>
      <c r="D31" s="252"/>
      <c r="E31" s="252"/>
      <c r="F31" s="252"/>
      <c r="G31" s="252"/>
      <c r="H31" s="252"/>
      <c r="I31" s="252"/>
      <c r="J31" s="42"/>
      <c r="K31" s="42"/>
      <c r="L31" s="42"/>
      <c r="M31" s="42"/>
      <c r="N31" s="42"/>
    </row>
    <row r="32" spans="1:14" x14ac:dyDescent="0.25">
      <c r="A32" s="252"/>
      <c r="B32" s="252"/>
      <c r="C32" s="252"/>
      <c r="D32" s="252"/>
      <c r="E32" s="252"/>
      <c r="F32" s="252"/>
      <c r="G32" s="252"/>
      <c r="H32" s="252"/>
      <c r="I32" s="252"/>
      <c r="J32" s="42"/>
      <c r="K32" s="42"/>
      <c r="L32" s="42"/>
      <c r="M32" s="42"/>
      <c r="N32" s="42"/>
    </row>
    <row r="33" spans="1:9" x14ac:dyDescent="0.25">
      <c r="A33" s="252"/>
      <c r="B33" s="252"/>
      <c r="C33" s="252"/>
      <c r="D33" s="252"/>
      <c r="E33" s="252"/>
      <c r="F33" s="252"/>
      <c r="G33" s="252"/>
      <c r="H33" s="252"/>
      <c r="I33" s="252"/>
    </row>
    <row r="34" spans="1:9" x14ac:dyDescent="0.25">
      <c r="A34" s="252"/>
      <c r="B34" s="252"/>
      <c r="C34" s="252"/>
      <c r="D34" s="252"/>
      <c r="E34" s="252"/>
      <c r="F34" s="252"/>
      <c r="G34" s="252"/>
      <c r="H34" s="252"/>
      <c r="I34" s="252"/>
    </row>
    <row r="35" spans="1:9" x14ac:dyDescent="0.25">
      <c r="A35" s="252"/>
      <c r="B35" s="252"/>
      <c r="C35" s="252"/>
      <c r="D35" s="252"/>
      <c r="E35" s="252"/>
      <c r="F35" s="252"/>
      <c r="G35" s="252"/>
      <c r="H35" s="252"/>
      <c r="I35" s="252"/>
    </row>
    <row r="36" spans="1:9" x14ac:dyDescent="0.25">
      <c r="A36" s="252"/>
      <c r="B36" s="252"/>
      <c r="C36" s="252"/>
      <c r="D36" s="252"/>
      <c r="E36" s="252"/>
      <c r="F36" s="252"/>
      <c r="G36" s="252"/>
      <c r="H36" s="252"/>
      <c r="I36" s="252"/>
    </row>
    <row r="37" spans="1:9" x14ac:dyDescent="0.25">
      <c r="A37" s="252"/>
      <c r="B37" s="252"/>
      <c r="C37" s="252"/>
      <c r="D37" s="252"/>
      <c r="E37" s="252"/>
      <c r="F37" s="252"/>
      <c r="G37" s="252"/>
      <c r="H37" s="252"/>
      <c r="I37" s="252"/>
    </row>
    <row r="38" spans="1:9" x14ac:dyDescent="0.25">
      <c r="A38" s="252"/>
      <c r="B38" s="252"/>
      <c r="C38" s="252"/>
      <c r="D38" s="252"/>
      <c r="E38" s="252"/>
      <c r="F38" s="252"/>
      <c r="G38" s="252"/>
      <c r="H38" s="252"/>
      <c r="I38" s="252"/>
    </row>
    <row r="39" spans="1:9" x14ac:dyDescent="0.25">
      <c r="A39" s="252"/>
      <c r="B39" s="252"/>
      <c r="C39" s="252"/>
      <c r="D39" s="252"/>
      <c r="E39" s="252"/>
      <c r="F39" s="252"/>
      <c r="G39" s="252"/>
      <c r="H39" s="252"/>
      <c r="I39" s="252"/>
    </row>
    <row r="40" spans="1:9" x14ac:dyDescent="0.25">
      <c r="A40" s="252"/>
      <c r="B40" s="252"/>
      <c r="C40" s="252"/>
      <c r="D40" s="252"/>
      <c r="E40" s="252"/>
      <c r="F40" s="252"/>
      <c r="G40" s="252"/>
      <c r="H40" s="252"/>
      <c r="I40" s="252"/>
    </row>
    <row r="41" spans="1:9" x14ac:dyDescent="0.25">
      <c r="A41" s="252"/>
      <c r="B41" s="252"/>
      <c r="C41" s="252"/>
      <c r="D41" s="252"/>
      <c r="E41" s="252"/>
      <c r="F41" s="252"/>
      <c r="G41" s="252"/>
      <c r="H41" s="252"/>
      <c r="I41" s="252"/>
    </row>
    <row r="42" spans="1:9" x14ac:dyDescent="0.25">
      <c r="A42" s="252"/>
      <c r="B42" s="252"/>
      <c r="C42" s="252"/>
      <c r="D42" s="252"/>
      <c r="E42" s="252"/>
      <c r="F42" s="252"/>
      <c r="G42" s="252"/>
      <c r="H42" s="252"/>
      <c r="I42" s="252"/>
    </row>
    <row r="43" spans="1:9" x14ac:dyDescent="0.25">
      <c r="A43" s="252"/>
      <c r="B43" s="252"/>
      <c r="C43" s="252"/>
      <c r="D43" s="252"/>
      <c r="E43" s="252"/>
      <c r="F43" s="252"/>
      <c r="G43" s="252"/>
      <c r="H43" s="252"/>
      <c r="I43" s="252"/>
    </row>
    <row r="44" spans="1:9" x14ac:dyDescent="0.25">
      <c r="A44" s="252"/>
      <c r="B44" s="252"/>
      <c r="C44" s="252"/>
      <c r="D44" s="252"/>
      <c r="E44" s="252"/>
      <c r="F44" s="252"/>
      <c r="G44" s="252"/>
      <c r="H44" s="252"/>
      <c r="I44" s="252"/>
    </row>
    <row r="45" spans="1:9" x14ac:dyDescent="0.25">
      <c r="A45" s="252"/>
      <c r="B45" s="252"/>
      <c r="C45" s="252"/>
      <c r="D45" s="252"/>
      <c r="E45" s="252"/>
      <c r="F45" s="252"/>
      <c r="G45" s="252"/>
      <c r="H45" s="252"/>
      <c r="I45" s="252"/>
    </row>
    <row r="46" spans="1:9" x14ac:dyDescent="0.25">
      <c r="A46" s="252"/>
      <c r="B46" s="252"/>
      <c r="C46" s="252"/>
      <c r="D46" s="252"/>
      <c r="E46" s="252"/>
      <c r="F46" s="252"/>
      <c r="G46" s="252"/>
      <c r="H46" s="252"/>
      <c r="I46" s="252"/>
    </row>
    <row r="47" spans="1:9" x14ac:dyDescent="0.25">
      <c r="A47" s="252"/>
      <c r="B47" s="252"/>
      <c r="C47" s="252"/>
      <c r="D47" s="252"/>
      <c r="E47" s="252"/>
      <c r="F47" s="252"/>
      <c r="G47" s="252"/>
      <c r="H47" s="252"/>
      <c r="I47" s="252"/>
    </row>
    <row r="48" spans="1:9" x14ac:dyDescent="0.25">
      <c r="A48" s="252"/>
      <c r="B48" s="252"/>
      <c r="C48" s="252"/>
      <c r="D48" s="252"/>
      <c r="E48" s="252"/>
      <c r="F48" s="252"/>
      <c r="G48" s="252"/>
      <c r="H48" s="252"/>
      <c r="I48" s="252"/>
    </row>
    <row r="49" spans="1:9" x14ac:dyDescent="0.25">
      <c r="A49" s="252"/>
      <c r="B49" s="252"/>
      <c r="C49" s="252"/>
      <c r="D49" s="252"/>
      <c r="E49" s="252"/>
      <c r="F49" s="252"/>
      <c r="G49" s="252"/>
      <c r="H49" s="252"/>
      <c r="I49" s="252"/>
    </row>
    <row r="50" spans="1:9" x14ac:dyDescent="0.25">
      <c r="A50" s="252"/>
      <c r="B50" s="252"/>
      <c r="C50" s="252"/>
      <c r="D50" s="252"/>
      <c r="E50" s="252"/>
      <c r="F50" s="252"/>
      <c r="G50" s="252"/>
      <c r="H50" s="252"/>
      <c r="I50" s="252"/>
    </row>
    <row r="51" spans="1:9" x14ac:dyDescent="0.2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74" t="s">
        <v>676</v>
      </c>
      <c r="J1" s="275"/>
      <c r="K1" s="275"/>
      <c r="L1" s="275"/>
      <c r="M1" s="275"/>
      <c r="N1" s="275"/>
      <c r="O1" s="275"/>
      <c r="P1" s="275"/>
      <c r="Q1" s="275"/>
      <c r="R1" s="275"/>
      <c r="S1" s="275"/>
      <c r="T1" s="275"/>
      <c r="U1" s="275"/>
      <c r="V1" s="276"/>
      <c r="W1" s="184"/>
      <c r="X1" s="184"/>
      <c r="Y1" s="25"/>
      <c r="Z1" s="25"/>
    </row>
    <row r="2" spans="1:35" ht="14.45" customHeight="1" x14ac:dyDescent="0.25">
      <c r="F2" s="152"/>
      <c r="I2" s="277"/>
      <c r="J2" s="278"/>
      <c r="K2" s="278"/>
      <c r="L2" s="278"/>
      <c r="M2" s="278"/>
      <c r="N2" s="278"/>
      <c r="O2" s="278"/>
      <c r="P2" s="278"/>
      <c r="Q2" s="278"/>
      <c r="R2" s="278"/>
      <c r="S2" s="278"/>
      <c r="T2" s="278"/>
      <c r="U2" s="278"/>
      <c r="V2" s="279"/>
      <c r="W2" s="184"/>
      <c r="X2" s="184"/>
      <c r="Y2" s="25"/>
      <c r="Z2" s="25"/>
    </row>
    <row r="3" spans="1:35" ht="14.45" customHeight="1" x14ac:dyDescent="0.25">
      <c r="F3" s="152"/>
      <c r="I3" s="277"/>
      <c r="J3" s="278"/>
      <c r="K3" s="278"/>
      <c r="L3" s="278"/>
      <c r="M3" s="278"/>
      <c r="N3" s="278"/>
      <c r="O3" s="278"/>
      <c r="P3" s="278"/>
      <c r="Q3" s="278"/>
      <c r="R3" s="278"/>
      <c r="S3" s="278"/>
      <c r="T3" s="278"/>
      <c r="U3" s="278"/>
      <c r="V3" s="279"/>
      <c r="W3" s="184"/>
      <c r="X3" s="184"/>
      <c r="Y3" s="25"/>
      <c r="Z3" s="25"/>
    </row>
    <row r="4" spans="1:35" ht="14.45" customHeight="1" x14ac:dyDescent="0.25">
      <c r="F4" s="152"/>
      <c r="I4" s="277"/>
      <c r="J4" s="278"/>
      <c r="K4" s="278"/>
      <c r="L4" s="278"/>
      <c r="M4" s="278"/>
      <c r="N4" s="278"/>
      <c r="O4" s="278"/>
      <c r="P4" s="278"/>
      <c r="Q4" s="278"/>
      <c r="R4" s="278"/>
      <c r="S4" s="278"/>
      <c r="T4" s="278"/>
      <c r="U4" s="278"/>
      <c r="V4" s="279"/>
      <c r="W4" s="184"/>
      <c r="X4" s="184"/>
      <c r="Y4" s="25"/>
      <c r="Z4" s="25"/>
    </row>
    <row r="5" spans="1:35" ht="14.45" customHeight="1" x14ac:dyDescent="0.25">
      <c r="F5" s="152"/>
      <c r="I5" s="277"/>
      <c r="J5" s="278"/>
      <c r="K5" s="278"/>
      <c r="L5" s="278"/>
      <c r="M5" s="278"/>
      <c r="N5" s="278"/>
      <c r="O5" s="278"/>
      <c r="P5" s="278"/>
      <c r="Q5" s="278"/>
      <c r="R5" s="278"/>
      <c r="S5" s="278"/>
      <c r="T5" s="278"/>
      <c r="U5" s="278"/>
      <c r="V5" s="279"/>
      <c r="W5" s="184"/>
      <c r="X5" s="184"/>
      <c r="Y5" s="25"/>
      <c r="Z5" s="25"/>
    </row>
    <row r="6" spans="1:35" ht="14.45" customHeight="1" x14ac:dyDescent="0.25">
      <c r="F6" s="152"/>
      <c r="I6" s="277"/>
      <c r="J6" s="278"/>
      <c r="K6" s="278"/>
      <c r="L6" s="278"/>
      <c r="M6" s="278"/>
      <c r="N6" s="278"/>
      <c r="O6" s="278"/>
      <c r="P6" s="278"/>
      <c r="Q6" s="278"/>
      <c r="R6" s="278"/>
      <c r="S6" s="278"/>
      <c r="T6" s="278"/>
      <c r="U6" s="278"/>
      <c r="V6" s="279"/>
      <c r="W6" s="184"/>
      <c r="X6" s="184"/>
      <c r="Y6" s="25"/>
      <c r="Z6" s="25"/>
    </row>
    <row r="7" spans="1:35" ht="15" customHeight="1" x14ac:dyDescent="0.25">
      <c r="F7" s="152"/>
      <c r="I7" s="280"/>
      <c r="J7" s="281"/>
      <c r="K7" s="281"/>
      <c r="L7" s="281"/>
      <c r="M7" s="281"/>
      <c r="N7" s="281"/>
      <c r="O7" s="281"/>
      <c r="P7" s="281"/>
      <c r="Q7" s="281"/>
      <c r="R7" s="281"/>
      <c r="S7" s="281"/>
      <c r="T7" s="281"/>
      <c r="U7" s="281"/>
      <c r="V7" s="282"/>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55" t="s">
        <v>680</v>
      </c>
      <c r="C10" s="255"/>
      <c r="D10" s="255"/>
      <c r="E10" s="153"/>
      <c r="F10" s="151"/>
      <c r="I10" s="283" t="s">
        <v>5</v>
      </c>
      <c r="J10" s="284"/>
      <c r="K10" s="285"/>
      <c r="L10" s="286"/>
      <c r="M10" s="286"/>
      <c r="N10" s="286"/>
      <c r="O10" s="286"/>
      <c r="P10" s="286"/>
      <c r="Q10" s="286"/>
      <c r="R10" s="286"/>
      <c r="S10" s="286"/>
      <c r="T10" s="286"/>
      <c r="U10" s="286"/>
      <c r="V10" s="286"/>
      <c r="W10" s="155"/>
      <c r="X10" s="155"/>
      <c r="Y10" s="120"/>
    </row>
    <row r="11" spans="1:35" ht="30" customHeight="1" x14ac:dyDescent="0.25">
      <c r="A11" s="28" t="s">
        <v>21</v>
      </c>
      <c r="B11" s="255" t="s">
        <v>682</v>
      </c>
      <c r="C11" s="255"/>
      <c r="D11" s="255"/>
      <c r="E11" s="140"/>
      <c r="F11" s="151"/>
      <c r="I11" s="283" t="s">
        <v>6</v>
      </c>
      <c r="J11" s="284"/>
      <c r="K11" s="285"/>
      <c r="L11" s="287"/>
      <c r="M11" s="287"/>
      <c r="N11" s="287"/>
      <c r="O11" s="287"/>
      <c r="P11" s="287"/>
      <c r="Q11" s="287"/>
      <c r="R11" s="287"/>
      <c r="S11" s="287"/>
      <c r="T11" s="287"/>
      <c r="U11" s="287"/>
      <c r="V11" s="287"/>
      <c r="W11" s="145"/>
      <c r="X11" s="145"/>
      <c r="Y11" s="120"/>
    </row>
    <row r="12" spans="1:35" ht="30" customHeight="1" x14ac:dyDescent="0.25">
      <c r="A12" s="104" t="s">
        <v>83</v>
      </c>
      <c r="B12" s="256" t="s">
        <v>681</v>
      </c>
      <c r="C12" s="256"/>
      <c r="D12" s="256"/>
      <c r="E12" s="141"/>
      <c r="F12" s="20"/>
      <c r="G12" s="20"/>
      <c r="H12" s="20"/>
      <c r="I12" s="20"/>
      <c r="J12" s="20"/>
      <c r="K12" s="20"/>
      <c r="L12" s="20"/>
      <c r="M12" s="20"/>
      <c r="N12" s="20"/>
      <c r="O12" s="20"/>
      <c r="P12" s="20"/>
      <c r="Q12" s="20"/>
      <c r="R12" s="20"/>
      <c r="S12" s="20"/>
    </row>
    <row r="13" spans="1:35" ht="30" customHeight="1" x14ac:dyDescent="0.25">
      <c r="A13" s="28" t="s">
        <v>84</v>
      </c>
      <c r="B13" s="256" t="s">
        <v>685</v>
      </c>
      <c r="C13" s="256"/>
      <c r="D13" s="256"/>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61" t="s">
        <v>85</v>
      </c>
      <c r="B16" s="260"/>
      <c r="C16" s="259" t="s">
        <v>86</v>
      </c>
      <c r="D16" s="259"/>
      <c r="E16" s="260"/>
      <c r="F16" s="257" t="s">
        <v>87</v>
      </c>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8"/>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53" t="s">
        <v>94</v>
      </c>
      <c r="B18" s="254"/>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280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62"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63"/>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64"/>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65"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6"/>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7"/>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39" customFormat="1" ht="30" x14ac:dyDescent="0.25">
      <c r="A28" s="49" t="s">
        <v>33</v>
      </c>
      <c r="B28" s="240" t="s">
        <v>683</v>
      </c>
      <c r="C28" s="228">
        <f t="shared" ref="C28:C37" si="1">AI28</f>
        <v>0</v>
      </c>
      <c r="D28" s="229">
        <v>1500</v>
      </c>
      <c r="E28" s="230">
        <f t="shared" ref="E28:E37" si="2">SUM(C28*D28)</f>
        <v>0</v>
      </c>
      <c r="F28" s="65"/>
      <c r="G28" s="231"/>
      <c r="H28" s="231"/>
      <c r="I28" s="232"/>
      <c r="J28" s="233"/>
      <c r="K28" s="234"/>
      <c r="L28" s="235"/>
      <c r="M28" s="235"/>
      <c r="N28" s="235"/>
      <c r="O28" s="235"/>
      <c r="P28" s="235"/>
      <c r="Q28" s="235"/>
      <c r="R28" s="235"/>
      <c r="S28" s="235"/>
      <c r="T28" s="235"/>
      <c r="U28" s="235"/>
      <c r="V28" s="235"/>
      <c r="W28" s="235"/>
      <c r="X28" s="235"/>
      <c r="Y28" s="235"/>
      <c r="Z28" s="235"/>
      <c r="AA28" s="235"/>
      <c r="AB28" s="235"/>
      <c r="AC28" s="235"/>
      <c r="AD28" s="235"/>
      <c r="AE28" s="236"/>
      <c r="AF28" s="236"/>
      <c r="AG28" s="236"/>
      <c r="AH28" s="236"/>
      <c r="AI28" s="237">
        <f t="shared" ref="AI28:AI37" si="3">SUM(F28:AH28)</f>
        <v>0</v>
      </c>
      <c r="AJ28" s="238"/>
    </row>
    <row r="29" spans="1:36" s="239" customFormat="1" ht="30" x14ac:dyDescent="0.25">
      <c r="A29" s="49" t="s">
        <v>34</v>
      </c>
      <c r="B29" s="240" t="s">
        <v>684</v>
      </c>
      <c r="C29" s="228">
        <f t="shared" si="1"/>
        <v>0</v>
      </c>
      <c r="D29" s="229">
        <v>280</v>
      </c>
      <c r="E29" s="230">
        <f t="shared" si="2"/>
        <v>0</v>
      </c>
      <c r="F29" s="65"/>
      <c r="G29" s="231"/>
      <c r="H29" s="231"/>
      <c r="I29" s="232"/>
      <c r="J29" s="233"/>
      <c r="K29" s="234"/>
      <c r="L29" s="235"/>
      <c r="M29" s="235"/>
      <c r="N29" s="235"/>
      <c r="O29" s="235"/>
      <c r="P29" s="235"/>
      <c r="Q29" s="235"/>
      <c r="R29" s="235"/>
      <c r="S29" s="235"/>
      <c r="T29" s="235"/>
      <c r="U29" s="235"/>
      <c r="V29" s="235"/>
      <c r="W29" s="235"/>
      <c r="X29" s="235"/>
      <c r="Y29" s="235"/>
      <c r="Z29" s="235"/>
      <c r="AA29" s="235"/>
      <c r="AB29" s="235"/>
      <c r="AC29" s="235"/>
      <c r="AD29" s="235"/>
      <c r="AE29" s="236"/>
      <c r="AF29" s="236"/>
      <c r="AG29" s="236"/>
      <c r="AH29" s="236"/>
      <c r="AI29" s="237">
        <f t="shared" si="3"/>
        <v>0</v>
      </c>
      <c r="AJ29" s="238"/>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53" t="s">
        <v>97</v>
      </c>
      <c r="B38" s="254"/>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1250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x14ac:dyDescent="0.25">
      <c r="A42" s="49" t="s">
        <v>49</v>
      </c>
      <c r="B42" s="69" t="s">
        <v>50</v>
      </c>
      <c r="C42" s="51">
        <f t="shared" si="4"/>
        <v>0</v>
      </c>
      <c r="D42" s="52">
        <v>1250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53" t="s">
        <v>98</v>
      </c>
      <c r="B45" s="254"/>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70" t="s">
        <v>99</v>
      </c>
      <c r="E60" s="272">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71"/>
      <c r="E61" s="273"/>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75.75" thickBot="1" x14ac:dyDescent="0.3">
      <c r="B62" s="227" t="s">
        <v>679</v>
      </c>
      <c r="D62" s="8"/>
      <c r="E62" s="9"/>
    </row>
  </sheetData>
  <sheetProtection algorithmName="SHA-512" hashValue="jNMU65HUirTLD4QMbvly/Vo8lj6lT1YUN04W8ZxMGqq74F7QJpus3EABKNOwdcRZgmWg6+Q4YwN/t23Bxdd+rA==" saltValue="lw6lvh7W/s6Dsc5G1A3Fm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K18"/>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314" t="str">
        <f>Overview!I1</f>
        <v>SKILLS FUNDING AGENCY
2014-20 ESF PROGRAMME
IP1.1 - ACCESS TO EMPLOYMENT FOR INACTIVE PEOPLE AND JOBSEEKERS</v>
      </c>
      <c r="I1" s="314"/>
      <c r="J1" s="314"/>
      <c r="K1" s="314"/>
      <c r="L1" s="314"/>
      <c r="M1" s="314"/>
      <c r="N1" s="314"/>
      <c r="O1" s="314"/>
      <c r="P1" s="314"/>
      <c r="Q1" s="314"/>
      <c r="R1" s="314"/>
      <c r="S1" s="314"/>
      <c r="T1" s="314"/>
      <c r="U1" s="156"/>
      <c r="V1" s="156"/>
      <c r="W1" s="156"/>
      <c r="X1" s="142"/>
      <c r="Y1" s="142"/>
      <c r="Z1" s="142"/>
    </row>
    <row r="2" spans="1:67" s="120" customFormat="1" ht="14.45" customHeight="1" x14ac:dyDescent="0.25">
      <c r="F2" s="156"/>
      <c r="H2" s="314"/>
      <c r="I2" s="314"/>
      <c r="J2" s="314"/>
      <c r="K2" s="314"/>
      <c r="L2" s="314"/>
      <c r="M2" s="314"/>
      <c r="N2" s="314"/>
      <c r="O2" s="314"/>
      <c r="P2" s="314"/>
      <c r="Q2" s="314"/>
      <c r="R2" s="314"/>
      <c r="S2" s="314"/>
      <c r="T2" s="314"/>
      <c r="U2" s="156"/>
      <c r="V2" s="156"/>
      <c r="W2" s="156"/>
      <c r="X2" s="142"/>
      <c r="Y2" s="142"/>
      <c r="Z2" s="142"/>
    </row>
    <row r="3" spans="1:67" s="120" customFormat="1" ht="14.45" customHeight="1" x14ac:dyDescent="0.25">
      <c r="F3" s="156"/>
      <c r="H3" s="314"/>
      <c r="I3" s="314"/>
      <c r="J3" s="314"/>
      <c r="K3" s="314"/>
      <c r="L3" s="314"/>
      <c r="M3" s="314"/>
      <c r="N3" s="314"/>
      <c r="O3" s="314"/>
      <c r="P3" s="314"/>
      <c r="Q3" s="314"/>
      <c r="R3" s="314"/>
      <c r="S3" s="314"/>
      <c r="T3" s="314"/>
      <c r="U3" s="156"/>
      <c r="V3" s="156"/>
      <c r="W3" s="156"/>
      <c r="X3" s="142"/>
      <c r="Y3" s="142"/>
      <c r="Z3" s="142"/>
    </row>
    <row r="4" spans="1:67" s="120" customFormat="1" ht="14.45" customHeight="1" x14ac:dyDescent="0.25">
      <c r="F4" s="156"/>
      <c r="H4" s="314"/>
      <c r="I4" s="314"/>
      <c r="J4" s="314"/>
      <c r="K4" s="314"/>
      <c r="L4" s="314"/>
      <c r="M4" s="314"/>
      <c r="N4" s="314"/>
      <c r="O4" s="314"/>
      <c r="P4" s="314"/>
      <c r="Q4" s="314"/>
      <c r="R4" s="314"/>
      <c r="S4" s="314"/>
      <c r="T4" s="314"/>
      <c r="U4" s="156"/>
      <c r="V4" s="156"/>
      <c r="W4" s="156"/>
      <c r="X4" s="142"/>
      <c r="Y4" s="142"/>
      <c r="Z4" s="142"/>
    </row>
    <row r="5" spans="1:67" s="120" customFormat="1" ht="14.45" customHeight="1" x14ac:dyDescent="0.25">
      <c r="F5" s="156"/>
      <c r="H5" s="314"/>
      <c r="I5" s="314"/>
      <c r="J5" s="314"/>
      <c r="K5" s="314"/>
      <c r="L5" s="314"/>
      <c r="M5" s="314"/>
      <c r="N5" s="314"/>
      <c r="O5" s="314"/>
      <c r="P5" s="314"/>
      <c r="Q5" s="314"/>
      <c r="R5" s="314"/>
      <c r="S5" s="314"/>
      <c r="T5" s="314"/>
      <c r="U5" s="156"/>
      <c r="V5" s="156"/>
      <c r="W5" s="156"/>
      <c r="X5" s="142"/>
      <c r="Y5" s="142"/>
      <c r="Z5" s="142"/>
    </row>
    <row r="6" spans="1:67" s="120" customFormat="1" ht="14.45" customHeight="1" x14ac:dyDescent="0.25">
      <c r="F6" s="156"/>
      <c r="H6" s="314"/>
      <c r="I6" s="314"/>
      <c r="J6" s="314"/>
      <c r="K6" s="314"/>
      <c r="L6" s="314"/>
      <c r="M6" s="314"/>
      <c r="N6" s="314"/>
      <c r="O6" s="314"/>
      <c r="P6" s="314"/>
      <c r="Q6" s="314"/>
      <c r="R6" s="314"/>
      <c r="S6" s="314"/>
      <c r="T6" s="314"/>
      <c r="U6" s="156"/>
      <c r="V6" s="156"/>
      <c r="W6" s="156"/>
      <c r="X6" s="142"/>
      <c r="Y6" s="142"/>
      <c r="Z6" s="142"/>
    </row>
    <row r="7" spans="1:67" s="120" customFormat="1" ht="15" customHeight="1" x14ac:dyDescent="0.25">
      <c r="F7" s="156"/>
      <c r="H7" s="314"/>
      <c r="I7" s="314"/>
      <c r="J7" s="314"/>
      <c r="K7" s="314"/>
      <c r="L7" s="314"/>
      <c r="M7" s="314"/>
      <c r="N7" s="314"/>
      <c r="O7" s="314"/>
      <c r="P7" s="314"/>
      <c r="Q7" s="314"/>
      <c r="R7" s="314"/>
      <c r="S7" s="314"/>
      <c r="T7" s="314"/>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92" t="str">
        <f>Overview!B10</f>
        <v>LONDON LEP</v>
      </c>
      <c r="C10" s="292"/>
      <c r="D10" s="292"/>
      <c r="E10" s="140"/>
      <c r="F10" s="145"/>
      <c r="K10" s="318" t="s">
        <v>5</v>
      </c>
      <c r="L10" s="319"/>
      <c r="M10" s="320"/>
      <c r="N10" s="315">
        <f>Overview!L10</f>
        <v>0</v>
      </c>
      <c r="O10" s="316"/>
      <c r="P10" s="316"/>
      <c r="Q10" s="316"/>
      <c r="R10" s="316"/>
      <c r="S10" s="316"/>
      <c r="T10" s="317"/>
      <c r="U10" s="145"/>
      <c r="V10" s="145"/>
      <c r="W10" s="145"/>
    </row>
    <row r="11" spans="1:67" s="120" customFormat="1" ht="30" customHeight="1" x14ac:dyDescent="0.25">
      <c r="A11" s="146" t="s">
        <v>21</v>
      </c>
      <c r="B11" s="292" t="str">
        <f>Overview!B11</f>
        <v>SKILLS DEVELOPMENT - RETAIL, TOURISM AND HOSPITALITY - NORTH &amp; EAST AND WEST</v>
      </c>
      <c r="C11" s="292"/>
      <c r="D11" s="292"/>
      <c r="E11" s="140"/>
      <c r="F11" s="145"/>
      <c r="K11" s="318" t="s">
        <v>6</v>
      </c>
      <c r="L11" s="319"/>
      <c r="M11" s="320"/>
      <c r="N11" s="315">
        <f>Overview!L11</f>
        <v>0</v>
      </c>
      <c r="O11" s="316"/>
      <c r="P11" s="317"/>
      <c r="Q11" s="145"/>
      <c r="R11" s="145"/>
      <c r="S11" s="145"/>
      <c r="T11" s="145"/>
      <c r="U11" s="145"/>
      <c r="V11" s="145"/>
      <c r="W11" s="145"/>
    </row>
    <row r="12" spans="1:67" s="120" customFormat="1" ht="30" customHeight="1" x14ac:dyDescent="0.25">
      <c r="A12" s="144" t="s">
        <v>83</v>
      </c>
      <c r="B12" s="293" t="str">
        <f>Overview!B12</f>
        <v>itt_30080</v>
      </c>
      <c r="C12" s="293"/>
      <c r="D12" s="293"/>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93" t="str">
        <f>Overview!B13</f>
        <v>23-902-01</v>
      </c>
      <c r="C13" s="293"/>
      <c r="D13" s="293"/>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309" t="s">
        <v>100</v>
      </c>
      <c r="D15" s="299" t="s">
        <v>91</v>
      </c>
      <c r="E15" s="311" t="s">
        <v>101</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310"/>
      <c r="D16" s="300"/>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88">
        <v>14</v>
      </c>
      <c r="B17" s="290"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89"/>
      <c r="B18" s="291"/>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88">
        <v>16</v>
      </c>
      <c r="B19" s="290"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89"/>
      <c r="B20" s="291"/>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88">
        <v>18</v>
      </c>
      <c r="B21" s="290"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89"/>
      <c r="B22" s="291"/>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88">
        <v>22</v>
      </c>
      <c r="B23" s="290"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89"/>
      <c r="B24" s="291"/>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88">
        <v>24</v>
      </c>
      <c r="B25" s="290"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89"/>
      <c r="B26" s="291"/>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88">
        <v>21</v>
      </c>
      <c r="B27" s="290"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89"/>
      <c r="B28" s="291"/>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88">
        <v>24</v>
      </c>
      <c r="B29" s="290"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89"/>
      <c r="B30" s="291"/>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88">
        <v>27</v>
      </c>
      <c r="B31" s="290"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89"/>
      <c r="B32" s="291"/>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88">
        <v>34</v>
      </c>
      <c r="B33" s="290"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89"/>
      <c r="B34" s="291"/>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88">
        <v>36</v>
      </c>
      <c r="B35" s="290"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89"/>
      <c r="B36" s="291"/>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88">
        <v>35</v>
      </c>
      <c r="B37" s="290"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89"/>
      <c r="B38" s="291"/>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88">
        <v>39</v>
      </c>
      <c r="B39" s="290"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89"/>
      <c r="B40" s="291"/>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88">
        <v>46</v>
      </c>
      <c r="B41" s="290"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89"/>
      <c r="B42" s="291"/>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88">
        <v>56</v>
      </c>
      <c r="B43" s="290"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89"/>
      <c r="B44" s="291"/>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88">
        <v>60</v>
      </c>
      <c r="B45" s="290"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89"/>
      <c r="B46" s="291"/>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303">
        <v>50</v>
      </c>
      <c r="B47" s="301"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305">
        <f>AI47+AI48</f>
        <v>50</v>
      </c>
    </row>
    <row r="48" spans="1:37" s="3" customFormat="1" ht="12.75" x14ac:dyDescent="0.2">
      <c r="A48" s="304"/>
      <c r="B48" s="302"/>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305"/>
    </row>
    <row r="49" spans="1:37" s="3" customFormat="1" ht="12.75" x14ac:dyDescent="0.2">
      <c r="A49" s="303">
        <v>56</v>
      </c>
      <c r="B49" s="290"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305">
        <f>AI49+AI50</f>
        <v>56</v>
      </c>
    </row>
    <row r="50" spans="1:37" s="3" customFormat="1" ht="12.75" x14ac:dyDescent="0.2">
      <c r="A50" s="304"/>
      <c r="B50" s="291"/>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305"/>
    </row>
    <row r="51" spans="1:37" s="3" customFormat="1" ht="12.75" x14ac:dyDescent="0.2">
      <c r="A51" s="303">
        <v>65</v>
      </c>
      <c r="B51" s="290"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305">
        <f>AI51+AI52</f>
        <v>65</v>
      </c>
    </row>
    <row r="52" spans="1:37" s="3" customFormat="1" ht="12.75" x14ac:dyDescent="0.2">
      <c r="A52" s="304"/>
      <c r="B52" s="291"/>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306"/>
    </row>
    <row r="53" spans="1:37" s="3" customFormat="1" ht="12.75" x14ac:dyDescent="0.2">
      <c r="A53" s="303">
        <v>80</v>
      </c>
      <c r="B53" s="290"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305">
        <f>AI53+AI54</f>
        <v>80</v>
      </c>
    </row>
    <row r="54" spans="1:37" s="3" customFormat="1" ht="12.75" x14ac:dyDescent="0.2">
      <c r="A54" s="304"/>
      <c r="B54" s="291"/>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306"/>
    </row>
    <row r="55" spans="1:37" s="3" customFormat="1" ht="12.75" x14ac:dyDescent="0.2">
      <c r="A55" s="303">
        <v>86</v>
      </c>
      <c r="B55" s="290"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305">
        <f>AI55+AI56</f>
        <v>86</v>
      </c>
    </row>
    <row r="56" spans="1:37" s="3" customFormat="1" ht="12.75" x14ac:dyDescent="0.2">
      <c r="A56" s="304"/>
      <c r="B56" s="291"/>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306"/>
    </row>
    <row r="57" spans="1:37" s="3" customFormat="1" ht="12.75" x14ac:dyDescent="0.2">
      <c r="A57" s="303">
        <v>100</v>
      </c>
      <c r="B57" s="301"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305">
        <f>AI57+AI58</f>
        <v>100</v>
      </c>
    </row>
    <row r="58" spans="1:37" s="3" customFormat="1" ht="12.75" x14ac:dyDescent="0.2">
      <c r="A58" s="304"/>
      <c r="B58" s="302"/>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306"/>
    </row>
    <row r="59" spans="1:37" s="3" customFormat="1" ht="12.75" x14ac:dyDescent="0.2">
      <c r="A59" s="303">
        <v>112</v>
      </c>
      <c r="B59" s="290"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305">
        <f>AI59+AI60</f>
        <v>112</v>
      </c>
    </row>
    <row r="60" spans="1:37" s="3" customFormat="1" ht="12.75" x14ac:dyDescent="0.2">
      <c r="A60" s="304"/>
      <c r="B60" s="291"/>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306"/>
    </row>
    <row r="61" spans="1:37" s="3" customFormat="1" ht="12.75" x14ac:dyDescent="0.2">
      <c r="A61" s="303">
        <v>130</v>
      </c>
      <c r="B61" s="290"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305">
        <f>AI61+AI62</f>
        <v>130</v>
      </c>
    </row>
    <row r="62" spans="1:37" s="3" customFormat="1" ht="12.75" x14ac:dyDescent="0.2">
      <c r="A62" s="304"/>
      <c r="B62" s="291"/>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306"/>
    </row>
    <row r="63" spans="1:37" s="3" customFormat="1" ht="12.75" x14ac:dyDescent="0.2">
      <c r="A63" s="303">
        <v>160</v>
      </c>
      <c r="B63" s="290"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305">
        <f>AI63+AI64</f>
        <v>160</v>
      </c>
    </row>
    <row r="64" spans="1:37" s="3" customFormat="1" ht="12.75" x14ac:dyDescent="0.2">
      <c r="A64" s="304"/>
      <c r="B64" s="291"/>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306"/>
    </row>
    <row r="65" spans="1:37" s="3" customFormat="1" ht="12.75" x14ac:dyDescent="0.2">
      <c r="A65" s="303">
        <v>172</v>
      </c>
      <c r="B65" s="290"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305">
        <f>AI65+AI66</f>
        <v>172</v>
      </c>
    </row>
    <row r="66" spans="1:37" s="3" customFormat="1" ht="12.75" x14ac:dyDescent="0.2">
      <c r="A66" s="304"/>
      <c r="B66" s="291"/>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306"/>
    </row>
    <row r="67" spans="1:37" s="3" customFormat="1" ht="12.75" x14ac:dyDescent="0.2">
      <c r="A67" s="303">
        <v>150</v>
      </c>
      <c r="B67" s="301"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305">
        <f>AI67+AI68</f>
        <v>150</v>
      </c>
    </row>
    <row r="68" spans="1:37" s="3" customFormat="1" ht="12.75" x14ac:dyDescent="0.2">
      <c r="A68" s="304"/>
      <c r="B68" s="302"/>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306"/>
    </row>
    <row r="69" spans="1:37" s="3" customFormat="1" ht="12.75" x14ac:dyDescent="0.2">
      <c r="A69" s="303">
        <v>168</v>
      </c>
      <c r="B69" s="290"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305">
        <f>AI69+AI70</f>
        <v>168</v>
      </c>
    </row>
    <row r="70" spans="1:37" s="3" customFormat="1" ht="12.75" x14ac:dyDescent="0.2">
      <c r="A70" s="304"/>
      <c r="B70" s="291"/>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306"/>
    </row>
    <row r="71" spans="1:37" s="3" customFormat="1" ht="12.75" x14ac:dyDescent="0.2">
      <c r="A71" s="303">
        <v>195</v>
      </c>
      <c r="B71" s="290"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305">
        <f>AI71+AI72</f>
        <v>195</v>
      </c>
    </row>
    <row r="72" spans="1:37" s="3" customFormat="1" ht="12.75" x14ac:dyDescent="0.2">
      <c r="A72" s="304"/>
      <c r="B72" s="291"/>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306"/>
    </row>
    <row r="73" spans="1:37" s="3" customFormat="1" ht="12.75" x14ac:dyDescent="0.2">
      <c r="A73" s="303">
        <v>240</v>
      </c>
      <c r="B73" s="290"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305">
        <f>AI73+AI74</f>
        <v>240</v>
      </c>
    </row>
    <row r="74" spans="1:37" s="3" customFormat="1" ht="12.75" x14ac:dyDescent="0.2">
      <c r="A74" s="304"/>
      <c r="B74" s="291"/>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306"/>
    </row>
    <row r="75" spans="1:37" s="3" customFormat="1" ht="12.75" x14ac:dyDescent="0.2">
      <c r="A75" s="303">
        <v>258</v>
      </c>
      <c r="B75" s="290"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305">
        <f>AI75+AI76</f>
        <v>258</v>
      </c>
    </row>
    <row r="76" spans="1:37" s="3" customFormat="1" ht="12.75" x14ac:dyDescent="0.2">
      <c r="A76" s="304"/>
      <c r="B76" s="291"/>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306"/>
    </row>
    <row r="77" spans="1:37" s="3" customFormat="1" ht="12.75" x14ac:dyDescent="0.2">
      <c r="A77" s="303">
        <v>300</v>
      </c>
      <c r="B77" s="301"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305">
        <f>AI77+AI78</f>
        <v>300</v>
      </c>
    </row>
    <row r="78" spans="1:37" s="3" customFormat="1" ht="12.75" x14ac:dyDescent="0.2">
      <c r="A78" s="304"/>
      <c r="B78" s="302"/>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306"/>
    </row>
    <row r="79" spans="1:37" s="3" customFormat="1" ht="12.75" x14ac:dyDescent="0.2">
      <c r="A79" s="303">
        <v>336</v>
      </c>
      <c r="B79" s="301"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305">
        <f>AI79+AI80</f>
        <v>336</v>
      </c>
    </row>
    <row r="80" spans="1:37" s="3" customFormat="1" ht="12.75" x14ac:dyDescent="0.2">
      <c r="A80" s="304"/>
      <c r="B80" s="302"/>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306"/>
    </row>
    <row r="81" spans="1:37" s="3" customFormat="1" ht="12.75" x14ac:dyDescent="0.2">
      <c r="A81" s="303">
        <v>390</v>
      </c>
      <c r="B81" s="301"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305">
        <f>AI81+AI82</f>
        <v>390</v>
      </c>
    </row>
    <row r="82" spans="1:37" s="3" customFormat="1" ht="12.75" x14ac:dyDescent="0.2">
      <c r="A82" s="304"/>
      <c r="B82" s="302"/>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306"/>
    </row>
    <row r="83" spans="1:37" s="3" customFormat="1" ht="12.75" x14ac:dyDescent="0.2">
      <c r="A83" s="303">
        <v>480</v>
      </c>
      <c r="B83" s="301"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305">
        <f>AI83+AI84</f>
        <v>480</v>
      </c>
    </row>
    <row r="84" spans="1:37" s="3" customFormat="1" ht="12.75" x14ac:dyDescent="0.2">
      <c r="A84" s="304"/>
      <c r="B84" s="302"/>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306"/>
    </row>
    <row r="85" spans="1:37" s="3" customFormat="1" ht="12.75" x14ac:dyDescent="0.2">
      <c r="A85" s="303">
        <v>516</v>
      </c>
      <c r="B85" s="301"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305">
        <f>AI85+AI86</f>
        <v>516</v>
      </c>
    </row>
    <row r="86" spans="1:37" s="3" customFormat="1" ht="12.75" x14ac:dyDescent="0.2">
      <c r="A86" s="304"/>
      <c r="B86" s="302"/>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306"/>
    </row>
    <row r="87" spans="1:37" s="3" customFormat="1" ht="12.75" x14ac:dyDescent="0.2">
      <c r="A87" s="303">
        <v>450</v>
      </c>
      <c r="B87" s="301"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305">
        <f>AI87+AI88</f>
        <v>450</v>
      </c>
    </row>
    <row r="88" spans="1:37" s="3" customFormat="1" ht="12.75" x14ac:dyDescent="0.2">
      <c r="A88" s="304"/>
      <c r="B88" s="302"/>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306"/>
    </row>
    <row r="89" spans="1:37" s="3" customFormat="1" ht="12.75" x14ac:dyDescent="0.2">
      <c r="A89" s="303">
        <v>504</v>
      </c>
      <c r="B89" s="301"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305">
        <f>AI89+AI90</f>
        <v>504</v>
      </c>
    </row>
    <row r="90" spans="1:37" s="3" customFormat="1" ht="12.75" x14ac:dyDescent="0.2">
      <c r="A90" s="304"/>
      <c r="B90" s="302"/>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306"/>
    </row>
    <row r="91" spans="1:37" s="3" customFormat="1" ht="12.75" x14ac:dyDescent="0.2">
      <c r="A91" s="303">
        <v>585</v>
      </c>
      <c r="B91" s="301"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305">
        <f>AI91+AI92</f>
        <v>585</v>
      </c>
    </row>
    <row r="92" spans="1:37" s="3" customFormat="1" ht="12.75" x14ac:dyDescent="0.2">
      <c r="A92" s="304"/>
      <c r="B92" s="302"/>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306"/>
    </row>
    <row r="93" spans="1:37" s="3" customFormat="1" ht="12.75" x14ac:dyDescent="0.2">
      <c r="A93" s="303">
        <v>720</v>
      </c>
      <c r="B93" s="301"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305">
        <f>AI93+AI94</f>
        <v>720</v>
      </c>
    </row>
    <row r="94" spans="1:37" s="3" customFormat="1" ht="12.75" x14ac:dyDescent="0.2">
      <c r="A94" s="304"/>
      <c r="B94" s="302"/>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306"/>
    </row>
    <row r="95" spans="1:37" s="3" customFormat="1" ht="12.75" x14ac:dyDescent="0.2">
      <c r="A95" s="303">
        <v>774</v>
      </c>
      <c r="B95" s="301"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305">
        <f>AI95+AI96</f>
        <v>774</v>
      </c>
    </row>
    <row r="96" spans="1:37" s="3" customFormat="1" ht="12.75" x14ac:dyDescent="0.2">
      <c r="A96" s="304"/>
      <c r="B96" s="302"/>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306"/>
    </row>
    <row r="97" spans="1:37" s="3" customFormat="1" ht="12.75" x14ac:dyDescent="0.2">
      <c r="A97" s="303">
        <v>600</v>
      </c>
      <c r="B97" s="301"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305">
        <f>AI97+AI98</f>
        <v>600</v>
      </c>
    </row>
    <row r="98" spans="1:37" s="3" customFormat="1" ht="12.75" x14ac:dyDescent="0.2">
      <c r="A98" s="304"/>
      <c r="B98" s="302"/>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306"/>
    </row>
    <row r="99" spans="1:37" s="3" customFormat="1" ht="12.75" x14ac:dyDescent="0.2">
      <c r="A99" s="303">
        <v>672</v>
      </c>
      <c r="B99" s="301"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305">
        <f>AI99+AI100</f>
        <v>672</v>
      </c>
    </row>
    <row r="100" spans="1:37" s="3" customFormat="1" ht="12.75" x14ac:dyDescent="0.2">
      <c r="A100" s="304"/>
      <c r="B100" s="302"/>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306"/>
    </row>
    <row r="101" spans="1:37" s="3" customFormat="1" ht="12.75" x14ac:dyDescent="0.2">
      <c r="A101" s="303">
        <v>780</v>
      </c>
      <c r="B101" s="301"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305">
        <f>AI101+AI102</f>
        <v>780</v>
      </c>
    </row>
    <row r="102" spans="1:37" s="3" customFormat="1" ht="12.75" x14ac:dyDescent="0.2">
      <c r="A102" s="304"/>
      <c r="B102" s="302"/>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306"/>
    </row>
    <row r="103" spans="1:37" s="3" customFormat="1" ht="12.75" x14ac:dyDescent="0.2">
      <c r="A103" s="303">
        <v>960</v>
      </c>
      <c r="B103" s="301"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305">
        <f>AI103+AI104</f>
        <v>960</v>
      </c>
    </row>
    <row r="104" spans="1:37" s="3" customFormat="1" ht="12.75" x14ac:dyDescent="0.2">
      <c r="A104" s="304"/>
      <c r="B104" s="302"/>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306"/>
    </row>
    <row r="105" spans="1:37" s="3" customFormat="1" ht="12.75" x14ac:dyDescent="0.2">
      <c r="A105" s="303">
        <v>1032</v>
      </c>
      <c r="B105" s="301"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305">
        <f>AI105+AI106</f>
        <v>1032</v>
      </c>
    </row>
    <row r="106" spans="1:37" s="3" customFormat="1" ht="12.75" x14ac:dyDescent="0.2">
      <c r="A106" s="304"/>
      <c r="B106" s="302"/>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306"/>
    </row>
    <row r="107" spans="1:37" s="3" customFormat="1" ht="12.75" x14ac:dyDescent="0.2">
      <c r="A107" s="303">
        <v>724</v>
      </c>
      <c r="B107" s="301"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305">
        <f>AI107+AI108</f>
        <v>724</v>
      </c>
    </row>
    <row r="108" spans="1:37" s="3" customFormat="1" ht="12.75" x14ac:dyDescent="0.2">
      <c r="A108" s="304"/>
      <c r="B108" s="302"/>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306"/>
    </row>
    <row r="109" spans="1:37" s="3" customFormat="1" ht="12.75" x14ac:dyDescent="0.2">
      <c r="A109" s="303">
        <v>811</v>
      </c>
      <c r="B109" s="301"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305">
        <f>AI109+AI110</f>
        <v>811</v>
      </c>
    </row>
    <row r="110" spans="1:37" s="3" customFormat="1" ht="12.75" x14ac:dyDescent="0.2">
      <c r="A110" s="304"/>
      <c r="B110" s="302"/>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306"/>
    </row>
    <row r="111" spans="1:37" s="3" customFormat="1" ht="12.75" x14ac:dyDescent="0.2">
      <c r="A111" s="303">
        <v>941</v>
      </c>
      <c r="B111" s="301"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305">
        <f>AI111+AI112</f>
        <v>941</v>
      </c>
    </row>
    <row r="112" spans="1:37" s="3" customFormat="1" ht="12.75" x14ac:dyDescent="0.2">
      <c r="A112" s="304"/>
      <c r="B112" s="302"/>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306"/>
    </row>
    <row r="113" spans="1:37" s="3" customFormat="1" ht="12.75" x14ac:dyDescent="0.2">
      <c r="A113" s="303">
        <v>1159</v>
      </c>
      <c r="B113" s="301"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305">
        <f>AI113+AI114</f>
        <v>1159</v>
      </c>
    </row>
    <row r="114" spans="1:37" s="3" customFormat="1" ht="12.75" x14ac:dyDescent="0.2">
      <c r="A114" s="304"/>
      <c r="B114" s="302"/>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306"/>
    </row>
    <row r="115" spans="1:37" s="3" customFormat="1" ht="12.75" x14ac:dyDescent="0.2">
      <c r="A115" s="303">
        <v>1246</v>
      </c>
      <c r="B115" s="301"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305">
        <f>AI115+AI116</f>
        <v>1246</v>
      </c>
    </row>
    <row r="116" spans="1:37" s="3" customFormat="1" ht="12.75" x14ac:dyDescent="0.2">
      <c r="A116" s="304"/>
      <c r="B116" s="302"/>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306"/>
    </row>
    <row r="117" spans="1:37" s="3" customFormat="1" ht="12.75" x14ac:dyDescent="0.2">
      <c r="A117" s="303">
        <v>1265</v>
      </c>
      <c r="B117" s="301"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305">
        <f>AI117+AI118</f>
        <v>1265</v>
      </c>
    </row>
    <row r="118" spans="1:37" s="3" customFormat="1" ht="12.75" x14ac:dyDescent="0.2">
      <c r="A118" s="304"/>
      <c r="B118" s="302"/>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306"/>
    </row>
    <row r="119" spans="1:37" s="3" customFormat="1" ht="12.75" x14ac:dyDescent="0.2">
      <c r="A119" s="303">
        <v>1417</v>
      </c>
      <c r="B119" s="301"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305">
        <f>AI119+AI120</f>
        <v>1417</v>
      </c>
    </row>
    <row r="120" spans="1:37" s="3" customFormat="1" ht="12.75" x14ac:dyDescent="0.2">
      <c r="A120" s="304"/>
      <c r="B120" s="302"/>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306"/>
    </row>
    <row r="121" spans="1:37" s="3" customFormat="1" ht="12.75" x14ac:dyDescent="0.2">
      <c r="A121" s="303">
        <v>1645</v>
      </c>
      <c r="B121" s="301"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305">
        <f>AI121+AI122</f>
        <v>1645</v>
      </c>
    </row>
    <row r="122" spans="1:37" s="3" customFormat="1" ht="12.75" x14ac:dyDescent="0.2">
      <c r="A122" s="304"/>
      <c r="B122" s="302"/>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306"/>
    </row>
    <row r="123" spans="1:37" s="3" customFormat="1" ht="12.75" x14ac:dyDescent="0.2">
      <c r="A123" s="303">
        <v>2025</v>
      </c>
      <c r="B123" s="301"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305">
        <f>AI123+AI124</f>
        <v>2025</v>
      </c>
    </row>
    <row r="124" spans="1:37" s="3" customFormat="1" ht="12.75" x14ac:dyDescent="0.2">
      <c r="A124" s="304"/>
      <c r="B124" s="302"/>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306"/>
    </row>
    <row r="125" spans="1:37" s="3" customFormat="1" ht="12.75" x14ac:dyDescent="0.2">
      <c r="A125" s="307">
        <v>2176</v>
      </c>
      <c r="B125" s="301"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305">
        <f>AI125+AI126</f>
        <v>2176</v>
      </c>
    </row>
    <row r="126" spans="1:37" s="3" customFormat="1" ht="12.75" x14ac:dyDescent="0.2">
      <c r="A126" s="307"/>
      <c r="B126" s="302"/>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306"/>
    </row>
    <row r="127" spans="1:37" s="29" customFormat="1" hidden="1" x14ac:dyDescent="0.25">
      <c r="A127" s="85"/>
      <c r="B127" s="86"/>
      <c r="C127" s="294" t="s">
        <v>338</v>
      </c>
      <c r="D127" s="294"/>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4" t="s">
        <v>339</v>
      </c>
      <c r="D128" s="294"/>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4" t="s">
        <v>340</v>
      </c>
      <c r="D129" s="294"/>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4" t="s">
        <v>341</v>
      </c>
      <c r="D130" s="294"/>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4" t="s">
        <v>342</v>
      </c>
      <c r="D131" s="294"/>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97" t="s">
        <v>100</v>
      </c>
      <c r="D133" s="299" t="s">
        <v>91</v>
      </c>
      <c r="E133" s="308" t="s">
        <v>101</v>
      </c>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98"/>
      <c r="D134" s="300"/>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88">
        <v>14</v>
      </c>
      <c r="B135" s="290"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89"/>
      <c r="B136" s="291"/>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88">
        <v>16</v>
      </c>
      <c r="B137" s="290"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89"/>
      <c r="B138" s="291"/>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88">
        <v>18</v>
      </c>
      <c r="B139" s="290"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89"/>
      <c r="B140" s="291"/>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88">
        <v>22</v>
      </c>
      <c r="B141" s="290"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89"/>
      <c r="B142" s="291"/>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88">
        <v>24</v>
      </c>
      <c r="B143" s="290"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89"/>
      <c r="B144" s="291"/>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88">
        <v>21</v>
      </c>
      <c r="B145" s="290"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89"/>
      <c r="B146" s="291"/>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88">
        <v>24</v>
      </c>
      <c r="B147" s="290"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89"/>
      <c r="B148" s="291"/>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88">
        <v>27</v>
      </c>
      <c r="B149" s="290"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89"/>
      <c r="B150" s="291"/>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88">
        <v>34</v>
      </c>
      <c r="B151" s="290"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89"/>
      <c r="B152" s="291"/>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88">
        <v>36</v>
      </c>
      <c r="B153" s="290"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89"/>
      <c r="B154" s="291"/>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88">
        <v>35</v>
      </c>
      <c r="B155" s="290"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89"/>
      <c r="B156" s="291"/>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88">
        <v>39</v>
      </c>
      <c r="B157" s="290"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89"/>
      <c r="B158" s="291"/>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88">
        <v>46</v>
      </c>
      <c r="B159" s="290"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89"/>
      <c r="B160" s="291"/>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88">
        <v>56</v>
      </c>
      <c r="B161" s="290"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89"/>
      <c r="B162" s="291"/>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88">
        <v>60</v>
      </c>
      <c r="B163" s="290"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89"/>
      <c r="B164" s="291"/>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303">
        <v>50</v>
      </c>
      <c r="B165" s="301"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305">
        <f>AI165+AI166</f>
        <v>50</v>
      </c>
    </row>
    <row r="166" spans="1:37" s="3" customFormat="1" ht="12.75" x14ac:dyDescent="0.2">
      <c r="A166" s="304"/>
      <c r="B166" s="302"/>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306"/>
    </row>
    <row r="167" spans="1:37" s="3" customFormat="1" ht="12.75" x14ac:dyDescent="0.2">
      <c r="A167" s="303">
        <v>56</v>
      </c>
      <c r="B167" s="290"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305">
        <f>AI167+AI168</f>
        <v>56</v>
      </c>
    </row>
    <row r="168" spans="1:37" s="3" customFormat="1" ht="12.75" x14ac:dyDescent="0.2">
      <c r="A168" s="304"/>
      <c r="B168" s="291"/>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306"/>
    </row>
    <row r="169" spans="1:37" s="3" customFormat="1" ht="12.75" x14ac:dyDescent="0.2">
      <c r="A169" s="303">
        <v>65</v>
      </c>
      <c r="B169" s="290"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305">
        <f>AI169+AI170</f>
        <v>65</v>
      </c>
    </row>
    <row r="170" spans="1:37" s="3" customFormat="1" ht="12.75" x14ac:dyDescent="0.2">
      <c r="A170" s="304"/>
      <c r="B170" s="291"/>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306"/>
    </row>
    <row r="171" spans="1:37" s="3" customFormat="1" ht="12.75" x14ac:dyDescent="0.2">
      <c r="A171" s="303">
        <v>80</v>
      </c>
      <c r="B171" s="290"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305">
        <f>AI171+AI172</f>
        <v>80</v>
      </c>
    </row>
    <row r="172" spans="1:37" s="3" customFormat="1" ht="12.75" x14ac:dyDescent="0.2">
      <c r="A172" s="304"/>
      <c r="B172" s="291"/>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306"/>
    </row>
    <row r="173" spans="1:37" s="3" customFormat="1" ht="12.75" x14ac:dyDescent="0.2">
      <c r="A173" s="303">
        <v>86</v>
      </c>
      <c r="B173" s="290"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305">
        <f>AI173+AI174</f>
        <v>86</v>
      </c>
    </row>
    <row r="174" spans="1:37" s="3" customFormat="1" ht="12.75" x14ac:dyDescent="0.2">
      <c r="A174" s="304"/>
      <c r="B174" s="291"/>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306"/>
    </row>
    <row r="175" spans="1:37" s="3" customFormat="1" ht="12.75" x14ac:dyDescent="0.2">
      <c r="A175" s="303">
        <v>100</v>
      </c>
      <c r="B175" s="301"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305">
        <f>AI175+AI176</f>
        <v>100</v>
      </c>
    </row>
    <row r="176" spans="1:37" s="3" customFormat="1" ht="12.75" x14ac:dyDescent="0.2">
      <c r="A176" s="304"/>
      <c r="B176" s="302"/>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306"/>
    </row>
    <row r="177" spans="1:37" s="3" customFormat="1" ht="12.75" x14ac:dyDescent="0.2">
      <c r="A177" s="303">
        <v>112</v>
      </c>
      <c r="B177" s="290"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305">
        <f>AI177+AI178</f>
        <v>112</v>
      </c>
    </row>
    <row r="178" spans="1:37" s="3" customFormat="1" ht="12.75" x14ac:dyDescent="0.2">
      <c r="A178" s="304"/>
      <c r="B178" s="291"/>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306"/>
    </row>
    <row r="179" spans="1:37" s="3" customFormat="1" ht="12.75" x14ac:dyDescent="0.2">
      <c r="A179" s="303">
        <v>130</v>
      </c>
      <c r="B179" s="290"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305">
        <f>AI179+AI180</f>
        <v>130</v>
      </c>
    </row>
    <row r="180" spans="1:37" s="3" customFormat="1" ht="12.75" x14ac:dyDescent="0.2">
      <c r="A180" s="304"/>
      <c r="B180" s="291"/>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306"/>
    </row>
    <row r="181" spans="1:37" s="3" customFormat="1" ht="12.75" x14ac:dyDescent="0.2">
      <c r="A181" s="303">
        <v>160</v>
      </c>
      <c r="B181" s="290"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305">
        <f>AI181+AI182</f>
        <v>160</v>
      </c>
    </row>
    <row r="182" spans="1:37" s="3" customFormat="1" ht="12.75" x14ac:dyDescent="0.2">
      <c r="A182" s="304"/>
      <c r="B182" s="291"/>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306"/>
    </row>
    <row r="183" spans="1:37" s="3" customFormat="1" ht="12.75" x14ac:dyDescent="0.2">
      <c r="A183" s="303">
        <v>172</v>
      </c>
      <c r="B183" s="290"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305">
        <f>AI183+AI184</f>
        <v>172</v>
      </c>
    </row>
    <row r="184" spans="1:37" s="3" customFormat="1" ht="12.75" x14ac:dyDescent="0.2">
      <c r="A184" s="304"/>
      <c r="B184" s="291"/>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306"/>
    </row>
    <row r="185" spans="1:37" s="3" customFormat="1" ht="12.75" x14ac:dyDescent="0.2">
      <c r="A185" s="303">
        <v>150</v>
      </c>
      <c r="B185" s="301"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305">
        <f>AI185+AI186</f>
        <v>150</v>
      </c>
    </row>
    <row r="186" spans="1:37" s="3" customFormat="1" ht="12.75" x14ac:dyDescent="0.2">
      <c r="A186" s="304"/>
      <c r="B186" s="302"/>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306"/>
    </row>
    <row r="187" spans="1:37" s="3" customFormat="1" ht="12.75" x14ac:dyDescent="0.2">
      <c r="A187" s="303">
        <v>168</v>
      </c>
      <c r="B187" s="290"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305">
        <f>AI187+AI188</f>
        <v>168</v>
      </c>
    </row>
    <row r="188" spans="1:37" s="3" customFormat="1" ht="12.75" x14ac:dyDescent="0.2">
      <c r="A188" s="304"/>
      <c r="B188" s="291"/>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306"/>
    </row>
    <row r="189" spans="1:37" s="3" customFormat="1" ht="12.75" x14ac:dyDescent="0.2">
      <c r="A189" s="303">
        <v>195</v>
      </c>
      <c r="B189" s="290"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305">
        <f>AI189+AI190</f>
        <v>195</v>
      </c>
    </row>
    <row r="190" spans="1:37" s="3" customFormat="1" ht="12.75" x14ac:dyDescent="0.2">
      <c r="A190" s="304"/>
      <c r="B190" s="291"/>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306"/>
    </row>
    <row r="191" spans="1:37" s="3" customFormat="1" ht="12.75" x14ac:dyDescent="0.2">
      <c r="A191" s="303">
        <v>240</v>
      </c>
      <c r="B191" s="290"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305">
        <f>AI191+AI192</f>
        <v>240</v>
      </c>
    </row>
    <row r="192" spans="1:37" s="3" customFormat="1" ht="12.75" x14ac:dyDescent="0.2">
      <c r="A192" s="304"/>
      <c r="B192" s="291"/>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306"/>
    </row>
    <row r="193" spans="1:37" s="3" customFormat="1" ht="12.75" x14ac:dyDescent="0.2">
      <c r="A193" s="303">
        <v>258</v>
      </c>
      <c r="B193" s="290"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305">
        <f>AI193+AI194</f>
        <v>258</v>
      </c>
    </row>
    <row r="194" spans="1:37" s="3" customFormat="1" ht="12.75" x14ac:dyDescent="0.2">
      <c r="A194" s="304"/>
      <c r="B194" s="291"/>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306"/>
    </row>
    <row r="195" spans="1:37" s="3" customFormat="1" ht="12.75" x14ac:dyDescent="0.2">
      <c r="A195" s="303">
        <v>300</v>
      </c>
      <c r="B195" s="301"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305">
        <f>AI195+AI196</f>
        <v>300</v>
      </c>
    </row>
    <row r="196" spans="1:37" s="3" customFormat="1" ht="12.75" x14ac:dyDescent="0.2">
      <c r="A196" s="304"/>
      <c r="B196" s="302"/>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306"/>
    </row>
    <row r="197" spans="1:37" s="3" customFormat="1" ht="12.75" x14ac:dyDescent="0.2">
      <c r="A197" s="303">
        <v>336</v>
      </c>
      <c r="B197" s="301"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305">
        <f>AI197+AI198</f>
        <v>336</v>
      </c>
    </row>
    <row r="198" spans="1:37" s="3" customFormat="1" ht="12.75" x14ac:dyDescent="0.2">
      <c r="A198" s="304"/>
      <c r="B198" s="302"/>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306"/>
    </row>
    <row r="199" spans="1:37" s="3" customFormat="1" ht="12.75" x14ac:dyDescent="0.2">
      <c r="A199" s="303">
        <v>390</v>
      </c>
      <c r="B199" s="301"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305">
        <f>AI199+AI200</f>
        <v>390</v>
      </c>
    </row>
    <row r="200" spans="1:37" s="3" customFormat="1" ht="12.75" x14ac:dyDescent="0.2">
      <c r="A200" s="304"/>
      <c r="B200" s="302"/>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306"/>
    </row>
    <row r="201" spans="1:37" s="3" customFormat="1" ht="12.75" x14ac:dyDescent="0.2">
      <c r="A201" s="303">
        <v>480</v>
      </c>
      <c r="B201" s="301"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305">
        <f>AI201+AI202</f>
        <v>480</v>
      </c>
    </row>
    <row r="202" spans="1:37" s="3" customFormat="1" ht="12.75" x14ac:dyDescent="0.2">
      <c r="A202" s="304"/>
      <c r="B202" s="302"/>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306"/>
    </row>
    <row r="203" spans="1:37" s="3" customFormat="1" ht="12.75" x14ac:dyDescent="0.2">
      <c r="A203" s="303">
        <v>516</v>
      </c>
      <c r="B203" s="301"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305">
        <f>AI203+AI204</f>
        <v>516</v>
      </c>
    </row>
    <row r="204" spans="1:37" s="3" customFormat="1" ht="12.75" x14ac:dyDescent="0.2">
      <c r="A204" s="304"/>
      <c r="B204" s="302"/>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306"/>
    </row>
    <row r="205" spans="1:37" s="3" customFormat="1" ht="12.75" x14ac:dyDescent="0.2">
      <c r="A205" s="303">
        <v>450</v>
      </c>
      <c r="B205" s="301"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305">
        <f>AI205+AI206</f>
        <v>450</v>
      </c>
    </row>
    <row r="206" spans="1:37" s="3" customFormat="1" ht="12.75" x14ac:dyDescent="0.2">
      <c r="A206" s="304"/>
      <c r="B206" s="302"/>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306"/>
    </row>
    <row r="207" spans="1:37" s="3" customFormat="1" ht="12.75" x14ac:dyDescent="0.2">
      <c r="A207" s="303">
        <v>504</v>
      </c>
      <c r="B207" s="301"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305">
        <f>AI207+AI208</f>
        <v>504</v>
      </c>
    </row>
    <row r="208" spans="1:37" s="3" customFormat="1" ht="12.75" x14ac:dyDescent="0.2">
      <c r="A208" s="304"/>
      <c r="B208" s="302"/>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306"/>
    </row>
    <row r="209" spans="1:37" s="3" customFormat="1" ht="12.75" x14ac:dyDescent="0.2">
      <c r="A209" s="303">
        <v>585</v>
      </c>
      <c r="B209" s="301"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305">
        <f>AI209+AI210</f>
        <v>585</v>
      </c>
    </row>
    <row r="210" spans="1:37" s="3" customFormat="1" ht="12.75" x14ac:dyDescent="0.2">
      <c r="A210" s="304"/>
      <c r="B210" s="302"/>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306"/>
    </row>
    <row r="211" spans="1:37" s="3" customFormat="1" ht="12.75" x14ac:dyDescent="0.2">
      <c r="A211" s="303">
        <v>720</v>
      </c>
      <c r="B211" s="301"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305">
        <f>AI211+AI212</f>
        <v>720</v>
      </c>
    </row>
    <row r="212" spans="1:37" s="3" customFormat="1" ht="12.75" x14ac:dyDescent="0.2">
      <c r="A212" s="304"/>
      <c r="B212" s="302"/>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306"/>
    </row>
    <row r="213" spans="1:37" s="3" customFormat="1" ht="12.75" x14ac:dyDescent="0.2">
      <c r="A213" s="303">
        <v>774</v>
      </c>
      <c r="B213" s="301"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305">
        <f>AI213+AI214</f>
        <v>774</v>
      </c>
    </row>
    <row r="214" spans="1:37" s="3" customFormat="1" ht="12.75" x14ac:dyDescent="0.2">
      <c r="A214" s="304"/>
      <c r="B214" s="302"/>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306"/>
    </row>
    <row r="215" spans="1:37" s="3" customFormat="1" ht="12.75" x14ac:dyDescent="0.2">
      <c r="A215" s="303">
        <v>600</v>
      </c>
      <c r="B215" s="301"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305">
        <f>AI215+AI216</f>
        <v>600</v>
      </c>
    </row>
    <row r="216" spans="1:37" s="3" customFormat="1" ht="12.75" x14ac:dyDescent="0.2">
      <c r="A216" s="304"/>
      <c r="B216" s="302"/>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306"/>
    </row>
    <row r="217" spans="1:37" s="3" customFormat="1" ht="12.75" x14ac:dyDescent="0.2">
      <c r="A217" s="303">
        <v>672</v>
      </c>
      <c r="B217" s="301"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305">
        <f>AI217+AI218</f>
        <v>672</v>
      </c>
    </row>
    <row r="218" spans="1:37" s="3" customFormat="1" ht="12.75" x14ac:dyDescent="0.2">
      <c r="A218" s="304"/>
      <c r="B218" s="302"/>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306"/>
    </row>
    <row r="219" spans="1:37" s="3" customFormat="1" ht="12.75" x14ac:dyDescent="0.2">
      <c r="A219" s="303">
        <v>780</v>
      </c>
      <c r="B219" s="301"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305">
        <f>AI219+AI220</f>
        <v>780</v>
      </c>
    </row>
    <row r="220" spans="1:37" s="3" customFormat="1" ht="12.75" x14ac:dyDescent="0.2">
      <c r="A220" s="304"/>
      <c r="B220" s="302"/>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306"/>
    </row>
    <row r="221" spans="1:37" s="3" customFormat="1" ht="12.75" x14ac:dyDescent="0.2">
      <c r="A221" s="303">
        <v>960</v>
      </c>
      <c r="B221" s="301"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305">
        <f>AI221+AI222</f>
        <v>960</v>
      </c>
    </row>
    <row r="222" spans="1:37" s="3" customFormat="1" ht="12.75" x14ac:dyDescent="0.2">
      <c r="A222" s="304"/>
      <c r="B222" s="302"/>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306"/>
    </row>
    <row r="223" spans="1:37" s="3" customFormat="1" ht="12.75" x14ac:dyDescent="0.2">
      <c r="A223" s="303">
        <v>1032</v>
      </c>
      <c r="B223" s="301"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305">
        <f>AI223+AI224</f>
        <v>1032</v>
      </c>
    </row>
    <row r="224" spans="1:37" s="3" customFormat="1" ht="12.75" x14ac:dyDescent="0.2">
      <c r="A224" s="304"/>
      <c r="B224" s="302"/>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306"/>
    </row>
    <row r="225" spans="1:37" s="3" customFormat="1" ht="12.75" x14ac:dyDescent="0.2">
      <c r="A225" s="303">
        <v>724</v>
      </c>
      <c r="B225" s="301"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305">
        <f>AI225+AI226</f>
        <v>724</v>
      </c>
    </row>
    <row r="226" spans="1:37" s="3" customFormat="1" ht="12.75" x14ac:dyDescent="0.2">
      <c r="A226" s="304"/>
      <c r="B226" s="302"/>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306"/>
    </row>
    <row r="227" spans="1:37" s="3" customFormat="1" ht="12.75" x14ac:dyDescent="0.2">
      <c r="A227" s="303">
        <v>811</v>
      </c>
      <c r="B227" s="301"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305">
        <f>AI227+AI228</f>
        <v>811</v>
      </c>
    </row>
    <row r="228" spans="1:37" s="3" customFormat="1" ht="12.75" x14ac:dyDescent="0.2">
      <c r="A228" s="304"/>
      <c r="B228" s="302"/>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306"/>
    </row>
    <row r="229" spans="1:37" s="3" customFormat="1" ht="12.75" x14ac:dyDescent="0.2">
      <c r="A229" s="303">
        <v>941</v>
      </c>
      <c r="B229" s="301"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305">
        <f>AI229+AI230</f>
        <v>941</v>
      </c>
    </row>
    <row r="230" spans="1:37" s="3" customFormat="1" ht="12.75" x14ac:dyDescent="0.2">
      <c r="A230" s="304"/>
      <c r="B230" s="302"/>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306"/>
    </row>
    <row r="231" spans="1:37" s="3" customFormat="1" ht="12.75" x14ac:dyDescent="0.2">
      <c r="A231" s="303">
        <v>1159</v>
      </c>
      <c r="B231" s="301"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305">
        <f>AI231+AI232</f>
        <v>1159</v>
      </c>
    </row>
    <row r="232" spans="1:37" s="3" customFormat="1" ht="12.75" x14ac:dyDescent="0.2">
      <c r="A232" s="304"/>
      <c r="B232" s="302"/>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306"/>
    </row>
    <row r="233" spans="1:37" s="3" customFormat="1" ht="12.75" x14ac:dyDescent="0.2">
      <c r="A233" s="303">
        <v>1246</v>
      </c>
      <c r="B233" s="301"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305">
        <f>AI233+AI234</f>
        <v>1246</v>
      </c>
    </row>
    <row r="234" spans="1:37" s="3" customFormat="1" ht="12.75" x14ac:dyDescent="0.2">
      <c r="A234" s="304"/>
      <c r="B234" s="302"/>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306"/>
    </row>
    <row r="235" spans="1:37" s="3" customFormat="1" ht="12.75" x14ac:dyDescent="0.2">
      <c r="A235" s="303">
        <v>1265</v>
      </c>
      <c r="B235" s="301"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305">
        <f>AI235+AI236</f>
        <v>1265</v>
      </c>
    </row>
    <row r="236" spans="1:37" s="3" customFormat="1" ht="12.75" x14ac:dyDescent="0.2">
      <c r="A236" s="304"/>
      <c r="B236" s="302"/>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306"/>
    </row>
    <row r="237" spans="1:37" s="3" customFormat="1" ht="12.75" x14ac:dyDescent="0.2">
      <c r="A237" s="303">
        <v>1417</v>
      </c>
      <c r="B237" s="301"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305">
        <f>AI237+AI238</f>
        <v>1417</v>
      </c>
    </row>
    <row r="238" spans="1:37" s="3" customFormat="1" ht="12.75" x14ac:dyDescent="0.2">
      <c r="A238" s="304"/>
      <c r="B238" s="302"/>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306"/>
    </row>
    <row r="239" spans="1:37" s="3" customFormat="1" ht="12.75" x14ac:dyDescent="0.2">
      <c r="A239" s="303">
        <v>1645</v>
      </c>
      <c r="B239" s="301"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305">
        <f>AI239+AI240</f>
        <v>1645</v>
      </c>
    </row>
    <row r="240" spans="1:37" s="3" customFormat="1" ht="12.75" x14ac:dyDescent="0.2">
      <c r="A240" s="304"/>
      <c r="B240" s="302"/>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306"/>
    </row>
    <row r="241" spans="1:37" s="3" customFormat="1" ht="12.75" x14ac:dyDescent="0.2">
      <c r="A241" s="303">
        <v>2025</v>
      </c>
      <c r="B241" s="301"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305">
        <f>AI241+AI242</f>
        <v>2025</v>
      </c>
    </row>
    <row r="242" spans="1:37" s="3" customFormat="1" ht="12.75" x14ac:dyDescent="0.2">
      <c r="A242" s="304"/>
      <c r="B242" s="302"/>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306"/>
    </row>
    <row r="243" spans="1:37" s="3" customFormat="1" ht="12.75" x14ac:dyDescent="0.2">
      <c r="A243" s="307">
        <v>2176</v>
      </c>
      <c r="B243" s="301"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305">
        <f>AI243+AI244</f>
        <v>2176</v>
      </c>
    </row>
    <row r="244" spans="1:37" s="3" customFormat="1" ht="12.75" x14ac:dyDescent="0.2">
      <c r="A244" s="307"/>
      <c r="B244" s="302"/>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306"/>
    </row>
    <row r="245" spans="1:37" s="29" customFormat="1" hidden="1" x14ac:dyDescent="0.2">
      <c r="A245" s="85"/>
      <c r="B245" s="86"/>
      <c r="C245" s="294" t="s">
        <v>338</v>
      </c>
      <c r="D245" s="294"/>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4" t="s">
        <v>339</v>
      </c>
      <c r="D246" s="294"/>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4" t="s">
        <v>340</v>
      </c>
      <c r="D247" s="294"/>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4" t="s">
        <v>341</v>
      </c>
      <c r="D248" s="294"/>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4" t="s">
        <v>342</v>
      </c>
      <c r="D249" s="294"/>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5" t="s">
        <v>343</v>
      </c>
      <c r="D251" s="295"/>
      <c r="E251" s="177"/>
      <c r="F251" s="181">
        <f>SUM(F248:F249)*1</f>
        <v>0</v>
      </c>
      <c r="G251" s="181">
        <f t="shared" ref="G251" si="93">SUM(G248:G249)*1</f>
        <v>0</v>
      </c>
      <c r="H251" s="215">
        <f>SUM(H248:H249)*1.2</f>
        <v>0</v>
      </c>
      <c r="I251" s="215">
        <f t="shared" ref="I251:AG251" si="94">SUM(I248:I249)*1.2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2.75" hidden="1" x14ac:dyDescent="0.2">
      <c r="B252" s="183" t="s">
        <v>1</v>
      </c>
      <c r="C252" s="296" t="s">
        <v>343</v>
      </c>
      <c r="D252" s="296"/>
      <c r="E252" s="178"/>
      <c r="F252" s="181">
        <f>SUM(F130+F131)*1</f>
        <v>0</v>
      </c>
      <c r="G252" s="181">
        <f t="shared" ref="G252" si="95">SUM(G130+G131)*1</f>
        <v>0</v>
      </c>
      <c r="H252" s="215">
        <f>SUM(H130+H131)*1.2</f>
        <v>0</v>
      </c>
      <c r="I252" s="215">
        <f t="shared" ref="I252:AC252" si="96">SUM(I130+I131)*1.2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ref="AD252:AG252" si="97">SUM(AD130+AD131)*1</f>
        <v>0</v>
      </c>
      <c r="AE252" s="215">
        <f t="shared" si="97"/>
        <v>0</v>
      </c>
      <c r="AF252" s="215">
        <f t="shared" si="97"/>
        <v>0</v>
      </c>
      <c r="AG252" s="215">
        <f t="shared" si="97"/>
        <v>0</v>
      </c>
      <c r="AH252" s="179" t="s">
        <v>93</v>
      </c>
      <c r="AJ252" s="182">
        <f>SUM(F252:AC252)</f>
        <v>0</v>
      </c>
    </row>
    <row r="253" spans="1:37" hidden="1" x14ac:dyDescent="0.25"/>
    <row r="254" spans="1:37" x14ac:dyDescent="0.25">
      <c r="B254" s="3"/>
    </row>
  </sheetData>
  <sheetProtection algorithmName="SHA-512" hashValue="PJc2w2JZI1ZmQahFad3C8ylHPW7JmZyuWXYrQtVWn6zSWS6q4faQkKE2IsxMIEhIwBAFc1Rx7EiOndm1Iv5fGA==" saltValue="bok/oKzNhUrFpJoO9Y+uG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30" t="s">
        <v>107</v>
      </c>
      <c r="B1" s="330"/>
      <c r="C1" s="330"/>
      <c r="D1" s="12"/>
    </row>
    <row r="2" spans="1:12" ht="15" customHeight="1" x14ac:dyDescent="0.25">
      <c r="A2" s="330"/>
      <c r="B2" s="330"/>
      <c r="C2" s="33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26">
        <v>6.1</v>
      </c>
      <c r="B28" s="328" t="s">
        <v>138</v>
      </c>
      <c r="C28" s="118" t="s">
        <v>139</v>
      </c>
      <c r="D28" s="12"/>
      <c r="E28" s="12"/>
      <c r="F28" s="12"/>
      <c r="G28" s="12"/>
      <c r="H28" s="12"/>
      <c r="I28" s="12"/>
      <c r="J28" s="12"/>
      <c r="K28" s="12"/>
      <c r="L28" s="12"/>
    </row>
    <row r="29" spans="1:12" ht="15.75" thickBot="1" x14ac:dyDescent="0.3">
      <c r="A29" s="327"/>
      <c r="B29" s="329"/>
      <c r="C29" s="117" t="s">
        <v>140</v>
      </c>
      <c r="D29" s="12"/>
      <c r="E29" s="12"/>
      <c r="F29" s="12"/>
      <c r="G29" s="12"/>
      <c r="H29" s="12"/>
      <c r="I29" s="12"/>
      <c r="J29" s="12"/>
      <c r="K29" s="12"/>
      <c r="L29" s="12"/>
    </row>
    <row r="30" spans="1:12" x14ac:dyDescent="0.25">
      <c r="A30" s="326">
        <v>6.2</v>
      </c>
      <c r="B30" s="328" t="s">
        <v>141</v>
      </c>
      <c r="C30" s="118" t="s">
        <v>142</v>
      </c>
      <c r="D30" s="12"/>
      <c r="E30" s="12"/>
      <c r="F30" s="12"/>
      <c r="G30" s="12"/>
      <c r="H30" s="12"/>
      <c r="I30" s="12"/>
      <c r="J30" s="12"/>
      <c r="K30" s="12"/>
      <c r="L30" s="12"/>
    </row>
    <row r="31" spans="1:12" ht="15.75" thickBot="1" x14ac:dyDescent="0.3">
      <c r="A31" s="327"/>
      <c r="B31" s="32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24" t="s">
        <v>184</v>
      </c>
      <c r="B74" s="324"/>
      <c r="C74" s="324"/>
      <c r="D74" s="110"/>
      <c r="E74" s="98"/>
      <c r="F74" s="98"/>
      <c r="G74" s="98"/>
      <c r="H74" s="98"/>
      <c r="I74" s="98"/>
      <c r="J74" s="98"/>
      <c r="K74" s="98"/>
      <c r="L74" s="98"/>
    </row>
    <row r="75" spans="1:12" x14ac:dyDescent="0.25">
      <c r="A75" s="323" t="s">
        <v>185</v>
      </c>
      <c r="B75" s="323"/>
      <c r="C75" s="323"/>
      <c r="D75" s="112"/>
      <c r="E75" s="12"/>
      <c r="F75" s="12"/>
      <c r="G75" s="12"/>
      <c r="H75" s="12"/>
      <c r="I75" s="12"/>
      <c r="J75" s="12"/>
      <c r="K75" s="12"/>
      <c r="L75" s="12"/>
    </row>
    <row r="76" spans="1:12" x14ac:dyDescent="0.25">
      <c r="A76" s="323" t="s">
        <v>186</v>
      </c>
      <c r="B76" s="323"/>
      <c r="C76" s="111"/>
      <c r="D76" s="112"/>
      <c r="E76" s="12"/>
      <c r="F76" s="12"/>
      <c r="G76" s="12"/>
      <c r="H76" s="12"/>
      <c r="I76" s="12"/>
      <c r="J76" s="12"/>
      <c r="K76" s="12"/>
      <c r="L76" s="12"/>
    </row>
    <row r="77" spans="1:12" x14ac:dyDescent="0.25">
      <c r="A77" s="323" t="s">
        <v>187</v>
      </c>
      <c r="B77" s="323"/>
      <c r="C77" s="111"/>
      <c r="D77" s="112"/>
      <c r="E77" s="12"/>
      <c r="F77" s="12"/>
      <c r="G77" s="12"/>
      <c r="H77" s="12"/>
      <c r="I77" s="12"/>
      <c r="J77" s="12"/>
      <c r="K77" s="12"/>
      <c r="L77" s="12"/>
    </row>
    <row r="78" spans="1:12" x14ac:dyDescent="0.25">
      <c r="A78" s="323" t="s">
        <v>188</v>
      </c>
      <c r="B78" s="323"/>
      <c r="C78" s="111"/>
      <c r="D78" s="112"/>
      <c r="E78" s="12"/>
      <c r="F78" s="12"/>
      <c r="G78" s="12"/>
      <c r="H78" s="12"/>
      <c r="I78" s="12"/>
      <c r="J78" s="12"/>
      <c r="K78" s="12"/>
      <c r="L78" s="12"/>
    </row>
    <row r="79" spans="1:12" x14ac:dyDescent="0.25">
      <c r="A79" s="323" t="s">
        <v>189</v>
      </c>
      <c r="B79" s="323"/>
      <c r="C79" s="111"/>
      <c r="D79" s="112"/>
      <c r="E79" s="12"/>
      <c r="F79" s="12"/>
      <c r="G79" s="12"/>
      <c r="H79" s="12"/>
      <c r="I79" s="12"/>
      <c r="J79" s="12"/>
      <c r="K79" s="12"/>
      <c r="L79" s="12"/>
    </row>
    <row r="80" spans="1:12" x14ac:dyDescent="0.25">
      <c r="A80" s="323" t="s">
        <v>190</v>
      </c>
      <c r="B80" s="323"/>
      <c r="C80" s="111"/>
      <c r="D80" s="112"/>
      <c r="E80" s="12"/>
      <c r="F80" s="12"/>
      <c r="G80" s="12"/>
      <c r="H80" s="12"/>
      <c r="I80" s="12"/>
      <c r="J80" s="12"/>
      <c r="K80" s="12"/>
      <c r="L80" s="12"/>
    </row>
    <row r="81" spans="1:4" x14ac:dyDescent="0.25">
      <c r="A81" s="113"/>
      <c r="B81" s="112"/>
      <c r="C81" s="112"/>
      <c r="D81" s="112"/>
    </row>
    <row r="82" spans="1:4" x14ac:dyDescent="0.25">
      <c r="A82" s="322" t="s">
        <v>333</v>
      </c>
      <c r="B82" s="322"/>
      <c r="C82" s="322"/>
      <c r="D82" s="322"/>
    </row>
    <row r="83" spans="1:4" x14ac:dyDescent="0.25">
      <c r="A83" s="325" t="s">
        <v>330</v>
      </c>
      <c r="B83" s="325"/>
      <c r="C83" s="325"/>
      <c r="D83" s="325"/>
    </row>
    <row r="84" spans="1:4" x14ac:dyDescent="0.25">
      <c r="A84" s="321" t="s">
        <v>332</v>
      </c>
      <c r="B84" s="321"/>
      <c r="C84" s="321"/>
      <c r="D84" s="321"/>
    </row>
    <row r="85" spans="1:4" x14ac:dyDescent="0.25">
      <c r="A85" s="321" t="s">
        <v>331</v>
      </c>
      <c r="B85" s="321"/>
      <c r="C85" s="321"/>
      <c r="D85" s="321"/>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38" t="s">
        <v>336</v>
      </c>
      <c r="B1" s="338"/>
      <c r="C1" s="338"/>
      <c r="D1" s="338"/>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34" t="s">
        <v>193</v>
      </c>
      <c r="B4" s="335"/>
      <c r="C4" s="123" t="s">
        <v>194</v>
      </c>
      <c r="D4" s="124"/>
    </row>
    <row r="5" spans="1:4" ht="20.100000000000001" customHeight="1" thickBot="1" x14ac:dyDescent="0.3">
      <c r="A5" s="334" t="s">
        <v>195</v>
      </c>
      <c r="B5" s="335"/>
      <c r="C5" s="123" t="s">
        <v>196</v>
      </c>
      <c r="D5" s="124"/>
    </row>
    <row r="6" spans="1:4" ht="20.100000000000001" customHeight="1" thickBot="1" x14ac:dyDescent="0.3">
      <c r="A6" s="334" t="s">
        <v>197</v>
      </c>
      <c r="B6" s="335"/>
      <c r="C6" s="123" t="s">
        <v>198</v>
      </c>
      <c r="D6" s="124"/>
    </row>
    <row r="7" spans="1:4" ht="20.100000000000001" customHeight="1" thickBot="1" x14ac:dyDescent="0.3">
      <c r="A7" s="334" t="s">
        <v>199</v>
      </c>
      <c r="B7" s="335"/>
      <c r="C7" s="123" t="s">
        <v>200</v>
      </c>
      <c r="D7" s="124"/>
    </row>
    <row r="8" spans="1:4" ht="20.100000000000001" customHeight="1" thickBot="1" x14ac:dyDescent="0.3">
      <c r="A8" s="334" t="s">
        <v>201</v>
      </c>
      <c r="B8" s="335"/>
      <c r="C8" s="123" t="s">
        <v>202</v>
      </c>
      <c r="D8" s="124"/>
    </row>
    <row r="9" spans="1:4" ht="20.100000000000001" customHeight="1" thickBot="1" x14ac:dyDescent="0.3">
      <c r="A9" s="334" t="s">
        <v>203</v>
      </c>
      <c r="B9" s="335"/>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36" t="s">
        <v>221</v>
      </c>
      <c r="B18" s="337"/>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31" t="s">
        <v>226</v>
      </c>
      <c r="B23" s="332"/>
      <c r="C23" s="332"/>
      <c r="D23" s="333"/>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31" t="s">
        <v>233</v>
      </c>
      <c r="B27" s="332"/>
      <c r="C27" s="332"/>
      <c r="D27" s="333"/>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31" t="s">
        <v>249</v>
      </c>
      <c r="B34" s="332"/>
      <c r="C34" s="332"/>
      <c r="D34" s="333"/>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31" t="s">
        <v>253</v>
      </c>
      <c r="B37" s="332"/>
      <c r="C37" s="332"/>
      <c r="D37" s="333"/>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31" t="s">
        <v>257</v>
      </c>
      <c r="B40" s="332"/>
      <c r="C40" s="332"/>
      <c r="D40" s="333"/>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31" t="s">
        <v>272</v>
      </c>
      <c r="B47" s="332"/>
      <c r="C47" s="332"/>
      <c r="D47" s="333"/>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31" t="s">
        <v>279</v>
      </c>
      <c r="B51" s="332"/>
      <c r="C51" s="332"/>
      <c r="D51" s="333"/>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31" t="s">
        <v>290</v>
      </c>
      <c r="B57" s="332"/>
      <c r="C57" s="332"/>
      <c r="D57" s="333"/>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2016-06-07T13:41:50Z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