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vonshirearchitectscouk.sharepoint.com/sites/Office/Shared Documents/1 - CURRENT PROJECTS/2211 SHUTTLEWORTH SALIX/DESIGN FOLDER/03 STAGE 4_5 TECHNICAL/9 - AWAITING ISSUE/Pre-Tender/"/>
    </mc:Choice>
  </mc:AlternateContent>
  <xr:revisionPtr revIDLastSave="1478" documentId="8_{B57DB76B-053F-4488-AC85-D396EF398A45}" xr6:coauthVersionLast="47" xr6:coauthVersionMax="47" xr10:uidLastSave="{429FB7F5-39CC-4B73-B270-CF13F62CA252}"/>
  <bookViews>
    <workbookView xWindow="-120" yWindow="-120" windowWidth="29040" windowHeight="15720" xr2:uid="{FD3E7AF2-5B1B-4367-B5F8-424F0922DDB2}"/>
  </bookViews>
  <sheets>
    <sheet name="47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24" i="1" l="1"/>
  <c r="AL24" i="1"/>
  <c r="AJ18" i="1"/>
  <c r="AJ17" i="1"/>
  <c r="AJ16" i="1"/>
  <c r="AJ15" i="1"/>
  <c r="AJ14" i="1"/>
  <c r="AJ13" i="1"/>
  <c r="AJ12" i="1"/>
  <c r="AJ11" i="1"/>
  <c r="AG24" i="1"/>
  <c r="AG23" i="1"/>
  <c r="AG12" i="1"/>
  <c r="AG13" i="1"/>
  <c r="AG14" i="1"/>
  <c r="AG15" i="1"/>
  <c r="AG16" i="1"/>
  <c r="AG17" i="1"/>
  <c r="AG18" i="1"/>
  <c r="AG19" i="1"/>
  <c r="AG20" i="1"/>
  <c r="AG21" i="1"/>
  <c r="AG22" i="1"/>
  <c r="AG11" i="1"/>
  <c r="Y24" i="1"/>
  <c r="Y12" i="1"/>
  <c r="Y13" i="1"/>
  <c r="Y14" i="1"/>
  <c r="Y15" i="1"/>
  <c r="Y16" i="1"/>
  <c r="Y17" i="1"/>
  <c r="Y18" i="1"/>
  <c r="Y19" i="1"/>
  <c r="Y20" i="1"/>
  <c r="Y21" i="1"/>
  <c r="Y22" i="1"/>
  <c r="Y23" i="1"/>
  <c r="Y11" i="1"/>
  <c r="AB12" i="1"/>
  <c r="AC12" i="1"/>
  <c r="AD12" i="1"/>
  <c r="AB13" i="1"/>
  <c r="AC13" i="1"/>
  <c r="AD13" i="1"/>
  <c r="AB14" i="1"/>
  <c r="AC14" i="1"/>
  <c r="AD14" i="1"/>
  <c r="AB15" i="1"/>
  <c r="AD15" i="1"/>
  <c r="AB16" i="1"/>
  <c r="AD16" i="1"/>
  <c r="AB17" i="1"/>
  <c r="AE17" i="1" s="1"/>
  <c r="AD17" i="1"/>
  <c r="AB18" i="1"/>
  <c r="AE18" i="1" s="1"/>
  <c r="AC18" i="1"/>
  <c r="AD18" i="1"/>
  <c r="AD19" i="1"/>
  <c r="AE19" i="1" s="1"/>
  <c r="AC20" i="1"/>
  <c r="AE20" i="1" s="1"/>
  <c r="AC21" i="1"/>
  <c r="AE21" i="1" s="1"/>
  <c r="AD11" i="1"/>
  <c r="AE23" i="1"/>
  <c r="AE22" i="1"/>
  <c r="AC11" i="1"/>
  <c r="AB11" i="1"/>
  <c r="W16" i="1"/>
  <c r="V20" i="1"/>
  <c r="V19" i="1"/>
  <c r="V18" i="1"/>
  <c r="V17" i="1"/>
  <c r="V16" i="1"/>
  <c r="V15" i="1"/>
  <c r="V14" i="1"/>
  <c r="V13" i="1"/>
  <c r="V12" i="1"/>
  <c r="V11" i="1"/>
  <c r="U21" i="1"/>
  <c r="U18" i="1"/>
  <c r="U20" i="1"/>
  <c r="U13" i="1"/>
  <c r="U12" i="1"/>
  <c r="U11" i="1"/>
  <c r="T23" i="1"/>
  <c r="W23" i="1" s="1"/>
  <c r="T22" i="1"/>
  <c r="W22" i="1" s="1"/>
  <c r="T21" i="1"/>
  <c r="W21" i="1" s="1"/>
  <c r="T20" i="1"/>
  <c r="T19" i="1"/>
  <c r="W19" i="1" s="1"/>
  <c r="T18" i="1"/>
  <c r="W18" i="1" s="1"/>
  <c r="T17" i="1"/>
  <c r="W17" i="1" s="1"/>
  <c r="T16" i="1"/>
  <c r="T15" i="1"/>
  <c r="W15" i="1" s="1"/>
  <c r="T14" i="1"/>
  <c r="W14" i="1" s="1"/>
  <c r="T13" i="1"/>
  <c r="T12" i="1"/>
  <c r="T11" i="1"/>
  <c r="W11" i="1" s="1"/>
  <c r="O11" i="1"/>
  <c r="H84" i="1"/>
  <c r="F14" i="1"/>
  <c r="F15" i="1"/>
  <c r="F16" i="1"/>
  <c r="P16" i="1" s="1"/>
  <c r="F17" i="1"/>
  <c r="F18" i="1"/>
  <c r="P17" i="1" s="1"/>
  <c r="F19" i="1"/>
  <c r="F20" i="1"/>
  <c r="F21" i="1"/>
  <c r="F22" i="1"/>
  <c r="F23" i="1"/>
  <c r="P15" i="1" s="1"/>
  <c r="F24" i="1"/>
  <c r="F25" i="1"/>
  <c r="F26" i="1"/>
  <c r="F27" i="1"/>
  <c r="F28" i="1"/>
  <c r="F29" i="1"/>
  <c r="F30" i="1"/>
  <c r="F31" i="1"/>
  <c r="F32" i="1"/>
  <c r="F33" i="1"/>
  <c r="F34" i="1"/>
  <c r="F35" i="1"/>
  <c r="P12" i="1" s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4" i="1"/>
  <c r="P22" i="1" s="1"/>
  <c r="F85" i="1"/>
  <c r="F86" i="1"/>
  <c r="P23" i="1" s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5" i="1"/>
  <c r="H86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P19" i="1" s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13" i="1"/>
  <c r="F13" i="1"/>
  <c r="H12" i="1"/>
  <c r="F12" i="1"/>
  <c r="O23" i="1"/>
  <c r="Q23" i="1" s="1"/>
  <c r="O22" i="1"/>
  <c r="O21" i="1"/>
  <c r="O20" i="1"/>
  <c r="O19" i="1"/>
  <c r="O18" i="1"/>
  <c r="O17" i="1"/>
  <c r="O16" i="1"/>
  <c r="O15" i="1"/>
  <c r="O14" i="1"/>
  <c r="O13" i="1"/>
  <c r="O12" i="1"/>
  <c r="P14" i="1" l="1"/>
  <c r="AE16" i="1"/>
  <c r="AE13" i="1"/>
  <c r="Q17" i="1"/>
  <c r="P21" i="1"/>
  <c r="Q21" i="1" s="1"/>
  <c r="AE11" i="1"/>
  <c r="AE24" i="1" s="1"/>
  <c r="AE15" i="1"/>
  <c r="P20" i="1"/>
  <c r="P13" i="1"/>
  <c r="Q13" i="1" s="1"/>
  <c r="W12" i="1"/>
  <c r="W20" i="1"/>
  <c r="AE12" i="1"/>
  <c r="P18" i="1"/>
  <c r="Q18" i="1" s="1"/>
  <c r="W13" i="1"/>
  <c r="W24" i="1" s="1"/>
  <c r="Q20" i="1"/>
  <c r="P11" i="1"/>
  <c r="AE14" i="1"/>
  <c r="Q19" i="1"/>
  <c r="Q22" i="1"/>
  <c r="Q14" i="1"/>
  <c r="Q15" i="1"/>
  <c r="Q12" i="1"/>
  <c r="Q16" i="1"/>
  <c r="Q11" i="1"/>
  <c r="O24" i="1"/>
  <c r="Q24" i="1" l="1"/>
</calcChain>
</file>

<file path=xl/sharedStrings.xml><?xml version="1.0" encoding="utf-8"?>
<sst xmlns="http://schemas.openxmlformats.org/spreadsheetml/2006/main" count="936" uniqueCount="260">
  <si>
    <t>Dombey Court, Pilgrim Centre, Brickhill Drive,</t>
  </si>
  <si>
    <t>Bedford, Bedfordshire, MK41 7PZ</t>
  </si>
  <si>
    <t>tel: 01234 247697</t>
  </si>
  <si>
    <t>da@devonshirearchitects.co.uk</t>
  </si>
  <si>
    <t>Project:</t>
  </si>
  <si>
    <t>Job no.:</t>
  </si>
  <si>
    <t>Title:</t>
  </si>
  <si>
    <t>Rev:</t>
  </si>
  <si>
    <t>STRUCTURAL OPENING</t>
  </si>
  <si>
    <t>FLOOR LEVEL</t>
  </si>
  <si>
    <t>WINDOW REF NO.</t>
  </si>
  <si>
    <t>WIDTH (mm) (Overall / Window)</t>
  </si>
  <si>
    <t>HEIGHT (mm)</t>
  </si>
  <si>
    <t>WINDOW TYPE</t>
  </si>
  <si>
    <t>COMMENTS</t>
  </si>
  <si>
    <t>GROUND FLOOR</t>
  </si>
  <si>
    <t>x</t>
  </si>
  <si>
    <t>NOTE:</t>
  </si>
  <si>
    <t>Dimensions are for pricing purposes only. Exact dimensions to be confirmed by Contractor on site.</t>
  </si>
  <si>
    <t>SHUTTLEWORTH SALIX</t>
  </si>
  <si>
    <t>WG-CE-01</t>
  </si>
  <si>
    <t>WG-CE-08</t>
  </si>
  <si>
    <t>WG-CE-09</t>
  </si>
  <si>
    <t>W1</t>
  </si>
  <si>
    <t>W2</t>
  </si>
  <si>
    <t>W3</t>
  </si>
  <si>
    <t>W4</t>
  </si>
  <si>
    <t>W5</t>
  </si>
  <si>
    <t>WG-CE-16</t>
  </si>
  <si>
    <t>WG-CE-17</t>
  </si>
  <si>
    <t>WG-CE-22</t>
  </si>
  <si>
    <t>WG-CE-23</t>
  </si>
  <si>
    <t>WG-CE-24</t>
  </si>
  <si>
    <t>WG-CE-28</t>
  </si>
  <si>
    <t>WG-MOP-01</t>
  </si>
  <si>
    <t>WG-MOP-02</t>
  </si>
  <si>
    <t>WG-MOP-03</t>
  </si>
  <si>
    <t>WG-MOP-04</t>
  </si>
  <si>
    <t>WG-MOP-05</t>
  </si>
  <si>
    <t>WG-MOP-06</t>
  </si>
  <si>
    <t>WG-MOP-07</t>
  </si>
  <si>
    <t>WG-MOP-08</t>
  </si>
  <si>
    <t>WG-MOP-09</t>
  </si>
  <si>
    <t>WG-MOP-10</t>
  </si>
  <si>
    <t>WG-MOP-11</t>
  </si>
  <si>
    <t>WG-MOP-12</t>
  </si>
  <si>
    <t>WG-MOP-13</t>
  </si>
  <si>
    <t>WG-MOP-14</t>
  </si>
  <si>
    <t>WG-MOP-18</t>
  </si>
  <si>
    <t>WG-MOP-19</t>
  </si>
  <si>
    <t>WG-MOP-20</t>
  </si>
  <si>
    <t>WG-MOP-21</t>
  </si>
  <si>
    <t>WG-MOP-22</t>
  </si>
  <si>
    <t>WG-MOP-23</t>
  </si>
  <si>
    <t>WG-MOP-24</t>
  </si>
  <si>
    <t>WG-MOP-25</t>
  </si>
  <si>
    <t>WG-MOP-26</t>
  </si>
  <si>
    <t>WG-MOP-27</t>
  </si>
  <si>
    <t>WG-MOP-34</t>
  </si>
  <si>
    <t>WG-MOP-35</t>
  </si>
  <si>
    <t>WG-MOP-42</t>
  </si>
  <si>
    <t>FIRST FLOOR</t>
  </si>
  <si>
    <t>WG-CE-18</t>
  </si>
  <si>
    <t>WG-CE-21</t>
  </si>
  <si>
    <t>WG-CE-27</t>
  </si>
  <si>
    <t>WG-CE-19</t>
  </si>
  <si>
    <t>WG-CE-02</t>
  </si>
  <si>
    <t>WG-CE-03</t>
  </si>
  <si>
    <t>WG-CE-04</t>
  </si>
  <si>
    <t>WG-CE-05</t>
  </si>
  <si>
    <t>WG-CE-06</t>
  </si>
  <si>
    <t>WG-CE-07</t>
  </si>
  <si>
    <t>WG-CE-10</t>
  </si>
  <si>
    <t>WG-CE-11</t>
  </si>
  <si>
    <t>WG-CE-12</t>
  </si>
  <si>
    <t>WG-CE-13</t>
  </si>
  <si>
    <t>WG-CE-14</t>
  </si>
  <si>
    <t>WG-CE-15</t>
  </si>
  <si>
    <t>WG-CE-20</t>
  </si>
  <si>
    <t>WG-CE-25</t>
  </si>
  <si>
    <t>WG-CE-26</t>
  </si>
  <si>
    <t>WG-MOP-15</t>
  </si>
  <si>
    <t>WG-MOP-16</t>
  </si>
  <si>
    <t>WG-MOP-17</t>
  </si>
  <si>
    <t>WG-MOP-28</t>
  </si>
  <si>
    <t>WG-MOP-29</t>
  </si>
  <si>
    <t>WG-MOP-30</t>
  </si>
  <si>
    <t>WG-MOP-31</t>
  </si>
  <si>
    <t>WG-MOP-32</t>
  </si>
  <si>
    <t>WG-MOP-33</t>
  </si>
  <si>
    <t>WG-MOP-36</t>
  </si>
  <si>
    <t>WG-MOP-37</t>
  </si>
  <si>
    <t>WG-MOP-38</t>
  </si>
  <si>
    <t>WG-MOP-39</t>
  </si>
  <si>
    <t>WG-MOP-40</t>
  </si>
  <si>
    <t>WG-MOP-41</t>
  </si>
  <si>
    <t>W6</t>
  </si>
  <si>
    <t>W7</t>
  </si>
  <si>
    <t>W8</t>
  </si>
  <si>
    <t>W1-CE-01</t>
  </si>
  <si>
    <t>W1-CE-02</t>
  </si>
  <si>
    <t>W1-CE-03</t>
  </si>
  <si>
    <t>W1-CE-04</t>
  </si>
  <si>
    <t>W1-CE-05</t>
  </si>
  <si>
    <t>W1-CE-06</t>
  </si>
  <si>
    <t>W1-CE-07</t>
  </si>
  <si>
    <t>W1-CE-08</t>
  </si>
  <si>
    <t>W1-CE-09</t>
  </si>
  <si>
    <t>W1-CE-10</t>
  </si>
  <si>
    <t>W1-CE-11</t>
  </si>
  <si>
    <t>W1-CE-12</t>
  </si>
  <si>
    <t>W1-CE-13</t>
  </si>
  <si>
    <t>W1-CE-14</t>
  </si>
  <si>
    <t>W1-CE-15</t>
  </si>
  <si>
    <t>W1-CE-16</t>
  </si>
  <si>
    <t>W1-CE-17</t>
  </si>
  <si>
    <t>W1-CE-18</t>
  </si>
  <si>
    <t>W1-CE-19</t>
  </si>
  <si>
    <t>W1-CE-20</t>
  </si>
  <si>
    <t>W1-MOP-01</t>
  </si>
  <si>
    <t>W1-MOP-02</t>
  </si>
  <si>
    <t>W1-MOP-03</t>
  </si>
  <si>
    <t>W1-MOP-04</t>
  </si>
  <si>
    <t>W1-MOP-05</t>
  </si>
  <si>
    <t>W1-MOP-06</t>
  </si>
  <si>
    <t>W1-MOP-07</t>
  </si>
  <si>
    <t>W1-MOP-08</t>
  </si>
  <si>
    <t>W1-MOP-09</t>
  </si>
  <si>
    <t>W1-MOP-10</t>
  </si>
  <si>
    <t>W1-MOP-11</t>
  </si>
  <si>
    <t>W1-MOP-12</t>
  </si>
  <si>
    <t>W1-MOP-13</t>
  </si>
  <si>
    <t>W1-MOP-14</t>
  </si>
  <si>
    <t>W1-MOP-15</t>
  </si>
  <si>
    <t>W1-MOP-16</t>
  </si>
  <si>
    <t>W1-MOP-17</t>
  </si>
  <si>
    <t>W1-MOP-18</t>
  </si>
  <si>
    <t>W1-MOP-19</t>
  </si>
  <si>
    <t>W1-MOP-20</t>
  </si>
  <si>
    <t>W1-MOP-21</t>
  </si>
  <si>
    <t>W1-MOP-22</t>
  </si>
  <si>
    <t>W1-MOP-23</t>
  </si>
  <si>
    <t>W1-MOP-24</t>
  </si>
  <si>
    <t>W1-MOP-25</t>
  </si>
  <si>
    <t>W1-MOP-26</t>
  </si>
  <si>
    <t>W1-MOP-27</t>
  </si>
  <si>
    <t>W1-MOP-28</t>
  </si>
  <si>
    <t>W1-MOP-29</t>
  </si>
  <si>
    <t>W1-MOP-30</t>
  </si>
  <si>
    <t>SECOND FLOOR</t>
  </si>
  <si>
    <t>W2-CE-01</t>
  </si>
  <si>
    <t>W2-CE-02</t>
  </si>
  <si>
    <t>W2-CE-03</t>
  </si>
  <si>
    <t>W2-CE-04</t>
  </si>
  <si>
    <t>W2-CE-05</t>
  </si>
  <si>
    <t>W2-CE-06</t>
  </si>
  <si>
    <t>W2-CE-07</t>
  </si>
  <si>
    <t>W2-CE-08</t>
  </si>
  <si>
    <t>W2-CE-09</t>
  </si>
  <si>
    <t>W2-CE-10</t>
  </si>
  <si>
    <t>W2-CE-11</t>
  </si>
  <si>
    <t>W2-CE-12</t>
  </si>
  <si>
    <t>W2-CE-13</t>
  </si>
  <si>
    <t>W2-CE-14</t>
  </si>
  <si>
    <t>W2-CE-15</t>
  </si>
  <si>
    <t>W2-CE-16</t>
  </si>
  <si>
    <t>W2-CE-17</t>
  </si>
  <si>
    <t>W2-CE-18</t>
  </si>
  <si>
    <t>W2-CE-19</t>
  </si>
  <si>
    <t>W2-CE-20</t>
  </si>
  <si>
    <t>W2-CE-21</t>
  </si>
  <si>
    <t>W2-CE-22</t>
  </si>
  <si>
    <t>W2-CE-23</t>
  </si>
  <si>
    <t>W2-CE-24</t>
  </si>
  <si>
    <t>W2-CE-25</t>
  </si>
  <si>
    <t>W2-CE-26</t>
  </si>
  <si>
    <t>W2-CE-27</t>
  </si>
  <si>
    <t>W2-CE-28</t>
  </si>
  <si>
    <t>W2-CE-29</t>
  </si>
  <si>
    <t>W2-CE-30</t>
  </si>
  <si>
    <t>W2-CE-31</t>
  </si>
  <si>
    <t>W2-CE-32</t>
  </si>
  <si>
    <t>W2-CE-33</t>
  </si>
  <si>
    <t>W2-CE-34</t>
  </si>
  <si>
    <t>W2-MOP-01</t>
  </si>
  <si>
    <t>W2-MOP-02</t>
  </si>
  <si>
    <t>W2-MOP-03</t>
  </si>
  <si>
    <t>W2-MOP-04</t>
  </si>
  <si>
    <t>W2-MOP-05</t>
  </si>
  <si>
    <t>W2-MOP-06</t>
  </si>
  <si>
    <t>W2-MOP-07</t>
  </si>
  <si>
    <t>W2-MOP-08</t>
  </si>
  <si>
    <t>W2-MOP-09</t>
  </si>
  <si>
    <t>W2-MOP-10</t>
  </si>
  <si>
    <t>W2-MOP-11</t>
  </si>
  <si>
    <t>W2-MOP-12</t>
  </si>
  <si>
    <t>W2-MOP-13</t>
  </si>
  <si>
    <t>W2-MOP-14</t>
  </si>
  <si>
    <t>W2-MOP-15</t>
  </si>
  <si>
    <t>W2-MOP-16</t>
  </si>
  <si>
    <t>W2-MOP-17</t>
  </si>
  <si>
    <t>W2-MOP-18</t>
  </si>
  <si>
    <t>W2-MOP-19</t>
  </si>
  <si>
    <t>W2-MOP-20</t>
  </si>
  <si>
    <t>W2-MOP-21</t>
  </si>
  <si>
    <t>W2-MOP-22</t>
  </si>
  <si>
    <t>W2-MOP-23</t>
  </si>
  <si>
    <t>W2-MOP-24</t>
  </si>
  <si>
    <t>W2-MOP-25</t>
  </si>
  <si>
    <t>W2-MOP-26</t>
  </si>
  <si>
    <t>W2-MOP-27</t>
  </si>
  <si>
    <t>W2-MOP-28</t>
  </si>
  <si>
    <t>W2-MOP-29</t>
  </si>
  <si>
    <t>W2-MOP-30</t>
  </si>
  <si>
    <t>W2-MOP-31</t>
  </si>
  <si>
    <t>W2-MOP-32</t>
  </si>
  <si>
    <t>W2-MOP-33</t>
  </si>
  <si>
    <t>W2-MOP-34</t>
  </si>
  <si>
    <t>W2-MOP-35</t>
  </si>
  <si>
    <t>W2-MOP-36</t>
  </si>
  <si>
    <t>W2-MOP-37</t>
  </si>
  <si>
    <t>W2-MOP-38</t>
  </si>
  <si>
    <t>W2-MOP-39</t>
  </si>
  <si>
    <t>W2-MOP-40</t>
  </si>
  <si>
    <t>W2-MOP-41</t>
  </si>
  <si>
    <t>W2-MOP-42</t>
  </si>
  <si>
    <t>W2-MOP-43</t>
  </si>
  <si>
    <t>W2-MOP-44</t>
  </si>
  <si>
    <t>W2-MOP-45</t>
  </si>
  <si>
    <t>W2-MOP-46</t>
  </si>
  <si>
    <t>W2-MOP-47</t>
  </si>
  <si>
    <t>W2-MOP-48</t>
  </si>
  <si>
    <t>W2-MOP-49</t>
  </si>
  <si>
    <t>W2-MOP-50</t>
  </si>
  <si>
    <t>W2-MOP-51</t>
  </si>
  <si>
    <t>W9</t>
  </si>
  <si>
    <t>W10</t>
  </si>
  <si>
    <t>W11</t>
  </si>
  <si>
    <t>W12</t>
  </si>
  <si>
    <t>W13</t>
  </si>
  <si>
    <t>WINDOW TYPE KEY</t>
  </si>
  <si>
    <t>COUNT</t>
  </si>
  <si>
    <t>WG-CR-01</t>
  </si>
  <si>
    <t>WG-CR-02</t>
  </si>
  <si>
    <t>WG-CR-03</t>
  </si>
  <si>
    <r>
      <t xml:space="preserve">TO BE READ IN CONJUNCTION WITH PROPOSED ELEVATIONS (DRAWING SERIES </t>
    </r>
    <r>
      <rPr>
        <b/>
        <i/>
        <sz val="11"/>
        <color rgb="FF000000"/>
        <rFont val="Calibri"/>
        <family val="2"/>
      </rPr>
      <t>310 &amp; 312</t>
    </r>
    <r>
      <rPr>
        <b/>
        <sz val="11"/>
        <color rgb="FF000000"/>
        <rFont val="Calibri"/>
        <family val="2"/>
      </rPr>
      <t>) &amp; WINDOW SCHEDULE (</t>
    </r>
    <r>
      <rPr>
        <b/>
        <i/>
        <sz val="11"/>
        <color rgb="FF000000"/>
        <rFont val="Calibri"/>
        <family val="2"/>
      </rPr>
      <t>2211-DA-00-DR-A-470_T1)</t>
    </r>
  </si>
  <si>
    <t>HEIGHT (m)</t>
  </si>
  <si>
    <t>WIDTH (m) (Overall / Window)</t>
  </si>
  <si>
    <t>AREA (m²)</t>
  </si>
  <si>
    <t>CE, MOP, CR TOTAL WINDOW AREAS (m²)</t>
  </si>
  <si>
    <t>CE</t>
  </si>
  <si>
    <t>CR</t>
  </si>
  <si>
    <t>GF COUNT</t>
  </si>
  <si>
    <t>1F COUNT</t>
  </si>
  <si>
    <t>2F COUNT</t>
  </si>
  <si>
    <t>TOTAL COUNT</t>
  </si>
  <si>
    <t>MOP</t>
  </si>
  <si>
    <t>TOTAL AREAS (m²)</t>
  </si>
  <si>
    <t>T2</t>
  </si>
  <si>
    <t>471 EXTERNAL WINDOW SCHEDULE (CE, MOP &amp; 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</si>
</sst>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9"/>
      <color rgb="FFAEAAAA"/>
      <name val="Arial"/>
      <family val="2"/>
    </font>
    <font>
      <u/>
      <sz val="11"/>
      <color rgb="FF0563C1"/>
      <name val="Calibri"/>
      <family val="2"/>
    </font>
    <font>
      <i/>
      <sz val="8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name val="Calibri"/>
      <family val="2"/>
      <scheme val="minor"/>
    </font>
    <font>
      <b/>
      <u/>
      <sz val="2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2" tint="-0.249977111117893"/>
        <bgColor rgb="FFD9D9D9"/>
      </patternFill>
    </fill>
    <fill>
      <patternFill patternType="solid">
        <fgColor theme="2" tint="-0.499984740745262"/>
        <bgColor rgb="FFD9D9D9"/>
      </patternFill>
    </fill>
    <fill>
      <patternFill patternType="solid">
        <fgColor theme="2" tint="-0.749992370372631"/>
        <bgColor rgb="FFD9D9D9"/>
      </patternFill>
    </fill>
    <fill>
      <patternFill patternType="solid">
        <fgColor rgb="FF993366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1"/>
    <xf numFmtId="0" fontId="5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2" xfId="0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5" fillId="8" borderId="3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vertical="center"/>
    </xf>
    <xf numFmtId="0" fontId="0" fillId="9" borderId="5" xfId="0" applyFill="1" applyBorder="1" applyAlignment="1">
      <alignment horizontal="center" vertical="center"/>
    </xf>
    <xf numFmtId="0" fontId="0" fillId="9" borderId="2" xfId="0" applyFill="1" applyBorder="1" applyAlignment="1">
      <alignment horizontal="left" vertical="center"/>
    </xf>
    <xf numFmtId="0" fontId="5" fillId="9" borderId="3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wrapText="1"/>
    </xf>
    <xf numFmtId="0" fontId="5" fillId="2" borderId="24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/>
    <xf numFmtId="0" fontId="0" fillId="0" borderId="40" xfId="0" applyBorder="1"/>
    <xf numFmtId="0" fontId="0" fillId="0" borderId="44" xfId="0" applyBorder="1"/>
    <xf numFmtId="0" fontId="5" fillId="2" borderId="46" xfId="0" applyFont="1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5" fillId="10" borderId="46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11" borderId="0" xfId="0" applyFill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5" fillId="11" borderId="10" xfId="0" applyFont="1" applyFill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5" fillId="12" borderId="10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5" fillId="7" borderId="49" xfId="0" applyFont="1" applyFill="1" applyBorder="1" applyAlignment="1">
      <alignment horizontal="center" vertical="center" wrapText="1"/>
    </xf>
    <xf numFmtId="0" fontId="5" fillId="8" borderId="49" xfId="0" applyFont="1" applyFill="1" applyBorder="1" applyAlignment="1">
      <alignment horizontal="center" vertical="center" wrapText="1"/>
    </xf>
    <xf numFmtId="0" fontId="5" fillId="9" borderId="49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5" fillId="10" borderId="49" xfId="0" applyFont="1" applyFill="1" applyBorder="1" applyAlignment="1">
      <alignment horizontal="center" vertical="center" wrapText="1"/>
    </xf>
    <xf numFmtId="0" fontId="5" fillId="12" borderId="49" xfId="0" applyFont="1" applyFill="1" applyBorder="1" applyAlignment="1">
      <alignment horizontal="center" vertical="center" wrapText="1"/>
    </xf>
    <xf numFmtId="0" fontId="5" fillId="11" borderId="4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0" fillId="0" borderId="57" xfId="0" applyBorder="1"/>
    <xf numFmtId="0" fontId="0" fillId="0" borderId="50" xfId="0" applyBorder="1"/>
    <xf numFmtId="0" fontId="0" fillId="0" borderId="60" xfId="0" applyBorder="1"/>
    <xf numFmtId="0" fontId="5" fillId="2" borderId="61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 wrapText="1"/>
    </xf>
    <xf numFmtId="0" fontId="0" fillId="0" borderId="47" xfId="0" applyBorder="1"/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16" borderId="68" xfId="0" applyFont="1" applyFill="1" applyBorder="1" applyAlignment="1">
      <alignment horizontal="center" vertical="center"/>
    </xf>
    <xf numFmtId="0" fontId="0" fillId="16" borderId="1" xfId="0" applyFill="1" applyBorder="1" applyAlignment="1">
      <alignment vertical="center"/>
    </xf>
    <xf numFmtId="0" fontId="0" fillId="16" borderId="62" xfId="0" applyFill="1" applyBorder="1" applyAlignment="1">
      <alignment horizontal="center" vertical="center"/>
    </xf>
    <xf numFmtId="0" fontId="5" fillId="16" borderId="13" xfId="0" applyFont="1" applyFill="1" applyBorder="1" applyAlignment="1">
      <alignment horizontal="center" vertical="center" wrapText="1"/>
    </xf>
    <xf numFmtId="0" fontId="5" fillId="16" borderId="69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vertical="center"/>
    </xf>
    <xf numFmtId="0" fontId="0" fillId="10" borderId="15" xfId="0" applyFill="1" applyBorder="1" applyAlignment="1">
      <alignment horizontal="center" vertical="center"/>
    </xf>
    <xf numFmtId="0" fontId="3" fillId="0" borderId="72" xfId="0" applyFont="1" applyBorder="1" applyAlignment="1">
      <alignment vertical="center"/>
    </xf>
    <xf numFmtId="0" fontId="3" fillId="0" borderId="73" xfId="0" applyFont="1" applyBorder="1" applyAlignment="1">
      <alignment vertical="center" wrapText="1"/>
    </xf>
    <xf numFmtId="0" fontId="5" fillId="0" borderId="71" xfId="0" applyFont="1" applyBorder="1" applyAlignment="1">
      <alignment horizontal="center" vertical="center"/>
    </xf>
    <xf numFmtId="0" fontId="3" fillId="0" borderId="73" xfId="0" applyFont="1" applyBorder="1" applyAlignment="1">
      <alignment vertical="center"/>
    </xf>
    <xf numFmtId="0" fontId="5" fillId="0" borderId="74" xfId="0" applyFont="1" applyBorder="1" applyAlignment="1">
      <alignment horizontal="center" vertical="center"/>
    </xf>
    <xf numFmtId="0" fontId="3" fillId="0" borderId="55" xfId="0" applyFont="1" applyBorder="1" applyAlignment="1">
      <alignment vertical="center" wrapText="1"/>
    </xf>
    <xf numFmtId="0" fontId="3" fillId="0" borderId="57" xfId="0" applyFont="1" applyBorder="1" applyAlignment="1">
      <alignment vertical="center" wrapText="1"/>
    </xf>
    <xf numFmtId="0" fontId="5" fillId="12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7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5" fillId="17" borderId="70" xfId="0" applyFont="1" applyFill="1" applyBorder="1" applyAlignment="1">
      <alignment horizontal="center" vertical="center" wrapText="1"/>
    </xf>
    <xf numFmtId="0" fontId="5" fillId="17" borderId="68" xfId="0" applyFont="1" applyFill="1" applyBorder="1" applyAlignment="1">
      <alignment horizontal="center" vertical="center"/>
    </xf>
    <xf numFmtId="0" fontId="0" fillId="17" borderId="1" xfId="0" applyFill="1" applyBorder="1" applyAlignment="1">
      <alignment vertical="center"/>
    </xf>
    <xf numFmtId="0" fontId="0" fillId="17" borderId="62" xfId="0" applyFill="1" applyBorder="1" applyAlignment="1">
      <alignment horizontal="center" vertical="center"/>
    </xf>
    <xf numFmtId="0" fontId="5" fillId="17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76" xfId="0" applyFont="1" applyBorder="1" applyAlignment="1">
      <alignment horizontal="center" wrapText="1"/>
    </xf>
    <xf numFmtId="0" fontId="0" fillId="6" borderId="5" xfId="0" applyFill="1" applyBorder="1" applyAlignment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0" fillId="9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5" borderId="5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16" borderId="62" xfId="0" applyFill="1" applyBorder="1" applyAlignment="1">
      <alignment horizontal="left" vertical="center"/>
    </xf>
    <xf numFmtId="0" fontId="0" fillId="17" borderId="62" xfId="0" applyFill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10" borderId="15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1" xfId="0" applyFill="1" applyBorder="1" applyAlignment="1">
      <alignment horizontal="right" vertical="center"/>
    </xf>
    <xf numFmtId="0" fontId="0" fillId="2" borderId="62" xfId="0" applyFill="1" applyBorder="1" applyAlignment="1">
      <alignment horizontal="center" vertical="center"/>
    </xf>
    <xf numFmtId="0" fontId="0" fillId="1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77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41" xfId="0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7" borderId="11" xfId="0" applyFill="1" applyBorder="1" applyAlignment="1">
      <alignment horizontal="right" vertical="center"/>
    </xf>
    <xf numFmtId="0" fontId="0" fillId="9" borderId="11" xfId="0" applyFill="1" applyBorder="1" applyAlignment="1">
      <alignment horizontal="right" vertical="center"/>
    </xf>
    <xf numFmtId="0" fontId="0" fillId="8" borderId="11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0" fillId="18" borderId="11" xfId="0" applyFill="1" applyBorder="1" applyAlignment="1">
      <alignment horizontal="right" vertical="center"/>
    </xf>
    <xf numFmtId="0" fontId="0" fillId="18" borderId="15" xfId="0" applyFill="1" applyBorder="1" applyAlignment="1">
      <alignment horizontal="center" vertical="center"/>
    </xf>
    <xf numFmtId="0" fontId="0" fillId="18" borderId="2" xfId="0" applyFill="1" applyBorder="1" applyAlignment="1">
      <alignment horizontal="left" vertical="center"/>
    </xf>
    <xf numFmtId="0" fontId="0" fillId="11" borderId="11" xfId="0" applyFill="1" applyBorder="1" applyAlignment="1">
      <alignment horizontal="right" vertical="center"/>
    </xf>
    <xf numFmtId="0" fontId="0" fillId="11" borderId="2" xfId="0" applyFill="1" applyBorder="1" applyAlignment="1">
      <alignment horizontal="left" vertical="center"/>
    </xf>
    <xf numFmtId="0" fontId="0" fillId="16" borderId="2" xfId="0" applyFill="1" applyBorder="1" applyAlignment="1">
      <alignment horizontal="left" vertical="center"/>
    </xf>
    <xf numFmtId="0" fontId="0" fillId="16" borderId="11" xfId="0" applyFill="1" applyBorder="1" applyAlignment="1">
      <alignment horizontal="right" vertical="center"/>
    </xf>
    <xf numFmtId="0" fontId="0" fillId="17" borderId="11" xfId="0" applyFill="1" applyBorder="1" applyAlignment="1">
      <alignment horizontal="right" vertical="center"/>
    </xf>
    <xf numFmtId="0" fontId="0" fillId="17" borderId="2" xfId="0" applyFill="1" applyBorder="1" applyAlignment="1">
      <alignment horizontal="left" vertical="center"/>
    </xf>
    <xf numFmtId="0" fontId="0" fillId="12" borderId="11" xfId="0" applyFill="1" applyBorder="1" applyAlignment="1">
      <alignment horizontal="right" vertical="center"/>
    </xf>
    <xf numFmtId="0" fontId="0" fillId="12" borderId="2" xfId="0" applyFill="1" applyBorder="1" applyAlignment="1">
      <alignment horizontal="left" vertical="center"/>
    </xf>
    <xf numFmtId="0" fontId="5" fillId="4" borderId="49" xfId="0" applyFont="1" applyFill="1" applyBorder="1" applyAlignment="1">
      <alignment horizontal="center" vertical="center" wrapText="1"/>
    </xf>
    <xf numFmtId="0" fontId="0" fillId="0" borderId="78" xfId="0" applyBorder="1"/>
    <xf numFmtId="0" fontId="0" fillId="0" borderId="16" xfId="0" applyBorder="1"/>
    <xf numFmtId="0" fontId="5" fillId="0" borderId="81" xfId="0" applyFont="1" applyBorder="1" applyAlignment="1">
      <alignment horizontal="center" vertical="center" textRotation="90" wrapText="1"/>
    </xf>
    <xf numFmtId="0" fontId="0" fillId="2" borderId="3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17" borderId="4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8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65" fontId="0" fillId="2" borderId="82" xfId="0" applyNumberFormat="1" applyFill="1" applyBorder="1" applyAlignment="1">
      <alignment horizontal="center"/>
    </xf>
    <xf numFmtId="165" fontId="0" fillId="3" borderId="83" xfId="0" applyNumberFormat="1" applyFill="1" applyBorder="1" applyAlignment="1">
      <alignment horizontal="center"/>
    </xf>
    <xf numFmtId="165" fontId="0" fillId="5" borderId="83" xfId="0" applyNumberFormat="1" applyFill="1" applyBorder="1" applyAlignment="1">
      <alignment horizontal="center"/>
    </xf>
    <xf numFmtId="165" fontId="0" fillId="7" borderId="83" xfId="0" applyNumberFormat="1" applyFill="1" applyBorder="1" applyAlignment="1">
      <alignment horizontal="center"/>
    </xf>
    <xf numFmtId="165" fontId="0" fillId="8" borderId="83" xfId="0" applyNumberFormat="1" applyFill="1" applyBorder="1" applyAlignment="1">
      <alignment horizontal="center"/>
    </xf>
    <xf numFmtId="165" fontId="0" fillId="9" borderId="83" xfId="0" applyNumberFormat="1" applyFill="1" applyBorder="1" applyAlignment="1">
      <alignment horizontal="center"/>
    </xf>
    <xf numFmtId="165" fontId="0" fillId="6" borderId="83" xfId="0" applyNumberFormat="1" applyFill="1" applyBorder="1" applyAlignment="1">
      <alignment horizontal="center"/>
    </xf>
    <xf numFmtId="165" fontId="0" fillId="4" borderId="83" xfId="0" applyNumberFormat="1" applyFill="1" applyBorder="1" applyAlignment="1">
      <alignment horizontal="center"/>
    </xf>
    <xf numFmtId="165" fontId="0" fillId="18" borderId="83" xfId="0" applyNumberFormat="1" applyFill="1" applyBorder="1" applyAlignment="1">
      <alignment horizontal="center"/>
    </xf>
    <xf numFmtId="165" fontId="0" fillId="12" borderId="83" xfId="0" applyNumberFormat="1" applyFill="1" applyBorder="1" applyAlignment="1">
      <alignment horizontal="center"/>
    </xf>
    <xf numFmtId="165" fontId="0" fillId="11" borderId="83" xfId="0" applyNumberFormat="1" applyFill="1" applyBorder="1" applyAlignment="1">
      <alignment horizontal="center"/>
    </xf>
    <xf numFmtId="165" fontId="0" fillId="16" borderId="83" xfId="0" applyNumberFormat="1" applyFill="1" applyBorder="1" applyAlignment="1">
      <alignment horizontal="center"/>
    </xf>
    <xf numFmtId="165" fontId="0" fillId="17" borderId="84" xfId="0" applyNumberFormat="1" applyFill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2" fillId="2" borderId="88" xfId="0" applyFont="1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0" fontId="5" fillId="9" borderId="46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/>
    </xf>
    <xf numFmtId="0" fontId="5" fillId="6" borderId="46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5" fillId="0" borderId="79" xfId="0" applyFont="1" applyBorder="1" applyAlignment="1">
      <alignment horizontal="center" vertical="center" textRotation="90" wrapText="1"/>
    </xf>
    <xf numFmtId="0" fontId="0" fillId="10" borderId="10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6" borderId="10" xfId="0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 wrapText="1"/>
    </xf>
    <xf numFmtId="0" fontId="5" fillId="3" borderId="90" xfId="0" applyFont="1" applyFill="1" applyBorder="1" applyAlignment="1">
      <alignment horizontal="center" vertical="center" wrapText="1"/>
    </xf>
    <xf numFmtId="0" fontId="5" fillId="5" borderId="90" xfId="0" applyFont="1" applyFill="1" applyBorder="1" applyAlignment="1">
      <alignment horizontal="center" vertical="center" wrapText="1"/>
    </xf>
    <xf numFmtId="0" fontId="5" fillId="7" borderId="90" xfId="0" applyFont="1" applyFill="1" applyBorder="1" applyAlignment="1">
      <alignment horizontal="center" vertical="center" wrapText="1"/>
    </xf>
    <xf numFmtId="0" fontId="5" fillId="8" borderId="90" xfId="0" applyFont="1" applyFill="1" applyBorder="1" applyAlignment="1">
      <alignment horizontal="center" vertical="center" wrapText="1"/>
    </xf>
    <xf numFmtId="0" fontId="5" fillId="9" borderId="90" xfId="0" applyFont="1" applyFill="1" applyBorder="1" applyAlignment="1">
      <alignment horizontal="center" vertical="center" wrapText="1"/>
    </xf>
    <xf numFmtId="0" fontId="5" fillId="6" borderId="90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center" vertical="center" wrapText="1"/>
    </xf>
    <xf numFmtId="0" fontId="5" fillId="10" borderId="90" xfId="0" applyFont="1" applyFill="1" applyBorder="1" applyAlignment="1">
      <alignment horizontal="center" vertical="center" wrapText="1"/>
    </xf>
    <xf numFmtId="0" fontId="5" fillId="12" borderId="90" xfId="0" applyFont="1" applyFill="1" applyBorder="1" applyAlignment="1">
      <alignment horizontal="center" vertical="center" wrapText="1"/>
    </xf>
    <xf numFmtId="0" fontId="5" fillId="11" borderId="90" xfId="0" applyFont="1" applyFill="1" applyBorder="1" applyAlignment="1">
      <alignment horizontal="center" vertical="center" wrapText="1"/>
    </xf>
    <xf numFmtId="0" fontId="5" fillId="16" borderId="91" xfId="0" applyFont="1" applyFill="1" applyBorder="1" applyAlignment="1">
      <alignment horizontal="center" vertical="center" wrapText="1"/>
    </xf>
    <xf numFmtId="0" fontId="5" fillId="17" borderId="92" xfId="0" applyFont="1" applyFill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textRotation="90" wrapText="1"/>
    </xf>
    <xf numFmtId="0" fontId="5" fillId="0" borderId="87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93" xfId="0" applyFont="1" applyBorder="1" applyAlignment="1">
      <alignment horizontal="center" vertical="center" textRotation="90" wrapText="1"/>
    </xf>
    <xf numFmtId="0" fontId="5" fillId="10" borderId="46" xfId="0" applyFont="1" applyFill="1" applyBorder="1" applyAlignment="1">
      <alignment horizontal="center" vertical="center" wrapText="1"/>
    </xf>
    <xf numFmtId="0" fontId="5" fillId="12" borderId="46" xfId="0" applyFont="1" applyFill="1" applyBorder="1" applyAlignment="1">
      <alignment horizontal="center" vertical="center" wrapText="1"/>
    </xf>
    <xf numFmtId="0" fontId="5" fillId="11" borderId="46" xfId="0" applyFont="1" applyFill="1" applyBorder="1" applyAlignment="1">
      <alignment horizontal="center" vertical="center" wrapText="1"/>
    </xf>
    <xf numFmtId="0" fontId="5" fillId="16" borderId="46" xfId="0" applyFont="1" applyFill="1" applyBorder="1" applyAlignment="1">
      <alignment horizontal="center" vertical="center" wrapText="1"/>
    </xf>
    <xf numFmtId="0" fontId="5" fillId="17" borderId="94" xfId="0" applyFont="1" applyFill="1" applyBorder="1" applyAlignment="1">
      <alignment horizontal="center" vertical="center" wrapText="1"/>
    </xf>
    <xf numFmtId="0" fontId="0" fillId="17" borderId="4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6" borderId="11" xfId="0" applyFill="1" applyBorder="1" applyAlignment="1">
      <alignment horizontal="center" vertical="center"/>
    </xf>
    <xf numFmtId="0" fontId="0" fillId="17" borderId="41" xfId="0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3" borderId="83" xfId="0" applyFont="1" applyFill="1" applyBorder="1" applyAlignment="1">
      <alignment horizontal="center" vertical="center"/>
    </xf>
    <xf numFmtId="0" fontId="10" fillId="5" borderId="83" xfId="0" applyFont="1" applyFill="1" applyBorder="1" applyAlignment="1">
      <alignment horizontal="center" vertical="center"/>
    </xf>
    <xf numFmtId="0" fontId="10" fillId="7" borderId="83" xfId="0" applyFont="1" applyFill="1" applyBorder="1" applyAlignment="1">
      <alignment horizontal="center" vertical="center"/>
    </xf>
    <xf numFmtId="0" fontId="10" fillId="8" borderId="83" xfId="0" applyFont="1" applyFill="1" applyBorder="1" applyAlignment="1">
      <alignment horizontal="center" vertical="center"/>
    </xf>
    <xf numFmtId="0" fontId="10" fillId="9" borderId="83" xfId="0" applyFont="1" applyFill="1" applyBorder="1" applyAlignment="1">
      <alignment horizontal="center" vertical="center"/>
    </xf>
    <xf numFmtId="0" fontId="10" fillId="6" borderId="83" xfId="0" applyFont="1" applyFill="1" applyBorder="1" applyAlignment="1">
      <alignment horizontal="center" vertical="center"/>
    </xf>
    <xf numFmtId="0" fontId="10" fillId="4" borderId="83" xfId="0" applyFont="1" applyFill="1" applyBorder="1" applyAlignment="1">
      <alignment horizontal="center" vertical="center"/>
    </xf>
    <xf numFmtId="0" fontId="10" fillId="10" borderId="83" xfId="0" applyFont="1" applyFill="1" applyBorder="1" applyAlignment="1">
      <alignment horizontal="center" vertical="center"/>
    </xf>
    <xf numFmtId="0" fontId="10" fillId="12" borderId="83" xfId="0" applyFont="1" applyFill="1" applyBorder="1" applyAlignment="1">
      <alignment horizontal="center" vertical="center"/>
    </xf>
    <xf numFmtId="0" fontId="10" fillId="11" borderId="83" xfId="0" applyFont="1" applyFill="1" applyBorder="1" applyAlignment="1">
      <alignment horizontal="center" vertical="center"/>
    </xf>
    <xf numFmtId="0" fontId="10" fillId="16" borderId="83" xfId="0" applyFont="1" applyFill="1" applyBorder="1" applyAlignment="1">
      <alignment horizontal="center" vertical="center"/>
    </xf>
    <xf numFmtId="0" fontId="10" fillId="17" borderId="84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textRotation="90" wrapText="1"/>
    </xf>
    <xf numFmtId="2" fontId="0" fillId="2" borderId="82" xfId="0" applyNumberFormat="1" applyFill="1" applyBorder="1" applyAlignment="1">
      <alignment horizontal="center"/>
    </xf>
    <xf numFmtId="2" fontId="0" fillId="3" borderId="83" xfId="0" applyNumberFormat="1" applyFill="1" applyBorder="1" applyAlignment="1">
      <alignment horizontal="center"/>
    </xf>
    <xf numFmtId="2" fontId="0" fillId="5" borderId="83" xfId="0" applyNumberFormat="1" applyFill="1" applyBorder="1" applyAlignment="1">
      <alignment horizontal="center"/>
    </xf>
    <xf numFmtId="2" fontId="0" fillId="7" borderId="83" xfId="0" applyNumberFormat="1" applyFill="1" applyBorder="1" applyAlignment="1">
      <alignment horizontal="center"/>
    </xf>
    <xf numFmtId="2" fontId="0" fillId="8" borderId="83" xfId="0" applyNumberFormat="1" applyFill="1" applyBorder="1" applyAlignment="1">
      <alignment horizontal="center"/>
    </xf>
    <xf numFmtId="2" fontId="0" fillId="9" borderId="83" xfId="0" applyNumberFormat="1" applyFill="1" applyBorder="1" applyAlignment="1">
      <alignment horizontal="center"/>
    </xf>
    <xf numFmtId="2" fontId="0" fillId="6" borderId="83" xfId="0" applyNumberFormat="1" applyFill="1" applyBorder="1" applyAlignment="1">
      <alignment horizontal="center"/>
    </xf>
    <xf numFmtId="2" fontId="0" fillId="4" borderId="83" xfId="0" applyNumberFormat="1" applyFill="1" applyBorder="1" applyAlignment="1">
      <alignment horizontal="center"/>
    </xf>
    <xf numFmtId="2" fontId="0" fillId="18" borderId="83" xfId="0" applyNumberFormat="1" applyFill="1" applyBorder="1" applyAlignment="1">
      <alignment horizontal="center"/>
    </xf>
    <xf numFmtId="2" fontId="0" fillId="12" borderId="83" xfId="0" applyNumberFormat="1" applyFill="1" applyBorder="1" applyAlignment="1">
      <alignment horizontal="center"/>
    </xf>
    <xf numFmtId="2" fontId="0" fillId="11" borderId="83" xfId="0" applyNumberFormat="1" applyFill="1" applyBorder="1" applyAlignment="1">
      <alignment horizontal="center"/>
    </xf>
    <xf numFmtId="2" fontId="0" fillId="16" borderId="83" xfId="0" applyNumberFormat="1" applyFill="1" applyBorder="1" applyAlignment="1">
      <alignment horizontal="center"/>
    </xf>
    <xf numFmtId="2" fontId="0" fillId="17" borderId="85" xfId="0" applyNumberFormat="1" applyFill="1" applyBorder="1" applyAlignment="1">
      <alignment horizontal="center"/>
    </xf>
    <xf numFmtId="2" fontId="10" fillId="0" borderId="16" xfId="0" applyNumberFormat="1" applyFont="1" applyBorder="1" applyAlignment="1">
      <alignment horizontal="center"/>
    </xf>
    <xf numFmtId="2" fontId="0" fillId="11" borderId="82" xfId="0" applyNumberFormat="1" applyFill="1" applyBorder="1" applyAlignment="1">
      <alignment horizontal="center" vertical="center"/>
    </xf>
    <xf numFmtId="0" fontId="0" fillId="0" borderId="67" xfId="0" applyBorder="1"/>
    <xf numFmtId="2" fontId="0" fillId="2" borderId="82" xfId="0" applyNumberFormat="1" applyFill="1" applyBorder="1" applyAlignment="1">
      <alignment horizontal="center" vertical="center"/>
    </xf>
    <xf numFmtId="2" fontId="0" fillId="3" borderId="82" xfId="0" applyNumberFormat="1" applyFill="1" applyBorder="1" applyAlignment="1">
      <alignment horizontal="center" vertical="center"/>
    </xf>
    <xf numFmtId="2" fontId="0" fillId="5" borderId="82" xfId="0" applyNumberFormat="1" applyFill="1" applyBorder="1" applyAlignment="1">
      <alignment horizontal="center" vertical="center"/>
    </xf>
    <xf numFmtId="2" fontId="0" fillId="7" borderId="82" xfId="0" applyNumberFormat="1" applyFill="1" applyBorder="1" applyAlignment="1">
      <alignment horizontal="center" vertical="center"/>
    </xf>
    <xf numFmtId="2" fontId="0" fillId="8" borderId="82" xfId="0" applyNumberFormat="1" applyFill="1" applyBorder="1" applyAlignment="1">
      <alignment horizontal="center" vertical="center"/>
    </xf>
    <xf numFmtId="2" fontId="0" fillId="9" borderId="82" xfId="0" applyNumberFormat="1" applyFill="1" applyBorder="1" applyAlignment="1">
      <alignment horizontal="center" vertical="center"/>
    </xf>
    <xf numFmtId="2" fontId="0" fillId="6" borderId="82" xfId="0" applyNumberFormat="1" applyFill="1" applyBorder="1" applyAlignment="1">
      <alignment horizontal="center" vertical="center"/>
    </xf>
    <xf numFmtId="2" fontId="0" fillId="4" borderId="82" xfId="0" applyNumberFormat="1" applyFill="1" applyBorder="1" applyAlignment="1">
      <alignment horizontal="center" vertical="center"/>
    </xf>
    <xf numFmtId="2" fontId="0" fillId="10" borderId="82" xfId="0" applyNumberFormat="1" applyFill="1" applyBorder="1" applyAlignment="1">
      <alignment horizontal="center" vertical="center"/>
    </xf>
    <xf numFmtId="2" fontId="0" fillId="12" borderId="82" xfId="0" applyNumberFormat="1" applyFill="1" applyBorder="1" applyAlignment="1">
      <alignment horizontal="center" vertical="center"/>
    </xf>
    <xf numFmtId="2" fontId="0" fillId="16" borderId="82" xfId="0" applyNumberFormat="1" applyFill="1" applyBorder="1" applyAlignment="1">
      <alignment horizontal="center" vertical="center"/>
    </xf>
    <xf numFmtId="2" fontId="0" fillId="17" borderId="79" xfId="0" applyNumberFormat="1" applyFill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65" fontId="0" fillId="3" borderId="12" xfId="0" applyNumberFormat="1" applyFill="1" applyBorder="1" applyAlignment="1">
      <alignment horizontal="center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7" borderId="12" xfId="0" applyNumberFormat="1" applyFill="1" applyBorder="1" applyAlignment="1">
      <alignment horizontal="center" vertical="center"/>
    </xf>
    <xf numFmtId="165" fontId="0" fillId="8" borderId="12" xfId="0" applyNumberFormat="1" applyFill="1" applyBorder="1" applyAlignment="1">
      <alignment horizontal="center" vertical="center"/>
    </xf>
    <xf numFmtId="165" fontId="0" fillId="9" borderId="12" xfId="0" applyNumberFormat="1" applyFill="1" applyBorder="1" applyAlignment="1">
      <alignment horizontal="center" vertical="center"/>
    </xf>
    <xf numFmtId="165" fontId="0" fillId="6" borderId="12" xfId="0" applyNumberFormat="1" applyFill="1" applyBorder="1" applyAlignment="1">
      <alignment horizontal="center" vertical="center"/>
    </xf>
    <xf numFmtId="165" fontId="0" fillId="4" borderId="12" xfId="0" applyNumberFormat="1" applyFill="1" applyBorder="1" applyAlignment="1">
      <alignment horizontal="center" vertical="center"/>
    </xf>
    <xf numFmtId="165" fontId="0" fillId="10" borderId="12" xfId="0" applyNumberFormat="1" applyFill="1" applyBorder="1" applyAlignment="1">
      <alignment horizontal="center" vertical="center"/>
    </xf>
    <xf numFmtId="165" fontId="0" fillId="12" borderId="12" xfId="0" applyNumberFormat="1" applyFill="1" applyBorder="1" applyAlignment="1">
      <alignment horizontal="center" vertical="center"/>
    </xf>
    <xf numFmtId="165" fontId="0" fillId="11" borderId="12" xfId="0" applyNumberFormat="1" applyFill="1" applyBorder="1" applyAlignment="1">
      <alignment horizontal="center" vertical="center"/>
    </xf>
    <xf numFmtId="165" fontId="0" fillId="16" borderId="12" xfId="0" applyNumberFormat="1" applyFill="1" applyBorder="1" applyAlignment="1">
      <alignment horizontal="center" vertical="center"/>
    </xf>
    <xf numFmtId="165" fontId="0" fillId="17" borderId="42" xfId="0" applyNumberFormat="1" applyFill="1" applyBorder="1" applyAlignment="1">
      <alignment horizontal="center" vertical="center"/>
    </xf>
    <xf numFmtId="2" fontId="0" fillId="17" borderId="84" xfId="0" applyNumberFormat="1" applyFill="1" applyBorder="1" applyAlignment="1">
      <alignment horizontal="center"/>
    </xf>
    <xf numFmtId="1" fontId="0" fillId="2" borderId="82" xfId="0" applyNumberFormat="1" applyFill="1" applyBorder="1" applyAlignment="1">
      <alignment horizontal="center"/>
    </xf>
    <xf numFmtId="1" fontId="0" fillId="3" borderId="83" xfId="0" applyNumberFormat="1" applyFill="1" applyBorder="1" applyAlignment="1">
      <alignment horizontal="center"/>
    </xf>
    <xf numFmtId="1" fontId="0" fillId="5" borderId="83" xfId="0" applyNumberFormat="1" applyFill="1" applyBorder="1" applyAlignment="1">
      <alignment horizontal="center"/>
    </xf>
    <xf numFmtId="1" fontId="0" fillId="7" borderId="83" xfId="0" applyNumberFormat="1" applyFill="1" applyBorder="1" applyAlignment="1">
      <alignment horizontal="center"/>
    </xf>
    <xf numFmtId="1" fontId="0" fillId="8" borderId="83" xfId="0" applyNumberFormat="1" applyFill="1" applyBorder="1" applyAlignment="1">
      <alignment horizontal="center"/>
    </xf>
    <xf numFmtId="1" fontId="0" fillId="9" borderId="83" xfId="0" applyNumberFormat="1" applyFill="1" applyBorder="1" applyAlignment="1">
      <alignment horizontal="center"/>
    </xf>
    <xf numFmtId="1" fontId="0" fillId="6" borderId="83" xfId="0" applyNumberFormat="1" applyFill="1" applyBorder="1" applyAlignment="1">
      <alignment horizontal="center"/>
    </xf>
    <xf numFmtId="1" fontId="0" fillId="4" borderId="83" xfId="0" applyNumberFormat="1" applyFill="1" applyBorder="1" applyAlignment="1">
      <alignment horizontal="center"/>
    </xf>
    <xf numFmtId="1" fontId="0" fillId="18" borderId="83" xfId="0" applyNumberFormat="1" applyFill="1" applyBorder="1" applyAlignment="1">
      <alignment horizontal="center"/>
    </xf>
    <xf numFmtId="1" fontId="0" fillId="12" borderId="83" xfId="0" applyNumberFormat="1" applyFill="1" applyBorder="1" applyAlignment="1">
      <alignment horizontal="center"/>
    </xf>
    <xf numFmtId="1" fontId="0" fillId="11" borderId="83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10" fillId="0" borderId="55" xfId="0" applyFont="1" applyBorder="1"/>
    <xf numFmtId="0" fontId="6" fillId="0" borderId="3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3" xfId="0" applyFont="1" applyBorder="1"/>
    <xf numFmtId="0" fontId="6" fillId="0" borderId="25" xfId="0" applyFont="1" applyBorder="1"/>
    <xf numFmtId="0" fontId="4" fillId="0" borderId="71" xfId="0" applyFont="1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5" fillId="0" borderId="51" xfId="0" applyFont="1" applyBorder="1" applyAlignment="1">
      <alignment horizontal="center" vertical="center" wrapText="1"/>
    </xf>
    <xf numFmtId="0" fontId="9" fillId="13" borderId="17" xfId="0" applyFont="1" applyFill="1" applyBorder="1" applyAlignment="1">
      <alignment horizontal="center" vertical="center" textRotation="90" wrapText="1"/>
    </xf>
    <xf numFmtId="0" fontId="9" fillId="13" borderId="18" xfId="0" applyFont="1" applyFill="1" applyBorder="1" applyAlignment="1">
      <alignment horizontal="center" vertical="center" textRotation="90" wrapText="1"/>
    </xf>
    <xf numFmtId="0" fontId="9" fillId="13" borderId="33" xfId="0" applyFont="1" applyFill="1" applyBorder="1" applyAlignment="1">
      <alignment horizontal="center" vertical="center" textRotation="90" wrapText="1"/>
    </xf>
    <xf numFmtId="0" fontId="9" fillId="13" borderId="19" xfId="0" applyFont="1" applyFill="1" applyBorder="1" applyAlignment="1">
      <alignment horizontal="center" vertical="center" textRotation="90" wrapText="1"/>
    </xf>
    <xf numFmtId="0" fontId="0" fillId="0" borderId="22" xfId="0" applyBorder="1"/>
    <xf numFmtId="0" fontId="0" fillId="0" borderId="23" xfId="0" applyBorder="1"/>
    <xf numFmtId="0" fontId="0" fillId="0" borderId="3" xfId="0" applyBorder="1"/>
    <xf numFmtId="0" fontId="0" fillId="0" borderId="25" xfId="0" applyBorder="1"/>
    <xf numFmtId="0" fontId="6" fillId="0" borderId="3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26" xfId="0" applyBorder="1"/>
    <xf numFmtId="0" fontId="6" fillId="0" borderId="4" xfId="0" applyFont="1" applyBorder="1"/>
    <xf numFmtId="0" fontId="6" fillId="0" borderId="5" xfId="0" applyFont="1" applyBorder="1"/>
    <xf numFmtId="0" fontId="6" fillId="0" borderId="26" xfId="0" applyFont="1" applyBorder="1"/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9" fillId="14" borderId="17" xfId="0" applyFont="1" applyFill="1" applyBorder="1" applyAlignment="1">
      <alignment horizontal="center" vertical="center" textRotation="90" wrapText="1"/>
    </xf>
    <xf numFmtId="0" fontId="9" fillId="14" borderId="18" xfId="0" applyFont="1" applyFill="1" applyBorder="1" applyAlignment="1">
      <alignment horizontal="center" vertical="center" textRotation="90" wrapText="1"/>
    </xf>
    <xf numFmtId="0" fontId="9" fillId="14" borderId="19" xfId="0" applyFont="1" applyFill="1" applyBorder="1" applyAlignment="1">
      <alignment horizontal="center" vertical="center" textRotation="90" wrapText="1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2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0" xfId="0" applyBorder="1" applyAlignment="1">
      <alignment horizontal="center"/>
    </xf>
    <xf numFmtId="0" fontId="9" fillId="15" borderId="20" xfId="0" applyFont="1" applyFill="1" applyBorder="1" applyAlignment="1">
      <alignment horizontal="center" vertical="center" textRotation="90" wrapText="1"/>
    </xf>
    <xf numFmtId="0" fontId="9" fillId="15" borderId="60" xfId="0" applyFont="1" applyFill="1" applyBorder="1" applyAlignment="1">
      <alignment horizontal="center" vertical="center" textRotation="90" wrapText="1"/>
    </xf>
    <xf numFmtId="0" fontId="9" fillId="15" borderId="67" xfId="0" applyFont="1" applyFill="1" applyBorder="1" applyAlignment="1">
      <alignment horizontal="center" vertical="center" textRotation="90" wrapText="1"/>
    </xf>
    <xf numFmtId="0" fontId="0" fillId="0" borderId="4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</cellXfs>
  <cellStyles count="2">
    <cellStyle name="Hyperlink" xfId="1" xr:uid="{C6FC8190-8ED4-47EC-BC9F-281302EC8DD4}"/>
    <cellStyle name="Normal" xfId="0" builtinId="0"/>
  </cellStyles>
  <dxfs count="0"/>
  <tableStyles count="0" defaultTableStyle="TableStyleMedium2" defaultPivotStyle="PivotStyleLight16"/>
  <colors>
    <mruColors>
      <color rgb="FFCC9900"/>
      <color rgb="FF993366"/>
      <color rgb="FFFF0066"/>
      <color rgb="FF66FF66"/>
      <color rgb="FFFFCCFF"/>
      <color rgb="FFCCFFFF"/>
      <color rgb="FFFF9999"/>
      <color rgb="FF9999FF"/>
      <color rgb="FFFFCC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57565</xdr:colOff>
      <xdr:row>0</xdr:row>
      <xdr:rowOff>3806</xdr:rowOff>
    </xdr:from>
    <xdr:ext cx="1886241" cy="877897"/>
    <xdr:pic>
      <xdr:nvPicPr>
        <xdr:cNvPr id="2" name="Picture 2">
          <a:extLst>
            <a:ext uri="{FF2B5EF4-FFF2-40B4-BE49-F238E27FC236}">
              <a16:creationId xmlns:a16="http://schemas.microsoft.com/office/drawing/2014/main" id="{C129ACA3-FD4D-4137-9C3F-133C7D36A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565" y="3806"/>
          <a:ext cx="1886241" cy="87789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@devonshirearchitect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2D24B-265F-433E-8753-F90601A1C995}">
  <sheetPr>
    <pageSetUpPr fitToPage="1"/>
  </sheetPr>
  <dimension ref="A1:AL234"/>
  <sheetViews>
    <sheetView tabSelected="1" topLeftCell="I1" zoomScale="80" zoomScaleNormal="80" workbookViewId="0">
      <selection activeCell="N4" sqref="N4"/>
    </sheetView>
  </sheetViews>
  <sheetFormatPr defaultRowHeight="15" x14ac:dyDescent="0.25"/>
  <cols>
    <col min="1" max="1" width="15.140625" customWidth="1"/>
    <col min="2" max="2" width="13.5703125" customWidth="1"/>
    <col min="4" max="4" width="6.85546875" customWidth="1"/>
    <col min="9" max="9" width="17.7109375" customWidth="1"/>
    <col min="10" max="10" width="49.85546875" customWidth="1"/>
    <col min="11" max="11" width="10.28515625" customWidth="1"/>
    <col min="12" max="12" width="10.140625" customWidth="1"/>
    <col min="13" max="13" width="4.42578125" customWidth="1"/>
    <col min="16" max="16" width="11.5703125" customWidth="1"/>
    <col min="17" max="17" width="10.85546875" customWidth="1"/>
  </cols>
  <sheetData>
    <row r="1" spans="1:38" x14ac:dyDescent="0.25">
      <c r="J1" s="1" t="s">
        <v>0</v>
      </c>
    </row>
    <row r="2" spans="1:38" x14ac:dyDescent="0.25">
      <c r="J2" s="1" t="s">
        <v>1</v>
      </c>
    </row>
    <row r="3" spans="1:38" x14ac:dyDescent="0.25">
      <c r="J3" s="2" t="s">
        <v>2</v>
      </c>
    </row>
    <row r="4" spans="1:38" x14ac:dyDescent="0.25">
      <c r="J4" s="3" t="s">
        <v>3</v>
      </c>
    </row>
    <row r="5" spans="1:38" ht="15.75" thickBot="1" x14ac:dyDescent="0.3"/>
    <row r="6" spans="1:38" ht="16.5" thickBot="1" x14ac:dyDescent="0.3">
      <c r="A6" s="134" t="s">
        <v>4</v>
      </c>
      <c r="B6" s="135"/>
      <c r="C6" s="135"/>
      <c r="D6" s="419" t="s">
        <v>19</v>
      </c>
      <c r="E6" s="419"/>
      <c r="F6" s="419"/>
      <c r="G6" s="419"/>
      <c r="H6" s="419"/>
      <c r="I6" s="419"/>
      <c r="J6" s="419"/>
      <c r="K6" s="110"/>
      <c r="L6" s="111"/>
    </row>
    <row r="7" spans="1:38" ht="16.5" thickBot="1" x14ac:dyDescent="0.3">
      <c r="A7" s="129" t="s">
        <v>5</v>
      </c>
      <c r="B7" s="356">
        <v>2211</v>
      </c>
      <c r="C7" s="356"/>
      <c r="D7" s="356"/>
      <c r="E7" s="356"/>
      <c r="F7" s="150"/>
      <c r="G7" s="150"/>
      <c r="H7" s="150"/>
      <c r="I7" s="130" t="s">
        <v>6</v>
      </c>
      <c r="J7" s="131" t="s">
        <v>259</v>
      </c>
      <c r="K7" s="132" t="s">
        <v>7</v>
      </c>
      <c r="L7" s="133" t="s">
        <v>258</v>
      </c>
    </row>
    <row r="8" spans="1:38" ht="15.75" thickBot="1" x14ac:dyDescent="0.3">
      <c r="A8" s="112"/>
      <c r="L8" s="74"/>
      <c r="S8" s="416" t="s">
        <v>250</v>
      </c>
      <c r="T8" s="417"/>
      <c r="U8" s="417"/>
      <c r="V8" s="417"/>
      <c r="W8" s="417"/>
      <c r="X8" s="417"/>
      <c r="Y8" s="418"/>
      <c r="AA8" s="416" t="s">
        <v>256</v>
      </c>
      <c r="AB8" s="417"/>
      <c r="AC8" s="417"/>
      <c r="AD8" s="417"/>
      <c r="AE8" s="417"/>
      <c r="AF8" s="417"/>
      <c r="AG8" s="418"/>
      <c r="AI8" s="351" t="s">
        <v>251</v>
      </c>
      <c r="AJ8" s="110"/>
      <c r="AK8" s="110"/>
      <c r="AL8" s="111"/>
    </row>
    <row r="9" spans="1:38" ht="15.75" thickBot="1" x14ac:dyDescent="0.3">
      <c r="A9" s="109"/>
      <c r="B9" s="110"/>
      <c r="C9" s="357" t="s">
        <v>8</v>
      </c>
      <c r="D9" s="358"/>
      <c r="E9" s="359"/>
      <c r="F9" s="357" t="s">
        <v>8</v>
      </c>
      <c r="G9" s="358"/>
      <c r="H9" s="359"/>
      <c r="I9" s="110"/>
      <c r="J9" s="407"/>
      <c r="K9" s="407"/>
      <c r="L9" s="408"/>
      <c r="S9" s="311"/>
      <c r="T9" s="311"/>
      <c r="U9" s="73"/>
      <c r="V9" s="73"/>
      <c r="W9" s="194"/>
      <c r="X9" s="73"/>
      <c r="Y9" s="194"/>
      <c r="AA9" s="311"/>
      <c r="AB9" s="311"/>
      <c r="AC9" s="73"/>
      <c r="AD9" s="73"/>
      <c r="AE9" s="194"/>
      <c r="AF9" s="73"/>
      <c r="AG9" s="194"/>
      <c r="AI9" s="195"/>
      <c r="AJ9" s="110"/>
      <c r="AK9" s="110"/>
      <c r="AL9" s="195"/>
    </row>
    <row r="10" spans="1:38" ht="94.15" customHeight="1" thickBot="1" x14ac:dyDescent="0.3">
      <c r="A10" s="105" t="s">
        <v>9</v>
      </c>
      <c r="B10" s="105" t="s">
        <v>10</v>
      </c>
      <c r="C10" s="106" t="s">
        <v>11</v>
      </c>
      <c r="D10" s="107"/>
      <c r="E10" s="108" t="s">
        <v>12</v>
      </c>
      <c r="F10" s="106" t="s">
        <v>247</v>
      </c>
      <c r="G10" s="107"/>
      <c r="H10" s="108" t="s">
        <v>246</v>
      </c>
      <c r="I10" s="105" t="s">
        <v>13</v>
      </c>
      <c r="J10" s="360" t="s">
        <v>14</v>
      </c>
      <c r="K10" s="360"/>
      <c r="L10" s="360"/>
      <c r="N10" s="103" t="s">
        <v>240</v>
      </c>
      <c r="O10" s="104" t="s">
        <v>241</v>
      </c>
      <c r="P10" s="196" t="s">
        <v>248</v>
      </c>
      <c r="Q10" s="196" t="s">
        <v>249</v>
      </c>
      <c r="S10" s="103" t="s">
        <v>240</v>
      </c>
      <c r="T10" s="259" t="s">
        <v>252</v>
      </c>
      <c r="U10" s="262" t="s">
        <v>253</v>
      </c>
      <c r="V10" s="261" t="s">
        <v>254</v>
      </c>
      <c r="W10" s="241" t="s">
        <v>255</v>
      </c>
      <c r="X10" s="295" t="s">
        <v>248</v>
      </c>
      <c r="Y10" s="241" t="s">
        <v>257</v>
      </c>
      <c r="AA10" s="103" t="s">
        <v>240</v>
      </c>
      <c r="AB10" s="259" t="s">
        <v>252</v>
      </c>
      <c r="AC10" s="260" t="s">
        <v>253</v>
      </c>
      <c r="AD10" s="261" t="s">
        <v>254</v>
      </c>
      <c r="AE10" s="241" t="s">
        <v>255</v>
      </c>
      <c r="AF10" s="295" t="s">
        <v>248</v>
      </c>
      <c r="AG10" s="241" t="s">
        <v>257</v>
      </c>
      <c r="AI10" s="103" t="s">
        <v>240</v>
      </c>
      <c r="AJ10" s="259" t="s">
        <v>255</v>
      </c>
      <c r="AK10" s="196" t="s">
        <v>248</v>
      </c>
      <c r="AL10" s="196" t="s">
        <v>249</v>
      </c>
    </row>
    <row r="11" spans="1:38" ht="15.75" thickBot="1" x14ac:dyDescent="0.3">
      <c r="A11" s="361" t="s">
        <v>15</v>
      </c>
      <c r="B11" s="54"/>
      <c r="C11" s="55"/>
      <c r="D11" s="55"/>
      <c r="E11" s="55"/>
      <c r="F11" s="55"/>
      <c r="G11" s="55"/>
      <c r="H11" s="55"/>
      <c r="I11" s="56"/>
      <c r="J11" s="365"/>
      <c r="K11" s="365"/>
      <c r="L11" s="366"/>
      <c r="N11" s="140" t="s">
        <v>23</v>
      </c>
      <c r="O11" s="197">
        <f>COUNTIF(I12:I227,I12)</f>
        <v>60</v>
      </c>
      <c r="P11" s="209">
        <f>F12*H12</f>
        <v>1.6341750000000002</v>
      </c>
      <c r="Q11" s="296">
        <f>O11*P11</f>
        <v>98.050500000000014</v>
      </c>
      <c r="S11" s="246" t="s">
        <v>23</v>
      </c>
      <c r="T11" s="225">
        <f>COUNTIF(I12:I39,I12)</f>
        <v>8</v>
      </c>
      <c r="U11" s="226">
        <f>COUNTIF(I89:I108,I89)</f>
        <v>8</v>
      </c>
      <c r="V11" s="269">
        <f>COUNTIF(I142:I175,I142)</f>
        <v>8</v>
      </c>
      <c r="W11" s="282">
        <f>SUM(T11:V11)</f>
        <v>24</v>
      </c>
      <c r="X11" s="325">
        <v>1.6341750000000002</v>
      </c>
      <c r="Y11" s="312">
        <f>W11*X11</f>
        <v>39.220200000000006</v>
      </c>
      <c r="AA11" s="246" t="s">
        <v>23</v>
      </c>
      <c r="AB11" s="225">
        <f>COUNTIF(I41:I82,AA11)</f>
        <v>12</v>
      </c>
      <c r="AC11" s="226">
        <f>COUNTIF(I110:I139,I110)</f>
        <v>12</v>
      </c>
      <c r="AD11" s="269">
        <f>COUNTIF(I177:I227,I177)</f>
        <v>12</v>
      </c>
      <c r="AE11" s="282">
        <f>SUM(AB11:AD11)</f>
        <v>36</v>
      </c>
      <c r="AF11" s="325">
        <v>1.6341750000000002</v>
      </c>
      <c r="AG11" s="312">
        <f>AE11*AF11</f>
        <v>58.830300000000008</v>
      </c>
      <c r="AI11" s="246" t="s">
        <v>23</v>
      </c>
      <c r="AJ11" s="225">
        <f>COUNTIF(Q41:Q82,AI11)</f>
        <v>0</v>
      </c>
      <c r="AK11" s="209">
        <v>1.6341750000000002</v>
      </c>
      <c r="AL11" s="339">
        <v>0</v>
      </c>
    </row>
    <row r="12" spans="1:38" ht="15.75" thickBot="1" x14ac:dyDescent="0.3">
      <c r="A12" s="362"/>
      <c r="B12" s="57" t="s">
        <v>20</v>
      </c>
      <c r="C12" s="12">
        <v>1215</v>
      </c>
      <c r="D12" s="13" t="s">
        <v>16</v>
      </c>
      <c r="E12" s="50">
        <v>1345</v>
      </c>
      <c r="F12" s="166">
        <f>C12/1000</f>
        <v>1.2150000000000001</v>
      </c>
      <c r="G12" s="13" t="s">
        <v>16</v>
      </c>
      <c r="H12" s="14">
        <f>E12/1000</f>
        <v>1.345</v>
      </c>
      <c r="I12" s="15" t="s">
        <v>23</v>
      </c>
      <c r="J12" s="367"/>
      <c r="K12" s="367"/>
      <c r="L12" s="368"/>
      <c r="N12" s="94" t="s">
        <v>24</v>
      </c>
      <c r="O12" s="198">
        <f>COUNTIF(I12:I227,I29)</f>
        <v>30</v>
      </c>
      <c r="P12" s="210">
        <f>F35*H35</f>
        <v>0.48895</v>
      </c>
      <c r="Q12" s="297">
        <f t="shared" ref="Q12:Q23" si="0">O12*P12</f>
        <v>14.6685</v>
      </c>
      <c r="S12" s="247" t="s">
        <v>24</v>
      </c>
      <c r="T12" s="227">
        <f>COUNTIF(I12:I39,I32)</f>
        <v>4</v>
      </c>
      <c r="U12" s="228">
        <f>COUNTIF(I89:I108,I98)</f>
        <v>4</v>
      </c>
      <c r="V12" s="270">
        <f>COUNTIF(I142:I175,I168)</f>
        <v>4</v>
      </c>
      <c r="W12" s="283">
        <f>SUM(T12:V12)</f>
        <v>12</v>
      </c>
      <c r="X12" s="326">
        <v>0.48895</v>
      </c>
      <c r="Y12" s="313">
        <f t="shared" ref="Y12:Y23" si="1">W12*X12</f>
        <v>5.8673999999999999</v>
      </c>
      <c r="AA12" s="247" t="s">
        <v>24</v>
      </c>
      <c r="AB12" s="227">
        <f>COUNTIF(I41:I82,I42)</f>
        <v>6</v>
      </c>
      <c r="AC12" s="228">
        <f>COUNTIF(I110:I139,I111)</f>
        <v>6</v>
      </c>
      <c r="AD12" s="270">
        <f>COUNTIF(I177:I227,I178)</f>
        <v>6</v>
      </c>
      <c r="AE12" s="283">
        <f>SUM(AB12:AD12)</f>
        <v>18</v>
      </c>
      <c r="AF12" s="326">
        <v>0.48895</v>
      </c>
      <c r="AG12" s="313">
        <f t="shared" ref="AG12:AG22" si="2">AE12*AF12</f>
        <v>8.8010999999999999</v>
      </c>
      <c r="AI12" s="247" t="s">
        <v>24</v>
      </c>
      <c r="AJ12" s="227">
        <f>COUNTIF(Q41:Q82,Q42)</f>
        <v>0</v>
      </c>
      <c r="AK12" s="210">
        <v>0.48895</v>
      </c>
      <c r="AL12" s="340">
        <v>0</v>
      </c>
    </row>
    <row r="13" spans="1:38" ht="15.75" thickBot="1" x14ac:dyDescent="0.3">
      <c r="A13" s="362"/>
      <c r="B13" s="58" t="s">
        <v>66</v>
      </c>
      <c r="C13" s="34">
        <v>615</v>
      </c>
      <c r="D13" s="35" t="s">
        <v>16</v>
      </c>
      <c r="E13" s="151">
        <v>1320</v>
      </c>
      <c r="F13" s="169">
        <f>C13/1000</f>
        <v>0.61499999999999999</v>
      </c>
      <c r="G13" s="35" t="s">
        <v>16</v>
      </c>
      <c r="H13" s="36">
        <f>E13/1000</f>
        <v>1.32</v>
      </c>
      <c r="I13" s="37" t="s">
        <v>97</v>
      </c>
      <c r="J13" s="369"/>
      <c r="K13" s="369"/>
      <c r="L13" s="370"/>
      <c r="N13" s="95" t="s">
        <v>25</v>
      </c>
      <c r="O13" s="199">
        <f>COUNTIF(I12:I227,I30)</f>
        <v>14</v>
      </c>
      <c r="P13" s="211">
        <f>F30*H30</f>
        <v>0.48577500000000001</v>
      </c>
      <c r="Q13" s="298">
        <f t="shared" si="0"/>
        <v>6.8008500000000005</v>
      </c>
      <c r="S13" s="248" t="s">
        <v>25</v>
      </c>
      <c r="T13" s="229">
        <f>COUNTIF(I12:I39,I30)</f>
        <v>1</v>
      </c>
      <c r="U13" s="230">
        <f>COUNTIF(I89:I108,I105)</f>
        <v>2</v>
      </c>
      <c r="V13" s="271">
        <f>COUNTIF(I142:I175,I160)</f>
        <v>2</v>
      </c>
      <c r="W13" s="284">
        <f>SUM(T13:V13)</f>
        <v>5</v>
      </c>
      <c r="X13" s="327">
        <v>0.48577500000000001</v>
      </c>
      <c r="Y13" s="314">
        <f t="shared" si="1"/>
        <v>2.4288750000000001</v>
      </c>
      <c r="AA13" s="248" t="s">
        <v>25</v>
      </c>
      <c r="AB13" s="229">
        <f>COUNTIF(I41:I82,I50)</f>
        <v>3</v>
      </c>
      <c r="AC13" s="230">
        <f>COUNTIF(I110:I139,I113)</f>
        <v>3</v>
      </c>
      <c r="AD13" s="271">
        <f>COUNTIF(I177:I227,I183)</f>
        <v>3</v>
      </c>
      <c r="AE13" s="284">
        <f t="shared" ref="AE13:AE21" si="3">SUM(AB13:AD13)</f>
        <v>9</v>
      </c>
      <c r="AF13" s="327">
        <v>0.48577500000000001</v>
      </c>
      <c r="AG13" s="314">
        <f t="shared" si="2"/>
        <v>4.3719749999999999</v>
      </c>
      <c r="AI13" s="248" t="s">
        <v>25</v>
      </c>
      <c r="AJ13" s="229">
        <f>COUNTIF(Q41:Q82,Q50)</f>
        <v>0</v>
      </c>
      <c r="AK13" s="211">
        <v>0.48577500000000001</v>
      </c>
      <c r="AL13" s="341">
        <v>0</v>
      </c>
    </row>
    <row r="14" spans="1:38" ht="15.75" thickBot="1" x14ac:dyDescent="0.3">
      <c r="A14" s="362"/>
      <c r="B14" s="59" t="s">
        <v>67</v>
      </c>
      <c r="C14" s="38">
        <v>1215</v>
      </c>
      <c r="D14" s="39" t="s">
        <v>16</v>
      </c>
      <c r="E14" s="152">
        <v>1320</v>
      </c>
      <c r="F14" s="176">
        <f t="shared" ref="F14:F77" si="4">C14/1000</f>
        <v>1.2150000000000001</v>
      </c>
      <c r="G14" s="39" t="s">
        <v>16</v>
      </c>
      <c r="H14" s="40">
        <f t="shared" ref="H14:H77" si="5">E14/1000</f>
        <v>1.32</v>
      </c>
      <c r="I14" s="41" t="s">
        <v>26</v>
      </c>
      <c r="J14" s="369"/>
      <c r="K14" s="369"/>
      <c r="L14" s="370"/>
      <c r="N14" s="96" t="s">
        <v>26</v>
      </c>
      <c r="O14" s="200">
        <f>COUNTIF(I12:I227,I14)</f>
        <v>20</v>
      </c>
      <c r="P14" s="212">
        <f>F25*H25</f>
        <v>1.6038000000000001</v>
      </c>
      <c r="Q14" s="299">
        <f t="shared" si="0"/>
        <v>32.076000000000001</v>
      </c>
      <c r="S14" s="249" t="s">
        <v>26</v>
      </c>
      <c r="T14" s="231">
        <f>COUNTIF(I12:I39,I14)</f>
        <v>4</v>
      </c>
      <c r="U14" s="232">
        <v>0</v>
      </c>
      <c r="V14" s="272">
        <f>COUNTIF(I142:I175,I155)</f>
        <v>4</v>
      </c>
      <c r="W14" s="285">
        <f>SUM(T14:V14)</f>
        <v>8</v>
      </c>
      <c r="X14" s="328">
        <v>1.6038000000000001</v>
      </c>
      <c r="Y14" s="315">
        <f t="shared" si="1"/>
        <v>12.830400000000001</v>
      </c>
      <c r="AA14" s="249" t="s">
        <v>26</v>
      </c>
      <c r="AB14" s="231">
        <f>COUNTIF(I41:I82,I80)</f>
        <v>6</v>
      </c>
      <c r="AC14" s="232">
        <f>COUNTIF(I110:I139,S14)</f>
        <v>0</v>
      </c>
      <c r="AD14" s="272">
        <f>COUNTIF(I177:I227,I217)</f>
        <v>6</v>
      </c>
      <c r="AE14" s="285">
        <f t="shared" si="3"/>
        <v>12</v>
      </c>
      <c r="AF14" s="328">
        <v>1.6038000000000001</v>
      </c>
      <c r="AG14" s="315">
        <f t="shared" si="2"/>
        <v>19.245600000000003</v>
      </c>
      <c r="AI14" s="249" t="s">
        <v>26</v>
      </c>
      <c r="AJ14" s="231">
        <f>COUNTIF(Q41:Q82,Q80)</f>
        <v>0</v>
      </c>
      <c r="AK14" s="212">
        <v>1.6038000000000001</v>
      </c>
      <c r="AL14" s="342">
        <v>0</v>
      </c>
    </row>
    <row r="15" spans="1:38" ht="15.75" thickBot="1" x14ac:dyDescent="0.3">
      <c r="A15" s="362"/>
      <c r="B15" s="60" t="s">
        <v>68</v>
      </c>
      <c r="C15" s="42">
        <v>1220</v>
      </c>
      <c r="D15" s="43" t="s">
        <v>16</v>
      </c>
      <c r="E15" s="153">
        <v>1320</v>
      </c>
      <c r="F15" s="178">
        <f t="shared" si="4"/>
        <v>1.22</v>
      </c>
      <c r="G15" s="43" t="s">
        <v>16</v>
      </c>
      <c r="H15" s="44">
        <f t="shared" si="5"/>
        <v>1.32</v>
      </c>
      <c r="I15" s="45" t="s">
        <v>27</v>
      </c>
      <c r="J15" s="352"/>
      <c r="K15" s="352"/>
      <c r="L15" s="353"/>
      <c r="N15" s="97" t="s">
        <v>27</v>
      </c>
      <c r="O15" s="201">
        <f>COUNTIF(I12:I227,I15)</f>
        <v>10</v>
      </c>
      <c r="P15" s="213">
        <f>F23*H23</f>
        <v>1.6104000000000001</v>
      </c>
      <c r="Q15" s="300">
        <f t="shared" si="0"/>
        <v>16.103999999999999</v>
      </c>
      <c r="S15" s="250" t="s">
        <v>27</v>
      </c>
      <c r="T15" s="233">
        <f>COUNTIF(I12:I39,I15)</f>
        <v>2</v>
      </c>
      <c r="U15" s="234">
        <v>0</v>
      </c>
      <c r="V15" s="273">
        <f>COUNTIF(I142:I175,I145)</f>
        <v>2</v>
      </c>
      <c r="W15" s="286">
        <f>SUM(T15:V15)</f>
        <v>4</v>
      </c>
      <c r="X15" s="329">
        <v>1.6104000000000001</v>
      </c>
      <c r="Y15" s="316">
        <f t="shared" si="1"/>
        <v>6.4416000000000002</v>
      </c>
      <c r="AA15" s="250" t="s">
        <v>27</v>
      </c>
      <c r="AB15" s="233">
        <f>COUNTIF(I41:I82,I78)</f>
        <v>3</v>
      </c>
      <c r="AC15" s="234">
        <v>0</v>
      </c>
      <c r="AD15" s="273">
        <f>COUNTIF(I177:I227,I215)</f>
        <v>3</v>
      </c>
      <c r="AE15" s="286">
        <f t="shared" si="3"/>
        <v>6</v>
      </c>
      <c r="AF15" s="329">
        <v>1.6104000000000001</v>
      </c>
      <c r="AG15" s="316">
        <f t="shared" si="2"/>
        <v>9.6623999999999999</v>
      </c>
      <c r="AI15" s="250" t="s">
        <v>27</v>
      </c>
      <c r="AJ15" s="233">
        <f>COUNTIF(Q41:Q82,Q78)</f>
        <v>0</v>
      </c>
      <c r="AK15" s="213">
        <v>1.6104000000000001</v>
      </c>
      <c r="AL15" s="343">
        <v>0</v>
      </c>
    </row>
    <row r="16" spans="1:38" ht="15.75" thickBot="1" x14ac:dyDescent="0.3">
      <c r="A16" s="362"/>
      <c r="B16" s="61" t="s">
        <v>69</v>
      </c>
      <c r="C16" s="46">
        <v>1225</v>
      </c>
      <c r="D16" s="47" t="s">
        <v>16</v>
      </c>
      <c r="E16" s="154">
        <v>1320</v>
      </c>
      <c r="F16" s="177">
        <f t="shared" si="4"/>
        <v>1.2250000000000001</v>
      </c>
      <c r="G16" s="47" t="s">
        <v>16</v>
      </c>
      <c r="H16" s="48">
        <f t="shared" si="5"/>
        <v>1.32</v>
      </c>
      <c r="I16" s="49" t="s">
        <v>96</v>
      </c>
      <c r="J16" s="354"/>
      <c r="K16" s="354"/>
      <c r="L16" s="355"/>
      <c r="N16" s="98" t="s">
        <v>96</v>
      </c>
      <c r="O16" s="208">
        <f>COUNTIF(I12:I227,I16)</f>
        <v>10</v>
      </c>
      <c r="P16" s="214">
        <f>F16*H16</f>
        <v>1.6170000000000002</v>
      </c>
      <c r="Q16" s="301">
        <f t="shared" si="0"/>
        <v>16.170000000000002</v>
      </c>
      <c r="S16" s="251" t="s">
        <v>96</v>
      </c>
      <c r="T16" s="235">
        <f>COUNTIF(I12:I39,I16)</f>
        <v>2</v>
      </c>
      <c r="U16" s="236">
        <v>0</v>
      </c>
      <c r="V16" s="274">
        <f>COUNTIF(I142:I175,I154)</f>
        <v>2</v>
      </c>
      <c r="W16" s="287">
        <f t="shared" ref="W16:W23" si="6">SUM(T16:V16)</f>
        <v>4</v>
      </c>
      <c r="X16" s="330">
        <v>1.6170000000000002</v>
      </c>
      <c r="Y16" s="317">
        <f t="shared" si="1"/>
        <v>6.4680000000000009</v>
      </c>
      <c r="AA16" s="251" t="s">
        <v>96</v>
      </c>
      <c r="AB16" s="235">
        <f>COUNTIF(I41:I82,I79)</f>
        <v>3</v>
      </c>
      <c r="AC16" s="236">
        <v>0</v>
      </c>
      <c r="AD16" s="274">
        <f>COUNTIF(I177:I227,I216)</f>
        <v>3</v>
      </c>
      <c r="AE16" s="287">
        <f t="shared" si="3"/>
        <v>6</v>
      </c>
      <c r="AF16" s="330">
        <v>1.6170000000000002</v>
      </c>
      <c r="AG16" s="317">
        <f t="shared" si="2"/>
        <v>9.7020000000000017</v>
      </c>
      <c r="AI16" s="251" t="s">
        <v>96</v>
      </c>
      <c r="AJ16" s="235">
        <f>COUNTIF(Q41:Q82,Q79)</f>
        <v>0</v>
      </c>
      <c r="AK16" s="214">
        <v>1.6170000000000002</v>
      </c>
      <c r="AL16" s="344">
        <v>0</v>
      </c>
    </row>
    <row r="17" spans="1:38" ht="15.75" thickBot="1" x14ac:dyDescent="0.3">
      <c r="A17" s="362"/>
      <c r="B17" s="59" t="s">
        <v>70</v>
      </c>
      <c r="C17" s="38">
        <v>1215</v>
      </c>
      <c r="D17" s="39" t="s">
        <v>16</v>
      </c>
      <c r="E17" s="152">
        <v>1320</v>
      </c>
      <c r="F17" s="176">
        <f t="shared" si="4"/>
        <v>1.2150000000000001</v>
      </c>
      <c r="G17" s="39" t="s">
        <v>16</v>
      </c>
      <c r="H17" s="40">
        <f t="shared" si="5"/>
        <v>1.32</v>
      </c>
      <c r="I17" s="41" t="s">
        <v>26</v>
      </c>
      <c r="J17" s="367"/>
      <c r="K17" s="367"/>
      <c r="L17" s="368"/>
      <c r="N17" s="99" t="s">
        <v>97</v>
      </c>
      <c r="O17" s="207">
        <f>COUNTIF(I12:I227,I18)</f>
        <v>20</v>
      </c>
      <c r="P17" s="215">
        <f>F18*H18</f>
        <v>0.81180000000000008</v>
      </c>
      <c r="Q17" s="302">
        <f t="shared" si="0"/>
        <v>16.236000000000001</v>
      </c>
      <c r="S17" s="252" t="s">
        <v>97</v>
      </c>
      <c r="T17" s="237">
        <f>COUNTIF(I12:I39,I13)</f>
        <v>4</v>
      </c>
      <c r="U17" s="238">
        <v>0</v>
      </c>
      <c r="V17" s="275">
        <f>COUNTIF(I142:I175,I143)</f>
        <v>4</v>
      </c>
      <c r="W17" s="288">
        <f t="shared" si="6"/>
        <v>8</v>
      </c>
      <c r="X17" s="331">
        <v>0.81180000000000008</v>
      </c>
      <c r="Y17" s="318">
        <f t="shared" si="1"/>
        <v>6.4944000000000006</v>
      </c>
      <c r="AA17" s="252" t="s">
        <v>97</v>
      </c>
      <c r="AB17" s="237">
        <f>COUNTIF(I41:I82,I81)</f>
        <v>6</v>
      </c>
      <c r="AC17" s="238">
        <v>0</v>
      </c>
      <c r="AD17" s="275">
        <f>COUNTIF(I177:I227,I226)</f>
        <v>6</v>
      </c>
      <c r="AE17" s="288">
        <f t="shared" si="3"/>
        <v>12</v>
      </c>
      <c r="AF17" s="331">
        <v>0.81180000000000008</v>
      </c>
      <c r="AG17" s="318">
        <f t="shared" si="2"/>
        <v>9.7416000000000018</v>
      </c>
      <c r="AI17" s="252" t="s">
        <v>97</v>
      </c>
      <c r="AJ17" s="237">
        <f>COUNTIF(Q41:Q82,Q81)</f>
        <v>0</v>
      </c>
      <c r="AK17" s="215">
        <v>0.81180000000000008</v>
      </c>
      <c r="AL17" s="345">
        <v>0</v>
      </c>
    </row>
    <row r="18" spans="1:38" ht="15.75" thickBot="1" x14ac:dyDescent="0.3">
      <c r="A18" s="362"/>
      <c r="B18" s="58" t="s">
        <v>71</v>
      </c>
      <c r="C18" s="34">
        <v>615</v>
      </c>
      <c r="D18" s="35" t="s">
        <v>16</v>
      </c>
      <c r="E18" s="151">
        <v>1320</v>
      </c>
      <c r="F18" s="169">
        <f t="shared" si="4"/>
        <v>0.61499999999999999</v>
      </c>
      <c r="G18" s="35" t="s">
        <v>16</v>
      </c>
      <c r="H18" s="36">
        <f t="shared" si="5"/>
        <v>1.32</v>
      </c>
      <c r="I18" s="37" t="s">
        <v>97</v>
      </c>
      <c r="J18" s="367"/>
      <c r="K18" s="367"/>
      <c r="L18" s="368"/>
      <c r="N18" s="193" t="s">
        <v>98</v>
      </c>
      <c r="O18" s="206">
        <f>COUNTIF(I12:I227,I31)</f>
        <v>16</v>
      </c>
      <c r="P18" s="216">
        <f>F31*H31</f>
        <v>0.48577500000000001</v>
      </c>
      <c r="Q18" s="303">
        <f t="shared" si="0"/>
        <v>7.7724000000000002</v>
      </c>
      <c r="S18" s="253" t="s">
        <v>98</v>
      </c>
      <c r="T18" s="239">
        <f>COUNTIF(I12:I39,I31)</f>
        <v>3</v>
      </c>
      <c r="U18" s="240">
        <f>COUNTIF(I89:I108,I100)</f>
        <v>2</v>
      </c>
      <c r="V18" s="276">
        <f>COUNTIF(I142:I175,I164)</f>
        <v>2</v>
      </c>
      <c r="W18" s="289">
        <f t="shared" si="6"/>
        <v>7</v>
      </c>
      <c r="X18" s="332">
        <v>0.48577500000000001</v>
      </c>
      <c r="Y18" s="319">
        <f t="shared" si="1"/>
        <v>3.4004250000000003</v>
      </c>
      <c r="AA18" s="253" t="s">
        <v>98</v>
      </c>
      <c r="AB18" s="239">
        <f>COUNTIF(I41:I82,I55)</f>
        <v>3</v>
      </c>
      <c r="AC18" s="240">
        <f>COUNTIF(I110:I139,I112)</f>
        <v>3</v>
      </c>
      <c r="AD18" s="276">
        <f>COUNTIF(I177:I227,I179)</f>
        <v>3</v>
      </c>
      <c r="AE18" s="289">
        <f t="shared" si="3"/>
        <v>9</v>
      </c>
      <c r="AF18" s="332">
        <v>0.48577500000000001</v>
      </c>
      <c r="AG18" s="319">
        <f t="shared" si="2"/>
        <v>4.3719749999999999</v>
      </c>
      <c r="AI18" s="253" t="s">
        <v>98</v>
      </c>
      <c r="AJ18" s="239">
        <f>COUNTIF(Q41:Q82,Q55)</f>
        <v>0</v>
      </c>
      <c r="AK18" s="216">
        <v>0.48577500000000001</v>
      </c>
      <c r="AL18" s="346">
        <v>0</v>
      </c>
    </row>
    <row r="19" spans="1:38" ht="15.75" thickBot="1" x14ac:dyDescent="0.3">
      <c r="A19" s="362"/>
      <c r="B19" s="57" t="s">
        <v>21</v>
      </c>
      <c r="C19" s="12">
        <v>1215</v>
      </c>
      <c r="D19" s="13" t="s">
        <v>16</v>
      </c>
      <c r="E19" s="50">
        <v>1345</v>
      </c>
      <c r="F19" s="166">
        <f t="shared" si="4"/>
        <v>1.2150000000000001</v>
      </c>
      <c r="G19" s="13" t="s">
        <v>16</v>
      </c>
      <c r="H19" s="14">
        <f t="shared" si="5"/>
        <v>1.345</v>
      </c>
      <c r="I19" s="15" t="s">
        <v>23</v>
      </c>
      <c r="J19" s="374"/>
      <c r="K19" s="374"/>
      <c r="L19" s="375"/>
      <c r="N19" s="100" t="s">
        <v>235</v>
      </c>
      <c r="O19" s="205">
        <f>COUNTIF(I12:I227,I161)</f>
        <v>15</v>
      </c>
      <c r="P19" s="217">
        <f>H161</f>
        <v>4.7050000000000001</v>
      </c>
      <c r="Q19" s="304">
        <f t="shared" si="0"/>
        <v>70.575000000000003</v>
      </c>
      <c r="S19" s="254" t="s">
        <v>235</v>
      </c>
      <c r="T19" s="263">
        <f>COUNTIF(I12:I39,S19)</f>
        <v>0</v>
      </c>
      <c r="U19" s="242">
        <v>0</v>
      </c>
      <c r="V19" s="277">
        <f>COUNTIF(I142:I175,I162)</f>
        <v>6</v>
      </c>
      <c r="W19" s="290">
        <f t="shared" si="6"/>
        <v>6</v>
      </c>
      <c r="X19" s="333">
        <v>4.7050000000000001</v>
      </c>
      <c r="Y19" s="320">
        <f t="shared" si="1"/>
        <v>28.23</v>
      </c>
      <c r="AA19" s="254" t="s">
        <v>235</v>
      </c>
      <c r="AB19" s="263">
        <v>0</v>
      </c>
      <c r="AC19" s="242">
        <v>0</v>
      </c>
      <c r="AD19" s="277">
        <f>COUNTIF(I177:I227,I198)</f>
        <v>9</v>
      </c>
      <c r="AE19" s="290">
        <f t="shared" si="3"/>
        <v>9</v>
      </c>
      <c r="AF19" s="333">
        <v>4.7050000000000001</v>
      </c>
      <c r="AG19" s="320">
        <f t="shared" si="2"/>
        <v>42.344999999999999</v>
      </c>
      <c r="AI19" s="254" t="s">
        <v>235</v>
      </c>
      <c r="AJ19" s="263">
        <v>0</v>
      </c>
      <c r="AK19" s="217">
        <v>4.7050000000000001</v>
      </c>
      <c r="AL19" s="347">
        <v>0</v>
      </c>
    </row>
    <row r="20" spans="1:38" ht="15.75" thickBot="1" x14ac:dyDescent="0.3">
      <c r="A20" s="362"/>
      <c r="B20" s="57" t="s">
        <v>22</v>
      </c>
      <c r="C20" s="12">
        <v>1215</v>
      </c>
      <c r="D20" s="13" t="s">
        <v>16</v>
      </c>
      <c r="E20" s="50">
        <v>1345</v>
      </c>
      <c r="F20" s="166">
        <f t="shared" si="4"/>
        <v>1.2150000000000001</v>
      </c>
      <c r="G20" s="13" t="s">
        <v>16</v>
      </c>
      <c r="H20" s="14">
        <f t="shared" si="5"/>
        <v>1.345</v>
      </c>
      <c r="I20" s="15" t="s">
        <v>23</v>
      </c>
      <c r="J20" s="371"/>
      <c r="K20" s="372"/>
      <c r="L20" s="373"/>
      <c r="N20" s="101" t="s">
        <v>236</v>
      </c>
      <c r="O20" s="168">
        <f>COUNTIF(I12:I228,I90)</f>
        <v>5</v>
      </c>
      <c r="P20" s="218">
        <f>F90*H90</f>
        <v>2.6751000000000005</v>
      </c>
      <c r="Q20" s="305">
        <f t="shared" si="0"/>
        <v>13.375500000000002</v>
      </c>
      <c r="S20" s="255" t="s">
        <v>236</v>
      </c>
      <c r="T20" s="264">
        <f>COUNTIF(I39:L39,S20)</f>
        <v>0</v>
      </c>
      <c r="U20" s="243">
        <f>COUNTIF(I89:I108,I90)</f>
        <v>2</v>
      </c>
      <c r="V20" s="278">
        <f>COUNTIF(I142:I175,S20)</f>
        <v>0</v>
      </c>
      <c r="W20" s="291">
        <f t="shared" si="6"/>
        <v>2</v>
      </c>
      <c r="X20" s="334">
        <v>2.6751000000000005</v>
      </c>
      <c r="Y20" s="321">
        <f t="shared" si="1"/>
        <v>5.350200000000001</v>
      </c>
      <c r="AA20" s="255" t="s">
        <v>236</v>
      </c>
      <c r="AB20" s="264">
        <v>0</v>
      </c>
      <c r="AC20" s="243">
        <f>COUNTIF(I110:I139,I129)</f>
        <v>3</v>
      </c>
      <c r="AD20" s="278">
        <v>0</v>
      </c>
      <c r="AE20" s="291">
        <f t="shared" si="3"/>
        <v>3</v>
      </c>
      <c r="AF20" s="334">
        <v>2.6751000000000005</v>
      </c>
      <c r="AG20" s="321">
        <f t="shared" si="2"/>
        <v>8.0253000000000014</v>
      </c>
      <c r="AI20" s="255" t="s">
        <v>236</v>
      </c>
      <c r="AJ20" s="264">
        <v>0</v>
      </c>
      <c r="AK20" s="218">
        <v>2.6751000000000005</v>
      </c>
      <c r="AL20" s="348">
        <v>0</v>
      </c>
    </row>
    <row r="21" spans="1:38" ht="15.75" thickBot="1" x14ac:dyDescent="0.3">
      <c r="A21" s="362"/>
      <c r="B21" s="58" t="s">
        <v>72</v>
      </c>
      <c r="C21" s="34">
        <v>615</v>
      </c>
      <c r="D21" s="35" t="s">
        <v>16</v>
      </c>
      <c r="E21" s="151">
        <v>1320</v>
      </c>
      <c r="F21" s="169">
        <f t="shared" si="4"/>
        <v>0.61499999999999999</v>
      </c>
      <c r="G21" s="35" t="s">
        <v>16</v>
      </c>
      <c r="H21" s="36">
        <f t="shared" si="5"/>
        <v>1.32</v>
      </c>
      <c r="I21" s="37" t="s">
        <v>97</v>
      </c>
      <c r="J21" s="371"/>
      <c r="K21" s="372"/>
      <c r="L21" s="373"/>
      <c r="N21" s="102" t="s">
        <v>237</v>
      </c>
      <c r="O21" s="204">
        <f>COUNTIF(I12:I228,I91)</f>
        <v>5</v>
      </c>
      <c r="P21" s="219">
        <f>F91*H91</f>
        <v>2.6973000000000003</v>
      </c>
      <c r="Q21" s="306">
        <f t="shared" si="0"/>
        <v>13.486500000000001</v>
      </c>
      <c r="S21" s="256" t="s">
        <v>237</v>
      </c>
      <c r="T21" s="265">
        <f>COUNTIF(I12:I39,S21)</f>
        <v>0</v>
      </c>
      <c r="U21" s="244">
        <f>COUNTIF(I89:I108,I91)</f>
        <v>2</v>
      </c>
      <c r="V21" s="279">
        <v>0</v>
      </c>
      <c r="W21" s="292">
        <f t="shared" si="6"/>
        <v>2</v>
      </c>
      <c r="X21" s="335">
        <v>2.6973000000000003</v>
      </c>
      <c r="Y21" s="310">
        <f t="shared" si="1"/>
        <v>5.3946000000000005</v>
      </c>
      <c r="AA21" s="256" t="s">
        <v>237</v>
      </c>
      <c r="AB21" s="265">
        <v>0</v>
      </c>
      <c r="AC21" s="244">
        <f>COUNTIF(I110:I139,I138)</f>
        <v>3</v>
      </c>
      <c r="AD21" s="279">
        <v>0</v>
      </c>
      <c r="AE21" s="292">
        <f t="shared" si="3"/>
        <v>3</v>
      </c>
      <c r="AF21" s="335">
        <v>2.6973000000000003</v>
      </c>
      <c r="AG21" s="310">
        <f t="shared" si="2"/>
        <v>8.0919000000000008</v>
      </c>
      <c r="AI21" s="256" t="s">
        <v>237</v>
      </c>
      <c r="AJ21" s="265">
        <v>0</v>
      </c>
      <c r="AK21" s="219">
        <v>2.6973000000000003</v>
      </c>
      <c r="AL21" s="349">
        <v>0</v>
      </c>
    </row>
    <row r="22" spans="1:38" ht="15.75" thickBot="1" x14ac:dyDescent="0.3">
      <c r="A22" s="362"/>
      <c r="B22" s="59" t="s">
        <v>73</v>
      </c>
      <c r="C22" s="38">
        <v>1215</v>
      </c>
      <c r="D22" s="39" t="s">
        <v>16</v>
      </c>
      <c r="E22" s="152">
        <v>1320</v>
      </c>
      <c r="F22" s="176">
        <f t="shared" si="4"/>
        <v>1.2150000000000001</v>
      </c>
      <c r="G22" s="39" t="s">
        <v>16</v>
      </c>
      <c r="H22" s="40">
        <f t="shared" si="5"/>
        <v>1.32</v>
      </c>
      <c r="I22" s="41" t="s">
        <v>26</v>
      </c>
      <c r="J22" s="371"/>
      <c r="K22" s="372"/>
      <c r="L22" s="373"/>
      <c r="N22" s="126" t="s">
        <v>238</v>
      </c>
      <c r="O22" s="203">
        <f>COUNTIF(I12:I228,I84)</f>
        <v>2</v>
      </c>
      <c r="P22" s="220">
        <f>F84*H84</f>
        <v>1.7160749999999998</v>
      </c>
      <c r="Q22" s="307">
        <f t="shared" si="0"/>
        <v>3.4321499999999996</v>
      </c>
      <c r="S22" s="257" t="s">
        <v>238</v>
      </c>
      <c r="T22" s="266">
        <f>COUNTIF(I12:I39,S22)</f>
        <v>0</v>
      </c>
      <c r="U22" s="245">
        <v>0</v>
      </c>
      <c r="V22" s="280">
        <v>0</v>
      </c>
      <c r="W22" s="293">
        <f t="shared" si="6"/>
        <v>0</v>
      </c>
      <c r="X22" s="336">
        <v>1.7160749999999998</v>
      </c>
      <c r="Y22" s="322">
        <f t="shared" si="1"/>
        <v>0</v>
      </c>
      <c r="AA22" s="257" t="s">
        <v>238</v>
      </c>
      <c r="AB22" s="266">
        <v>0</v>
      </c>
      <c r="AC22" s="245">
        <v>0</v>
      </c>
      <c r="AD22" s="280">
        <v>0</v>
      </c>
      <c r="AE22" s="293">
        <f>SUM(AB22:AD22)</f>
        <v>0</v>
      </c>
      <c r="AF22" s="336">
        <v>1.7160749999999998</v>
      </c>
      <c r="AG22" s="322">
        <f t="shared" si="2"/>
        <v>0</v>
      </c>
      <c r="AI22" s="257" t="s">
        <v>238</v>
      </c>
      <c r="AJ22" s="266">
        <v>2</v>
      </c>
      <c r="AK22" s="220">
        <v>1.7160749999999998</v>
      </c>
      <c r="AL22" s="307">
        <v>3.4321499999999996</v>
      </c>
    </row>
    <row r="23" spans="1:38" ht="15.75" thickBot="1" x14ac:dyDescent="0.3">
      <c r="A23" s="362"/>
      <c r="B23" s="60" t="s">
        <v>74</v>
      </c>
      <c r="C23" s="42">
        <v>1220</v>
      </c>
      <c r="D23" s="43" t="s">
        <v>16</v>
      </c>
      <c r="E23" s="153">
        <v>1320</v>
      </c>
      <c r="F23" s="178">
        <f t="shared" si="4"/>
        <v>1.22</v>
      </c>
      <c r="G23" s="43" t="s">
        <v>16</v>
      </c>
      <c r="H23" s="44">
        <f t="shared" si="5"/>
        <v>1.32</v>
      </c>
      <c r="I23" s="45" t="s">
        <v>27</v>
      </c>
      <c r="J23" s="371"/>
      <c r="K23" s="372"/>
      <c r="L23" s="373"/>
      <c r="N23" s="143" t="s">
        <v>239</v>
      </c>
      <c r="O23" s="202">
        <f>COUNTIF(I12:I228,I86)</f>
        <v>1</v>
      </c>
      <c r="P23" s="221">
        <f>F86*H86</f>
        <v>6.657</v>
      </c>
      <c r="Q23" s="308">
        <f t="shared" si="0"/>
        <v>6.657</v>
      </c>
      <c r="S23" s="258" t="s">
        <v>239</v>
      </c>
      <c r="T23" s="267">
        <f>COUNTIF(I12:I39,S23)</f>
        <v>0</v>
      </c>
      <c r="U23" s="268">
        <v>0</v>
      </c>
      <c r="V23" s="281">
        <v>0</v>
      </c>
      <c r="W23" s="294">
        <f t="shared" si="6"/>
        <v>0</v>
      </c>
      <c r="X23" s="337">
        <v>6.657</v>
      </c>
      <c r="Y23" s="323">
        <f t="shared" si="1"/>
        <v>0</v>
      </c>
      <c r="AA23" s="258" t="s">
        <v>239</v>
      </c>
      <c r="AB23" s="267">
        <v>0</v>
      </c>
      <c r="AC23" s="268">
        <v>0</v>
      </c>
      <c r="AD23" s="281">
        <v>0</v>
      </c>
      <c r="AE23" s="294">
        <f>SUM(AB23:AD23)</f>
        <v>0</v>
      </c>
      <c r="AF23" s="337">
        <v>6.657</v>
      </c>
      <c r="AG23" s="323">
        <f>AE23*AF23</f>
        <v>0</v>
      </c>
      <c r="AI23" s="258" t="s">
        <v>239</v>
      </c>
      <c r="AJ23" s="267">
        <v>1</v>
      </c>
      <c r="AK23" s="221">
        <v>6.657</v>
      </c>
      <c r="AL23" s="338">
        <v>6.657</v>
      </c>
    </row>
    <row r="24" spans="1:38" ht="15.75" thickBot="1" x14ac:dyDescent="0.3">
      <c r="A24" s="362"/>
      <c r="B24" s="61" t="s">
        <v>75</v>
      </c>
      <c r="C24" s="46">
        <v>1225</v>
      </c>
      <c r="D24" s="47" t="s">
        <v>16</v>
      </c>
      <c r="E24" s="154">
        <v>1320</v>
      </c>
      <c r="F24" s="177">
        <f t="shared" si="4"/>
        <v>1.2250000000000001</v>
      </c>
      <c r="G24" s="47" t="s">
        <v>16</v>
      </c>
      <c r="H24" s="48">
        <f t="shared" si="5"/>
        <v>1.32</v>
      </c>
      <c r="I24" s="49" t="s">
        <v>96</v>
      </c>
      <c r="J24" s="371"/>
      <c r="K24" s="372"/>
      <c r="L24" s="373"/>
      <c r="N24" s="141"/>
      <c r="O24" s="142">
        <f>SUM(O11:O23)</f>
        <v>208</v>
      </c>
      <c r="P24" s="222"/>
      <c r="Q24" s="309">
        <f>SUM(Q11:Q23)</f>
        <v>315.40439999999995</v>
      </c>
      <c r="T24" s="138"/>
      <c r="U24" s="223"/>
      <c r="W24" s="142">
        <f>SUM(W11:W23)</f>
        <v>82</v>
      </c>
      <c r="X24" s="223"/>
      <c r="Y24" s="324">
        <f>SUM(Y11:Y23)</f>
        <v>122.12610000000001</v>
      </c>
      <c r="AB24" s="138"/>
      <c r="AC24" s="223"/>
      <c r="AE24" s="224">
        <f>SUM(AE11:AE23)</f>
        <v>123</v>
      </c>
      <c r="AG24" s="324">
        <f>SUM(AG11:AG23)</f>
        <v>183.18915000000004</v>
      </c>
      <c r="AJ24" s="142">
        <f>SUM(AJ11:AJ23)</f>
        <v>3</v>
      </c>
      <c r="AL24" s="350">
        <f>SUM(AL11:AL23)</f>
        <v>10.08915</v>
      </c>
    </row>
    <row r="25" spans="1:38" ht="15.75" thickBot="1" x14ac:dyDescent="0.3">
      <c r="A25" s="362"/>
      <c r="B25" s="59" t="s">
        <v>76</v>
      </c>
      <c r="C25" s="38">
        <v>1215</v>
      </c>
      <c r="D25" s="39" t="s">
        <v>16</v>
      </c>
      <c r="E25" s="152">
        <v>1320</v>
      </c>
      <c r="F25" s="176">
        <f t="shared" si="4"/>
        <v>1.2150000000000001</v>
      </c>
      <c r="G25" s="39" t="s">
        <v>16</v>
      </c>
      <c r="H25" s="40">
        <f t="shared" si="5"/>
        <v>1.32</v>
      </c>
      <c r="I25" s="41" t="s">
        <v>26</v>
      </c>
      <c r="J25" s="374"/>
      <c r="K25" s="374"/>
      <c r="L25" s="375"/>
      <c r="N25" s="138"/>
      <c r="O25" s="9"/>
    </row>
    <row r="26" spans="1:38" ht="15.75" thickBot="1" x14ac:dyDescent="0.3">
      <c r="A26" s="362"/>
      <c r="B26" s="58" t="s">
        <v>77</v>
      </c>
      <c r="C26" s="34">
        <v>615</v>
      </c>
      <c r="D26" s="35" t="s">
        <v>16</v>
      </c>
      <c r="E26" s="151">
        <v>1320</v>
      </c>
      <c r="F26" s="169">
        <f t="shared" si="4"/>
        <v>0.61499999999999999</v>
      </c>
      <c r="G26" s="35" t="s">
        <v>16</v>
      </c>
      <c r="H26" s="36">
        <f t="shared" si="5"/>
        <v>1.32</v>
      </c>
      <c r="I26" s="37" t="s">
        <v>97</v>
      </c>
      <c r="J26" s="354"/>
      <c r="K26" s="354"/>
      <c r="L26" s="355"/>
      <c r="O26" s="139"/>
    </row>
    <row r="27" spans="1:38" ht="15.75" thickBot="1" x14ac:dyDescent="0.3">
      <c r="A27" s="362"/>
      <c r="B27" s="57" t="s">
        <v>28</v>
      </c>
      <c r="C27" s="12">
        <v>1215</v>
      </c>
      <c r="D27" s="13" t="s">
        <v>16</v>
      </c>
      <c r="E27" s="50">
        <v>1345</v>
      </c>
      <c r="F27" s="166">
        <f t="shared" si="4"/>
        <v>1.2150000000000001</v>
      </c>
      <c r="G27" s="13" t="s">
        <v>16</v>
      </c>
      <c r="H27" s="14">
        <f t="shared" si="5"/>
        <v>1.345</v>
      </c>
      <c r="I27" s="15" t="s">
        <v>23</v>
      </c>
      <c r="J27" s="374"/>
      <c r="K27" s="374"/>
      <c r="L27" s="375"/>
      <c r="Q27" s="9"/>
      <c r="R27" s="415"/>
      <c r="S27" s="415"/>
      <c r="T27" s="415"/>
      <c r="U27" s="9"/>
    </row>
    <row r="28" spans="1:38" ht="15.75" thickBot="1" x14ac:dyDescent="0.3">
      <c r="A28" s="362"/>
      <c r="B28" s="57" t="s">
        <v>29</v>
      </c>
      <c r="C28" s="12">
        <v>1215</v>
      </c>
      <c r="D28" s="13" t="s">
        <v>16</v>
      </c>
      <c r="E28" s="50">
        <v>1345</v>
      </c>
      <c r="F28" s="166">
        <f t="shared" si="4"/>
        <v>1.2150000000000001</v>
      </c>
      <c r="G28" s="13" t="s">
        <v>16</v>
      </c>
      <c r="H28" s="14">
        <f t="shared" si="5"/>
        <v>1.345</v>
      </c>
      <c r="I28" s="15" t="s">
        <v>23</v>
      </c>
      <c r="J28" s="374"/>
      <c r="K28" s="374"/>
      <c r="L28" s="375"/>
      <c r="Q28" s="9"/>
      <c r="R28" s="9"/>
      <c r="S28" s="9"/>
      <c r="T28" s="9"/>
    </row>
    <row r="29" spans="1:38" ht="15.75" thickBot="1" x14ac:dyDescent="0.3">
      <c r="A29" s="362"/>
      <c r="B29" s="62" t="s">
        <v>62</v>
      </c>
      <c r="C29" s="20">
        <v>770</v>
      </c>
      <c r="D29" s="21" t="s">
        <v>16</v>
      </c>
      <c r="E29" s="155">
        <v>635</v>
      </c>
      <c r="F29" s="179">
        <f t="shared" si="4"/>
        <v>0.77</v>
      </c>
      <c r="G29" s="21" t="s">
        <v>16</v>
      </c>
      <c r="H29" s="22">
        <f t="shared" si="5"/>
        <v>0.63500000000000001</v>
      </c>
      <c r="I29" s="23" t="s">
        <v>24</v>
      </c>
      <c r="J29" s="367"/>
      <c r="K29" s="367"/>
      <c r="L29" s="368"/>
      <c r="Q29" s="9"/>
      <c r="R29" s="9"/>
      <c r="S29" s="9"/>
      <c r="T29" s="9"/>
    </row>
    <row r="30" spans="1:38" ht="15.75" thickBot="1" x14ac:dyDescent="0.3">
      <c r="A30" s="362"/>
      <c r="B30" s="63" t="s">
        <v>65</v>
      </c>
      <c r="C30" s="30">
        <v>765</v>
      </c>
      <c r="D30" s="31" t="s">
        <v>16</v>
      </c>
      <c r="E30" s="156">
        <v>635</v>
      </c>
      <c r="F30" s="180">
        <f t="shared" si="4"/>
        <v>0.76500000000000001</v>
      </c>
      <c r="G30" s="31" t="s">
        <v>16</v>
      </c>
      <c r="H30" s="32">
        <f t="shared" si="5"/>
        <v>0.63500000000000001</v>
      </c>
      <c r="I30" s="33" t="s">
        <v>25</v>
      </c>
      <c r="J30" s="367"/>
      <c r="K30" s="367"/>
      <c r="L30" s="368"/>
      <c r="Q30" s="9"/>
      <c r="R30" s="9"/>
      <c r="S30" s="9"/>
      <c r="T30" s="9"/>
    </row>
    <row r="31" spans="1:38" ht="15.75" thickBot="1" x14ac:dyDescent="0.3">
      <c r="A31" s="362"/>
      <c r="B31" s="64" t="s">
        <v>78</v>
      </c>
      <c r="C31" s="25">
        <v>765</v>
      </c>
      <c r="D31" s="26" t="s">
        <v>16</v>
      </c>
      <c r="E31" s="157">
        <v>635</v>
      </c>
      <c r="F31" s="181">
        <f t="shared" si="4"/>
        <v>0.76500000000000001</v>
      </c>
      <c r="G31" s="26" t="s">
        <v>16</v>
      </c>
      <c r="H31" s="27">
        <f t="shared" si="5"/>
        <v>0.63500000000000001</v>
      </c>
      <c r="I31" s="28" t="s">
        <v>98</v>
      </c>
      <c r="J31" s="354"/>
      <c r="K31" s="354"/>
      <c r="L31" s="355"/>
      <c r="Q31" s="9"/>
      <c r="R31" s="9"/>
      <c r="S31" s="9"/>
      <c r="T31" s="9"/>
    </row>
    <row r="32" spans="1:38" ht="15.75" thickBot="1" x14ac:dyDescent="0.3">
      <c r="A32" s="362"/>
      <c r="B32" s="62" t="s">
        <v>63</v>
      </c>
      <c r="C32" s="20">
        <v>770</v>
      </c>
      <c r="D32" s="21" t="s">
        <v>16</v>
      </c>
      <c r="E32" s="155">
        <v>635</v>
      </c>
      <c r="F32" s="179">
        <f t="shared" si="4"/>
        <v>0.77</v>
      </c>
      <c r="G32" s="21" t="s">
        <v>16</v>
      </c>
      <c r="H32" s="22">
        <f t="shared" si="5"/>
        <v>0.63500000000000001</v>
      </c>
      <c r="I32" s="23" t="s">
        <v>24</v>
      </c>
      <c r="J32" s="354"/>
      <c r="K32" s="354"/>
      <c r="L32" s="355"/>
      <c r="Q32" s="9"/>
      <c r="R32" s="9"/>
      <c r="S32" s="9"/>
      <c r="T32" s="9"/>
    </row>
    <row r="33" spans="1:20" ht="15.75" thickBot="1" x14ac:dyDescent="0.3">
      <c r="A33" s="362"/>
      <c r="B33" s="57" t="s">
        <v>30</v>
      </c>
      <c r="C33" s="16">
        <v>1215</v>
      </c>
      <c r="D33" s="17" t="s">
        <v>16</v>
      </c>
      <c r="E33" s="158">
        <v>1345</v>
      </c>
      <c r="F33" s="166">
        <f t="shared" si="4"/>
        <v>1.2150000000000001</v>
      </c>
      <c r="G33" s="17" t="s">
        <v>16</v>
      </c>
      <c r="H33" s="14">
        <f t="shared" si="5"/>
        <v>1.345</v>
      </c>
      <c r="I33" s="18" t="s">
        <v>23</v>
      </c>
      <c r="J33" s="367"/>
      <c r="K33" s="367"/>
      <c r="L33" s="368"/>
      <c r="Q33" s="9"/>
      <c r="R33" s="9"/>
      <c r="S33" s="9"/>
      <c r="T33" s="9"/>
    </row>
    <row r="34" spans="1:20" ht="15.75" thickBot="1" x14ac:dyDescent="0.3">
      <c r="A34" s="362"/>
      <c r="B34" s="57" t="s">
        <v>31</v>
      </c>
      <c r="C34" s="12">
        <v>1215</v>
      </c>
      <c r="D34" s="13" t="s">
        <v>16</v>
      </c>
      <c r="E34" s="50">
        <v>1345</v>
      </c>
      <c r="F34" s="166">
        <f t="shared" si="4"/>
        <v>1.2150000000000001</v>
      </c>
      <c r="G34" s="13" t="s">
        <v>16</v>
      </c>
      <c r="H34" s="14">
        <f t="shared" si="5"/>
        <v>1.345</v>
      </c>
      <c r="I34" s="15" t="s">
        <v>23</v>
      </c>
      <c r="J34" s="367"/>
      <c r="K34" s="367"/>
      <c r="L34" s="368"/>
    </row>
    <row r="35" spans="1:20" ht="15.75" thickBot="1" x14ac:dyDescent="0.3">
      <c r="A35" s="362"/>
      <c r="B35" s="62" t="s">
        <v>32</v>
      </c>
      <c r="C35" s="20">
        <v>770</v>
      </c>
      <c r="D35" s="21" t="s">
        <v>16</v>
      </c>
      <c r="E35" s="155">
        <v>635</v>
      </c>
      <c r="F35" s="179">
        <f t="shared" si="4"/>
        <v>0.77</v>
      </c>
      <c r="G35" s="21" t="s">
        <v>16</v>
      </c>
      <c r="H35" s="22">
        <f t="shared" si="5"/>
        <v>0.63500000000000001</v>
      </c>
      <c r="I35" s="23" t="s">
        <v>24</v>
      </c>
      <c r="J35" s="367"/>
      <c r="K35" s="367"/>
      <c r="L35" s="368"/>
    </row>
    <row r="36" spans="1:20" ht="15.75" thickBot="1" x14ac:dyDescent="0.3">
      <c r="A36" s="362"/>
      <c r="B36" s="64" t="s">
        <v>79</v>
      </c>
      <c r="C36" s="25">
        <v>765</v>
      </c>
      <c r="D36" s="26" t="s">
        <v>16</v>
      </c>
      <c r="E36" s="157">
        <v>635</v>
      </c>
      <c r="F36" s="181">
        <f t="shared" si="4"/>
        <v>0.76500000000000001</v>
      </c>
      <c r="G36" s="26" t="s">
        <v>16</v>
      </c>
      <c r="H36" s="27">
        <f t="shared" si="5"/>
        <v>0.63500000000000001</v>
      </c>
      <c r="I36" s="28" t="s">
        <v>98</v>
      </c>
      <c r="J36" s="367"/>
      <c r="K36" s="367"/>
      <c r="L36" s="368"/>
    </row>
    <row r="37" spans="1:20" ht="15.75" thickBot="1" x14ac:dyDescent="0.3">
      <c r="A37" s="362"/>
      <c r="B37" s="64" t="s">
        <v>80</v>
      </c>
      <c r="C37" s="25">
        <v>765</v>
      </c>
      <c r="D37" s="26" t="s">
        <v>16</v>
      </c>
      <c r="E37" s="157">
        <v>635</v>
      </c>
      <c r="F37" s="181">
        <f t="shared" si="4"/>
        <v>0.76500000000000001</v>
      </c>
      <c r="G37" s="26" t="s">
        <v>16</v>
      </c>
      <c r="H37" s="27">
        <f t="shared" si="5"/>
        <v>0.63500000000000001</v>
      </c>
      <c r="I37" s="28" t="s">
        <v>98</v>
      </c>
      <c r="J37" s="367"/>
      <c r="K37" s="367"/>
      <c r="L37" s="368"/>
    </row>
    <row r="38" spans="1:20" ht="15.75" thickBot="1" x14ac:dyDescent="0.3">
      <c r="A38" s="362"/>
      <c r="B38" s="62" t="s">
        <v>64</v>
      </c>
      <c r="C38" s="20">
        <v>770</v>
      </c>
      <c r="D38" s="21" t="s">
        <v>16</v>
      </c>
      <c r="E38" s="155">
        <v>635</v>
      </c>
      <c r="F38" s="179">
        <f t="shared" si="4"/>
        <v>0.77</v>
      </c>
      <c r="G38" s="21" t="s">
        <v>16</v>
      </c>
      <c r="H38" s="22">
        <f t="shared" si="5"/>
        <v>0.63500000000000001</v>
      </c>
      <c r="I38" s="23" t="s">
        <v>24</v>
      </c>
      <c r="J38" s="379"/>
      <c r="K38" s="380"/>
      <c r="L38" s="381"/>
    </row>
    <row r="39" spans="1:20" ht="15.75" thickBot="1" x14ac:dyDescent="0.3">
      <c r="A39" s="362"/>
      <c r="B39" s="57" t="s">
        <v>33</v>
      </c>
      <c r="C39" s="12">
        <v>1215</v>
      </c>
      <c r="D39" s="13" t="s">
        <v>16</v>
      </c>
      <c r="E39" s="50">
        <v>1345</v>
      </c>
      <c r="F39" s="166">
        <f t="shared" si="4"/>
        <v>1.2150000000000001</v>
      </c>
      <c r="G39" s="13" t="s">
        <v>16</v>
      </c>
      <c r="H39" s="14">
        <f t="shared" si="5"/>
        <v>1.345</v>
      </c>
      <c r="I39" s="15" t="s">
        <v>23</v>
      </c>
      <c r="J39" s="379"/>
      <c r="K39" s="380"/>
      <c r="L39" s="381"/>
    </row>
    <row r="40" spans="1:20" ht="15.75" thickBot="1" x14ac:dyDescent="0.3">
      <c r="A40" s="362"/>
      <c r="B40" s="65"/>
      <c r="C40" s="5"/>
      <c r="D40" s="6"/>
      <c r="E40" s="159"/>
      <c r="F40" s="170"/>
      <c r="G40" s="6"/>
      <c r="H40" s="171"/>
      <c r="I40" s="4"/>
      <c r="J40" s="382"/>
      <c r="K40" s="383"/>
      <c r="L40" s="384"/>
    </row>
    <row r="41" spans="1:20" ht="15.75" thickBot="1" x14ac:dyDescent="0.3">
      <c r="A41" s="362"/>
      <c r="B41" s="57" t="s">
        <v>34</v>
      </c>
      <c r="C41" s="12">
        <v>1215</v>
      </c>
      <c r="D41" s="13" t="s">
        <v>16</v>
      </c>
      <c r="E41" s="50">
        <v>1345</v>
      </c>
      <c r="F41" s="166">
        <f t="shared" si="4"/>
        <v>1.2150000000000001</v>
      </c>
      <c r="G41" s="13" t="s">
        <v>16</v>
      </c>
      <c r="H41" s="14">
        <f t="shared" si="5"/>
        <v>1.345</v>
      </c>
      <c r="I41" s="15" t="s">
        <v>23</v>
      </c>
      <c r="J41" s="379"/>
      <c r="K41" s="380"/>
      <c r="L41" s="381"/>
    </row>
    <row r="42" spans="1:20" ht="15.75" thickBot="1" x14ac:dyDescent="0.3">
      <c r="A42" s="362"/>
      <c r="B42" s="62" t="s">
        <v>35</v>
      </c>
      <c r="C42" s="20">
        <v>770</v>
      </c>
      <c r="D42" s="21" t="s">
        <v>16</v>
      </c>
      <c r="E42" s="155">
        <v>635</v>
      </c>
      <c r="F42" s="179">
        <f t="shared" si="4"/>
        <v>0.77</v>
      </c>
      <c r="G42" s="21" t="s">
        <v>16</v>
      </c>
      <c r="H42" s="22">
        <f t="shared" si="5"/>
        <v>0.63500000000000001</v>
      </c>
      <c r="I42" s="23" t="s">
        <v>24</v>
      </c>
      <c r="J42" s="379"/>
      <c r="K42" s="380"/>
      <c r="L42" s="381"/>
    </row>
    <row r="43" spans="1:20" ht="15.75" thickBot="1" x14ac:dyDescent="0.3">
      <c r="A43" s="362"/>
      <c r="B43" s="64" t="s">
        <v>36</v>
      </c>
      <c r="C43" s="25">
        <v>765</v>
      </c>
      <c r="D43" s="26" t="s">
        <v>16</v>
      </c>
      <c r="E43" s="157">
        <v>635</v>
      </c>
      <c r="F43" s="181">
        <f t="shared" si="4"/>
        <v>0.76500000000000001</v>
      </c>
      <c r="G43" s="26" t="s">
        <v>16</v>
      </c>
      <c r="H43" s="27">
        <f t="shared" si="5"/>
        <v>0.63500000000000001</v>
      </c>
      <c r="I43" s="28" t="s">
        <v>98</v>
      </c>
      <c r="J43" s="376"/>
      <c r="K43" s="377"/>
      <c r="L43" s="378"/>
    </row>
    <row r="44" spans="1:20" ht="15.75" thickBot="1" x14ac:dyDescent="0.3">
      <c r="A44" s="362"/>
      <c r="B44" s="63" t="s">
        <v>37</v>
      </c>
      <c r="C44" s="30">
        <v>765</v>
      </c>
      <c r="D44" s="31" t="s">
        <v>16</v>
      </c>
      <c r="E44" s="156">
        <v>635</v>
      </c>
      <c r="F44" s="180">
        <f t="shared" si="4"/>
        <v>0.76500000000000001</v>
      </c>
      <c r="G44" s="31" t="s">
        <v>16</v>
      </c>
      <c r="H44" s="32">
        <f t="shared" si="5"/>
        <v>0.63500000000000001</v>
      </c>
      <c r="I44" s="33" t="s">
        <v>25</v>
      </c>
      <c r="J44" s="376"/>
      <c r="K44" s="377"/>
      <c r="L44" s="378"/>
    </row>
    <row r="45" spans="1:20" ht="15.75" thickBot="1" x14ac:dyDescent="0.3">
      <c r="A45" s="362"/>
      <c r="B45" s="62" t="s">
        <v>38</v>
      </c>
      <c r="C45" s="20">
        <v>770</v>
      </c>
      <c r="D45" s="21" t="s">
        <v>16</v>
      </c>
      <c r="E45" s="155">
        <v>635</v>
      </c>
      <c r="F45" s="179">
        <f t="shared" si="4"/>
        <v>0.77</v>
      </c>
      <c r="G45" s="21" t="s">
        <v>16</v>
      </c>
      <c r="H45" s="22">
        <f t="shared" si="5"/>
        <v>0.63500000000000001</v>
      </c>
      <c r="I45" s="23" t="s">
        <v>24</v>
      </c>
      <c r="J45" s="376"/>
      <c r="K45" s="377"/>
      <c r="L45" s="378"/>
    </row>
    <row r="46" spans="1:20" ht="15.75" thickBot="1" x14ac:dyDescent="0.3">
      <c r="A46" s="362"/>
      <c r="B46" s="57" t="s">
        <v>39</v>
      </c>
      <c r="C46" s="12">
        <v>1215</v>
      </c>
      <c r="D46" s="13" t="s">
        <v>16</v>
      </c>
      <c r="E46" s="50">
        <v>1345</v>
      </c>
      <c r="F46" s="166">
        <f t="shared" si="4"/>
        <v>1.2150000000000001</v>
      </c>
      <c r="G46" s="13" t="s">
        <v>16</v>
      </c>
      <c r="H46" s="14">
        <f t="shared" si="5"/>
        <v>1.345</v>
      </c>
      <c r="I46" s="15" t="s">
        <v>23</v>
      </c>
      <c r="J46" s="376"/>
      <c r="K46" s="377"/>
      <c r="L46" s="378"/>
    </row>
    <row r="47" spans="1:20" ht="15.75" thickBot="1" x14ac:dyDescent="0.3">
      <c r="A47" s="362"/>
      <c r="B47" s="57" t="s">
        <v>40</v>
      </c>
      <c r="C47" s="12">
        <v>1215</v>
      </c>
      <c r="D47" s="13" t="s">
        <v>16</v>
      </c>
      <c r="E47" s="50">
        <v>1345</v>
      </c>
      <c r="F47" s="166">
        <f t="shared" si="4"/>
        <v>1.2150000000000001</v>
      </c>
      <c r="G47" s="13" t="s">
        <v>16</v>
      </c>
      <c r="H47" s="14">
        <f t="shared" si="5"/>
        <v>1.345</v>
      </c>
      <c r="I47" s="15" t="s">
        <v>23</v>
      </c>
      <c r="J47" s="376"/>
      <c r="K47" s="377"/>
      <c r="L47" s="378"/>
    </row>
    <row r="48" spans="1:20" ht="15.75" thickBot="1" x14ac:dyDescent="0.3">
      <c r="A48" s="362"/>
      <c r="B48" s="62" t="s">
        <v>41</v>
      </c>
      <c r="C48" s="20">
        <v>770</v>
      </c>
      <c r="D48" s="21" t="s">
        <v>16</v>
      </c>
      <c r="E48" s="155">
        <v>635</v>
      </c>
      <c r="F48" s="179">
        <f t="shared" si="4"/>
        <v>0.77</v>
      </c>
      <c r="G48" s="21" t="s">
        <v>16</v>
      </c>
      <c r="H48" s="22">
        <f t="shared" si="5"/>
        <v>0.63500000000000001</v>
      </c>
      <c r="I48" s="23" t="s">
        <v>24</v>
      </c>
      <c r="J48" s="376"/>
      <c r="K48" s="377"/>
      <c r="L48" s="378"/>
    </row>
    <row r="49" spans="1:12" ht="15.75" thickBot="1" x14ac:dyDescent="0.3">
      <c r="A49" s="362"/>
      <c r="B49" s="64" t="s">
        <v>42</v>
      </c>
      <c r="C49" s="25">
        <v>765</v>
      </c>
      <c r="D49" s="26" t="s">
        <v>16</v>
      </c>
      <c r="E49" s="157">
        <v>635</v>
      </c>
      <c r="F49" s="181">
        <f t="shared" si="4"/>
        <v>0.76500000000000001</v>
      </c>
      <c r="G49" s="26" t="s">
        <v>16</v>
      </c>
      <c r="H49" s="27">
        <f t="shared" si="5"/>
        <v>0.63500000000000001</v>
      </c>
      <c r="I49" s="28" t="s">
        <v>98</v>
      </c>
      <c r="J49" s="376"/>
      <c r="K49" s="377"/>
      <c r="L49" s="378"/>
    </row>
    <row r="50" spans="1:12" ht="15.75" thickBot="1" x14ac:dyDescent="0.3">
      <c r="A50" s="362"/>
      <c r="B50" s="63" t="s">
        <v>43</v>
      </c>
      <c r="C50" s="30">
        <v>765</v>
      </c>
      <c r="D50" s="31" t="s">
        <v>16</v>
      </c>
      <c r="E50" s="156">
        <v>635</v>
      </c>
      <c r="F50" s="180">
        <f t="shared" si="4"/>
        <v>0.76500000000000001</v>
      </c>
      <c r="G50" s="31" t="s">
        <v>16</v>
      </c>
      <c r="H50" s="32">
        <f t="shared" si="5"/>
        <v>0.63500000000000001</v>
      </c>
      <c r="I50" s="33" t="s">
        <v>25</v>
      </c>
      <c r="J50" s="376"/>
      <c r="K50" s="377"/>
      <c r="L50" s="378"/>
    </row>
    <row r="51" spans="1:12" ht="15.75" thickBot="1" x14ac:dyDescent="0.3">
      <c r="A51" s="362"/>
      <c r="B51" s="62" t="s">
        <v>44</v>
      </c>
      <c r="C51" s="20">
        <v>770</v>
      </c>
      <c r="D51" s="21" t="s">
        <v>16</v>
      </c>
      <c r="E51" s="155">
        <v>635</v>
      </c>
      <c r="F51" s="179">
        <f t="shared" si="4"/>
        <v>0.77</v>
      </c>
      <c r="G51" s="21" t="s">
        <v>16</v>
      </c>
      <c r="H51" s="22">
        <f t="shared" si="5"/>
        <v>0.63500000000000001</v>
      </c>
      <c r="I51" s="23" t="s">
        <v>24</v>
      </c>
      <c r="J51" s="376"/>
      <c r="K51" s="377"/>
      <c r="L51" s="378"/>
    </row>
    <row r="52" spans="1:12" ht="15.75" thickBot="1" x14ac:dyDescent="0.3">
      <c r="A52" s="362"/>
      <c r="B52" s="57" t="s">
        <v>45</v>
      </c>
      <c r="C52" s="12">
        <v>1215</v>
      </c>
      <c r="D52" s="13" t="s">
        <v>16</v>
      </c>
      <c r="E52" s="50">
        <v>1345</v>
      </c>
      <c r="F52" s="166">
        <f t="shared" si="4"/>
        <v>1.2150000000000001</v>
      </c>
      <c r="G52" s="13" t="s">
        <v>16</v>
      </c>
      <c r="H52" s="14">
        <f t="shared" si="5"/>
        <v>1.345</v>
      </c>
      <c r="I52" s="15" t="s">
        <v>23</v>
      </c>
      <c r="J52" s="376"/>
      <c r="K52" s="377"/>
      <c r="L52" s="378"/>
    </row>
    <row r="53" spans="1:12" ht="15.75" thickBot="1" x14ac:dyDescent="0.3">
      <c r="A53" s="362"/>
      <c r="B53" s="57" t="s">
        <v>46</v>
      </c>
      <c r="C53" s="12">
        <v>1215</v>
      </c>
      <c r="D53" s="13" t="s">
        <v>16</v>
      </c>
      <c r="E53" s="50">
        <v>1345</v>
      </c>
      <c r="F53" s="166">
        <f t="shared" si="4"/>
        <v>1.2150000000000001</v>
      </c>
      <c r="G53" s="13" t="s">
        <v>16</v>
      </c>
      <c r="H53" s="14">
        <f t="shared" si="5"/>
        <v>1.345</v>
      </c>
      <c r="I53" s="15" t="s">
        <v>23</v>
      </c>
      <c r="J53" s="376"/>
      <c r="K53" s="377"/>
      <c r="L53" s="378"/>
    </row>
    <row r="54" spans="1:12" ht="15.75" thickBot="1" x14ac:dyDescent="0.3">
      <c r="A54" s="362"/>
      <c r="B54" s="62" t="s">
        <v>47</v>
      </c>
      <c r="C54" s="20">
        <v>770</v>
      </c>
      <c r="D54" s="21" t="s">
        <v>16</v>
      </c>
      <c r="E54" s="155">
        <v>635</v>
      </c>
      <c r="F54" s="179">
        <f t="shared" si="4"/>
        <v>0.77</v>
      </c>
      <c r="G54" s="21" t="s">
        <v>16</v>
      </c>
      <c r="H54" s="22">
        <f t="shared" si="5"/>
        <v>0.63500000000000001</v>
      </c>
      <c r="I54" s="23" t="s">
        <v>24</v>
      </c>
      <c r="J54" s="385"/>
      <c r="K54" s="386"/>
      <c r="L54" s="387"/>
    </row>
    <row r="55" spans="1:12" ht="15.75" thickBot="1" x14ac:dyDescent="0.3">
      <c r="A55" s="362"/>
      <c r="B55" s="64" t="s">
        <v>81</v>
      </c>
      <c r="C55" s="25">
        <v>765</v>
      </c>
      <c r="D55" s="26" t="s">
        <v>16</v>
      </c>
      <c r="E55" s="157">
        <v>635</v>
      </c>
      <c r="F55" s="181">
        <f t="shared" si="4"/>
        <v>0.76500000000000001</v>
      </c>
      <c r="G55" s="26" t="s">
        <v>16</v>
      </c>
      <c r="H55" s="27">
        <f t="shared" si="5"/>
        <v>0.63500000000000001</v>
      </c>
      <c r="I55" s="28" t="s">
        <v>98</v>
      </c>
      <c r="J55" s="376"/>
      <c r="K55" s="377"/>
      <c r="L55" s="378"/>
    </row>
    <row r="56" spans="1:12" ht="15.75" thickBot="1" x14ac:dyDescent="0.3">
      <c r="A56" s="362"/>
      <c r="B56" s="63" t="s">
        <v>82</v>
      </c>
      <c r="C56" s="30">
        <v>765</v>
      </c>
      <c r="D56" s="31" t="s">
        <v>16</v>
      </c>
      <c r="E56" s="156">
        <v>635</v>
      </c>
      <c r="F56" s="180">
        <f t="shared" si="4"/>
        <v>0.76500000000000001</v>
      </c>
      <c r="G56" s="31" t="s">
        <v>16</v>
      </c>
      <c r="H56" s="32">
        <f t="shared" si="5"/>
        <v>0.63500000000000001</v>
      </c>
      <c r="I56" s="33" t="s">
        <v>25</v>
      </c>
      <c r="J56" s="376"/>
      <c r="K56" s="377"/>
      <c r="L56" s="378"/>
    </row>
    <row r="57" spans="1:12" ht="15.75" thickBot="1" x14ac:dyDescent="0.3">
      <c r="A57" s="362"/>
      <c r="B57" s="62" t="s">
        <v>83</v>
      </c>
      <c r="C57" s="20">
        <v>770</v>
      </c>
      <c r="D57" s="21" t="s">
        <v>16</v>
      </c>
      <c r="E57" s="155">
        <v>635</v>
      </c>
      <c r="F57" s="179">
        <f t="shared" si="4"/>
        <v>0.77</v>
      </c>
      <c r="G57" s="21" t="s">
        <v>16</v>
      </c>
      <c r="H57" s="22">
        <f t="shared" si="5"/>
        <v>0.63500000000000001</v>
      </c>
      <c r="I57" s="23" t="s">
        <v>24</v>
      </c>
      <c r="J57" s="385"/>
      <c r="K57" s="386"/>
      <c r="L57" s="387"/>
    </row>
    <row r="58" spans="1:12" ht="15.75" thickBot="1" x14ac:dyDescent="0.3">
      <c r="A58" s="362"/>
      <c r="B58" s="57" t="s">
        <v>48</v>
      </c>
      <c r="C58" s="12">
        <v>1215</v>
      </c>
      <c r="D58" s="13" t="s">
        <v>16</v>
      </c>
      <c r="E58" s="50">
        <v>1345</v>
      </c>
      <c r="F58" s="166">
        <f t="shared" si="4"/>
        <v>1.2150000000000001</v>
      </c>
      <c r="G58" s="13" t="s">
        <v>16</v>
      </c>
      <c r="H58" s="14">
        <f t="shared" si="5"/>
        <v>1.345</v>
      </c>
      <c r="I58" s="15" t="s">
        <v>23</v>
      </c>
      <c r="J58" s="376"/>
      <c r="K58" s="377"/>
      <c r="L58" s="378"/>
    </row>
    <row r="59" spans="1:12" ht="15.75" thickBot="1" x14ac:dyDescent="0.3">
      <c r="A59" s="362"/>
      <c r="B59" s="57" t="s">
        <v>49</v>
      </c>
      <c r="C59" s="12">
        <v>1215</v>
      </c>
      <c r="D59" s="13" t="s">
        <v>16</v>
      </c>
      <c r="E59" s="50">
        <v>1345</v>
      </c>
      <c r="F59" s="166">
        <f t="shared" si="4"/>
        <v>1.2150000000000001</v>
      </c>
      <c r="G59" s="13" t="s">
        <v>16</v>
      </c>
      <c r="H59" s="14">
        <f t="shared" si="5"/>
        <v>1.345</v>
      </c>
      <c r="I59" s="15" t="s">
        <v>23</v>
      </c>
      <c r="J59" s="379"/>
      <c r="K59" s="380"/>
      <c r="L59" s="381"/>
    </row>
    <row r="60" spans="1:12" ht="15.75" thickBot="1" x14ac:dyDescent="0.3">
      <c r="A60" s="362"/>
      <c r="B60" s="58" t="s">
        <v>50</v>
      </c>
      <c r="C60" s="34">
        <v>615</v>
      </c>
      <c r="D60" s="35" t="s">
        <v>16</v>
      </c>
      <c r="E60" s="151">
        <v>1320</v>
      </c>
      <c r="F60" s="169">
        <f t="shared" si="4"/>
        <v>0.61499999999999999</v>
      </c>
      <c r="G60" s="35" t="s">
        <v>16</v>
      </c>
      <c r="H60" s="36">
        <f t="shared" si="5"/>
        <v>1.32</v>
      </c>
      <c r="I60" s="37" t="s">
        <v>97</v>
      </c>
      <c r="J60" s="379"/>
      <c r="K60" s="380"/>
      <c r="L60" s="381"/>
    </row>
    <row r="61" spans="1:12" ht="15.75" thickBot="1" x14ac:dyDescent="0.3">
      <c r="A61" s="362"/>
      <c r="B61" s="59" t="s">
        <v>51</v>
      </c>
      <c r="C61" s="38">
        <v>1215</v>
      </c>
      <c r="D61" s="39" t="s">
        <v>16</v>
      </c>
      <c r="E61" s="152">
        <v>1320</v>
      </c>
      <c r="F61" s="176">
        <f t="shared" si="4"/>
        <v>1.2150000000000001</v>
      </c>
      <c r="G61" s="39" t="s">
        <v>16</v>
      </c>
      <c r="H61" s="40">
        <f t="shared" si="5"/>
        <v>1.32</v>
      </c>
      <c r="I61" s="41" t="s">
        <v>26</v>
      </c>
      <c r="J61" s="379"/>
      <c r="K61" s="380"/>
      <c r="L61" s="381"/>
    </row>
    <row r="62" spans="1:12" ht="15.75" thickBot="1" x14ac:dyDescent="0.3">
      <c r="A62" s="362"/>
      <c r="B62" s="60" t="s">
        <v>52</v>
      </c>
      <c r="C62" s="42">
        <v>1220</v>
      </c>
      <c r="D62" s="43" t="s">
        <v>16</v>
      </c>
      <c r="E62" s="153">
        <v>1320</v>
      </c>
      <c r="F62" s="178">
        <f t="shared" si="4"/>
        <v>1.22</v>
      </c>
      <c r="G62" s="43" t="s">
        <v>16</v>
      </c>
      <c r="H62" s="44">
        <f t="shared" si="5"/>
        <v>1.32</v>
      </c>
      <c r="I62" s="45" t="s">
        <v>27</v>
      </c>
      <c r="J62" s="379"/>
      <c r="K62" s="380"/>
      <c r="L62" s="381"/>
    </row>
    <row r="63" spans="1:12" ht="15.75" thickBot="1" x14ac:dyDescent="0.3">
      <c r="A63" s="362"/>
      <c r="B63" s="61" t="s">
        <v>53</v>
      </c>
      <c r="C63" s="46">
        <v>1225</v>
      </c>
      <c r="D63" s="47" t="s">
        <v>16</v>
      </c>
      <c r="E63" s="154">
        <v>1320</v>
      </c>
      <c r="F63" s="177">
        <f t="shared" si="4"/>
        <v>1.2250000000000001</v>
      </c>
      <c r="G63" s="47" t="s">
        <v>16</v>
      </c>
      <c r="H63" s="48">
        <f t="shared" si="5"/>
        <v>1.32</v>
      </c>
      <c r="I63" s="49" t="s">
        <v>96</v>
      </c>
      <c r="J63" s="379"/>
      <c r="K63" s="380"/>
      <c r="L63" s="381"/>
    </row>
    <row r="64" spans="1:12" ht="15.75" thickBot="1" x14ac:dyDescent="0.3">
      <c r="A64" s="362"/>
      <c r="B64" s="59" t="s">
        <v>54</v>
      </c>
      <c r="C64" s="38">
        <v>1215</v>
      </c>
      <c r="D64" s="39" t="s">
        <v>16</v>
      </c>
      <c r="E64" s="152">
        <v>1320</v>
      </c>
      <c r="F64" s="176">
        <f t="shared" si="4"/>
        <v>1.2150000000000001</v>
      </c>
      <c r="G64" s="39" t="s">
        <v>16</v>
      </c>
      <c r="H64" s="40">
        <f t="shared" si="5"/>
        <v>1.32</v>
      </c>
      <c r="I64" s="41" t="s">
        <v>26</v>
      </c>
      <c r="J64" s="379"/>
      <c r="K64" s="380"/>
      <c r="L64" s="381"/>
    </row>
    <row r="65" spans="1:12" ht="15.75" thickBot="1" x14ac:dyDescent="0.3">
      <c r="A65" s="362"/>
      <c r="B65" s="58" t="s">
        <v>55</v>
      </c>
      <c r="C65" s="34">
        <v>615</v>
      </c>
      <c r="D65" s="35" t="s">
        <v>16</v>
      </c>
      <c r="E65" s="151">
        <v>1320</v>
      </c>
      <c r="F65" s="169">
        <f t="shared" si="4"/>
        <v>0.61499999999999999</v>
      </c>
      <c r="G65" s="35" t="s">
        <v>16</v>
      </c>
      <c r="H65" s="36">
        <f t="shared" si="5"/>
        <v>1.32</v>
      </c>
      <c r="I65" s="37" t="s">
        <v>97</v>
      </c>
      <c r="J65" s="382"/>
      <c r="K65" s="383"/>
      <c r="L65" s="384"/>
    </row>
    <row r="66" spans="1:12" ht="15.75" thickBot="1" x14ac:dyDescent="0.3">
      <c r="A66" s="362"/>
      <c r="B66" s="57" t="s">
        <v>56</v>
      </c>
      <c r="C66" s="12">
        <v>1215</v>
      </c>
      <c r="D66" s="13" t="s">
        <v>16</v>
      </c>
      <c r="E66" s="50">
        <v>1345</v>
      </c>
      <c r="F66" s="166">
        <f t="shared" si="4"/>
        <v>1.2150000000000001</v>
      </c>
      <c r="G66" s="13" t="s">
        <v>16</v>
      </c>
      <c r="H66" s="14">
        <f t="shared" si="5"/>
        <v>1.345</v>
      </c>
      <c r="I66" s="15" t="s">
        <v>23</v>
      </c>
      <c r="J66" s="376"/>
      <c r="K66" s="377"/>
      <c r="L66" s="378"/>
    </row>
    <row r="67" spans="1:12" ht="15.75" thickBot="1" x14ac:dyDescent="0.3">
      <c r="A67" s="362"/>
      <c r="B67" s="57" t="s">
        <v>57</v>
      </c>
      <c r="C67" s="12">
        <v>1215</v>
      </c>
      <c r="D67" s="13" t="s">
        <v>16</v>
      </c>
      <c r="E67" s="50">
        <v>1345</v>
      </c>
      <c r="F67" s="166">
        <f t="shared" si="4"/>
        <v>1.2150000000000001</v>
      </c>
      <c r="G67" s="13" t="s">
        <v>16</v>
      </c>
      <c r="H67" s="14">
        <f t="shared" si="5"/>
        <v>1.345</v>
      </c>
      <c r="I67" s="15" t="s">
        <v>23</v>
      </c>
      <c r="J67" s="379"/>
      <c r="K67" s="380"/>
      <c r="L67" s="381"/>
    </row>
    <row r="68" spans="1:12" ht="15.75" thickBot="1" x14ac:dyDescent="0.3">
      <c r="A68" s="362"/>
      <c r="B68" s="58" t="s">
        <v>84</v>
      </c>
      <c r="C68" s="34">
        <v>615</v>
      </c>
      <c r="D68" s="35" t="s">
        <v>16</v>
      </c>
      <c r="E68" s="151">
        <v>1320</v>
      </c>
      <c r="F68" s="169">
        <f t="shared" si="4"/>
        <v>0.61499999999999999</v>
      </c>
      <c r="G68" s="35" t="s">
        <v>16</v>
      </c>
      <c r="H68" s="36">
        <f t="shared" si="5"/>
        <v>1.32</v>
      </c>
      <c r="I68" s="37" t="s">
        <v>97</v>
      </c>
      <c r="J68" s="379"/>
      <c r="K68" s="380"/>
      <c r="L68" s="381"/>
    </row>
    <row r="69" spans="1:12" ht="15.75" thickBot="1" x14ac:dyDescent="0.3">
      <c r="A69" s="362"/>
      <c r="B69" s="59" t="s">
        <v>85</v>
      </c>
      <c r="C69" s="38">
        <v>1215</v>
      </c>
      <c r="D69" s="39" t="s">
        <v>16</v>
      </c>
      <c r="E69" s="152">
        <v>1320</v>
      </c>
      <c r="F69" s="176">
        <f t="shared" si="4"/>
        <v>1.2150000000000001</v>
      </c>
      <c r="G69" s="39" t="s">
        <v>16</v>
      </c>
      <c r="H69" s="40">
        <f t="shared" si="5"/>
        <v>1.32</v>
      </c>
      <c r="I69" s="41" t="s">
        <v>26</v>
      </c>
      <c r="J69" s="376"/>
      <c r="K69" s="377"/>
      <c r="L69" s="378"/>
    </row>
    <row r="70" spans="1:12" ht="15.75" thickBot="1" x14ac:dyDescent="0.3">
      <c r="A70" s="362"/>
      <c r="B70" s="60" t="s">
        <v>86</v>
      </c>
      <c r="C70" s="42">
        <v>1220</v>
      </c>
      <c r="D70" s="43" t="s">
        <v>16</v>
      </c>
      <c r="E70" s="153">
        <v>1320</v>
      </c>
      <c r="F70" s="178">
        <f t="shared" si="4"/>
        <v>1.22</v>
      </c>
      <c r="G70" s="43" t="s">
        <v>16</v>
      </c>
      <c r="H70" s="44">
        <f t="shared" si="5"/>
        <v>1.32</v>
      </c>
      <c r="I70" s="45" t="s">
        <v>27</v>
      </c>
      <c r="J70" s="376"/>
      <c r="K70" s="377"/>
      <c r="L70" s="378"/>
    </row>
    <row r="71" spans="1:12" ht="15.75" thickBot="1" x14ac:dyDescent="0.3">
      <c r="A71" s="362"/>
      <c r="B71" s="61" t="s">
        <v>87</v>
      </c>
      <c r="C71" s="46">
        <v>1225</v>
      </c>
      <c r="D71" s="47" t="s">
        <v>16</v>
      </c>
      <c r="E71" s="154">
        <v>1320</v>
      </c>
      <c r="F71" s="177">
        <f t="shared" si="4"/>
        <v>1.2250000000000001</v>
      </c>
      <c r="G71" s="47" t="s">
        <v>16</v>
      </c>
      <c r="H71" s="48">
        <f t="shared" si="5"/>
        <v>1.32</v>
      </c>
      <c r="I71" s="49" t="s">
        <v>96</v>
      </c>
      <c r="J71" s="379"/>
      <c r="K71" s="380"/>
      <c r="L71" s="381"/>
    </row>
    <row r="72" spans="1:12" ht="15.75" thickBot="1" x14ac:dyDescent="0.3">
      <c r="A72" s="362"/>
      <c r="B72" s="59" t="s">
        <v>88</v>
      </c>
      <c r="C72" s="38">
        <v>1215</v>
      </c>
      <c r="D72" s="39" t="s">
        <v>16</v>
      </c>
      <c r="E72" s="152">
        <v>1320</v>
      </c>
      <c r="F72" s="176">
        <f t="shared" si="4"/>
        <v>1.2150000000000001</v>
      </c>
      <c r="G72" s="39" t="s">
        <v>16</v>
      </c>
      <c r="H72" s="40">
        <f t="shared" si="5"/>
        <v>1.32</v>
      </c>
      <c r="I72" s="41" t="s">
        <v>26</v>
      </c>
      <c r="J72" s="379"/>
      <c r="K72" s="380"/>
      <c r="L72" s="381"/>
    </row>
    <row r="73" spans="1:12" ht="15.75" thickBot="1" x14ac:dyDescent="0.3">
      <c r="A73" s="362"/>
      <c r="B73" s="58" t="s">
        <v>89</v>
      </c>
      <c r="C73" s="34">
        <v>615</v>
      </c>
      <c r="D73" s="35" t="s">
        <v>16</v>
      </c>
      <c r="E73" s="151">
        <v>1320</v>
      </c>
      <c r="F73" s="169">
        <f t="shared" si="4"/>
        <v>0.61499999999999999</v>
      </c>
      <c r="G73" s="35" t="s">
        <v>16</v>
      </c>
      <c r="H73" s="36">
        <f t="shared" si="5"/>
        <v>1.32</v>
      </c>
      <c r="I73" s="37" t="s">
        <v>97</v>
      </c>
      <c r="J73" s="376"/>
      <c r="K73" s="377"/>
      <c r="L73" s="378"/>
    </row>
    <row r="74" spans="1:12" ht="15.75" thickBot="1" x14ac:dyDescent="0.3">
      <c r="A74" s="362"/>
      <c r="B74" s="57" t="s">
        <v>58</v>
      </c>
      <c r="C74" s="12">
        <v>1215</v>
      </c>
      <c r="D74" s="13" t="s">
        <v>16</v>
      </c>
      <c r="E74" s="50">
        <v>1345</v>
      </c>
      <c r="F74" s="166">
        <f t="shared" si="4"/>
        <v>1.2150000000000001</v>
      </c>
      <c r="G74" s="13" t="s">
        <v>16</v>
      </c>
      <c r="H74" s="14">
        <f t="shared" si="5"/>
        <v>1.345</v>
      </c>
      <c r="I74" s="15" t="s">
        <v>23</v>
      </c>
      <c r="J74" s="376"/>
      <c r="K74" s="377"/>
      <c r="L74" s="378"/>
    </row>
    <row r="75" spans="1:12" ht="15.75" thickBot="1" x14ac:dyDescent="0.3">
      <c r="A75" s="362"/>
      <c r="B75" s="57" t="s">
        <v>59</v>
      </c>
      <c r="C75" s="12">
        <v>1215</v>
      </c>
      <c r="D75" s="13" t="s">
        <v>16</v>
      </c>
      <c r="E75" s="50">
        <v>1345</v>
      </c>
      <c r="F75" s="166">
        <f t="shared" si="4"/>
        <v>1.2150000000000001</v>
      </c>
      <c r="G75" s="13" t="s">
        <v>16</v>
      </c>
      <c r="H75" s="14">
        <f t="shared" si="5"/>
        <v>1.345</v>
      </c>
      <c r="I75" s="15" t="s">
        <v>23</v>
      </c>
      <c r="J75" s="376"/>
      <c r="K75" s="377"/>
      <c r="L75" s="378"/>
    </row>
    <row r="76" spans="1:12" ht="15.75" thickBot="1" x14ac:dyDescent="0.3">
      <c r="A76" s="362"/>
      <c r="B76" s="58" t="s">
        <v>90</v>
      </c>
      <c r="C76" s="34">
        <v>615</v>
      </c>
      <c r="D76" s="35" t="s">
        <v>16</v>
      </c>
      <c r="E76" s="151">
        <v>1320</v>
      </c>
      <c r="F76" s="169">
        <f t="shared" si="4"/>
        <v>0.61499999999999999</v>
      </c>
      <c r="G76" s="35" t="s">
        <v>16</v>
      </c>
      <c r="H76" s="36">
        <f t="shared" si="5"/>
        <v>1.32</v>
      </c>
      <c r="I76" s="37" t="s">
        <v>97</v>
      </c>
      <c r="J76" s="376"/>
      <c r="K76" s="377"/>
      <c r="L76" s="378"/>
    </row>
    <row r="77" spans="1:12" ht="15.75" thickBot="1" x14ac:dyDescent="0.3">
      <c r="A77" s="362"/>
      <c r="B77" s="59" t="s">
        <v>91</v>
      </c>
      <c r="C77" s="38">
        <v>1215</v>
      </c>
      <c r="D77" s="39" t="s">
        <v>16</v>
      </c>
      <c r="E77" s="152">
        <v>1320</v>
      </c>
      <c r="F77" s="176">
        <f t="shared" si="4"/>
        <v>1.2150000000000001</v>
      </c>
      <c r="G77" s="39" t="s">
        <v>16</v>
      </c>
      <c r="H77" s="40">
        <f t="shared" si="5"/>
        <v>1.32</v>
      </c>
      <c r="I77" s="41" t="s">
        <v>26</v>
      </c>
      <c r="J77" s="379"/>
      <c r="K77" s="380"/>
      <c r="L77" s="381"/>
    </row>
    <row r="78" spans="1:12" ht="15.75" thickBot="1" x14ac:dyDescent="0.3">
      <c r="A78" s="362"/>
      <c r="B78" s="60" t="s">
        <v>92</v>
      </c>
      <c r="C78" s="42">
        <v>1220</v>
      </c>
      <c r="D78" s="43" t="s">
        <v>16</v>
      </c>
      <c r="E78" s="153">
        <v>1320</v>
      </c>
      <c r="F78" s="178">
        <f t="shared" ref="F78:F139" si="7">C78/1000</f>
        <v>1.22</v>
      </c>
      <c r="G78" s="43" t="s">
        <v>16</v>
      </c>
      <c r="H78" s="44">
        <f t="shared" ref="H78:H139" si="8">E78/1000</f>
        <v>1.32</v>
      </c>
      <c r="I78" s="45" t="s">
        <v>27</v>
      </c>
      <c r="J78" s="379"/>
      <c r="K78" s="380"/>
      <c r="L78" s="381"/>
    </row>
    <row r="79" spans="1:12" ht="15.75" thickBot="1" x14ac:dyDescent="0.3">
      <c r="A79" s="362"/>
      <c r="B79" s="61" t="s">
        <v>93</v>
      </c>
      <c r="C79" s="46">
        <v>1225</v>
      </c>
      <c r="D79" s="47" t="s">
        <v>16</v>
      </c>
      <c r="E79" s="154">
        <v>1320</v>
      </c>
      <c r="F79" s="177">
        <f t="shared" si="7"/>
        <v>1.2250000000000001</v>
      </c>
      <c r="G79" s="47" t="s">
        <v>16</v>
      </c>
      <c r="H79" s="48">
        <f t="shared" si="8"/>
        <v>1.32</v>
      </c>
      <c r="I79" s="49" t="s">
        <v>96</v>
      </c>
      <c r="J79" s="379"/>
      <c r="K79" s="380"/>
      <c r="L79" s="381"/>
    </row>
    <row r="80" spans="1:12" ht="15.75" thickBot="1" x14ac:dyDescent="0.3">
      <c r="A80" s="362"/>
      <c r="B80" s="59" t="s">
        <v>94</v>
      </c>
      <c r="C80" s="38">
        <v>1215</v>
      </c>
      <c r="D80" s="39" t="s">
        <v>16</v>
      </c>
      <c r="E80" s="152">
        <v>1320</v>
      </c>
      <c r="F80" s="176">
        <f t="shared" si="7"/>
        <v>1.2150000000000001</v>
      </c>
      <c r="G80" s="39" t="s">
        <v>16</v>
      </c>
      <c r="H80" s="40">
        <f t="shared" si="8"/>
        <v>1.32</v>
      </c>
      <c r="I80" s="41" t="s">
        <v>26</v>
      </c>
      <c r="J80" s="376"/>
      <c r="K80" s="377"/>
      <c r="L80" s="378"/>
    </row>
    <row r="81" spans="1:12" ht="15.75" thickBot="1" x14ac:dyDescent="0.3">
      <c r="A81" s="362"/>
      <c r="B81" s="58" t="s">
        <v>95</v>
      </c>
      <c r="C81" s="34">
        <v>615</v>
      </c>
      <c r="D81" s="35" t="s">
        <v>16</v>
      </c>
      <c r="E81" s="151">
        <v>1320</v>
      </c>
      <c r="F81" s="169">
        <f t="shared" si="7"/>
        <v>0.61499999999999999</v>
      </c>
      <c r="G81" s="35" t="s">
        <v>16</v>
      </c>
      <c r="H81" s="36">
        <f t="shared" si="8"/>
        <v>1.32</v>
      </c>
      <c r="I81" s="37" t="s">
        <v>97</v>
      </c>
      <c r="J81" s="376"/>
      <c r="K81" s="377"/>
      <c r="L81" s="378"/>
    </row>
    <row r="82" spans="1:12" ht="15.75" thickBot="1" x14ac:dyDescent="0.3">
      <c r="A82" s="362"/>
      <c r="B82" s="57" t="s">
        <v>60</v>
      </c>
      <c r="C82" s="12">
        <v>1215</v>
      </c>
      <c r="D82" s="13" t="s">
        <v>16</v>
      </c>
      <c r="E82" s="50">
        <v>1345</v>
      </c>
      <c r="F82" s="166">
        <f t="shared" si="7"/>
        <v>1.2150000000000001</v>
      </c>
      <c r="G82" s="13" t="s">
        <v>16</v>
      </c>
      <c r="H82" s="14">
        <f t="shared" si="8"/>
        <v>1.345</v>
      </c>
      <c r="I82" s="15" t="s">
        <v>23</v>
      </c>
      <c r="J82" s="376"/>
      <c r="K82" s="377"/>
      <c r="L82" s="378"/>
    </row>
    <row r="83" spans="1:12" ht="15.75" thickBot="1" x14ac:dyDescent="0.3">
      <c r="A83" s="363"/>
      <c r="B83" s="118"/>
      <c r="C83" s="119"/>
      <c r="D83" s="120"/>
      <c r="E83" s="160"/>
      <c r="F83" s="170"/>
      <c r="G83" s="120"/>
      <c r="H83" s="171"/>
      <c r="I83" s="121"/>
      <c r="J83" s="371"/>
      <c r="K83" s="372"/>
      <c r="L83" s="373"/>
    </row>
    <row r="84" spans="1:12" ht="15.75" thickBot="1" x14ac:dyDescent="0.3">
      <c r="A84" s="363"/>
      <c r="B84" s="122" t="s">
        <v>242</v>
      </c>
      <c r="C84" s="123">
        <v>1305</v>
      </c>
      <c r="D84" s="124" t="s">
        <v>16</v>
      </c>
      <c r="E84" s="161">
        <v>1315</v>
      </c>
      <c r="F84" s="188">
        <f t="shared" si="7"/>
        <v>1.3049999999999999</v>
      </c>
      <c r="G84" s="124" t="s">
        <v>16</v>
      </c>
      <c r="H84" s="187">
        <f t="shared" si="8"/>
        <v>1.3149999999999999</v>
      </c>
      <c r="I84" s="125" t="s">
        <v>238</v>
      </c>
      <c r="J84" s="371"/>
      <c r="K84" s="372"/>
      <c r="L84" s="373"/>
    </row>
    <row r="85" spans="1:12" ht="15.75" thickBot="1" x14ac:dyDescent="0.3">
      <c r="A85" s="363"/>
      <c r="B85" s="122" t="s">
        <v>243</v>
      </c>
      <c r="C85" s="123">
        <v>1305</v>
      </c>
      <c r="D85" s="124" t="s">
        <v>16</v>
      </c>
      <c r="E85" s="161">
        <v>1315</v>
      </c>
      <c r="F85" s="188">
        <f t="shared" si="7"/>
        <v>1.3049999999999999</v>
      </c>
      <c r="G85" s="124" t="s">
        <v>16</v>
      </c>
      <c r="H85" s="187">
        <f t="shared" si="8"/>
        <v>1.3149999999999999</v>
      </c>
      <c r="I85" s="125" t="s">
        <v>238</v>
      </c>
      <c r="J85" s="371"/>
      <c r="K85" s="372"/>
      <c r="L85" s="373"/>
    </row>
    <row r="86" spans="1:12" ht="15.75" thickBot="1" x14ac:dyDescent="0.3">
      <c r="A86" s="363"/>
      <c r="B86" s="144" t="s">
        <v>244</v>
      </c>
      <c r="C86" s="145">
        <v>3170</v>
      </c>
      <c r="D86" s="146" t="s">
        <v>16</v>
      </c>
      <c r="E86" s="162">
        <v>2100</v>
      </c>
      <c r="F86" s="189">
        <f t="shared" si="7"/>
        <v>3.17</v>
      </c>
      <c r="G86" s="146" t="s">
        <v>16</v>
      </c>
      <c r="H86" s="190">
        <f t="shared" si="8"/>
        <v>2.1</v>
      </c>
      <c r="I86" s="147" t="s">
        <v>239</v>
      </c>
      <c r="J86" s="371"/>
      <c r="K86" s="372"/>
      <c r="L86" s="373"/>
    </row>
    <row r="87" spans="1:12" ht="15.75" thickBot="1" x14ac:dyDescent="0.3">
      <c r="A87" s="364"/>
      <c r="B87" s="66"/>
      <c r="C87" s="67"/>
      <c r="D87" s="68"/>
      <c r="E87" s="163"/>
      <c r="F87" s="174"/>
      <c r="G87" s="68"/>
      <c r="H87" s="175"/>
      <c r="I87" s="69"/>
      <c r="J87" s="393"/>
      <c r="K87" s="394"/>
      <c r="L87" s="395"/>
    </row>
    <row r="88" spans="1:12" ht="15" customHeight="1" thickBot="1" x14ac:dyDescent="0.3">
      <c r="A88" s="388" t="s">
        <v>61</v>
      </c>
      <c r="B88" s="71"/>
      <c r="C88" s="55"/>
      <c r="D88" s="55"/>
      <c r="E88" s="55"/>
      <c r="F88" s="172"/>
      <c r="H88" s="173"/>
      <c r="I88" s="72"/>
      <c r="J88" s="396"/>
      <c r="K88" s="397"/>
      <c r="L88" s="398"/>
    </row>
    <row r="89" spans="1:12" ht="15.75" thickBot="1" x14ac:dyDescent="0.3">
      <c r="A89" s="389"/>
      <c r="B89" s="53" t="s">
        <v>99</v>
      </c>
      <c r="C89" s="12">
        <v>1215</v>
      </c>
      <c r="D89" s="13" t="s">
        <v>16</v>
      </c>
      <c r="E89" s="50">
        <v>1345</v>
      </c>
      <c r="F89" s="166">
        <f t="shared" si="7"/>
        <v>1.2150000000000001</v>
      </c>
      <c r="G89" s="167" t="s">
        <v>16</v>
      </c>
      <c r="H89" s="14">
        <f t="shared" si="8"/>
        <v>1.345</v>
      </c>
      <c r="I89" s="51" t="s">
        <v>23</v>
      </c>
      <c r="J89" s="391"/>
      <c r="K89" s="391"/>
      <c r="L89" s="392"/>
    </row>
    <row r="90" spans="1:12" ht="15.75" thickBot="1" x14ac:dyDescent="0.3">
      <c r="A90" s="389"/>
      <c r="B90" s="136" t="s">
        <v>100</v>
      </c>
      <c r="C90" s="90">
        <v>1205</v>
      </c>
      <c r="D90" s="91" t="s">
        <v>16</v>
      </c>
      <c r="E90" s="92">
        <v>2220</v>
      </c>
      <c r="F90" s="191">
        <f t="shared" si="7"/>
        <v>1.2050000000000001</v>
      </c>
      <c r="G90" s="168" t="s">
        <v>16</v>
      </c>
      <c r="H90" s="192">
        <f t="shared" si="8"/>
        <v>2.2200000000000002</v>
      </c>
      <c r="I90" s="93" t="s">
        <v>236</v>
      </c>
      <c r="J90" s="391"/>
      <c r="K90" s="391"/>
      <c r="L90" s="392"/>
    </row>
    <row r="91" spans="1:12" ht="15.75" thickBot="1" x14ac:dyDescent="0.3">
      <c r="A91" s="389"/>
      <c r="B91" s="137" t="s">
        <v>101</v>
      </c>
      <c r="C91" s="86">
        <v>1215</v>
      </c>
      <c r="D91" s="87" t="s">
        <v>16</v>
      </c>
      <c r="E91" s="88">
        <v>2220</v>
      </c>
      <c r="F91" s="185">
        <f t="shared" si="7"/>
        <v>1.2150000000000001</v>
      </c>
      <c r="G91" s="87" t="s">
        <v>16</v>
      </c>
      <c r="H91" s="186">
        <f t="shared" si="8"/>
        <v>2.2200000000000002</v>
      </c>
      <c r="I91" s="89" t="s">
        <v>237</v>
      </c>
      <c r="J91" s="391"/>
      <c r="K91" s="391"/>
      <c r="L91" s="392"/>
    </row>
    <row r="92" spans="1:12" ht="15.75" thickBot="1" x14ac:dyDescent="0.3">
      <c r="A92" s="389"/>
      <c r="B92" s="11" t="s">
        <v>102</v>
      </c>
      <c r="C92" s="12">
        <v>1215</v>
      </c>
      <c r="D92" s="13" t="s">
        <v>16</v>
      </c>
      <c r="E92" s="50">
        <v>1345</v>
      </c>
      <c r="F92" s="166">
        <f t="shared" si="7"/>
        <v>1.2150000000000001</v>
      </c>
      <c r="G92" s="13" t="s">
        <v>16</v>
      </c>
      <c r="H92" s="14">
        <f t="shared" si="8"/>
        <v>1.345</v>
      </c>
      <c r="I92" s="51" t="s">
        <v>23</v>
      </c>
      <c r="J92" s="391"/>
      <c r="K92" s="391"/>
      <c r="L92" s="392"/>
    </row>
    <row r="93" spans="1:12" ht="15.75" thickBot="1" x14ac:dyDescent="0.3">
      <c r="A93" s="389"/>
      <c r="B93" s="11" t="s">
        <v>103</v>
      </c>
      <c r="C93" s="12">
        <v>1215</v>
      </c>
      <c r="D93" s="13" t="s">
        <v>16</v>
      </c>
      <c r="E93" s="50">
        <v>1345</v>
      </c>
      <c r="F93" s="166">
        <f t="shared" si="7"/>
        <v>1.2150000000000001</v>
      </c>
      <c r="G93" s="13" t="s">
        <v>16</v>
      </c>
      <c r="H93" s="14">
        <f t="shared" si="8"/>
        <v>1.345</v>
      </c>
      <c r="I93" s="51" t="s">
        <v>23</v>
      </c>
      <c r="J93" s="391"/>
      <c r="K93" s="391"/>
      <c r="L93" s="392"/>
    </row>
    <row r="94" spans="1:12" ht="15.75" thickBot="1" x14ac:dyDescent="0.3">
      <c r="A94" s="389"/>
      <c r="B94" s="136" t="s">
        <v>104</v>
      </c>
      <c r="C94" s="90">
        <v>1205</v>
      </c>
      <c r="D94" s="91" t="s">
        <v>16</v>
      </c>
      <c r="E94" s="92">
        <v>2220</v>
      </c>
      <c r="F94" s="191">
        <f t="shared" si="7"/>
        <v>1.2050000000000001</v>
      </c>
      <c r="G94" s="91" t="s">
        <v>16</v>
      </c>
      <c r="H94" s="192">
        <f t="shared" si="8"/>
        <v>2.2200000000000002</v>
      </c>
      <c r="I94" s="93" t="s">
        <v>236</v>
      </c>
      <c r="J94" s="391"/>
      <c r="K94" s="391"/>
      <c r="L94" s="392"/>
    </row>
    <row r="95" spans="1:12" ht="15.75" thickBot="1" x14ac:dyDescent="0.3">
      <c r="A95" s="389"/>
      <c r="B95" s="137" t="s">
        <v>105</v>
      </c>
      <c r="C95" s="86">
        <v>1215</v>
      </c>
      <c r="D95" s="87" t="s">
        <v>16</v>
      </c>
      <c r="E95" s="88">
        <v>2220</v>
      </c>
      <c r="F95" s="185">
        <f t="shared" si="7"/>
        <v>1.2150000000000001</v>
      </c>
      <c r="G95" s="87" t="s">
        <v>16</v>
      </c>
      <c r="H95" s="186">
        <f t="shared" si="8"/>
        <v>2.2200000000000002</v>
      </c>
      <c r="I95" s="89" t="s">
        <v>237</v>
      </c>
      <c r="J95" s="391"/>
      <c r="K95" s="391"/>
      <c r="L95" s="392"/>
    </row>
    <row r="96" spans="1:12" ht="15.75" thickBot="1" x14ac:dyDescent="0.3">
      <c r="A96" s="389"/>
      <c r="B96" s="11" t="s">
        <v>106</v>
      </c>
      <c r="C96" s="12">
        <v>1215</v>
      </c>
      <c r="D96" s="13" t="s">
        <v>16</v>
      </c>
      <c r="E96" s="50">
        <v>1345</v>
      </c>
      <c r="F96" s="166">
        <f t="shared" si="7"/>
        <v>1.2150000000000001</v>
      </c>
      <c r="G96" s="13" t="s">
        <v>16</v>
      </c>
      <c r="H96" s="14">
        <f t="shared" si="8"/>
        <v>1.345</v>
      </c>
      <c r="I96" s="51" t="s">
        <v>23</v>
      </c>
      <c r="J96" s="391"/>
      <c r="K96" s="391"/>
      <c r="L96" s="392"/>
    </row>
    <row r="97" spans="1:12" ht="15.75" thickBot="1" x14ac:dyDescent="0.3">
      <c r="A97" s="389"/>
      <c r="B97" s="11" t="s">
        <v>107</v>
      </c>
      <c r="C97" s="12">
        <v>1215</v>
      </c>
      <c r="D97" s="13" t="s">
        <v>16</v>
      </c>
      <c r="E97" s="50">
        <v>1345</v>
      </c>
      <c r="F97" s="166">
        <f t="shared" si="7"/>
        <v>1.2150000000000001</v>
      </c>
      <c r="G97" s="13" t="s">
        <v>16</v>
      </c>
      <c r="H97" s="14">
        <f t="shared" si="8"/>
        <v>1.345</v>
      </c>
      <c r="I97" s="51" t="s">
        <v>23</v>
      </c>
      <c r="J97" s="391"/>
      <c r="K97" s="391"/>
      <c r="L97" s="392"/>
    </row>
    <row r="98" spans="1:12" ht="15.75" thickBot="1" x14ac:dyDescent="0.3">
      <c r="A98" s="389"/>
      <c r="B98" s="19" t="s">
        <v>108</v>
      </c>
      <c r="C98" s="20">
        <v>770</v>
      </c>
      <c r="D98" s="21" t="s">
        <v>16</v>
      </c>
      <c r="E98" s="155">
        <v>635</v>
      </c>
      <c r="F98" s="179">
        <f t="shared" si="7"/>
        <v>0.77</v>
      </c>
      <c r="G98" s="21" t="s">
        <v>16</v>
      </c>
      <c r="H98" s="22">
        <f t="shared" si="8"/>
        <v>0.63500000000000001</v>
      </c>
      <c r="I98" s="23" t="s">
        <v>24</v>
      </c>
      <c r="J98" s="391"/>
      <c r="K98" s="391"/>
      <c r="L98" s="392"/>
    </row>
    <row r="99" spans="1:12" ht="15.75" thickBot="1" x14ac:dyDescent="0.3">
      <c r="A99" s="389"/>
      <c r="B99" s="29" t="s">
        <v>109</v>
      </c>
      <c r="C99" s="30">
        <v>765</v>
      </c>
      <c r="D99" s="31" t="s">
        <v>16</v>
      </c>
      <c r="E99" s="156">
        <v>635</v>
      </c>
      <c r="F99" s="180">
        <f t="shared" si="7"/>
        <v>0.76500000000000001</v>
      </c>
      <c r="G99" s="31" t="s">
        <v>16</v>
      </c>
      <c r="H99" s="32">
        <f t="shared" si="8"/>
        <v>0.63500000000000001</v>
      </c>
      <c r="I99" s="33" t="s">
        <v>25</v>
      </c>
      <c r="J99" s="391"/>
      <c r="K99" s="391"/>
      <c r="L99" s="392"/>
    </row>
    <row r="100" spans="1:12" ht="15.75" thickBot="1" x14ac:dyDescent="0.3">
      <c r="A100" s="389"/>
      <c r="B100" s="24" t="s">
        <v>110</v>
      </c>
      <c r="C100" s="25">
        <v>765</v>
      </c>
      <c r="D100" s="26" t="s">
        <v>16</v>
      </c>
      <c r="E100" s="157">
        <v>635</v>
      </c>
      <c r="F100" s="181">
        <f t="shared" si="7"/>
        <v>0.76500000000000001</v>
      </c>
      <c r="G100" s="26" t="s">
        <v>16</v>
      </c>
      <c r="H100" s="27">
        <f t="shared" si="8"/>
        <v>0.63500000000000001</v>
      </c>
      <c r="I100" s="28" t="s">
        <v>98</v>
      </c>
      <c r="J100" s="391"/>
      <c r="K100" s="391"/>
      <c r="L100" s="392"/>
    </row>
    <row r="101" spans="1:12" ht="15.75" thickBot="1" x14ac:dyDescent="0.3">
      <c r="A101" s="389"/>
      <c r="B101" s="19" t="s">
        <v>111</v>
      </c>
      <c r="C101" s="20">
        <v>770</v>
      </c>
      <c r="D101" s="21" t="s">
        <v>16</v>
      </c>
      <c r="E101" s="155">
        <v>635</v>
      </c>
      <c r="F101" s="179">
        <f t="shared" si="7"/>
        <v>0.77</v>
      </c>
      <c r="G101" s="21" t="s">
        <v>16</v>
      </c>
      <c r="H101" s="22">
        <f t="shared" si="8"/>
        <v>0.63500000000000001</v>
      </c>
      <c r="I101" s="23" t="s">
        <v>24</v>
      </c>
      <c r="J101" s="391"/>
      <c r="K101" s="391"/>
      <c r="L101" s="392"/>
    </row>
    <row r="102" spans="1:12" ht="15.75" thickBot="1" x14ac:dyDescent="0.3">
      <c r="A102" s="389"/>
      <c r="B102" s="11" t="s">
        <v>112</v>
      </c>
      <c r="C102" s="12">
        <v>1215</v>
      </c>
      <c r="D102" s="13" t="s">
        <v>16</v>
      </c>
      <c r="E102" s="50">
        <v>1345</v>
      </c>
      <c r="F102" s="166">
        <f t="shared" si="7"/>
        <v>1.2150000000000001</v>
      </c>
      <c r="G102" s="13" t="s">
        <v>16</v>
      </c>
      <c r="H102" s="14">
        <f t="shared" si="8"/>
        <v>1.345</v>
      </c>
      <c r="I102" s="51" t="s">
        <v>23</v>
      </c>
      <c r="J102" s="391"/>
      <c r="K102" s="391"/>
      <c r="L102" s="392"/>
    </row>
    <row r="103" spans="1:12" ht="15.75" thickBot="1" x14ac:dyDescent="0.3">
      <c r="A103" s="389"/>
      <c r="B103" s="11" t="s">
        <v>113</v>
      </c>
      <c r="C103" s="12">
        <v>1215</v>
      </c>
      <c r="D103" s="13" t="s">
        <v>16</v>
      </c>
      <c r="E103" s="50">
        <v>1345</v>
      </c>
      <c r="F103" s="166">
        <f t="shared" si="7"/>
        <v>1.2150000000000001</v>
      </c>
      <c r="G103" s="13" t="s">
        <v>16</v>
      </c>
      <c r="H103" s="14">
        <f t="shared" si="8"/>
        <v>1.345</v>
      </c>
      <c r="I103" s="51" t="s">
        <v>23</v>
      </c>
      <c r="J103" s="391"/>
      <c r="K103" s="391"/>
      <c r="L103" s="392"/>
    </row>
    <row r="104" spans="1:12" ht="15.75" thickBot="1" x14ac:dyDescent="0.3">
      <c r="A104" s="389"/>
      <c r="B104" s="19" t="s">
        <v>114</v>
      </c>
      <c r="C104" s="20">
        <v>770</v>
      </c>
      <c r="D104" s="21" t="s">
        <v>16</v>
      </c>
      <c r="E104" s="155">
        <v>635</v>
      </c>
      <c r="F104" s="179">
        <f t="shared" si="7"/>
        <v>0.77</v>
      </c>
      <c r="G104" s="21" t="s">
        <v>16</v>
      </c>
      <c r="H104" s="22">
        <f t="shared" si="8"/>
        <v>0.63500000000000001</v>
      </c>
      <c r="I104" s="23" t="s">
        <v>24</v>
      </c>
      <c r="J104" s="391"/>
      <c r="K104" s="391"/>
      <c r="L104" s="392"/>
    </row>
    <row r="105" spans="1:12" ht="15.75" thickBot="1" x14ac:dyDescent="0.3">
      <c r="A105" s="389"/>
      <c r="B105" s="29" t="s">
        <v>115</v>
      </c>
      <c r="C105" s="30">
        <v>765</v>
      </c>
      <c r="D105" s="31" t="s">
        <v>16</v>
      </c>
      <c r="E105" s="156">
        <v>635</v>
      </c>
      <c r="F105" s="180">
        <f t="shared" si="7"/>
        <v>0.76500000000000001</v>
      </c>
      <c r="G105" s="31" t="s">
        <v>16</v>
      </c>
      <c r="H105" s="32">
        <f t="shared" si="8"/>
        <v>0.63500000000000001</v>
      </c>
      <c r="I105" s="33" t="s">
        <v>25</v>
      </c>
      <c r="J105" s="391"/>
      <c r="K105" s="391"/>
      <c r="L105" s="392"/>
    </row>
    <row r="106" spans="1:12" ht="15.75" thickBot="1" x14ac:dyDescent="0.3">
      <c r="A106" s="389"/>
      <c r="B106" s="24" t="s">
        <v>116</v>
      </c>
      <c r="C106" s="25">
        <v>765</v>
      </c>
      <c r="D106" s="26" t="s">
        <v>16</v>
      </c>
      <c r="E106" s="157">
        <v>635</v>
      </c>
      <c r="F106" s="181">
        <f t="shared" si="7"/>
        <v>0.76500000000000001</v>
      </c>
      <c r="G106" s="26" t="s">
        <v>16</v>
      </c>
      <c r="H106" s="27">
        <f t="shared" si="8"/>
        <v>0.63500000000000001</v>
      </c>
      <c r="I106" s="28" t="s">
        <v>98</v>
      </c>
      <c r="J106" s="391"/>
      <c r="K106" s="391"/>
      <c r="L106" s="392"/>
    </row>
    <row r="107" spans="1:12" ht="15.75" thickBot="1" x14ac:dyDescent="0.3">
      <c r="A107" s="389"/>
      <c r="B107" s="19" t="s">
        <v>117</v>
      </c>
      <c r="C107" s="20">
        <v>770</v>
      </c>
      <c r="D107" s="21" t="s">
        <v>16</v>
      </c>
      <c r="E107" s="155">
        <v>635</v>
      </c>
      <c r="F107" s="179">
        <f t="shared" si="7"/>
        <v>0.77</v>
      </c>
      <c r="G107" s="21" t="s">
        <v>16</v>
      </c>
      <c r="H107" s="22">
        <f t="shared" si="8"/>
        <v>0.63500000000000001</v>
      </c>
      <c r="I107" s="23" t="s">
        <v>24</v>
      </c>
      <c r="J107" s="391"/>
      <c r="K107" s="391"/>
      <c r="L107" s="392"/>
    </row>
    <row r="108" spans="1:12" ht="15.75" thickBot="1" x14ac:dyDescent="0.3">
      <c r="A108" s="389"/>
      <c r="B108" s="11" t="s">
        <v>118</v>
      </c>
      <c r="C108" s="12">
        <v>1215</v>
      </c>
      <c r="D108" s="13" t="s">
        <v>16</v>
      </c>
      <c r="E108" s="50">
        <v>1345</v>
      </c>
      <c r="F108" s="166">
        <f t="shared" si="7"/>
        <v>1.2150000000000001</v>
      </c>
      <c r="G108" s="13" t="s">
        <v>16</v>
      </c>
      <c r="H108" s="14">
        <f t="shared" si="8"/>
        <v>1.345</v>
      </c>
      <c r="I108" s="51" t="s">
        <v>23</v>
      </c>
      <c r="J108" s="391"/>
      <c r="K108" s="391"/>
      <c r="L108" s="392"/>
    </row>
    <row r="109" spans="1:12" ht="15.75" thickBot="1" x14ac:dyDescent="0.3">
      <c r="A109" s="389"/>
      <c r="B109" s="7"/>
      <c r="C109" s="8"/>
      <c r="D109" s="9"/>
      <c r="E109" s="10"/>
      <c r="F109" s="170"/>
      <c r="G109" s="9"/>
      <c r="H109" s="171"/>
      <c r="I109" s="52"/>
      <c r="J109" s="399"/>
      <c r="K109" s="391"/>
      <c r="L109" s="392"/>
    </row>
    <row r="110" spans="1:12" ht="15.75" thickBot="1" x14ac:dyDescent="0.3">
      <c r="A110" s="389"/>
      <c r="B110" s="11" t="s">
        <v>119</v>
      </c>
      <c r="C110" s="12">
        <v>1215</v>
      </c>
      <c r="D110" s="13" t="s">
        <v>16</v>
      </c>
      <c r="E110" s="50">
        <v>1345</v>
      </c>
      <c r="F110" s="166">
        <f t="shared" si="7"/>
        <v>1.2150000000000001</v>
      </c>
      <c r="G110" s="13" t="s">
        <v>16</v>
      </c>
      <c r="H110" s="14">
        <f t="shared" si="8"/>
        <v>1.345</v>
      </c>
      <c r="I110" s="51" t="s">
        <v>23</v>
      </c>
      <c r="J110" s="399"/>
      <c r="K110" s="391"/>
      <c r="L110" s="392"/>
    </row>
    <row r="111" spans="1:12" ht="15.75" thickBot="1" x14ac:dyDescent="0.3">
      <c r="A111" s="389"/>
      <c r="B111" s="19" t="s">
        <v>120</v>
      </c>
      <c r="C111" s="20">
        <v>770</v>
      </c>
      <c r="D111" s="21" t="s">
        <v>16</v>
      </c>
      <c r="E111" s="155">
        <v>635</v>
      </c>
      <c r="F111" s="179">
        <f t="shared" si="7"/>
        <v>0.77</v>
      </c>
      <c r="G111" s="21" t="s">
        <v>16</v>
      </c>
      <c r="H111" s="22">
        <f t="shared" si="8"/>
        <v>0.63500000000000001</v>
      </c>
      <c r="I111" s="23" t="s">
        <v>24</v>
      </c>
      <c r="J111" s="399"/>
      <c r="K111" s="391"/>
      <c r="L111" s="392"/>
    </row>
    <row r="112" spans="1:12" ht="15.75" thickBot="1" x14ac:dyDescent="0.3">
      <c r="A112" s="389"/>
      <c r="B112" s="24" t="s">
        <v>121</v>
      </c>
      <c r="C112" s="25">
        <v>765</v>
      </c>
      <c r="D112" s="26" t="s">
        <v>16</v>
      </c>
      <c r="E112" s="157">
        <v>635</v>
      </c>
      <c r="F112" s="181">
        <f t="shared" si="7"/>
        <v>0.76500000000000001</v>
      </c>
      <c r="G112" s="26" t="s">
        <v>16</v>
      </c>
      <c r="H112" s="27">
        <f t="shared" si="8"/>
        <v>0.63500000000000001</v>
      </c>
      <c r="I112" s="28" t="s">
        <v>98</v>
      </c>
      <c r="J112" s="399"/>
      <c r="K112" s="391"/>
      <c r="L112" s="392"/>
    </row>
    <row r="113" spans="1:12" ht="15.75" thickBot="1" x14ac:dyDescent="0.3">
      <c r="A113" s="389"/>
      <c r="B113" s="29" t="s">
        <v>122</v>
      </c>
      <c r="C113" s="30">
        <v>765</v>
      </c>
      <c r="D113" s="31" t="s">
        <v>16</v>
      </c>
      <c r="E113" s="156">
        <v>635</v>
      </c>
      <c r="F113" s="180">
        <f t="shared" si="7"/>
        <v>0.76500000000000001</v>
      </c>
      <c r="G113" s="31" t="s">
        <v>16</v>
      </c>
      <c r="H113" s="32">
        <f t="shared" si="8"/>
        <v>0.63500000000000001</v>
      </c>
      <c r="I113" s="33" t="s">
        <v>25</v>
      </c>
      <c r="J113" s="399"/>
      <c r="K113" s="391"/>
      <c r="L113" s="392"/>
    </row>
    <row r="114" spans="1:12" ht="15.75" thickBot="1" x14ac:dyDescent="0.3">
      <c r="A114" s="389"/>
      <c r="B114" s="19" t="s">
        <v>123</v>
      </c>
      <c r="C114" s="20">
        <v>770</v>
      </c>
      <c r="D114" s="21" t="s">
        <v>16</v>
      </c>
      <c r="E114" s="155">
        <v>635</v>
      </c>
      <c r="F114" s="179">
        <f t="shared" si="7"/>
        <v>0.77</v>
      </c>
      <c r="G114" s="21" t="s">
        <v>16</v>
      </c>
      <c r="H114" s="22">
        <f t="shared" si="8"/>
        <v>0.63500000000000001</v>
      </c>
      <c r="I114" s="23" t="s">
        <v>24</v>
      </c>
      <c r="J114" s="399"/>
      <c r="K114" s="391"/>
      <c r="L114" s="392"/>
    </row>
    <row r="115" spans="1:12" ht="15.75" thickBot="1" x14ac:dyDescent="0.3">
      <c r="A115" s="389"/>
      <c r="B115" s="11" t="s">
        <v>124</v>
      </c>
      <c r="C115" s="12">
        <v>1215</v>
      </c>
      <c r="D115" s="13" t="s">
        <v>16</v>
      </c>
      <c r="E115" s="50">
        <v>1345</v>
      </c>
      <c r="F115" s="166">
        <f t="shared" si="7"/>
        <v>1.2150000000000001</v>
      </c>
      <c r="G115" s="13" t="s">
        <v>16</v>
      </c>
      <c r="H115" s="14">
        <f t="shared" si="8"/>
        <v>1.345</v>
      </c>
      <c r="I115" s="51" t="s">
        <v>23</v>
      </c>
      <c r="J115" s="399"/>
      <c r="K115" s="391"/>
      <c r="L115" s="392"/>
    </row>
    <row r="116" spans="1:12" ht="15.75" thickBot="1" x14ac:dyDescent="0.3">
      <c r="A116" s="389"/>
      <c r="B116" s="11" t="s">
        <v>125</v>
      </c>
      <c r="C116" s="12">
        <v>1215</v>
      </c>
      <c r="D116" s="13" t="s">
        <v>16</v>
      </c>
      <c r="E116" s="50">
        <v>1345</v>
      </c>
      <c r="F116" s="166">
        <f t="shared" si="7"/>
        <v>1.2150000000000001</v>
      </c>
      <c r="G116" s="13" t="s">
        <v>16</v>
      </c>
      <c r="H116" s="14">
        <f t="shared" si="8"/>
        <v>1.345</v>
      </c>
      <c r="I116" s="51" t="s">
        <v>23</v>
      </c>
      <c r="J116" s="399"/>
      <c r="K116" s="391"/>
      <c r="L116" s="392"/>
    </row>
    <row r="117" spans="1:12" ht="15.75" thickBot="1" x14ac:dyDescent="0.3">
      <c r="A117" s="389"/>
      <c r="B117" s="19" t="s">
        <v>126</v>
      </c>
      <c r="C117" s="20">
        <v>770</v>
      </c>
      <c r="D117" s="21" t="s">
        <v>16</v>
      </c>
      <c r="E117" s="155">
        <v>635</v>
      </c>
      <c r="F117" s="179">
        <f t="shared" si="7"/>
        <v>0.77</v>
      </c>
      <c r="G117" s="21" t="s">
        <v>16</v>
      </c>
      <c r="H117" s="22">
        <f t="shared" si="8"/>
        <v>0.63500000000000001</v>
      </c>
      <c r="I117" s="23" t="s">
        <v>24</v>
      </c>
      <c r="J117" s="399"/>
      <c r="K117" s="391"/>
      <c r="L117" s="392"/>
    </row>
    <row r="118" spans="1:12" ht="15.75" thickBot="1" x14ac:dyDescent="0.3">
      <c r="A118" s="389"/>
      <c r="B118" s="24" t="s">
        <v>127</v>
      </c>
      <c r="C118" s="25">
        <v>765</v>
      </c>
      <c r="D118" s="26" t="s">
        <v>16</v>
      </c>
      <c r="E118" s="157">
        <v>635</v>
      </c>
      <c r="F118" s="181">
        <f t="shared" si="7"/>
        <v>0.76500000000000001</v>
      </c>
      <c r="G118" s="26" t="s">
        <v>16</v>
      </c>
      <c r="H118" s="27">
        <f t="shared" si="8"/>
        <v>0.63500000000000001</v>
      </c>
      <c r="I118" s="28" t="s">
        <v>98</v>
      </c>
      <c r="J118" s="399"/>
      <c r="K118" s="391"/>
      <c r="L118" s="392"/>
    </row>
    <row r="119" spans="1:12" ht="15.75" thickBot="1" x14ac:dyDescent="0.3">
      <c r="A119" s="389"/>
      <c r="B119" s="29" t="s">
        <v>128</v>
      </c>
      <c r="C119" s="30">
        <v>765</v>
      </c>
      <c r="D119" s="31" t="s">
        <v>16</v>
      </c>
      <c r="E119" s="156">
        <v>635</v>
      </c>
      <c r="F119" s="180">
        <f t="shared" si="7"/>
        <v>0.76500000000000001</v>
      </c>
      <c r="G119" s="31" t="s">
        <v>16</v>
      </c>
      <c r="H119" s="32">
        <f t="shared" si="8"/>
        <v>0.63500000000000001</v>
      </c>
      <c r="I119" s="33" t="s">
        <v>25</v>
      </c>
      <c r="J119" s="399"/>
      <c r="K119" s="391"/>
      <c r="L119" s="392"/>
    </row>
    <row r="120" spans="1:12" ht="15.75" thickBot="1" x14ac:dyDescent="0.3">
      <c r="A120" s="389"/>
      <c r="B120" s="19" t="s">
        <v>129</v>
      </c>
      <c r="C120" s="20">
        <v>770</v>
      </c>
      <c r="D120" s="21" t="s">
        <v>16</v>
      </c>
      <c r="E120" s="155">
        <v>635</v>
      </c>
      <c r="F120" s="179">
        <f t="shared" si="7"/>
        <v>0.77</v>
      </c>
      <c r="G120" s="21" t="s">
        <v>16</v>
      </c>
      <c r="H120" s="22">
        <f t="shared" si="8"/>
        <v>0.63500000000000001</v>
      </c>
      <c r="I120" s="23" t="s">
        <v>24</v>
      </c>
      <c r="J120" s="399"/>
      <c r="K120" s="391"/>
      <c r="L120" s="392"/>
    </row>
    <row r="121" spans="1:12" ht="15.75" thickBot="1" x14ac:dyDescent="0.3">
      <c r="A121" s="389"/>
      <c r="B121" s="11" t="s">
        <v>130</v>
      </c>
      <c r="C121" s="12">
        <v>1215</v>
      </c>
      <c r="D121" s="13" t="s">
        <v>16</v>
      </c>
      <c r="E121" s="50">
        <v>1345</v>
      </c>
      <c r="F121" s="166">
        <f t="shared" si="7"/>
        <v>1.2150000000000001</v>
      </c>
      <c r="G121" s="13" t="s">
        <v>16</v>
      </c>
      <c r="H121" s="14">
        <f t="shared" si="8"/>
        <v>1.345</v>
      </c>
      <c r="I121" s="51" t="s">
        <v>23</v>
      </c>
      <c r="J121" s="399"/>
      <c r="K121" s="391"/>
      <c r="L121" s="392"/>
    </row>
    <row r="122" spans="1:12" ht="15.75" thickBot="1" x14ac:dyDescent="0.3">
      <c r="A122" s="389"/>
      <c r="B122" s="11" t="s">
        <v>131</v>
      </c>
      <c r="C122" s="12">
        <v>1215</v>
      </c>
      <c r="D122" s="13" t="s">
        <v>16</v>
      </c>
      <c r="E122" s="50">
        <v>1345</v>
      </c>
      <c r="F122" s="166">
        <f t="shared" si="7"/>
        <v>1.2150000000000001</v>
      </c>
      <c r="G122" s="13" t="s">
        <v>16</v>
      </c>
      <c r="H122" s="14">
        <f t="shared" si="8"/>
        <v>1.345</v>
      </c>
      <c r="I122" s="51" t="s">
        <v>23</v>
      </c>
      <c r="J122" s="399"/>
      <c r="K122" s="391"/>
      <c r="L122" s="392"/>
    </row>
    <row r="123" spans="1:12" ht="15.75" thickBot="1" x14ac:dyDescent="0.3">
      <c r="A123" s="389"/>
      <c r="B123" s="19" t="s">
        <v>132</v>
      </c>
      <c r="C123" s="20">
        <v>770</v>
      </c>
      <c r="D123" s="21" t="s">
        <v>16</v>
      </c>
      <c r="E123" s="155">
        <v>635</v>
      </c>
      <c r="F123" s="179">
        <f t="shared" si="7"/>
        <v>0.77</v>
      </c>
      <c r="G123" s="21" t="s">
        <v>16</v>
      </c>
      <c r="H123" s="22">
        <f t="shared" si="8"/>
        <v>0.63500000000000001</v>
      </c>
      <c r="I123" s="23" t="s">
        <v>24</v>
      </c>
      <c r="J123" s="399"/>
      <c r="K123" s="391"/>
      <c r="L123" s="392"/>
    </row>
    <row r="124" spans="1:12" ht="15.75" thickBot="1" x14ac:dyDescent="0.3">
      <c r="A124" s="389"/>
      <c r="B124" s="24" t="s">
        <v>133</v>
      </c>
      <c r="C124" s="25">
        <v>765</v>
      </c>
      <c r="D124" s="26" t="s">
        <v>16</v>
      </c>
      <c r="E124" s="157">
        <v>635</v>
      </c>
      <c r="F124" s="181">
        <f t="shared" si="7"/>
        <v>0.76500000000000001</v>
      </c>
      <c r="G124" s="26" t="s">
        <v>16</v>
      </c>
      <c r="H124" s="27">
        <f t="shared" si="8"/>
        <v>0.63500000000000001</v>
      </c>
      <c r="I124" s="28" t="s">
        <v>98</v>
      </c>
      <c r="J124" s="399"/>
      <c r="K124" s="391"/>
      <c r="L124" s="392"/>
    </row>
    <row r="125" spans="1:12" ht="15.75" thickBot="1" x14ac:dyDescent="0.3">
      <c r="A125" s="389"/>
      <c r="B125" s="29" t="s">
        <v>134</v>
      </c>
      <c r="C125" s="30">
        <v>765</v>
      </c>
      <c r="D125" s="31" t="s">
        <v>16</v>
      </c>
      <c r="E125" s="156">
        <v>635</v>
      </c>
      <c r="F125" s="180">
        <f t="shared" si="7"/>
        <v>0.76500000000000001</v>
      </c>
      <c r="G125" s="31" t="s">
        <v>16</v>
      </c>
      <c r="H125" s="32">
        <f t="shared" si="8"/>
        <v>0.63500000000000001</v>
      </c>
      <c r="I125" s="33" t="s">
        <v>25</v>
      </c>
      <c r="J125" s="399"/>
      <c r="K125" s="391"/>
      <c r="L125" s="392"/>
    </row>
    <row r="126" spans="1:12" ht="15.75" thickBot="1" x14ac:dyDescent="0.3">
      <c r="A126" s="389"/>
      <c r="B126" s="19" t="s">
        <v>135</v>
      </c>
      <c r="C126" s="20">
        <v>770</v>
      </c>
      <c r="D126" s="21" t="s">
        <v>16</v>
      </c>
      <c r="E126" s="155">
        <v>635</v>
      </c>
      <c r="F126" s="179">
        <f t="shared" si="7"/>
        <v>0.77</v>
      </c>
      <c r="G126" s="21" t="s">
        <v>16</v>
      </c>
      <c r="H126" s="22">
        <f t="shared" si="8"/>
        <v>0.63500000000000001</v>
      </c>
      <c r="I126" s="23" t="s">
        <v>24</v>
      </c>
      <c r="J126" s="399"/>
      <c r="K126" s="391"/>
      <c r="L126" s="392"/>
    </row>
    <row r="127" spans="1:12" ht="15.75" thickBot="1" x14ac:dyDescent="0.3">
      <c r="A127" s="389"/>
      <c r="B127" s="11" t="s">
        <v>136</v>
      </c>
      <c r="C127" s="12">
        <v>1215</v>
      </c>
      <c r="D127" s="13" t="s">
        <v>16</v>
      </c>
      <c r="E127" s="50">
        <v>1345</v>
      </c>
      <c r="F127" s="166">
        <f t="shared" si="7"/>
        <v>1.2150000000000001</v>
      </c>
      <c r="G127" s="13" t="s">
        <v>16</v>
      </c>
      <c r="H127" s="14">
        <f t="shared" si="8"/>
        <v>1.345</v>
      </c>
      <c r="I127" s="51" t="s">
        <v>23</v>
      </c>
      <c r="J127" s="399"/>
      <c r="K127" s="391"/>
      <c r="L127" s="392"/>
    </row>
    <row r="128" spans="1:12" ht="15.75" thickBot="1" x14ac:dyDescent="0.3">
      <c r="A128" s="389"/>
      <c r="B128" s="11" t="s">
        <v>137</v>
      </c>
      <c r="C128" s="12">
        <v>1215</v>
      </c>
      <c r="D128" s="13" t="s">
        <v>16</v>
      </c>
      <c r="E128" s="50">
        <v>1345</v>
      </c>
      <c r="F128" s="166">
        <f t="shared" si="7"/>
        <v>1.2150000000000001</v>
      </c>
      <c r="G128" s="13" t="s">
        <v>16</v>
      </c>
      <c r="H128" s="14">
        <f t="shared" si="8"/>
        <v>1.345</v>
      </c>
      <c r="I128" s="51" t="s">
        <v>23</v>
      </c>
      <c r="J128" s="399"/>
      <c r="K128" s="391"/>
      <c r="L128" s="392"/>
    </row>
    <row r="129" spans="1:12" ht="15.75" thickBot="1" x14ac:dyDescent="0.3">
      <c r="A129" s="389"/>
      <c r="B129" s="136" t="s">
        <v>138</v>
      </c>
      <c r="C129" s="90">
        <v>1205</v>
      </c>
      <c r="D129" s="91" t="s">
        <v>16</v>
      </c>
      <c r="E129" s="92">
        <v>2220</v>
      </c>
      <c r="F129" s="191">
        <f t="shared" si="7"/>
        <v>1.2050000000000001</v>
      </c>
      <c r="G129" s="91" t="s">
        <v>16</v>
      </c>
      <c r="H129" s="192">
        <f t="shared" si="8"/>
        <v>2.2200000000000002</v>
      </c>
      <c r="I129" s="93" t="s">
        <v>236</v>
      </c>
      <c r="J129" s="399"/>
      <c r="K129" s="391"/>
      <c r="L129" s="392"/>
    </row>
    <row r="130" spans="1:12" ht="15.75" thickBot="1" x14ac:dyDescent="0.3">
      <c r="A130" s="389"/>
      <c r="B130" s="137" t="s">
        <v>139</v>
      </c>
      <c r="C130" s="86">
        <v>1215</v>
      </c>
      <c r="D130" s="87" t="s">
        <v>16</v>
      </c>
      <c r="E130" s="88">
        <v>2220</v>
      </c>
      <c r="F130" s="185">
        <f t="shared" si="7"/>
        <v>1.2150000000000001</v>
      </c>
      <c r="G130" s="87" t="s">
        <v>16</v>
      </c>
      <c r="H130" s="186">
        <f t="shared" si="8"/>
        <v>2.2200000000000002</v>
      </c>
      <c r="I130" s="89" t="s">
        <v>237</v>
      </c>
      <c r="J130" s="399"/>
      <c r="K130" s="391"/>
      <c r="L130" s="392"/>
    </row>
    <row r="131" spans="1:12" ht="15.75" thickBot="1" x14ac:dyDescent="0.3">
      <c r="A131" s="389"/>
      <c r="B131" s="11" t="s">
        <v>140</v>
      </c>
      <c r="C131" s="12">
        <v>1215</v>
      </c>
      <c r="D131" s="13" t="s">
        <v>16</v>
      </c>
      <c r="E131" s="50">
        <v>1345</v>
      </c>
      <c r="F131" s="166">
        <f t="shared" si="7"/>
        <v>1.2150000000000001</v>
      </c>
      <c r="G131" s="13" t="s">
        <v>16</v>
      </c>
      <c r="H131" s="14">
        <f t="shared" si="8"/>
        <v>1.345</v>
      </c>
      <c r="I131" s="51" t="s">
        <v>23</v>
      </c>
      <c r="J131" s="399"/>
      <c r="K131" s="391"/>
      <c r="L131" s="392"/>
    </row>
    <row r="132" spans="1:12" ht="15.75" thickBot="1" x14ac:dyDescent="0.3">
      <c r="A132" s="389"/>
      <c r="B132" s="11" t="s">
        <v>141</v>
      </c>
      <c r="C132" s="12">
        <v>1215</v>
      </c>
      <c r="D132" s="13" t="s">
        <v>16</v>
      </c>
      <c r="E132" s="50">
        <v>1345</v>
      </c>
      <c r="F132" s="166">
        <f t="shared" si="7"/>
        <v>1.2150000000000001</v>
      </c>
      <c r="G132" s="13" t="s">
        <v>16</v>
      </c>
      <c r="H132" s="14">
        <f t="shared" si="8"/>
        <v>1.345</v>
      </c>
      <c r="I132" s="51" t="s">
        <v>23</v>
      </c>
      <c r="J132" s="399"/>
      <c r="K132" s="391"/>
      <c r="L132" s="392"/>
    </row>
    <row r="133" spans="1:12" ht="15.75" thickBot="1" x14ac:dyDescent="0.3">
      <c r="A133" s="389"/>
      <c r="B133" s="136" t="s">
        <v>142</v>
      </c>
      <c r="C133" s="90">
        <v>1205</v>
      </c>
      <c r="D133" s="91" t="s">
        <v>16</v>
      </c>
      <c r="E133" s="92">
        <v>2220</v>
      </c>
      <c r="F133" s="191">
        <f t="shared" si="7"/>
        <v>1.2050000000000001</v>
      </c>
      <c r="G133" s="91" t="s">
        <v>16</v>
      </c>
      <c r="H133" s="192">
        <f t="shared" si="8"/>
        <v>2.2200000000000002</v>
      </c>
      <c r="I133" s="93" t="s">
        <v>236</v>
      </c>
      <c r="J133" s="399"/>
      <c r="K133" s="391"/>
      <c r="L133" s="392"/>
    </row>
    <row r="134" spans="1:12" ht="15.75" thickBot="1" x14ac:dyDescent="0.3">
      <c r="A134" s="389"/>
      <c r="B134" s="137" t="s">
        <v>143</v>
      </c>
      <c r="C134" s="86">
        <v>1215</v>
      </c>
      <c r="D134" s="87" t="s">
        <v>16</v>
      </c>
      <c r="E134" s="88">
        <v>2220</v>
      </c>
      <c r="F134" s="185">
        <f t="shared" si="7"/>
        <v>1.2150000000000001</v>
      </c>
      <c r="G134" s="87" t="s">
        <v>16</v>
      </c>
      <c r="H134" s="186">
        <f t="shared" si="8"/>
        <v>2.2200000000000002</v>
      </c>
      <c r="I134" s="89" t="s">
        <v>237</v>
      </c>
      <c r="J134" s="399"/>
      <c r="K134" s="391"/>
      <c r="L134" s="392"/>
    </row>
    <row r="135" spans="1:12" ht="15.75" thickBot="1" x14ac:dyDescent="0.3">
      <c r="A135" s="389"/>
      <c r="B135" s="11" t="s">
        <v>144</v>
      </c>
      <c r="C135" s="12">
        <v>1215</v>
      </c>
      <c r="D135" s="13" t="s">
        <v>16</v>
      </c>
      <c r="E135" s="50">
        <v>1345</v>
      </c>
      <c r="F135" s="166">
        <f t="shared" si="7"/>
        <v>1.2150000000000001</v>
      </c>
      <c r="G135" s="13" t="s">
        <v>16</v>
      </c>
      <c r="H135" s="14">
        <f t="shared" si="8"/>
        <v>1.345</v>
      </c>
      <c r="I135" s="51" t="s">
        <v>23</v>
      </c>
      <c r="J135" s="399"/>
      <c r="K135" s="391"/>
      <c r="L135" s="392"/>
    </row>
    <row r="136" spans="1:12" ht="15.75" thickBot="1" x14ac:dyDescent="0.3">
      <c r="A136" s="389"/>
      <c r="B136" s="11" t="s">
        <v>145</v>
      </c>
      <c r="C136" s="12">
        <v>1215</v>
      </c>
      <c r="D136" s="13" t="s">
        <v>16</v>
      </c>
      <c r="E136" s="50">
        <v>1345</v>
      </c>
      <c r="F136" s="166">
        <f t="shared" si="7"/>
        <v>1.2150000000000001</v>
      </c>
      <c r="G136" s="13" t="s">
        <v>16</v>
      </c>
      <c r="H136" s="14">
        <f t="shared" si="8"/>
        <v>1.345</v>
      </c>
      <c r="I136" s="51" t="s">
        <v>23</v>
      </c>
      <c r="J136" s="399"/>
      <c r="K136" s="391"/>
      <c r="L136" s="392"/>
    </row>
    <row r="137" spans="1:12" ht="15.75" thickBot="1" x14ac:dyDescent="0.3">
      <c r="A137" s="389"/>
      <c r="B137" s="136" t="s">
        <v>146</v>
      </c>
      <c r="C137" s="90">
        <v>1205</v>
      </c>
      <c r="D137" s="91" t="s">
        <v>16</v>
      </c>
      <c r="E137" s="92">
        <v>2220</v>
      </c>
      <c r="F137" s="191">
        <f t="shared" si="7"/>
        <v>1.2050000000000001</v>
      </c>
      <c r="G137" s="91" t="s">
        <v>16</v>
      </c>
      <c r="H137" s="192">
        <f t="shared" si="8"/>
        <v>2.2200000000000002</v>
      </c>
      <c r="I137" s="93" t="s">
        <v>236</v>
      </c>
      <c r="J137" s="399"/>
      <c r="K137" s="391"/>
      <c r="L137" s="392"/>
    </row>
    <row r="138" spans="1:12" ht="15.75" thickBot="1" x14ac:dyDescent="0.3">
      <c r="A138" s="389"/>
      <c r="B138" s="137" t="s">
        <v>147</v>
      </c>
      <c r="C138" s="86">
        <v>1215</v>
      </c>
      <c r="D138" s="87" t="s">
        <v>16</v>
      </c>
      <c r="E138" s="88">
        <v>2220</v>
      </c>
      <c r="F138" s="185">
        <f t="shared" si="7"/>
        <v>1.2150000000000001</v>
      </c>
      <c r="G138" s="87" t="s">
        <v>16</v>
      </c>
      <c r="H138" s="186">
        <f t="shared" si="8"/>
        <v>2.2200000000000002</v>
      </c>
      <c r="I138" s="89" t="s">
        <v>237</v>
      </c>
      <c r="J138" s="399"/>
      <c r="K138" s="391"/>
      <c r="L138" s="392"/>
    </row>
    <row r="139" spans="1:12" ht="15.75" thickBot="1" x14ac:dyDescent="0.3">
      <c r="A139" s="389"/>
      <c r="B139" s="11" t="s">
        <v>148</v>
      </c>
      <c r="C139" s="12">
        <v>1215</v>
      </c>
      <c r="D139" s="13" t="s">
        <v>16</v>
      </c>
      <c r="E139" s="50">
        <v>1345</v>
      </c>
      <c r="F139" s="166">
        <f t="shared" si="7"/>
        <v>1.2150000000000001</v>
      </c>
      <c r="G139" s="13" t="s">
        <v>16</v>
      </c>
      <c r="H139" s="14">
        <f t="shared" si="8"/>
        <v>1.345</v>
      </c>
      <c r="I139" s="51" t="s">
        <v>23</v>
      </c>
      <c r="J139" s="399"/>
      <c r="K139" s="391"/>
      <c r="L139" s="392"/>
    </row>
    <row r="140" spans="1:12" ht="15.75" thickBot="1" x14ac:dyDescent="0.3">
      <c r="A140" s="390"/>
      <c r="B140" s="73"/>
      <c r="C140" s="73"/>
      <c r="D140" s="73"/>
      <c r="E140" s="73"/>
      <c r="F140" s="174"/>
      <c r="G140" s="73"/>
      <c r="H140" s="175"/>
      <c r="I140" s="73"/>
      <c r="J140" s="400"/>
      <c r="K140" s="401"/>
      <c r="L140" s="402"/>
    </row>
    <row r="141" spans="1:12" ht="15" customHeight="1" x14ac:dyDescent="0.25">
      <c r="A141" s="409" t="s">
        <v>149</v>
      </c>
      <c r="B141" s="54"/>
      <c r="C141" s="55"/>
      <c r="D141" s="55"/>
      <c r="E141" s="55"/>
      <c r="F141" s="172"/>
      <c r="H141" s="173"/>
      <c r="I141" s="55"/>
      <c r="J141" s="396"/>
      <c r="K141" s="397"/>
      <c r="L141" s="398"/>
    </row>
    <row r="142" spans="1:12" x14ac:dyDescent="0.25">
      <c r="A142" s="410"/>
      <c r="B142" s="75" t="s">
        <v>150</v>
      </c>
      <c r="C142" s="70">
        <v>1215</v>
      </c>
      <c r="D142" s="13" t="s">
        <v>16</v>
      </c>
      <c r="E142" s="50">
        <v>1345</v>
      </c>
      <c r="F142" s="166">
        <f t="shared" ref="F142:F205" si="9">C142/1000</f>
        <v>1.2150000000000001</v>
      </c>
      <c r="G142" s="13" t="s">
        <v>16</v>
      </c>
      <c r="H142" s="14">
        <f t="shared" ref="H142:H205" si="10">E142/1000</f>
        <v>1.345</v>
      </c>
      <c r="I142" s="51" t="s">
        <v>23</v>
      </c>
      <c r="J142" s="399"/>
      <c r="K142" s="391"/>
      <c r="L142" s="392"/>
    </row>
    <row r="143" spans="1:12" x14ac:dyDescent="0.25">
      <c r="A143" s="410"/>
      <c r="B143" s="76" t="s">
        <v>151</v>
      </c>
      <c r="C143" s="34">
        <v>615</v>
      </c>
      <c r="D143" s="35" t="s">
        <v>16</v>
      </c>
      <c r="E143" s="151">
        <v>1320</v>
      </c>
      <c r="F143" s="169">
        <f t="shared" si="9"/>
        <v>0.61499999999999999</v>
      </c>
      <c r="G143" s="35" t="s">
        <v>16</v>
      </c>
      <c r="H143" s="36">
        <f t="shared" si="10"/>
        <v>1.32</v>
      </c>
      <c r="I143" s="37" t="s">
        <v>97</v>
      </c>
      <c r="J143" s="399"/>
      <c r="K143" s="391"/>
      <c r="L143" s="392"/>
    </row>
    <row r="144" spans="1:12" x14ac:dyDescent="0.25">
      <c r="A144" s="410"/>
      <c r="B144" s="77" t="s">
        <v>152</v>
      </c>
      <c r="C144" s="38">
        <v>1215</v>
      </c>
      <c r="D144" s="39" t="s">
        <v>16</v>
      </c>
      <c r="E144" s="152">
        <v>1320</v>
      </c>
      <c r="F144" s="176">
        <f t="shared" si="9"/>
        <v>1.2150000000000001</v>
      </c>
      <c r="G144" s="39" t="s">
        <v>16</v>
      </c>
      <c r="H144" s="40">
        <f t="shared" si="10"/>
        <v>1.32</v>
      </c>
      <c r="I144" s="41" t="s">
        <v>26</v>
      </c>
      <c r="J144" s="399"/>
      <c r="K144" s="391"/>
      <c r="L144" s="392"/>
    </row>
    <row r="145" spans="1:12" x14ac:dyDescent="0.25">
      <c r="A145" s="410"/>
      <c r="B145" s="78" t="s">
        <v>153</v>
      </c>
      <c r="C145" s="42">
        <v>1220</v>
      </c>
      <c r="D145" s="43" t="s">
        <v>16</v>
      </c>
      <c r="E145" s="153">
        <v>1320</v>
      </c>
      <c r="F145" s="178">
        <f t="shared" si="9"/>
        <v>1.22</v>
      </c>
      <c r="G145" s="43" t="s">
        <v>16</v>
      </c>
      <c r="H145" s="44">
        <f t="shared" si="10"/>
        <v>1.32</v>
      </c>
      <c r="I145" s="45" t="s">
        <v>27</v>
      </c>
      <c r="J145" s="399"/>
      <c r="K145" s="391"/>
      <c r="L145" s="392"/>
    </row>
    <row r="146" spans="1:12" x14ac:dyDescent="0.25">
      <c r="A146" s="410"/>
      <c r="B146" s="79" t="s">
        <v>154</v>
      </c>
      <c r="C146" s="46">
        <v>1225</v>
      </c>
      <c r="D146" s="47" t="s">
        <v>16</v>
      </c>
      <c r="E146" s="154">
        <v>1320</v>
      </c>
      <c r="F146" s="177">
        <f t="shared" si="9"/>
        <v>1.2250000000000001</v>
      </c>
      <c r="G146" s="47" t="s">
        <v>16</v>
      </c>
      <c r="H146" s="48">
        <f t="shared" si="10"/>
        <v>1.32</v>
      </c>
      <c r="I146" s="49" t="s">
        <v>96</v>
      </c>
      <c r="J146" s="399"/>
      <c r="K146" s="391"/>
      <c r="L146" s="392"/>
    </row>
    <row r="147" spans="1:12" x14ac:dyDescent="0.25">
      <c r="A147" s="410"/>
      <c r="B147" s="77" t="s">
        <v>155</v>
      </c>
      <c r="C147" s="38">
        <v>1215</v>
      </c>
      <c r="D147" s="39" t="s">
        <v>16</v>
      </c>
      <c r="E147" s="152">
        <v>1320</v>
      </c>
      <c r="F147" s="176">
        <f t="shared" si="9"/>
        <v>1.2150000000000001</v>
      </c>
      <c r="G147" s="39" t="s">
        <v>16</v>
      </c>
      <c r="H147" s="40">
        <f t="shared" si="10"/>
        <v>1.32</v>
      </c>
      <c r="I147" s="41" t="s">
        <v>26</v>
      </c>
      <c r="J147" s="399"/>
      <c r="K147" s="391"/>
      <c r="L147" s="392"/>
    </row>
    <row r="148" spans="1:12" x14ac:dyDescent="0.25">
      <c r="A148" s="410"/>
      <c r="B148" s="76" t="s">
        <v>156</v>
      </c>
      <c r="C148" s="34">
        <v>615</v>
      </c>
      <c r="D148" s="35" t="s">
        <v>16</v>
      </c>
      <c r="E148" s="151">
        <v>1320</v>
      </c>
      <c r="F148" s="169">
        <f t="shared" si="9"/>
        <v>0.61499999999999999</v>
      </c>
      <c r="G148" s="35" t="s">
        <v>16</v>
      </c>
      <c r="H148" s="36">
        <f t="shared" si="10"/>
        <v>1.32</v>
      </c>
      <c r="I148" s="37" t="s">
        <v>97</v>
      </c>
      <c r="J148" s="399"/>
      <c r="K148" s="391"/>
      <c r="L148" s="392"/>
    </row>
    <row r="149" spans="1:12" x14ac:dyDescent="0.25">
      <c r="A149" s="410"/>
      <c r="B149" s="75" t="s">
        <v>157</v>
      </c>
      <c r="C149" s="70">
        <v>1215</v>
      </c>
      <c r="D149" s="13" t="s">
        <v>16</v>
      </c>
      <c r="E149" s="50">
        <v>1345</v>
      </c>
      <c r="F149" s="166">
        <f t="shared" si="9"/>
        <v>1.2150000000000001</v>
      </c>
      <c r="G149" s="13" t="s">
        <v>16</v>
      </c>
      <c r="H149" s="14">
        <f t="shared" si="10"/>
        <v>1.345</v>
      </c>
      <c r="I149" s="51" t="s">
        <v>23</v>
      </c>
      <c r="J149" s="399"/>
      <c r="K149" s="391"/>
      <c r="L149" s="392"/>
    </row>
    <row r="150" spans="1:12" x14ac:dyDescent="0.25">
      <c r="A150" s="410"/>
      <c r="B150" s="75" t="s">
        <v>158</v>
      </c>
      <c r="C150" s="70">
        <v>1215</v>
      </c>
      <c r="D150" s="13" t="s">
        <v>16</v>
      </c>
      <c r="E150" s="50">
        <v>1345</v>
      </c>
      <c r="F150" s="166">
        <f t="shared" si="9"/>
        <v>1.2150000000000001</v>
      </c>
      <c r="G150" s="13" t="s">
        <v>16</v>
      </c>
      <c r="H150" s="14">
        <f t="shared" si="10"/>
        <v>1.345</v>
      </c>
      <c r="I150" s="51" t="s">
        <v>23</v>
      </c>
      <c r="J150" s="399"/>
      <c r="K150" s="391"/>
      <c r="L150" s="392"/>
    </row>
    <row r="151" spans="1:12" x14ac:dyDescent="0.25">
      <c r="A151" s="410"/>
      <c r="B151" s="76" t="s">
        <v>159</v>
      </c>
      <c r="C151" s="34">
        <v>615</v>
      </c>
      <c r="D151" s="35" t="s">
        <v>16</v>
      </c>
      <c r="E151" s="151">
        <v>1320</v>
      </c>
      <c r="F151" s="169">
        <f t="shared" si="9"/>
        <v>0.61499999999999999</v>
      </c>
      <c r="G151" s="35" t="s">
        <v>16</v>
      </c>
      <c r="H151" s="36">
        <f t="shared" si="10"/>
        <v>1.32</v>
      </c>
      <c r="I151" s="37" t="s">
        <v>97</v>
      </c>
      <c r="J151" s="399"/>
      <c r="K151" s="391"/>
      <c r="L151" s="392"/>
    </row>
    <row r="152" spans="1:12" x14ac:dyDescent="0.25">
      <c r="A152" s="410"/>
      <c r="B152" s="77" t="s">
        <v>160</v>
      </c>
      <c r="C152" s="38">
        <v>1215</v>
      </c>
      <c r="D152" s="39" t="s">
        <v>16</v>
      </c>
      <c r="E152" s="152">
        <v>1320</v>
      </c>
      <c r="F152" s="176">
        <f t="shared" si="9"/>
        <v>1.2150000000000001</v>
      </c>
      <c r="G152" s="39" t="s">
        <v>16</v>
      </c>
      <c r="H152" s="40">
        <f t="shared" si="10"/>
        <v>1.32</v>
      </c>
      <c r="I152" s="41" t="s">
        <v>26</v>
      </c>
      <c r="J152" s="399"/>
      <c r="K152" s="391"/>
      <c r="L152" s="392"/>
    </row>
    <row r="153" spans="1:12" x14ac:dyDescent="0.25">
      <c r="A153" s="410"/>
      <c r="B153" s="78" t="s">
        <v>161</v>
      </c>
      <c r="C153" s="42">
        <v>1220</v>
      </c>
      <c r="D153" s="43" t="s">
        <v>16</v>
      </c>
      <c r="E153" s="153">
        <v>1320</v>
      </c>
      <c r="F153" s="178">
        <f t="shared" si="9"/>
        <v>1.22</v>
      </c>
      <c r="G153" s="43" t="s">
        <v>16</v>
      </c>
      <c r="H153" s="44">
        <f t="shared" si="10"/>
        <v>1.32</v>
      </c>
      <c r="I153" s="45" t="s">
        <v>27</v>
      </c>
      <c r="J153" s="399"/>
      <c r="K153" s="391"/>
      <c r="L153" s="392"/>
    </row>
    <row r="154" spans="1:12" x14ac:dyDescent="0.25">
      <c r="A154" s="410"/>
      <c r="B154" s="79" t="s">
        <v>162</v>
      </c>
      <c r="C154" s="46">
        <v>1225</v>
      </c>
      <c r="D154" s="47" t="s">
        <v>16</v>
      </c>
      <c r="E154" s="154">
        <v>1320</v>
      </c>
      <c r="F154" s="177">
        <f t="shared" si="9"/>
        <v>1.2250000000000001</v>
      </c>
      <c r="G154" s="47" t="s">
        <v>16</v>
      </c>
      <c r="H154" s="48">
        <f t="shared" si="10"/>
        <v>1.32</v>
      </c>
      <c r="I154" s="49" t="s">
        <v>96</v>
      </c>
      <c r="J154" s="399"/>
      <c r="K154" s="391"/>
      <c r="L154" s="392"/>
    </row>
    <row r="155" spans="1:12" x14ac:dyDescent="0.25">
      <c r="A155" s="410"/>
      <c r="B155" s="77" t="s">
        <v>163</v>
      </c>
      <c r="C155" s="38">
        <v>1215</v>
      </c>
      <c r="D155" s="39" t="s">
        <v>16</v>
      </c>
      <c r="E155" s="152">
        <v>1320</v>
      </c>
      <c r="F155" s="176">
        <f t="shared" si="9"/>
        <v>1.2150000000000001</v>
      </c>
      <c r="G155" s="39" t="s">
        <v>16</v>
      </c>
      <c r="H155" s="40">
        <f t="shared" si="10"/>
        <v>1.32</v>
      </c>
      <c r="I155" s="41" t="s">
        <v>26</v>
      </c>
      <c r="J155" s="399"/>
      <c r="K155" s="391"/>
      <c r="L155" s="392"/>
    </row>
    <row r="156" spans="1:12" x14ac:dyDescent="0.25">
      <c r="A156" s="410"/>
      <c r="B156" s="76" t="s">
        <v>164</v>
      </c>
      <c r="C156" s="34">
        <v>615</v>
      </c>
      <c r="D156" s="35" t="s">
        <v>16</v>
      </c>
      <c r="E156" s="151">
        <v>1320</v>
      </c>
      <c r="F156" s="169">
        <f t="shared" si="9"/>
        <v>0.61499999999999999</v>
      </c>
      <c r="G156" s="35" t="s">
        <v>16</v>
      </c>
      <c r="H156" s="36">
        <f t="shared" si="10"/>
        <v>1.32</v>
      </c>
      <c r="I156" s="37" t="s">
        <v>97</v>
      </c>
      <c r="J156" s="399"/>
      <c r="K156" s="391"/>
      <c r="L156" s="392"/>
    </row>
    <row r="157" spans="1:12" x14ac:dyDescent="0.25">
      <c r="A157" s="410"/>
      <c r="B157" s="75" t="s">
        <v>165</v>
      </c>
      <c r="C157" s="70">
        <v>1215</v>
      </c>
      <c r="D157" s="13" t="s">
        <v>16</v>
      </c>
      <c r="E157" s="50">
        <v>1345</v>
      </c>
      <c r="F157" s="166">
        <f t="shared" si="9"/>
        <v>1.2150000000000001</v>
      </c>
      <c r="G157" s="13" t="s">
        <v>16</v>
      </c>
      <c r="H157" s="14">
        <f t="shared" si="10"/>
        <v>1.345</v>
      </c>
      <c r="I157" s="51" t="s">
        <v>23</v>
      </c>
      <c r="J157" s="399"/>
      <c r="K157" s="391"/>
      <c r="L157" s="392"/>
    </row>
    <row r="158" spans="1:12" x14ac:dyDescent="0.25">
      <c r="A158" s="410"/>
      <c r="B158" s="75" t="s">
        <v>166</v>
      </c>
      <c r="C158" s="70">
        <v>1215</v>
      </c>
      <c r="D158" s="13" t="s">
        <v>16</v>
      </c>
      <c r="E158" s="50">
        <v>1345</v>
      </c>
      <c r="F158" s="166">
        <f t="shared" si="9"/>
        <v>1.2150000000000001</v>
      </c>
      <c r="G158" s="13" t="s">
        <v>16</v>
      </c>
      <c r="H158" s="14">
        <f t="shared" si="10"/>
        <v>1.345</v>
      </c>
      <c r="I158" s="51" t="s">
        <v>23</v>
      </c>
      <c r="J158" s="399"/>
      <c r="K158" s="391"/>
      <c r="L158" s="392"/>
    </row>
    <row r="159" spans="1:12" x14ac:dyDescent="0.25">
      <c r="A159" s="410"/>
      <c r="B159" s="80" t="s">
        <v>167</v>
      </c>
      <c r="C159" s="20">
        <v>770</v>
      </c>
      <c r="D159" s="21" t="s">
        <v>16</v>
      </c>
      <c r="E159" s="155">
        <v>635</v>
      </c>
      <c r="F159" s="179">
        <f t="shared" si="9"/>
        <v>0.77</v>
      </c>
      <c r="G159" s="21" t="s">
        <v>16</v>
      </c>
      <c r="H159" s="22">
        <f t="shared" si="10"/>
        <v>0.63500000000000001</v>
      </c>
      <c r="I159" s="23" t="s">
        <v>24</v>
      </c>
      <c r="J159" s="399"/>
      <c r="K159" s="391"/>
      <c r="L159" s="392"/>
    </row>
    <row r="160" spans="1:12" x14ac:dyDescent="0.25">
      <c r="A160" s="410"/>
      <c r="B160" s="81" t="s">
        <v>168</v>
      </c>
      <c r="C160" s="30">
        <v>765</v>
      </c>
      <c r="D160" s="31" t="s">
        <v>16</v>
      </c>
      <c r="E160" s="156">
        <v>635</v>
      </c>
      <c r="F160" s="180">
        <f t="shared" si="9"/>
        <v>0.76500000000000001</v>
      </c>
      <c r="G160" s="31" t="s">
        <v>16</v>
      </c>
      <c r="H160" s="32">
        <f t="shared" si="10"/>
        <v>0.63500000000000001</v>
      </c>
      <c r="I160" s="33" t="s">
        <v>25</v>
      </c>
      <c r="J160" s="399"/>
      <c r="K160" s="391"/>
      <c r="L160" s="392"/>
    </row>
    <row r="161" spans="1:12" x14ac:dyDescent="0.25">
      <c r="A161" s="410"/>
      <c r="B161" s="84" t="s">
        <v>169</v>
      </c>
      <c r="C161" s="127">
        <v>765</v>
      </c>
      <c r="D161" s="128" t="s">
        <v>16</v>
      </c>
      <c r="E161" s="164">
        <v>4705</v>
      </c>
      <c r="F161" s="182">
        <f t="shared" si="9"/>
        <v>0.76500000000000001</v>
      </c>
      <c r="G161" s="183" t="s">
        <v>16</v>
      </c>
      <c r="H161" s="184">
        <f t="shared" si="10"/>
        <v>4.7050000000000001</v>
      </c>
      <c r="I161" s="85" t="s">
        <v>235</v>
      </c>
      <c r="J161" s="399"/>
      <c r="K161" s="391"/>
      <c r="L161" s="392"/>
    </row>
    <row r="162" spans="1:12" x14ac:dyDescent="0.25">
      <c r="A162" s="410"/>
      <c r="B162" s="84" t="s">
        <v>170</v>
      </c>
      <c r="C162" s="127">
        <v>765</v>
      </c>
      <c r="D162" s="128" t="s">
        <v>16</v>
      </c>
      <c r="E162" s="164">
        <v>4705</v>
      </c>
      <c r="F162" s="182">
        <f t="shared" si="9"/>
        <v>0.76500000000000001</v>
      </c>
      <c r="G162" s="183" t="s">
        <v>16</v>
      </c>
      <c r="H162" s="184">
        <f t="shared" si="10"/>
        <v>4.7050000000000001</v>
      </c>
      <c r="I162" s="85" t="s">
        <v>235</v>
      </c>
      <c r="J162" s="399"/>
      <c r="K162" s="391"/>
      <c r="L162" s="392"/>
    </row>
    <row r="163" spans="1:12" x14ac:dyDescent="0.25">
      <c r="A163" s="410"/>
      <c r="B163" s="84" t="s">
        <v>171</v>
      </c>
      <c r="C163" s="127">
        <v>765</v>
      </c>
      <c r="D163" s="128" t="s">
        <v>16</v>
      </c>
      <c r="E163" s="164">
        <v>4705</v>
      </c>
      <c r="F163" s="182">
        <f t="shared" si="9"/>
        <v>0.76500000000000001</v>
      </c>
      <c r="G163" s="183" t="s">
        <v>16</v>
      </c>
      <c r="H163" s="184">
        <f t="shared" si="10"/>
        <v>4.7050000000000001</v>
      </c>
      <c r="I163" s="85" t="s">
        <v>235</v>
      </c>
      <c r="J163" s="399"/>
      <c r="K163" s="391"/>
      <c r="L163" s="392"/>
    </row>
    <row r="164" spans="1:12" x14ac:dyDescent="0.25">
      <c r="A164" s="410"/>
      <c r="B164" s="83" t="s">
        <v>172</v>
      </c>
      <c r="C164" s="25">
        <v>765</v>
      </c>
      <c r="D164" s="26" t="s">
        <v>16</v>
      </c>
      <c r="E164" s="157">
        <v>635</v>
      </c>
      <c r="F164" s="181">
        <f t="shared" si="9"/>
        <v>0.76500000000000001</v>
      </c>
      <c r="G164" s="26" t="s">
        <v>16</v>
      </c>
      <c r="H164" s="27">
        <f t="shared" si="10"/>
        <v>0.63500000000000001</v>
      </c>
      <c r="I164" s="28" t="s">
        <v>98</v>
      </c>
      <c r="J164" s="399"/>
      <c r="K164" s="391"/>
      <c r="L164" s="392"/>
    </row>
    <row r="165" spans="1:12" x14ac:dyDescent="0.25">
      <c r="A165" s="410"/>
      <c r="B165" s="80" t="s">
        <v>173</v>
      </c>
      <c r="C165" s="20">
        <v>770</v>
      </c>
      <c r="D165" s="21" t="s">
        <v>16</v>
      </c>
      <c r="E165" s="155">
        <v>635</v>
      </c>
      <c r="F165" s="179">
        <f t="shared" si="9"/>
        <v>0.77</v>
      </c>
      <c r="G165" s="21" t="s">
        <v>16</v>
      </c>
      <c r="H165" s="22">
        <f t="shared" si="10"/>
        <v>0.63500000000000001</v>
      </c>
      <c r="I165" s="23" t="s">
        <v>24</v>
      </c>
      <c r="J165" s="399"/>
      <c r="K165" s="391"/>
      <c r="L165" s="392"/>
    </row>
    <row r="166" spans="1:12" x14ac:dyDescent="0.25">
      <c r="A166" s="410"/>
      <c r="B166" s="75" t="s">
        <v>174</v>
      </c>
      <c r="C166" s="70">
        <v>1215</v>
      </c>
      <c r="D166" s="13" t="s">
        <v>16</v>
      </c>
      <c r="E166" s="50">
        <v>1345</v>
      </c>
      <c r="F166" s="166">
        <f t="shared" si="9"/>
        <v>1.2150000000000001</v>
      </c>
      <c r="G166" s="13" t="s">
        <v>16</v>
      </c>
      <c r="H166" s="14">
        <f t="shared" si="10"/>
        <v>1.345</v>
      </c>
      <c r="I166" s="51" t="s">
        <v>23</v>
      </c>
      <c r="J166" s="399"/>
      <c r="K166" s="391"/>
      <c r="L166" s="392"/>
    </row>
    <row r="167" spans="1:12" x14ac:dyDescent="0.25">
      <c r="A167" s="410"/>
      <c r="B167" s="75" t="s">
        <v>175</v>
      </c>
      <c r="C167" s="70">
        <v>1215</v>
      </c>
      <c r="D167" s="13" t="s">
        <v>16</v>
      </c>
      <c r="E167" s="50">
        <v>1345</v>
      </c>
      <c r="F167" s="166">
        <f t="shared" si="9"/>
        <v>1.2150000000000001</v>
      </c>
      <c r="G167" s="13" t="s">
        <v>16</v>
      </c>
      <c r="H167" s="14">
        <f t="shared" si="10"/>
        <v>1.345</v>
      </c>
      <c r="I167" s="51" t="s">
        <v>23</v>
      </c>
      <c r="J167" s="399"/>
      <c r="K167" s="391"/>
      <c r="L167" s="392"/>
    </row>
    <row r="168" spans="1:12" x14ac:dyDescent="0.25">
      <c r="A168" s="410"/>
      <c r="B168" s="80" t="s">
        <v>176</v>
      </c>
      <c r="C168" s="20">
        <v>770</v>
      </c>
      <c r="D168" s="21" t="s">
        <v>16</v>
      </c>
      <c r="E168" s="155">
        <v>635</v>
      </c>
      <c r="F168" s="179">
        <f t="shared" si="9"/>
        <v>0.77</v>
      </c>
      <c r="G168" s="21" t="s">
        <v>16</v>
      </c>
      <c r="H168" s="22">
        <f t="shared" si="10"/>
        <v>0.63500000000000001</v>
      </c>
      <c r="I168" s="23" t="s">
        <v>24</v>
      </c>
      <c r="J168" s="399"/>
      <c r="K168" s="391"/>
      <c r="L168" s="392"/>
    </row>
    <row r="169" spans="1:12" x14ac:dyDescent="0.25">
      <c r="A169" s="410"/>
      <c r="B169" s="81" t="s">
        <v>177</v>
      </c>
      <c r="C169" s="30">
        <v>765</v>
      </c>
      <c r="D169" s="31" t="s">
        <v>16</v>
      </c>
      <c r="E169" s="156">
        <v>635</v>
      </c>
      <c r="F169" s="180">
        <f t="shared" si="9"/>
        <v>0.76500000000000001</v>
      </c>
      <c r="G169" s="31" t="s">
        <v>16</v>
      </c>
      <c r="H169" s="32">
        <f t="shared" si="10"/>
        <v>0.63500000000000001</v>
      </c>
      <c r="I169" s="33" t="s">
        <v>25</v>
      </c>
      <c r="J169" s="399"/>
      <c r="K169" s="391"/>
      <c r="L169" s="392"/>
    </row>
    <row r="170" spans="1:12" x14ac:dyDescent="0.25">
      <c r="A170" s="410"/>
      <c r="B170" s="84" t="s">
        <v>178</v>
      </c>
      <c r="C170" s="127">
        <v>765</v>
      </c>
      <c r="D170" s="128" t="s">
        <v>16</v>
      </c>
      <c r="E170" s="164">
        <v>4705</v>
      </c>
      <c r="F170" s="182">
        <f t="shared" si="9"/>
        <v>0.76500000000000001</v>
      </c>
      <c r="G170" s="183" t="s">
        <v>16</v>
      </c>
      <c r="H170" s="184">
        <f t="shared" si="10"/>
        <v>4.7050000000000001</v>
      </c>
      <c r="I170" s="85" t="s">
        <v>235</v>
      </c>
      <c r="J170" s="399"/>
      <c r="K170" s="391"/>
      <c r="L170" s="392"/>
    </row>
    <row r="171" spans="1:12" x14ac:dyDescent="0.25">
      <c r="A171" s="410"/>
      <c r="B171" s="84" t="s">
        <v>179</v>
      </c>
      <c r="C171" s="127">
        <v>765</v>
      </c>
      <c r="D171" s="128" t="s">
        <v>16</v>
      </c>
      <c r="E171" s="164">
        <v>4705</v>
      </c>
      <c r="F171" s="182">
        <f t="shared" si="9"/>
        <v>0.76500000000000001</v>
      </c>
      <c r="G171" s="183" t="s">
        <v>16</v>
      </c>
      <c r="H171" s="184">
        <f t="shared" si="10"/>
        <v>4.7050000000000001</v>
      </c>
      <c r="I171" s="85" t="s">
        <v>235</v>
      </c>
      <c r="J171" s="399"/>
      <c r="K171" s="391"/>
      <c r="L171" s="392"/>
    </row>
    <row r="172" spans="1:12" x14ac:dyDescent="0.25">
      <c r="A172" s="410"/>
      <c r="B172" s="84" t="s">
        <v>180</v>
      </c>
      <c r="C172" s="127">
        <v>765</v>
      </c>
      <c r="D172" s="128" t="s">
        <v>16</v>
      </c>
      <c r="E172" s="164">
        <v>4705</v>
      </c>
      <c r="F172" s="182">
        <f t="shared" si="9"/>
        <v>0.76500000000000001</v>
      </c>
      <c r="G172" s="183" t="s">
        <v>16</v>
      </c>
      <c r="H172" s="184">
        <f t="shared" si="10"/>
        <v>4.7050000000000001</v>
      </c>
      <c r="I172" s="85" t="s">
        <v>235</v>
      </c>
      <c r="J172" s="399"/>
      <c r="K172" s="391"/>
      <c r="L172" s="392"/>
    </row>
    <row r="173" spans="1:12" x14ac:dyDescent="0.25">
      <c r="A173" s="410"/>
      <c r="B173" s="83" t="s">
        <v>181</v>
      </c>
      <c r="C173" s="25">
        <v>765</v>
      </c>
      <c r="D173" s="26" t="s">
        <v>16</v>
      </c>
      <c r="E173" s="157">
        <v>635</v>
      </c>
      <c r="F173" s="181">
        <f t="shared" si="9"/>
        <v>0.76500000000000001</v>
      </c>
      <c r="G173" s="26" t="s">
        <v>16</v>
      </c>
      <c r="H173" s="27">
        <f t="shared" si="10"/>
        <v>0.63500000000000001</v>
      </c>
      <c r="I173" s="28" t="s">
        <v>98</v>
      </c>
      <c r="J173" s="399"/>
      <c r="K173" s="391"/>
      <c r="L173" s="392"/>
    </row>
    <row r="174" spans="1:12" x14ac:dyDescent="0.25">
      <c r="A174" s="410"/>
      <c r="B174" s="80" t="s">
        <v>182</v>
      </c>
      <c r="C174" s="20">
        <v>770</v>
      </c>
      <c r="D174" s="21" t="s">
        <v>16</v>
      </c>
      <c r="E174" s="155">
        <v>635</v>
      </c>
      <c r="F174" s="179">
        <f t="shared" si="9"/>
        <v>0.77</v>
      </c>
      <c r="G174" s="21" t="s">
        <v>16</v>
      </c>
      <c r="H174" s="22">
        <f t="shared" si="10"/>
        <v>0.63500000000000001</v>
      </c>
      <c r="I174" s="23" t="s">
        <v>24</v>
      </c>
      <c r="J174" s="399"/>
      <c r="K174" s="391"/>
      <c r="L174" s="392"/>
    </row>
    <row r="175" spans="1:12" x14ac:dyDescent="0.25">
      <c r="A175" s="410"/>
      <c r="B175" s="75" t="s">
        <v>183</v>
      </c>
      <c r="C175" s="70">
        <v>1215</v>
      </c>
      <c r="D175" s="13" t="s">
        <v>16</v>
      </c>
      <c r="E175" s="50">
        <v>1345</v>
      </c>
      <c r="F175" s="166">
        <f t="shared" si="9"/>
        <v>1.2150000000000001</v>
      </c>
      <c r="G175" s="13" t="s">
        <v>16</v>
      </c>
      <c r="H175" s="14">
        <f t="shared" si="10"/>
        <v>1.345</v>
      </c>
      <c r="I175" s="51" t="s">
        <v>23</v>
      </c>
      <c r="J175" s="399"/>
      <c r="K175" s="391"/>
      <c r="L175" s="392"/>
    </row>
    <row r="176" spans="1:12" x14ac:dyDescent="0.25">
      <c r="A176" s="410"/>
      <c r="B176" s="82"/>
      <c r="F176" s="170"/>
      <c r="H176" s="171"/>
      <c r="I176" s="52"/>
      <c r="J176" s="399"/>
      <c r="K176" s="391"/>
      <c r="L176" s="392"/>
    </row>
    <row r="177" spans="1:12" x14ac:dyDescent="0.25">
      <c r="A177" s="410"/>
      <c r="B177" s="75" t="s">
        <v>184</v>
      </c>
      <c r="C177" s="70">
        <v>1215</v>
      </c>
      <c r="D177" s="13" t="s">
        <v>16</v>
      </c>
      <c r="E177" s="50">
        <v>1345</v>
      </c>
      <c r="F177" s="166">
        <f t="shared" si="9"/>
        <v>1.2150000000000001</v>
      </c>
      <c r="G177" s="13" t="s">
        <v>16</v>
      </c>
      <c r="H177" s="14">
        <f t="shared" si="10"/>
        <v>1.345</v>
      </c>
      <c r="I177" s="51" t="s">
        <v>23</v>
      </c>
      <c r="J177" s="399"/>
      <c r="K177" s="391"/>
      <c r="L177" s="392"/>
    </row>
    <row r="178" spans="1:12" x14ac:dyDescent="0.25">
      <c r="A178" s="410"/>
      <c r="B178" s="80" t="s">
        <v>185</v>
      </c>
      <c r="C178" s="20">
        <v>770</v>
      </c>
      <c r="D178" s="21" t="s">
        <v>16</v>
      </c>
      <c r="E178" s="155">
        <v>635</v>
      </c>
      <c r="F178" s="179">
        <f t="shared" si="9"/>
        <v>0.77</v>
      </c>
      <c r="G178" s="21" t="s">
        <v>16</v>
      </c>
      <c r="H178" s="22">
        <f t="shared" si="10"/>
        <v>0.63500000000000001</v>
      </c>
      <c r="I178" s="23" t="s">
        <v>24</v>
      </c>
      <c r="J178" s="399"/>
      <c r="K178" s="391"/>
      <c r="L178" s="392"/>
    </row>
    <row r="179" spans="1:12" x14ac:dyDescent="0.25">
      <c r="A179" s="410"/>
      <c r="B179" s="83" t="s">
        <v>186</v>
      </c>
      <c r="C179" s="25">
        <v>765</v>
      </c>
      <c r="D179" s="26" t="s">
        <v>16</v>
      </c>
      <c r="E179" s="157">
        <v>635</v>
      </c>
      <c r="F179" s="181">
        <f t="shared" si="9"/>
        <v>0.76500000000000001</v>
      </c>
      <c r="G179" s="26" t="s">
        <v>16</v>
      </c>
      <c r="H179" s="27">
        <f t="shared" si="10"/>
        <v>0.63500000000000001</v>
      </c>
      <c r="I179" s="28" t="s">
        <v>98</v>
      </c>
      <c r="J179" s="399"/>
      <c r="K179" s="391"/>
      <c r="L179" s="392"/>
    </row>
    <row r="180" spans="1:12" x14ac:dyDescent="0.25">
      <c r="A180" s="410"/>
      <c r="B180" s="84" t="s">
        <v>187</v>
      </c>
      <c r="C180" s="127">
        <v>765</v>
      </c>
      <c r="D180" s="128" t="s">
        <v>16</v>
      </c>
      <c r="E180" s="164">
        <v>4705</v>
      </c>
      <c r="F180" s="182">
        <f t="shared" si="9"/>
        <v>0.76500000000000001</v>
      </c>
      <c r="G180" s="183" t="s">
        <v>16</v>
      </c>
      <c r="H180" s="184">
        <f t="shared" si="10"/>
        <v>4.7050000000000001</v>
      </c>
      <c r="I180" s="85" t="s">
        <v>235</v>
      </c>
      <c r="J180" s="399"/>
      <c r="K180" s="391"/>
      <c r="L180" s="392"/>
    </row>
    <row r="181" spans="1:12" x14ac:dyDescent="0.25">
      <c r="A181" s="410"/>
      <c r="B181" s="84" t="s">
        <v>188</v>
      </c>
      <c r="C181" s="127">
        <v>765</v>
      </c>
      <c r="D181" s="128" t="s">
        <v>16</v>
      </c>
      <c r="E181" s="164">
        <v>4705</v>
      </c>
      <c r="F181" s="182">
        <f t="shared" si="9"/>
        <v>0.76500000000000001</v>
      </c>
      <c r="G181" s="183" t="s">
        <v>16</v>
      </c>
      <c r="H181" s="184">
        <f t="shared" si="10"/>
        <v>4.7050000000000001</v>
      </c>
      <c r="I181" s="85" t="s">
        <v>235</v>
      </c>
      <c r="J181" s="399"/>
      <c r="K181" s="391"/>
      <c r="L181" s="392"/>
    </row>
    <row r="182" spans="1:12" x14ac:dyDescent="0.25">
      <c r="A182" s="410"/>
      <c r="B182" s="84" t="s">
        <v>189</v>
      </c>
      <c r="C182" s="127">
        <v>765</v>
      </c>
      <c r="D182" s="128" t="s">
        <v>16</v>
      </c>
      <c r="E182" s="164">
        <v>4705</v>
      </c>
      <c r="F182" s="182">
        <f t="shared" si="9"/>
        <v>0.76500000000000001</v>
      </c>
      <c r="G182" s="183" t="s">
        <v>16</v>
      </c>
      <c r="H182" s="184">
        <f t="shared" si="10"/>
        <v>4.7050000000000001</v>
      </c>
      <c r="I182" s="85" t="s">
        <v>235</v>
      </c>
      <c r="J182" s="399"/>
      <c r="K182" s="391"/>
      <c r="L182" s="392"/>
    </row>
    <row r="183" spans="1:12" x14ac:dyDescent="0.25">
      <c r="A183" s="410"/>
      <c r="B183" s="81" t="s">
        <v>190</v>
      </c>
      <c r="C183" s="30">
        <v>765</v>
      </c>
      <c r="D183" s="31" t="s">
        <v>16</v>
      </c>
      <c r="E183" s="156">
        <v>635</v>
      </c>
      <c r="F183" s="180">
        <f t="shared" si="9"/>
        <v>0.76500000000000001</v>
      </c>
      <c r="G183" s="31" t="s">
        <v>16</v>
      </c>
      <c r="H183" s="32">
        <f t="shared" si="10"/>
        <v>0.63500000000000001</v>
      </c>
      <c r="I183" s="33" t="s">
        <v>25</v>
      </c>
      <c r="J183" s="399"/>
      <c r="K183" s="391"/>
      <c r="L183" s="392"/>
    </row>
    <row r="184" spans="1:12" x14ac:dyDescent="0.25">
      <c r="A184" s="410"/>
      <c r="B184" s="80" t="s">
        <v>191</v>
      </c>
      <c r="C184" s="20">
        <v>770</v>
      </c>
      <c r="D184" s="21" t="s">
        <v>16</v>
      </c>
      <c r="E184" s="155">
        <v>635</v>
      </c>
      <c r="F184" s="179">
        <f t="shared" si="9"/>
        <v>0.77</v>
      </c>
      <c r="G184" s="21" t="s">
        <v>16</v>
      </c>
      <c r="H184" s="22">
        <f t="shared" si="10"/>
        <v>0.63500000000000001</v>
      </c>
      <c r="I184" s="23" t="s">
        <v>24</v>
      </c>
      <c r="J184" s="399"/>
      <c r="K184" s="391"/>
      <c r="L184" s="392"/>
    </row>
    <row r="185" spans="1:12" x14ac:dyDescent="0.25">
      <c r="A185" s="410"/>
      <c r="B185" s="75" t="s">
        <v>192</v>
      </c>
      <c r="C185" s="70">
        <v>1215</v>
      </c>
      <c r="D185" s="13" t="s">
        <v>16</v>
      </c>
      <c r="E185" s="50">
        <v>1345</v>
      </c>
      <c r="F185" s="166">
        <f t="shared" si="9"/>
        <v>1.2150000000000001</v>
      </c>
      <c r="G185" s="13" t="s">
        <v>16</v>
      </c>
      <c r="H185" s="14">
        <f t="shared" si="10"/>
        <v>1.345</v>
      </c>
      <c r="I185" s="51" t="s">
        <v>23</v>
      </c>
      <c r="J185" s="399"/>
      <c r="K185" s="391"/>
      <c r="L185" s="392"/>
    </row>
    <row r="186" spans="1:12" x14ac:dyDescent="0.25">
      <c r="A186" s="410"/>
      <c r="B186" s="75" t="s">
        <v>193</v>
      </c>
      <c r="C186" s="70">
        <v>1215</v>
      </c>
      <c r="D186" s="13" t="s">
        <v>16</v>
      </c>
      <c r="E186" s="50">
        <v>1345</v>
      </c>
      <c r="F186" s="166">
        <f t="shared" si="9"/>
        <v>1.2150000000000001</v>
      </c>
      <c r="G186" s="13" t="s">
        <v>16</v>
      </c>
      <c r="H186" s="14">
        <f t="shared" si="10"/>
        <v>1.345</v>
      </c>
      <c r="I186" s="51" t="s">
        <v>23</v>
      </c>
      <c r="J186" s="399"/>
      <c r="K186" s="391"/>
      <c r="L186" s="392"/>
    </row>
    <row r="187" spans="1:12" x14ac:dyDescent="0.25">
      <c r="A187" s="410"/>
      <c r="B187" s="80" t="s">
        <v>194</v>
      </c>
      <c r="C187" s="20">
        <v>770</v>
      </c>
      <c r="D187" s="21" t="s">
        <v>16</v>
      </c>
      <c r="E187" s="155">
        <v>635</v>
      </c>
      <c r="F187" s="179">
        <f t="shared" si="9"/>
        <v>0.77</v>
      </c>
      <c r="G187" s="21" t="s">
        <v>16</v>
      </c>
      <c r="H187" s="22">
        <f t="shared" si="10"/>
        <v>0.63500000000000001</v>
      </c>
      <c r="I187" s="23" t="s">
        <v>24</v>
      </c>
      <c r="J187" s="399"/>
      <c r="K187" s="391"/>
      <c r="L187" s="392"/>
    </row>
    <row r="188" spans="1:12" x14ac:dyDescent="0.25">
      <c r="A188" s="410"/>
      <c r="B188" s="83" t="s">
        <v>195</v>
      </c>
      <c r="C188" s="25">
        <v>765</v>
      </c>
      <c r="D188" s="26" t="s">
        <v>16</v>
      </c>
      <c r="E188" s="157">
        <v>635</v>
      </c>
      <c r="F188" s="181">
        <f t="shared" si="9"/>
        <v>0.76500000000000001</v>
      </c>
      <c r="G188" s="26" t="s">
        <v>16</v>
      </c>
      <c r="H188" s="27">
        <f t="shared" si="10"/>
        <v>0.63500000000000001</v>
      </c>
      <c r="I188" s="28" t="s">
        <v>98</v>
      </c>
      <c r="J188" s="399"/>
      <c r="K188" s="391"/>
      <c r="L188" s="392"/>
    </row>
    <row r="189" spans="1:12" x14ac:dyDescent="0.25">
      <c r="A189" s="410"/>
      <c r="B189" s="84" t="s">
        <v>196</v>
      </c>
      <c r="C189" s="127">
        <v>765</v>
      </c>
      <c r="D189" s="128" t="s">
        <v>16</v>
      </c>
      <c r="E189" s="164">
        <v>4705</v>
      </c>
      <c r="F189" s="182">
        <f t="shared" si="9"/>
        <v>0.76500000000000001</v>
      </c>
      <c r="G189" s="183" t="s">
        <v>16</v>
      </c>
      <c r="H189" s="184">
        <f t="shared" si="10"/>
        <v>4.7050000000000001</v>
      </c>
      <c r="I189" s="85" t="s">
        <v>235</v>
      </c>
      <c r="J189" s="399"/>
      <c r="K189" s="391"/>
      <c r="L189" s="392"/>
    </row>
    <row r="190" spans="1:12" x14ac:dyDescent="0.25">
      <c r="A190" s="410"/>
      <c r="B190" s="84" t="s">
        <v>197</v>
      </c>
      <c r="C190" s="127">
        <v>765</v>
      </c>
      <c r="D190" s="128" t="s">
        <v>16</v>
      </c>
      <c r="E190" s="164">
        <v>4705</v>
      </c>
      <c r="F190" s="182">
        <f t="shared" si="9"/>
        <v>0.76500000000000001</v>
      </c>
      <c r="G190" s="183" t="s">
        <v>16</v>
      </c>
      <c r="H190" s="184">
        <f t="shared" si="10"/>
        <v>4.7050000000000001</v>
      </c>
      <c r="I190" s="85" t="s">
        <v>235</v>
      </c>
      <c r="J190" s="399"/>
      <c r="K190" s="391"/>
      <c r="L190" s="392"/>
    </row>
    <row r="191" spans="1:12" x14ac:dyDescent="0.25">
      <c r="A191" s="410"/>
      <c r="B191" s="84" t="s">
        <v>198</v>
      </c>
      <c r="C191" s="127">
        <v>765</v>
      </c>
      <c r="D191" s="128" t="s">
        <v>16</v>
      </c>
      <c r="E191" s="164">
        <v>4705</v>
      </c>
      <c r="F191" s="182">
        <f t="shared" si="9"/>
        <v>0.76500000000000001</v>
      </c>
      <c r="G191" s="183" t="s">
        <v>16</v>
      </c>
      <c r="H191" s="184">
        <f t="shared" si="10"/>
        <v>4.7050000000000001</v>
      </c>
      <c r="I191" s="85" t="s">
        <v>235</v>
      </c>
      <c r="J191" s="399"/>
      <c r="K191" s="391"/>
      <c r="L191" s="392"/>
    </row>
    <row r="192" spans="1:12" x14ac:dyDescent="0.25">
      <c r="A192" s="410"/>
      <c r="B192" s="81" t="s">
        <v>199</v>
      </c>
      <c r="C192" s="30">
        <v>765</v>
      </c>
      <c r="D192" s="31" t="s">
        <v>16</v>
      </c>
      <c r="E192" s="156">
        <v>635</v>
      </c>
      <c r="F192" s="180">
        <f t="shared" si="9"/>
        <v>0.76500000000000001</v>
      </c>
      <c r="G192" s="31" t="s">
        <v>16</v>
      </c>
      <c r="H192" s="32">
        <f t="shared" si="10"/>
        <v>0.63500000000000001</v>
      </c>
      <c r="I192" s="33" t="s">
        <v>25</v>
      </c>
      <c r="J192" s="399"/>
      <c r="K192" s="391"/>
      <c r="L192" s="392"/>
    </row>
    <row r="193" spans="1:12" x14ac:dyDescent="0.25">
      <c r="A193" s="410"/>
      <c r="B193" s="80" t="s">
        <v>200</v>
      </c>
      <c r="C193" s="20">
        <v>770</v>
      </c>
      <c r="D193" s="21" t="s">
        <v>16</v>
      </c>
      <c r="E193" s="155">
        <v>635</v>
      </c>
      <c r="F193" s="179">
        <f t="shared" si="9"/>
        <v>0.77</v>
      </c>
      <c r="G193" s="21" t="s">
        <v>16</v>
      </c>
      <c r="H193" s="22">
        <f t="shared" si="10"/>
        <v>0.63500000000000001</v>
      </c>
      <c r="I193" s="23" t="s">
        <v>24</v>
      </c>
      <c r="J193" s="399"/>
      <c r="K193" s="391"/>
      <c r="L193" s="392"/>
    </row>
    <row r="194" spans="1:12" x14ac:dyDescent="0.25">
      <c r="A194" s="410"/>
      <c r="B194" s="75" t="s">
        <v>201</v>
      </c>
      <c r="C194" s="70">
        <v>1215</v>
      </c>
      <c r="D194" s="13" t="s">
        <v>16</v>
      </c>
      <c r="E194" s="50">
        <v>1345</v>
      </c>
      <c r="F194" s="166">
        <f t="shared" si="9"/>
        <v>1.2150000000000001</v>
      </c>
      <c r="G194" s="13" t="s">
        <v>16</v>
      </c>
      <c r="H194" s="14">
        <f t="shared" si="10"/>
        <v>1.345</v>
      </c>
      <c r="I194" s="51" t="s">
        <v>23</v>
      </c>
      <c r="J194" s="399"/>
      <c r="K194" s="391"/>
      <c r="L194" s="392"/>
    </row>
    <row r="195" spans="1:12" x14ac:dyDescent="0.25">
      <c r="A195" s="410"/>
      <c r="B195" s="75" t="s">
        <v>202</v>
      </c>
      <c r="C195" s="70">
        <v>1215</v>
      </c>
      <c r="D195" s="13" t="s">
        <v>16</v>
      </c>
      <c r="E195" s="50">
        <v>1345</v>
      </c>
      <c r="F195" s="166">
        <f t="shared" si="9"/>
        <v>1.2150000000000001</v>
      </c>
      <c r="G195" s="13" t="s">
        <v>16</v>
      </c>
      <c r="H195" s="14">
        <f t="shared" si="10"/>
        <v>1.345</v>
      </c>
      <c r="I195" s="51" t="s">
        <v>23</v>
      </c>
      <c r="J195" s="399"/>
      <c r="K195" s="391"/>
      <c r="L195" s="392"/>
    </row>
    <row r="196" spans="1:12" x14ac:dyDescent="0.25">
      <c r="A196" s="410"/>
      <c r="B196" s="80" t="s">
        <v>203</v>
      </c>
      <c r="C196" s="20">
        <v>770</v>
      </c>
      <c r="D196" s="21" t="s">
        <v>16</v>
      </c>
      <c r="E196" s="155">
        <v>635</v>
      </c>
      <c r="F196" s="179">
        <f t="shared" si="9"/>
        <v>0.77</v>
      </c>
      <c r="G196" s="21" t="s">
        <v>16</v>
      </c>
      <c r="H196" s="22">
        <f t="shared" si="10"/>
        <v>0.63500000000000001</v>
      </c>
      <c r="I196" s="23" t="s">
        <v>24</v>
      </c>
      <c r="J196" s="399"/>
      <c r="K196" s="391"/>
      <c r="L196" s="392"/>
    </row>
    <row r="197" spans="1:12" x14ac:dyDescent="0.25">
      <c r="A197" s="410"/>
      <c r="B197" s="83" t="s">
        <v>204</v>
      </c>
      <c r="C197" s="25">
        <v>765</v>
      </c>
      <c r="D197" s="26" t="s">
        <v>16</v>
      </c>
      <c r="E197" s="157">
        <v>635</v>
      </c>
      <c r="F197" s="181">
        <f t="shared" si="9"/>
        <v>0.76500000000000001</v>
      </c>
      <c r="G197" s="26" t="s">
        <v>16</v>
      </c>
      <c r="H197" s="27">
        <f t="shared" si="10"/>
        <v>0.63500000000000001</v>
      </c>
      <c r="I197" s="28" t="s">
        <v>98</v>
      </c>
      <c r="J197" s="399"/>
      <c r="K197" s="391"/>
      <c r="L197" s="392"/>
    </row>
    <row r="198" spans="1:12" x14ac:dyDescent="0.25">
      <c r="A198" s="410"/>
      <c r="B198" s="84" t="s">
        <v>205</v>
      </c>
      <c r="C198" s="127">
        <v>765</v>
      </c>
      <c r="D198" s="128" t="s">
        <v>16</v>
      </c>
      <c r="E198" s="164">
        <v>4705</v>
      </c>
      <c r="F198" s="182">
        <f t="shared" si="9"/>
        <v>0.76500000000000001</v>
      </c>
      <c r="G198" s="183" t="s">
        <v>16</v>
      </c>
      <c r="H198" s="184">
        <f t="shared" si="10"/>
        <v>4.7050000000000001</v>
      </c>
      <c r="I198" s="85" t="s">
        <v>235</v>
      </c>
      <c r="J198" s="399"/>
      <c r="K198" s="391"/>
      <c r="L198" s="392"/>
    </row>
    <row r="199" spans="1:12" x14ac:dyDescent="0.25">
      <c r="A199" s="410"/>
      <c r="B199" s="84" t="s">
        <v>206</v>
      </c>
      <c r="C199" s="127">
        <v>765</v>
      </c>
      <c r="D199" s="128" t="s">
        <v>16</v>
      </c>
      <c r="E199" s="164">
        <v>4705</v>
      </c>
      <c r="F199" s="182">
        <f t="shared" si="9"/>
        <v>0.76500000000000001</v>
      </c>
      <c r="G199" s="183" t="s">
        <v>16</v>
      </c>
      <c r="H199" s="184">
        <f t="shared" si="10"/>
        <v>4.7050000000000001</v>
      </c>
      <c r="I199" s="85" t="s">
        <v>235</v>
      </c>
      <c r="J199" s="399"/>
      <c r="K199" s="391"/>
      <c r="L199" s="392"/>
    </row>
    <row r="200" spans="1:12" x14ac:dyDescent="0.25">
      <c r="A200" s="410"/>
      <c r="B200" s="84" t="s">
        <v>207</v>
      </c>
      <c r="C200" s="127">
        <v>765</v>
      </c>
      <c r="D200" s="128" t="s">
        <v>16</v>
      </c>
      <c r="E200" s="164">
        <v>4705</v>
      </c>
      <c r="F200" s="182">
        <f t="shared" si="9"/>
        <v>0.76500000000000001</v>
      </c>
      <c r="G200" s="183" t="s">
        <v>16</v>
      </c>
      <c r="H200" s="184">
        <f t="shared" si="10"/>
        <v>4.7050000000000001</v>
      </c>
      <c r="I200" s="85" t="s">
        <v>235</v>
      </c>
      <c r="J200" s="399"/>
      <c r="K200" s="391"/>
      <c r="L200" s="392"/>
    </row>
    <row r="201" spans="1:12" x14ac:dyDescent="0.25">
      <c r="A201" s="410"/>
      <c r="B201" s="81" t="s">
        <v>208</v>
      </c>
      <c r="C201" s="30">
        <v>765</v>
      </c>
      <c r="D201" s="31" t="s">
        <v>16</v>
      </c>
      <c r="E201" s="156">
        <v>635</v>
      </c>
      <c r="F201" s="180">
        <f t="shared" si="9"/>
        <v>0.76500000000000001</v>
      </c>
      <c r="G201" s="31" t="s">
        <v>16</v>
      </c>
      <c r="H201" s="32">
        <f t="shared" si="10"/>
        <v>0.63500000000000001</v>
      </c>
      <c r="I201" s="33" t="s">
        <v>25</v>
      </c>
      <c r="J201" s="399"/>
      <c r="K201" s="391"/>
      <c r="L201" s="392"/>
    </row>
    <row r="202" spans="1:12" x14ac:dyDescent="0.25">
      <c r="A202" s="410"/>
      <c r="B202" s="80" t="s">
        <v>209</v>
      </c>
      <c r="C202" s="20">
        <v>770</v>
      </c>
      <c r="D202" s="21" t="s">
        <v>16</v>
      </c>
      <c r="E202" s="155">
        <v>635</v>
      </c>
      <c r="F202" s="179">
        <f t="shared" si="9"/>
        <v>0.77</v>
      </c>
      <c r="G202" s="21" t="s">
        <v>16</v>
      </c>
      <c r="H202" s="22">
        <f t="shared" si="10"/>
        <v>0.63500000000000001</v>
      </c>
      <c r="I202" s="23" t="s">
        <v>24</v>
      </c>
      <c r="J202" s="399"/>
      <c r="K202" s="391"/>
      <c r="L202" s="392"/>
    </row>
    <row r="203" spans="1:12" x14ac:dyDescent="0.25">
      <c r="A203" s="410"/>
      <c r="B203" s="75" t="s">
        <v>210</v>
      </c>
      <c r="C203" s="70">
        <v>1215</v>
      </c>
      <c r="D203" s="13" t="s">
        <v>16</v>
      </c>
      <c r="E203" s="50">
        <v>1345</v>
      </c>
      <c r="F203" s="166">
        <f t="shared" si="9"/>
        <v>1.2150000000000001</v>
      </c>
      <c r="G203" s="13" t="s">
        <v>16</v>
      </c>
      <c r="H203" s="14">
        <f t="shared" si="10"/>
        <v>1.345</v>
      </c>
      <c r="I203" s="51" t="s">
        <v>23</v>
      </c>
      <c r="J203" s="399"/>
      <c r="K203" s="391"/>
      <c r="L203" s="392"/>
    </row>
    <row r="204" spans="1:12" x14ac:dyDescent="0.25">
      <c r="A204" s="410"/>
      <c r="B204" s="75" t="s">
        <v>211</v>
      </c>
      <c r="C204" s="70">
        <v>1215</v>
      </c>
      <c r="D204" s="13" t="s">
        <v>16</v>
      </c>
      <c r="E204" s="50">
        <v>1345</v>
      </c>
      <c r="F204" s="166">
        <f t="shared" si="9"/>
        <v>1.2150000000000001</v>
      </c>
      <c r="G204" s="13" t="s">
        <v>16</v>
      </c>
      <c r="H204" s="14">
        <f t="shared" si="10"/>
        <v>1.345</v>
      </c>
      <c r="I204" s="51" t="s">
        <v>23</v>
      </c>
      <c r="J204" s="399"/>
      <c r="K204" s="391"/>
      <c r="L204" s="392"/>
    </row>
    <row r="205" spans="1:12" x14ac:dyDescent="0.25">
      <c r="A205" s="410"/>
      <c r="B205" s="76" t="s">
        <v>212</v>
      </c>
      <c r="C205" s="34">
        <v>615</v>
      </c>
      <c r="D205" s="35" t="s">
        <v>16</v>
      </c>
      <c r="E205" s="151">
        <v>1320</v>
      </c>
      <c r="F205" s="169">
        <f t="shared" si="9"/>
        <v>0.61499999999999999</v>
      </c>
      <c r="G205" s="35" t="s">
        <v>16</v>
      </c>
      <c r="H205" s="36">
        <f t="shared" si="10"/>
        <v>1.32</v>
      </c>
      <c r="I205" s="37" t="s">
        <v>97</v>
      </c>
      <c r="J205" s="399"/>
      <c r="K205" s="391"/>
      <c r="L205" s="392"/>
    </row>
    <row r="206" spans="1:12" x14ac:dyDescent="0.25">
      <c r="A206" s="410"/>
      <c r="B206" s="77" t="s">
        <v>213</v>
      </c>
      <c r="C206" s="38">
        <v>1215</v>
      </c>
      <c r="D206" s="39" t="s">
        <v>16</v>
      </c>
      <c r="E206" s="152">
        <v>1320</v>
      </c>
      <c r="F206" s="176">
        <f t="shared" ref="F206:F227" si="11">C206/1000</f>
        <v>1.2150000000000001</v>
      </c>
      <c r="G206" s="39" t="s">
        <v>16</v>
      </c>
      <c r="H206" s="40">
        <f t="shared" ref="H206:H227" si="12">E206/1000</f>
        <v>1.32</v>
      </c>
      <c r="I206" s="41" t="s">
        <v>26</v>
      </c>
      <c r="J206" s="399"/>
      <c r="K206" s="391"/>
      <c r="L206" s="392"/>
    </row>
    <row r="207" spans="1:12" x14ac:dyDescent="0.25">
      <c r="A207" s="410"/>
      <c r="B207" s="78" t="s">
        <v>214</v>
      </c>
      <c r="C207" s="42">
        <v>1220</v>
      </c>
      <c r="D207" s="43" t="s">
        <v>16</v>
      </c>
      <c r="E207" s="153">
        <v>1320</v>
      </c>
      <c r="F207" s="178">
        <f t="shared" si="11"/>
        <v>1.22</v>
      </c>
      <c r="G207" s="43" t="s">
        <v>16</v>
      </c>
      <c r="H207" s="44">
        <f t="shared" si="12"/>
        <v>1.32</v>
      </c>
      <c r="I207" s="45" t="s">
        <v>27</v>
      </c>
      <c r="J207" s="399"/>
      <c r="K207" s="391"/>
      <c r="L207" s="392"/>
    </row>
    <row r="208" spans="1:12" x14ac:dyDescent="0.25">
      <c r="A208" s="410"/>
      <c r="B208" s="79" t="s">
        <v>215</v>
      </c>
      <c r="C208" s="46">
        <v>1225</v>
      </c>
      <c r="D208" s="47" t="s">
        <v>16</v>
      </c>
      <c r="E208" s="154">
        <v>1320</v>
      </c>
      <c r="F208" s="177">
        <f t="shared" si="11"/>
        <v>1.2250000000000001</v>
      </c>
      <c r="G208" s="47" t="s">
        <v>16</v>
      </c>
      <c r="H208" s="48">
        <f t="shared" si="12"/>
        <v>1.32</v>
      </c>
      <c r="I208" s="49" t="s">
        <v>96</v>
      </c>
      <c r="J208" s="399"/>
      <c r="K208" s="391"/>
      <c r="L208" s="392"/>
    </row>
    <row r="209" spans="1:12" x14ac:dyDescent="0.25">
      <c r="A209" s="410"/>
      <c r="B209" s="77" t="s">
        <v>216</v>
      </c>
      <c r="C209" s="38">
        <v>1215</v>
      </c>
      <c r="D209" s="39" t="s">
        <v>16</v>
      </c>
      <c r="E209" s="152">
        <v>1320</v>
      </c>
      <c r="F209" s="176">
        <f t="shared" si="11"/>
        <v>1.2150000000000001</v>
      </c>
      <c r="G209" s="39" t="s">
        <v>16</v>
      </c>
      <c r="H209" s="40">
        <f t="shared" si="12"/>
        <v>1.32</v>
      </c>
      <c r="I209" s="41" t="s">
        <v>26</v>
      </c>
      <c r="J209" s="399"/>
      <c r="K209" s="391"/>
      <c r="L209" s="392"/>
    </row>
    <row r="210" spans="1:12" x14ac:dyDescent="0.25">
      <c r="A210" s="410"/>
      <c r="B210" s="76" t="s">
        <v>217</v>
      </c>
      <c r="C210" s="34">
        <v>615</v>
      </c>
      <c r="D210" s="35" t="s">
        <v>16</v>
      </c>
      <c r="E210" s="151">
        <v>1320</v>
      </c>
      <c r="F210" s="169">
        <f t="shared" si="11"/>
        <v>0.61499999999999999</v>
      </c>
      <c r="G210" s="35" t="s">
        <v>16</v>
      </c>
      <c r="H210" s="36">
        <f t="shared" si="12"/>
        <v>1.32</v>
      </c>
      <c r="I210" s="37" t="s">
        <v>97</v>
      </c>
      <c r="J210" s="399"/>
      <c r="K210" s="391"/>
      <c r="L210" s="392"/>
    </row>
    <row r="211" spans="1:12" x14ac:dyDescent="0.25">
      <c r="A211" s="410"/>
      <c r="B211" s="75" t="s">
        <v>218</v>
      </c>
      <c r="C211" s="70">
        <v>1215</v>
      </c>
      <c r="D211" s="13" t="s">
        <v>16</v>
      </c>
      <c r="E211" s="50">
        <v>1345</v>
      </c>
      <c r="F211" s="166">
        <f t="shared" si="11"/>
        <v>1.2150000000000001</v>
      </c>
      <c r="G211" s="13" t="s">
        <v>16</v>
      </c>
      <c r="H211" s="14">
        <f t="shared" si="12"/>
        <v>1.345</v>
      </c>
      <c r="I211" s="51" t="s">
        <v>23</v>
      </c>
      <c r="J211" s="399"/>
      <c r="K211" s="391"/>
      <c r="L211" s="392"/>
    </row>
    <row r="212" spans="1:12" x14ac:dyDescent="0.25">
      <c r="A212" s="410"/>
      <c r="B212" s="75" t="s">
        <v>219</v>
      </c>
      <c r="C212" s="70">
        <v>1215</v>
      </c>
      <c r="D212" s="13" t="s">
        <v>16</v>
      </c>
      <c r="E212" s="50">
        <v>1345</v>
      </c>
      <c r="F212" s="166">
        <f t="shared" si="11"/>
        <v>1.2150000000000001</v>
      </c>
      <c r="G212" s="13" t="s">
        <v>16</v>
      </c>
      <c r="H212" s="14">
        <f t="shared" si="12"/>
        <v>1.345</v>
      </c>
      <c r="I212" s="51" t="s">
        <v>23</v>
      </c>
      <c r="J212" s="399"/>
      <c r="K212" s="391"/>
      <c r="L212" s="392"/>
    </row>
    <row r="213" spans="1:12" x14ac:dyDescent="0.25">
      <c r="A213" s="410"/>
      <c r="B213" s="76" t="s">
        <v>220</v>
      </c>
      <c r="C213" s="34">
        <v>615</v>
      </c>
      <c r="D213" s="35" t="s">
        <v>16</v>
      </c>
      <c r="E213" s="151">
        <v>1320</v>
      </c>
      <c r="F213" s="169">
        <f t="shared" si="11"/>
        <v>0.61499999999999999</v>
      </c>
      <c r="G213" s="35" t="s">
        <v>16</v>
      </c>
      <c r="H213" s="36">
        <f t="shared" si="12"/>
        <v>1.32</v>
      </c>
      <c r="I213" s="37" t="s">
        <v>97</v>
      </c>
      <c r="J213" s="399"/>
      <c r="K213" s="391"/>
      <c r="L213" s="392"/>
    </row>
    <row r="214" spans="1:12" x14ac:dyDescent="0.25">
      <c r="A214" s="410"/>
      <c r="B214" s="77" t="s">
        <v>221</v>
      </c>
      <c r="C214" s="38">
        <v>1215</v>
      </c>
      <c r="D214" s="39" t="s">
        <v>16</v>
      </c>
      <c r="E214" s="152">
        <v>1320</v>
      </c>
      <c r="F214" s="176">
        <f t="shared" si="11"/>
        <v>1.2150000000000001</v>
      </c>
      <c r="G214" s="39" t="s">
        <v>16</v>
      </c>
      <c r="H214" s="40">
        <f t="shared" si="12"/>
        <v>1.32</v>
      </c>
      <c r="I214" s="41" t="s">
        <v>26</v>
      </c>
      <c r="J214" s="399"/>
      <c r="K214" s="391"/>
      <c r="L214" s="392"/>
    </row>
    <row r="215" spans="1:12" x14ac:dyDescent="0.25">
      <c r="A215" s="410"/>
      <c r="B215" s="78" t="s">
        <v>222</v>
      </c>
      <c r="C215" s="42">
        <v>1220</v>
      </c>
      <c r="D215" s="43" t="s">
        <v>16</v>
      </c>
      <c r="E215" s="153">
        <v>1320</v>
      </c>
      <c r="F215" s="178">
        <f t="shared" si="11"/>
        <v>1.22</v>
      </c>
      <c r="G215" s="43" t="s">
        <v>16</v>
      </c>
      <c r="H215" s="44">
        <f t="shared" si="12"/>
        <v>1.32</v>
      </c>
      <c r="I215" s="45" t="s">
        <v>27</v>
      </c>
      <c r="J215" s="399"/>
      <c r="K215" s="391"/>
      <c r="L215" s="392"/>
    </row>
    <row r="216" spans="1:12" x14ac:dyDescent="0.25">
      <c r="A216" s="410"/>
      <c r="B216" s="79" t="s">
        <v>223</v>
      </c>
      <c r="C216" s="46">
        <v>1225</v>
      </c>
      <c r="D216" s="47" t="s">
        <v>16</v>
      </c>
      <c r="E216" s="154">
        <v>1320</v>
      </c>
      <c r="F216" s="177">
        <f t="shared" si="11"/>
        <v>1.2250000000000001</v>
      </c>
      <c r="G216" s="47" t="s">
        <v>16</v>
      </c>
      <c r="H216" s="48">
        <f t="shared" si="12"/>
        <v>1.32</v>
      </c>
      <c r="I216" s="49" t="s">
        <v>96</v>
      </c>
      <c r="J216" s="399"/>
      <c r="K216" s="391"/>
      <c r="L216" s="392"/>
    </row>
    <row r="217" spans="1:12" x14ac:dyDescent="0.25">
      <c r="A217" s="410"/>
      <c r="B217" s="77" t="s">
        <v>224</v>
      </c>
      <c r="C217" s="38">
        <v>1215</v>
      </c>
      <c r="D217" s="39" t="s">
        <v>16</v>
      </c>
      <c r="E217" s="152">
        <v>1320</v>
      </c>
      <c r="F217" s="176">
        <f t="shared" si="11"/>
        <v>1.2150000000000001</v>
      </c>
      <c r="G217" s="39" t="s">
        <v>16</v>
      </c>
      <c r="H217" s="40">
        <f t="shared" si="12"/>
        <v>1.32</v>
      </c>
      <c r="I217" s="41" t="s">
        <v>26</v>
      </c>
      <c r="J217" s="399"/>
      <c r="K217" s="391"/>
      <c r="L217" s="392"/>
    </row>
    <row r="218" spans="1:12" x14ac:dyDescent="0.25">
      <c r="A218" s="410"/>
      <c r="B218" s="76" t="s">
        <v>225</v>
      </c>
      <c r="C218" s="34">
        <v>615</v>
      </c>
      <c r="D218" s="35" t="s">
        <v>16</v>
      </c>
      <c r="E218" s="151">
        <v>1320</v>
      </c>
      <c r="F218" s="169">
        <f t="shared" si="11"/>
        <v>0.61499999999999999</v>
      </c>
      <c r="G218" s="35" t="s">
        <v>16</v>
      </c>
      <c r="H218" s="36">
        <f t="shared" si="12"/>
        <v>1.32</v>
      </c>
      <c r="I218" s="37" t="s">
        <v>97</v>
      </c>
      <c r="J218" s="399"/>
      <c r="K218" s="391"/>
      <c r="L218" s="392"/>
    </row>
    <row r="219" spans="1:12" x14ac:dyDescent="0.25">
      <c r="A219" s="410"/>
      <c r="B219" s="75" t="s">
        <v>226</v>
      </c>
      <c r="C219" s="70">
        <v>1215</v>
      </c>
      <c r="D219" s="13" t="s">
        <v>16</v>
      </c>
      <c r="E219" s="50">
        <v>1345</v>
      </c>
      <c r="F219" s="166">
        <f t="shared" si="11"/>
        <v>1.2150000000000001</v>
      </c>
      <c r="G219" s="13" t="s">
        <v>16</v>
      </c>
      <c r="H219" s="14">
        <f t="shared" si="12"/>
        <v>1.345</v>
      </c>
      <c r="I219" s="51" t="s">
        <v>23</v>
      </c>
      <c r="J219" s="399"/>
      <c r="K219" s="391"/>
      <c r="L219" s="392"/>
    </row>
    <row r="220" spans="1:12" x14ac:dyDescent="0.25">
      <c r="A220" s="410"/>
      <c r="B220" s="75" t="s">
        <v>227</v>
      </c>
      <c r="C220" s="70">
        <v>1215</v>
      </c>
      <c r="D220" s="13" t="s">
        <v>16</v>
      </c>
      <c r="E220" s="50">
        <v>1345</v>
      </c>
      <c r="F220" s="166">
        <f t="shared" si="11"/>
        <v>1.2150000000000001</v>
      </c>
      <c r="G220" s="13" t="s">
        <v>16</v>
      </c>
      <c r="H220" s="14">
        <f t="shared" si="12"/>
        <v>1.345</v>
      </c>
      <c r="I220" s="51" t="s">
        <v>23</v>
      </c>
      <c r="J220" s="399"/>
      <c r="K220" s="391"/>
      <c r="L220" s="392"/>
    </row>
    <row r="221" spans="1:12" x14ac:dyDescent="0.25">
      <c r="A221" s="410"/>
      <c r="B221" s="76" t="s">
        <v>228</v>
      </c>
      <c r="C221" s="34">
        <v>615</v>
      </c>
      <c r="D221" s="35" t="s">
        <v>16</v>
      </c>
      <c r="E221" s="151">
        <v>1320</v>
      </c>
      <c r="F221" s="166">
        <f t="shared" si="11"/>
        <v>0.61499999999999999</v>
      </c>
      <c r="G221" s="35" t="s">
        <v>16</v>
      </c>
      <c r="H221" s="14">
        <f t="shared" si="12"/>
        <v>1.32</v>
      </c>
      <c r="I221" s="37" t="s">
        <v>97</v>
      </c>
      <c r="J221" s="399"/>
      <c r="K221" s="391"/>
      <c r="L221" s="392"/>
    </row>
    <row r="222" spans="1:12" x14ac:dyDescent="0.25">
      <c r="A222" s="410"/>
      <c r="B222" s="77" t="s">
        <v>229</v>
      </c>
      <c r="C222" s="38">
        <v>1215</v>
      </c>
      <c r="D222" s="39" t="s">
        <v>16</v>
      </c>
      <c r="E222" s="152">
        <v>1320</v>
      </c>
      <c r="F222" s="176">
        <f t="shared" si="11"/>
        <v>1.2150000000000001</v>
      </c>
      <c r="G222" s="39" t="s">
        <v>16</v>
      </c>
      <c r="H222" s="40">
        <f t="shared" si="12"/>
        <v>1.32</v>
      </c>
      <c r="I222" s="41" t="s">
        <v>26</v>
      </c>
      <c r="J222" s="399"/>
      <c r="K222" s="391"/>
      <c r="L222" s="392"/>
    </row>
    <row r="223" spans="1:12" x14ac:dyDescent="0.25">
      <c r="A223" s="410"/>
      <c r="B223" s="78" t="s">
        <v>230</v>
      </c>
      <c r="C223" s="42">
        <v>1220</v>
      </c>
      <c r="D223" s="43" t="s">
        <v>16</v>
      </c>
      <c r="E223" s="153">
        <v>1320</v>
      </c>
      <c r="F223" s="178">
        <f t="shared" si="11"/>
        <v>1.22</v>
      </c>
      <c r="G223" s="43" t="s">
        <v>16</v>
      </c>
      <c r="H223" s="44">
        <f t="shared" si="12"/>
        <v>1.32</v>
      </c>
      <c r="I223" s="45" t="s">
        <v>27</v>
      </c>
      <c r="J223" s="399"/>
      <c r="K223" s="391"/>
      <c r="L223" s="392"/>
    </row>
    <row r="224" spans="1:12" x14ac:dyDescent="0.25">
      <c r="A224" s="410"/>
      <c r="B224" s="79" t="s">
        <v>231</v>
      </c>
      <c r="C224" s="46">
        <v>1225</v>
      </c>
      <c r="D224" s="47" t="s">
        <v>16</v>
      </c>
      <c r="E224" s="154">
        <v>1320</v>
      </c>
      <c r="F224" s="177">
        <f t="shared" si="11"/>
        <v>1.2250000000000001</v>
      </c>
      <c r="G224" s="47" t="s">
        <v>16</v>
      </c>
      <c r="H224" s="48">
        <f t="shared" si="12"/>
        <v>1.32</v>
      </c>
      <c r="I224" s="49" t="s">
        <v>96</v>
      </c>
      <c r="J224" s="399"/>
      <c r="K224" s="391"/>
      <c r="L224" s="392"/>
    </row>
    <row r="225" spans="1:13" x14ac:dyDescent="0.25">
      <c r="A225" s="410"/>
      <c r="B225" s="77" t="s">
        <v>232</v>
      </c>
      <c r="C225" s="38">
        <v>1215</v>
      </c>
      <c r="D225" s="39" t="s">
        <v>16</v>
      </c>
      <c r="E225" s="152">
        <v>1320</v>
      </c>
      <c r="F225" s="176">
        <f t="shared" si="11"/>
        <v>1.2150000000000001</v>
      </c>
      <c r="G225" s="39" t="s">
        <v>16</v>
      </c>
      <c r="H225" s="40">
        <f t="shared" si="12"/>
        <v>1.32</v>
      </c>
      <c r="I225" s="41" t="s">
        <v>26</v>
      </c>
      <c r="J225" s="399"/>
      <c r="K225" s="391"/>
      <c r="L225" s="392"/>
    </row>
    <row r="226" spans="1:13" x14ac:dyDescent="0.25">
      <c r="A226" s="410"/>
      <c r="B226" s="76" t="s">
        <v>233</v>
      </c>
      <c r="C226" s="34">
        <v>615</v>
      </c>
      <c r="D226" s="35" t="s">
        <v>16</v>
      </c>
      <c r="E226" s="151">
        <v>1320</v>
      </c>
      <c r="F226" s="169">
        <f t="shared" si="11"/>
        <v>0.61499999999999999</v>
      </c>
      <c r="G226" s="35" t="s">
        <v>16</v>
      </c>
      <c r="H226" s="36">
        <f t="shared" si="12"/>
        <v>1.32</v>
      </c>
      <c r="I226" s="37" t="s">
        <v>97</v>
      </c>
      <c r="J226" s="399"/>
      <c r="K226" s="391"/>
      <c r="L226" s="392"/>
    </row>
    <row r="227" spans="1:13" x14ac:dyDescent="0.25">
      <c r="A227" s="410"/>
      <c r="B227" s="113" t="s">
        <v>234</v>
      </c>
      <c r="C227" s="116">
        <v>1215</v>
      </c>
      <c r="D227" s="117" t="s">
        <v>16</v>
      </c>
      <c r="E227" s="165">
        <v>1345</v>
      </c>
      <c r="F227" s="166">
        <f t="shared" si="11"/>
        <v>1.2150000000000001</v>
      </c>
      <c r="G227" s="117" t="s">
        <v>16</v>
      </c>
      <c r="H227" s="14">
        <f t="shared" si="12"/>
        <v>1.345</v>
      </c>
      <c r="I227" s="114" t="s">
        <v>23</v>
      </c>
      <c r="J227" s="404"/>
      <c r="K227" s="405"/>
      <c r="L227" s="406"/>
    </row>
    <row r="228" spans="1:13" ht="15.75" thickBot="1" x14ac:dyDescent="0.3">
      <c r="A228" s="411"/>
      <c r="B228" s="115"/>
      <c r="C228" s="73"/>
      <c r="D228" s="73"/>
      <c r="E228" s="73"/>
      <c r="F228" s="73"/>
      <c r="G228" s="73"/>
      <c r="H228" s="73"/>
      <c r="I228" s="115"/>
      <c r="J228" s="412"/>
      <c r="K228" s="413"/>
      <c r="L228" s="414"/>
    </row>
    <row r="232" spans="1:13" x14ac:dyDescent="0.25">
      <c r="A232" s="149" t="s">
        <v>17</v>
      </c>
    </row>
    <row r="233" spans="1:13" x14ac:dyDescent="0.25">
      <c r="A233" s="403" t="s">
        <v>245</v>
      </c>
      <c r="B233" s="403"/>
      <c r="C233" s="403"/>
      <c r="D233" s="403"/>
      <c r="E233" s="403"/>
      <c r="F233" s="403"/>
      <c r="G233" s="403"/>
      <c r="H233" s="403"/>
      <c r="I233" s="403"/>
      <c r="J233" s="403"/>
      <c r="K233" s="403"/>
      <c r="L233" s="148"/>
      <c r="M233" s="148"/>
    </row>
    <row r="234" spans="1:13" x14ac:dyDescent="0.25">
      <c r="A234" s="403" t="s">
        <v>18</v>
      </c>
      <c r="B234" s="403"/>
      <c r="C234" s="403"/>
      <c r="D234" s="403"/>
      <c r="E234" s="403"/>
      <c r="F234" s="403"/>
      <c r="G234" s="403"/>
      <c r="H234" s="403"/>
      <c r="I234" s="403"/>
      <c r="J234" s="403"/>
      <c r="K234" s="403"/>
    </row>
  </sheetData>
  <mergeCells count="232">
    <mergeCell ref="F9:H9"/>
    <mergeCell ref="R27:T27"/>
    <mergeCell ref="S8:Y8"/>
    <mergeCell ref="AA8:AG8"/>
    <mergeCell ref="A233:K233"/>
    <mergeCell ref="D6:J6"/>
    <mergeCell ref="J86:L86"/>
    <mergeCell ref="J85:L85"/>
    <mergeCell ref="J84:L84"/>
    <mergeCell ref="J83:L83"/>
    <mergeCell ref="J210:L210"/>
    <mergeCell ref="J211:L211"/>
    <mergeCell ref="J200:L200"/>
    <mergeCell ref="J201:L201"/>
    <mergeCell ref="J202:L202"/>
    <mergeCell ref="J203:L203"/>
    <mergeCell ref="J204:L204"/>
    <mergeCell ref="J205:L205"/>
    <mergeCell ref="J194:L194"/>
    <mergeCell ref="J195:L195"/>
    <mergeCell ref="J196:L196"/>
    <mergeCell ref="J197:L197"/>
    <mergeCell ref="J198:L198"/>
    <mergeCell ref="J199:L199"/>
    <mergeCell ref="A234:K234"/>
    <mergeCell ref="J224:L224"/>
    <mergeCell ref="J225:L225"/>
    <mergeCell ref="J226:L226"/>
    <mergeCell ref="J227:L227"/>
    <mergeCell ref="J9:L9"/>
    <mergeCell ref="A141:A228"/>
    <mergeCell ref="J228:L228"/>
    <mergeCell ref="J218:L218"/>
    <mergeCell ref="J219:L219"/>
    <mergeCell ref="J220:L220"/>
    <mergeCell ref="J221:L221"/>
    <mergeCell ref="J222:L222"/>
    <mergeCell ref="J223:L223"/>
    <mergeCell ref="J212:L212"/>
    <mergeCell ref="J213:L213"/>
    <mergeCell ref="J214:L214"/>
    <mergeCell ref="J215:L215"/>
    <mergeCell ref="J216:L216"/>
    <mergeCell ref="J217:L217"/>
    <mergeCell ref="J206:L206"/>
    <mergeCell ref="J207:L207"/>
    <mergeCell ref="J208:L208"/>
    <mergeCell ref="J209:L209"/>
    <mergeCell ref="J192:L192"/>
    <mergeCell ref="J193:L193"/>
    <mergeCell ref="J176:L176"/>
    <mergeCell ref="J177:L177"/>
    <mergeCell ref="J178:L178"/>
    <mergeCell ref="J179:L179"/>
    <mergeCell ref="J186:L186"/>
    <mergeCell ref="J187:L187"/>
    <mergeCell ref="J188:L188"/>
    <mergeCell ref="J189:L189"/>
    <mergeCell ref="J190:L190"/>
    <mergeCell ref="J191:L191"/>
    <mergeCell ref="J180:L180"/>
    <mergeCell ref="J181:L181"/>
    <mergeCell ref="J182:L182"/>
    <mergeCell ref="J183:L183"/>
    <mergeCell ref="J184:L184"/>
    <mergeCell ref="J185:L185"/>
    <mergeCell ref="J174:L174"/>
    <mergeCell ref="J175:L175"/>
    <mergeCell ref="J168:L168"/>
    <mergeCell ref="J169:L169"/>
    <mergeCell ref="J170:L170"/>
    <mergeCell ref="J171:L171"/>
    <mergeCell ref="J172:L172"/>
    <mergeCell ref="J173:L173"/>
    <mergeCell ref="J162:L162"/>
    <mergeCell ref="J163:L163"/>
    <mergeCell ref="J164:L164"/>
    <mergeCell ref="J165:L165"/>
    <mergeCell ref="J166:L166"/>
    <mergeCell ref="J167:L167"/>
    <mergeCell ref="J156:L156"/>
    <mergeCell ref="J157:L157"/>
    <mergeCell ref="J158:L158"/>
    <mergeCell ref="J159:L159"/>
    <mergeCell ref="J160:L160"/>
    <mergeCell ref="J161:L161"/>
    <mergeCell ref="J150:L150"/>
    <mergeCell ref="J151:L151"/>
    <mergeCell ref="J152:L152"/>
    <mergeCell ref="J153:L153"/>
    <mergeCell ref="J154:L154"/>
    <mergeCell ref="J155:L155"/>
    <mergeCell ref="J144:L144"/>
    <mergeCell ref="J145:L145"/>
    <mergeCell ref="J146:L146"/>
    <mergeCell ref="J147:L147"/>
    <mergeCell ref="J148:L148"/>
    <mergeCell ref="J149:L149"/>
    <mergeCell ref="J135:L135"/>
    <mergeCell ref="J136:L136"/>
    <mergeCell ref="J137:L137"/>
    <mergeCell ref="J138:L138"/>
    <mergeCell ref="J139:L139"/>
    <mergeCell ref="J140:L140"/>
    <mergeCell ref="J141:L141"/>
    <mergeCell ref="J142:L142"/>
    <mergeCell ref="J143:L143"/>
    <mergeCell ref="J129:L129"/>
    <mergeCell ref="J130:L130"/>
    <mergeCell ref="J131:L131"/>
    <mergeCell ref="J132:L132"/>
    <mergeCell ref="J133:L133"/>
    <mergeCell ref="J134:L134"/>
    <mergeCell ref="J123:L123"/>
    <mergeCell ref="J124:L124"/>
    <mergeCell ref="J125:L125"/>
    <mergeCell ref="J126:L126"/>
    <mergeCell ref="J127:L127"/>
    <mergeCell ref="J128:L128"/>
    <mergeCell ref="J117:L117"/>
    <mergeCell ref="J118:L118"/>
    <mergeCell ref="J119:L119"/>
    <mergeCell ref="J120:L120"/>
    <mergeCell ref="J121:L121"/>
    <mergeCell ref="J122:L122"/>
    <mergeCell ref="J111:L111"/>
    <mergeCell ref="J112:L112"/>
    <mergeCell ref="J113:L113"/>
    <mergeCell ref="J114:L114"/>
    <mergeCell ref="J115:L115"/>
    <mergeCell ref="J116:L116"/>
    <mergeCell ref="J102:L102"/>
    <mergeCell ref="J103:L103"/>
    <mergeCell ref="J104:L104"/>
    <mergeCell ref="J88:L88"/>
    <mergeCell ref="J109:L109"/>
    <mergeCell ref="J110:L110"/>
    <mergeCell ref="J107:L107"/>
    <mergeCell ref="J97:L97"/>
    <mergeCell ref="J95:L95"/>
    <mergeCell ref="J96:L96"/>
    <mergeCell ref="J98:L98"/>
    <mergeCell ref="J99:L99"/>
    <mergeCell ref="J100:L100"/>
    <mergeCell ref="J101:L101"/>
    <mergeCell ref="J106:L106"/>
    <mergeCell ref="J105:L105"/>
    <mergeCell ref="A88:A140"/>
    <mergeCell ref="J89:L89"/>
    <mergeCell ref="J90:L90"/>
    <mergeCell ref="J91:L91"/>
    <mergeCell ref="J92:L92"/>
    <mergeCell ref="J93:L93"/>
    <mergeCell ref="J94:L94"/>
    <mergeCell ref="J108:L108"/>
    <mergeCell ref="J38:L38"/>
    <mergeCell ref="J40:L40"/>
    <mergeCell ref="J39:L39"/>
    <mergeCell ref="J41:L41"/>
    <mergeCell ref="J59:L59"/>
    <mergeCell ref="J58:L58"/>
    <mergeCell ref="J57:L57"/>
    <mergeCell ref="J56:L56"/>
    <mergeCell ref="J78:L78"/>
    <mergeCell ref="J79:L79"/>
    <mergeCell ref="J80:L80"/>
    <mergeCell ref="J81:L81"/>
    <mergeCell ref="J82:L82"/>
    <mergeCell ref="J87:L87"/>
    <mergeCell ref="J72:L72"/>
    <mergeCell ref="J73:L73"/>
    <mergeCell ref="J74:L74"/>
    <mergeCell ref="J75:L75"/>
    <mergeCell ref="J76:L76"/>
    <mergeCell ref="J77:L77"/>
    <mergeCell ref="J66:L66"/>
    <mergeCell ref="J67:L67"/>
    <mergeCell ref="J68:L68"/>
    <mergeCell ref="J69:L69"/>
    <mergeCell ref="J70:L70"/>
    <mergeCell ref="J71:L71"/>
    <mergeCell ref="J60:L60"/>
    <mergeCell ref="J61:L61"/>
    <mergeCell ref="J62:L62"/>
    <mergeCell ref="J63:L63"/>
    <mergeCell ref="J64:L64"/>
    <mergeCell ref="J65:L65"/>
    <mergeCell ref="J53:L53"/>
    <mergeCell ref="J54:L54"/>
    <mergeCell ref="J55:L55"/>
    <mergeCell ref="J50:L50"/>
    <mergeCell ref="J51:L51"/>
    <mergeCell ref="J52:L52"/>
    <mergeCell ref="J42:L42"/>
    <mergeCell ref="J43:L43"/>
    <mergeCell ref="J44:L44"/>
    <mergeCell ref="J45:L45"/>
    <mergeCell ref="J46:L46"/>
    <mergeCell ref="J47:L47"/>
    <mergeCell ref="J34:L34"/>
    <mergeCell ref="J35:L35"/>
    <mergeCell ref="J36:L36"/>
    <mergeCell ref="J29:L29"/>
    <mergeCell ref="J30:L30"/>
    <mergeCell ref="J31:L31"/>
    <mergeCell ref="J32:L32"/>
    <mergeCell ref="J48:L48"/>
    <mergeCell ref="J49:L49"/>
    <mergeCell ref="J15:L15"/>
    <mergeCell ref="J16:L16"/>
    <mergeCell ref="B7:E7"/>
    <mergeCell ref="C9:E9"/>
    <mergeCell ref="J10:L10"/>
    <mergeCell ref="A11:A87"/>
    <mergeCell ref="J11:L11"/>
    <mergeCell ref="J12:L12"/>
    <mergeCell ref="J13:L13"/>
    <mergeCell ref="J14:L14"/>
    <mergeCell ref="J24:L24"/>
    <mergeCell ref="J22:L22"/>
    <mergeCell ref="J23:L23"/>
    <mergeCell ref="J27:L27"/>
    <mergeCell ref="J28:L28"/>
    <mergeCell ref="J17:L17"/>
    <mergeCell ref="J18:L18"/>
    <mergeCell ref="J19:L19"/>
    <mergeCell ref="J25:L25"/>
    <mergeCell ref="J26:L26"/>
    <mergeCell ref="J20:L20"/>
    <mergeCell ref="J21:L21"/>
    <mergeCell ref="J37:L37"/>
    <mergeCell ref="J33:L33"/>
  </mergeCells>
  <phoneticPr fontId="8" type="noConversion"/>
  <hyperlinks>
    <hyperlink ref="J4" r:id="rId1" xr:uid="{40DBA7B1-AF1B-4C43-82D9-820FF4C00E4E}"/>
  </hyperlinks>
  <pageMargins left="0.23622047244094491" right="0.23622047244094491" top="0.74803149606299213" bottom="0.74803149606299213" header="0.31496062992125984" footer="0.31496062992125984"/>
  <pageSetup paperSize="9" scale="24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81F5F0DA3021409B0C07ED26AB2548" ma:contentTypeVersion="17" ma:contentTypeDescription="Create a new document." ma:contentTypeScope="" ma:versionID="54dc514b87c01bd1337ec9027480be9d">
  <xsd:schema xmlns:xsd="http://www.w3.org/2001/XMLSchema" xmlns:xs="http://www.w3.org/2001/XMLSchema" xmlns:p="http://schemas.microsoft.com/office/2006/metadata/properties" xmlns:ns2="0b4c0f18-ca53-4e76-9306-4dab6fe1af0e" xmlns:ns3="b53e87d2-f86c-45d5-a2f8-bedb4d1ae000" targetNamespace="http://schemas.microsoft.com/office/2006/metadata/properties" ma:root="true" ma:fieldsID="2ff0506090c8eda136a98756aada9480" ns2:_="" ns3:_="">
    <xsd:import namespace="0b4c0f18-ca53-4e76-9306-4dab6fe1af0e"/>
    <xsd:import namespace="b53e87d2-f86c-45d5-a2f8-bedb4d1ae0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c0f18-ca53-4e76-9306-4dab6fe1af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f6220c5-7d7d-41c5-8f7a-4df8eaf28b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e87d2-f86c-45d5-a2f8-bedb4d1ae00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f53777b-480b-4fc4-8a8b-94687afa186c}" ma:internalName="TaxCatchAll" ma:showField="CatchAllData" ma:web="b53e87d2-f86c-45d5-a2f8-bedb4d1ae0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3e87d2-f86c-45d5-a2f8-bedb4d1ae000" xsi:nil="true"/>
    <lcf76f155ced4ddcb4097134ff3c332f xmlns="0b4c0f18-ca53-4e76-9306-4dab6fe1af0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C5A767-E8B8-4CCE-AABF-6A8FE84B15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4c0f18-ca53-4e76-9306-4dab6fe1af0e"/>
    <ds:schemaRef ds:uri="b53e87d2-f86c-45d5-a2f8-bedb4d1ae0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EA78E9-D239-468A-B204-02162F791F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E5D97-B143-4CD0-8285-17D675348E97}">
  <ds:schemaRefs>
    <ds:schemaRef ds:uri="http://purl.org/dc/dcmitype/"/>
    <ds:schemaRef ds:uri="http://schemas.microsoft.com/office/2006/documentManagement/types"/>
    <ds:schemaRef ds:uri="http://purl.org/dc/elements/1.1/"/>
    <ds:schemaRef ds:uri="0b4c0f18-ca53-4e76-9306-4dab6fe1af0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53e87d2-f86c-45d5-a2f8-bedb4d1ae00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Rakesh Patel</dc:creator>
  <cp:lastModifiedBy>Debbie Gunn</cp:lastModifiedBy>
  <cp:lastPrinted>2023-10-12T15:04:53Z</cp:lastPrinted>
  <dcterms:created xsi:type="dcterms:W3CDTF">2023-10-10T14:50:16Z</dcterms:created>
  <dcterms:modified xsi:type="dcterms:W3CDTF">2023-12-13T15:28:11Z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0x0101007881F5F0DA3021409B0C07ED26AB2548</vt:lpwstr>
  </property>
  <property fmtid="{D5CDD505-2E9C-101B-9397-08002B2CF9AE}" pid="3" name="MediaServiceImageTags">
    <vt:lpwstr/>
  </property>
</Properties>
</file>