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https://highways-my.sharepoint.com/personal/lee_bryant_nationalhighways_co_uk/Documents/"/>
    </mc:Choice>
  </mc:AlternateContent>
  <xr:revisionPtr revIDLastSave="0" documentId="8_{FFD8C1A4-9885-46FD-8915-A004CE758654}" xr6:coauthVersionLast="47" xr6:coauthVersionMax="47" xr10:uidLastSave="{00000000-0000-0000-0000-000000000000}"/>
  <bookViews>
    <workbookView xWindow="-120" yWindow="-120" windowWidth="20730" windowHeight="11160" tabRatio="846" activeTab="4" xr2:uid="{00000000-000D-0000-FFFF-FFFF00000000}"/>
  </bookViews>
  <sheets>
    <sheet name="Version" sheetId="8" r:id="rId1"/>
    <sheet name="Notes" sheetId="9" r:id="rId2"/>
    <sheet name="Lookups" sheetId="19" state="hidden" r:id="rId3"/>
    <sheet name="Personnel" sheetId="30" r:id="rId4"/>
    <sheet name="FIXED" sheetId="37" r:id="rId5"/>
    <sheet name="Margins" sheetId="4" r:id="rId6"/>
    <sheet name="Assessment" sheetId="2" r:id="rId7"/>
  </sheets>
  <externalReferences>
    <externalReference r:id="rId8"/>
    <externalReference r:id="rId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4" hidden="1">#REF!</definedName>
    <definedName name="_Fill" hidden="1">#REF!</definedName>
    <definedName name="_xlnm._FilterDatabase" localSheetId="4" hidden="1">FIXED!$B$16:$D$37</definedName>
    <definedName name="ADD" localSheetId="4">#REF!</definedName>
    <definedName name="ADD" localSheetId="3">Personnel!#REF!</definedName>
    <definedName name="ADD">#REF!</definedName>
    <definedName name="argtawer">#REF!</definedName>
    <definedName name="awdaef" hidden="1">#REF!</definedName>
    <definedName name="Cab" localSheetId="4">#REF!</definedName>
    <definedName name="Cab" localSheetId="3">Personnel!#REF!</definedName>
    <definedName name="Cab">#REF!</definedName>
    <definedName name="Comp" localSheetId="4">#REF!</definedName>
    <definedName name="Comp" localSheetId="3">Personnel!$B$12:$B$27</definedName>
    <definedName name="Comp">#REF!</definedName>
    <definedName name="efgsegaert">#REF!</definedName>
    <definedName name="Equip" localSheetId="3">[1]Lookups!$B$13:$B$52</definedName>
    <definedName name="Equip">Lookups!$B$13:$B$52</definedName>
    <definedName name="EV__LASTREFTIME__" hidden="1">"(GMT)15/05/2013 13:55:47"</definedName>
    <definedName name="Fill" localSheetId="4">#REF!</definedName>
    <definedName name="Fill">#REF!</definedName>
    <definedName name="Firm" localSheetId="4" hidden="1">#REF!</definedName>
    <definedName name="Firm" hidden="1">#REF!</definedName>
    <definedName name="FIXED" localSheetId="4">#REF!</definedName>
    <definedName name="FIXED">#REF!</definedName>
    <definedName name="LOC" localSheetId="4">#REF!</definedName>
    <definedName name="LOC" localSheetId="3">Personnel!#REF!</definedName>
    <definedName name="LOC">#REF!</definedName>
    <definedName name="qweqwe">#REF!</definedName>
    <definedName name="Rate">[2]Lookup!$D$1:$E$120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LE" localSheetId="4">FIXED!$B$18:$B$37</definedName>
    <definedName name="ROLE" localSheetId="3">[1]Personnel!$B$11:$B$20</definedName>
    <definedName name="ROLE">#REF!</definedName>
    <definedName name="RoleRates" localSheetId="4">FIXED!$B$18:$D$37</definedName>
    <definedName name="RoleRates">#REF!</definedName>
    <definedName name="sdafgasdfg" localSheetId="4" hidden="1">#REF!</definedName>
    <definedName name="sdafgasdfg" hidden="1">#REF!</definedName>
    <definedName name="Table_All" localSheetId="3">[1]Lookups!$B$2:$F$72</definedName>
    <definedName name="Table_All">Lookups!$B$2:$F$72</definedName>
    <definedName name="TendName" localSheetId="3">[1]Notes!$B$2</definedName>
    <definedName name="TendName">Notes!$B$2</definedName>
    <definedName name="Title" localSheetId="3">[1]Version!$B$3</definedName>
    <definedName name="Title">Version!$B$3</definedName>
    <definedName name="wrfawfr">#REF!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D9" i="2"/>
  <c r="G38" i="37"/>
  <c r="G39" i="37"/>
  <c r="G36" i="37"/>
  <c r="C48" i="37"/>
  <c r="C49" i="37"/>
  <c r="C50" i="37"/>
  <c r="C51" i="37"/>
  <c r="C52" i="37"/>
  <c r="C53" i="37"/>
  <c r="C54" i="37"/>
  <c r="C55" i="37"/>
  <c r="D55" i="37"/>
  <c r="G55" i="37" s="1"/>
  <c r="D53" i="37"/>
  <c r="G53" i="37" s="1"/>
  <c r="B10" i="2"/>
  <c r="G35" i="37"/>
  <c r="G37" i="37"/>
  <c r="G34" i="37"/>
  <c r="G26" i="37"/>
  <c r="G27" i="37"/>
  <c r="G28" i="37"/>
  <c r="G29" i="37"/>
  <c r="G30" i="37"/>
  <c r="G31" i="37"/>
  <c r="G32" i="37"/>
  <c r="G33" i="37"/>
  <c r="G25" i="37"/>
  <c r="G19" i="37"/>
  <c r="G20" i="37"/>
  <c r="G21" i="37"/>
  <c r="G22" i="37"/>
  <c r="G23" i="37"/>
  <c r="G18" i="37"/>
  <c r="D13" i="30"/>
  <c r="B9" i="2"/>
  <c r="B8" i="2"/>
  <c r="I102" i="37"/>
  <c r="I101" i="37"/>
  <c r="I100" i="37"/>
  <c r="I99" i="37"/>
  <c r="I98" i="37"/>
  <c r="I97" i="37"/>
  <c r="I96" i="37"/>
  <c r="I95" i="37"/>
  <c r="I94" i="37"/>
  <c r="I93" i="37"/>
  <c r="C72" i="37"/>
  <c r="C71" i="37"/>
  <c r="C70" i="37"/>
  <c r="C69" i="37"/>
  <c r="C68" i="37"/>
  <c r="C67" i="37"/>
  <c r="C66" i="37"/>
  <c r="C65" i="37"/>
  <c r="C64" i="37"/>
  <c r="C63" i="37"/>
  <c r="C62" i="37"/>
  <c r="C61" i="37"/>
  <c r="C60" i="37"/>
  <c r="C59" i="37"/>
  <c r="C58" i="37"/>
  <c r="C57" i="37"/>
  <c r="C56" i="37"/>
  <c r="C47" i="37"/>
  <c r="B2" i="37"/>
  <c r="F13" i="30"/>
  <c r="F14" i="30"/>
  <c r="F15" i="30"/>
  <c r="F16" i="30"/>
  <c r="F17" i="30"/>
  <c r="F18" i="30"/>
  <c r="F19" i="30"/>
  <c r="F20" i="30"/>
  <c r="F21" i="30"/>
  <c r="F22" i="30"/>
  <c r="F23" i="30"/>
  <c r="F24" i="30"/>
  <c r="F25" i="30"/>
  <c r="F26" i="30"/>
  <c r="F27" i="30"/>
  <c r="F28" i="30"/>
  <c r="F29" i="30"/>
  <c r="F30" i="30"/>
  <c r="F31" i="30"/>
  <c r="F12" i="30"/>
  <c r="I103" i="37" l="1"/>
  <c r="D10" i="2" s="1"/>
  <c r="G40" i="37"/>
  <c r="D8" i="2" s="1"/>
  <c r="D47" i="37"/>
  <c r="G47" i="37" s="1"/>
  <c r="D72" i="37"/>
  <c r="G72" i="37" s="1"/>
  <c r="D71" i="37"/>
  <c r="G71" i="37" s="1"/>
  <c r="D70" i="37"/>
  <c r="G70" i="37" s="1"/>
  <c r="D69" i="37"/>
  <c r="G69" i="37" s="1"/>
  <c r="D68" i="37"/>
  <c r="G68" i="37" s="1"/>
  <c r="D67" i="37"/>
  <c r="G67" i="37" s="1"/>
  <c r="D66" i="37"/>
  <c r="G66" i="37" s="1"/>
  <c r="D65" i="37"/>
  <c r="G65" i="37" s="1"/>
  <c r="D64" i="37"/>
  <c r="G64" i="37" s="1"/>
  <c r="D63" i="37"/>
  <c r="G63" i="37" s="1"/>
  <c r="D62" i="37"/>
  <c r="G62" i="37" s="1"/>
  <c r="D61" i="37"/>
  <c r="G61" i="37" s="1"/>
  <c r="D60" i="37"/>
  <c r="G60" i="37" s="1"/>
  <c r="D59" i="37"/>
  <c r="G59" i="37" s="1"/>
  <c r="D58" i="37"/>
  <c r="G58" i="37" s="1"/>
  <c r="D57" i="37"/>
  <c r="G57" i="37" s="1"/>
  <c r="D56" i="37"/>
  <c r="G56" i="37" s="1"/>
  <c r="D48" i="37"/>
  <c r="G48" i="37" s="1"/>
  <c r="D12" i="30"/>
  <c r="E12" i="30" s="1"/>
  <c r="E13" i="30"/>
  <c r="D14" i="30"/>
  <c r="E14" i="30" s="1"/>
  <c r="D15" i="30"/>
  <c r="E15" i="30" s="1"/>
  <c r="D16" i="30"/>
  <c r="E16" i="30" s="1"/>
  <c r="D17" i="30"/>
  <c r="E17" i="30" s="1"/>
  <c r="D18" i="30"/>
  <c r="E18" i="30" s="1"/>
  <c r="D19" i="30"/>
  <c r="E19" i="30" s="1"/>
  <c r="D20" i="30"/>
  <c r="E20" i="30" s="1"/>
  <c r="D21" i="30"/>
  <c r="E21" i="30" s="1"/>
  <c r="D22" i="30"/>
  <c r="E22" i="30" s="1"/>
  <c r="D23" i="30"/>
  <c r="E23" i="30" s="1"/>
  <c r="D24" i="30"/>
  <c r="D25" i="30"/>
  <c r="E25" i="30" s="1"/>
  <c r="D26" i="30"/>
  <c r="E26" i="30" s="1"/>
  <c r="D27" i="30"/>
  <c r="E27" i="30" s="1"/>
  <c r="D28" i="30"/>
  <c r="D29" i="30"/>
  <c r="E29" i="30" s="1"/>
  <c r="D30" i="30"/>
  <c r="E30" i="30" s="1"/>
  <c r="D31" i="30"/>
  <c r="E31" i="30" s="1"/>
  <c r="G79" i="37" l="1"/>
  <c r="G81" i="37" s="1"/>
  <c r="G82" i="37"/>
  <c r="G73" i="37"/>
  <c r="E28" i="30"/>
  <c r="E24" i="30"/>
  <c r="G83" i="37" l="1"/>
  <c r="G76" i="37"/>
  <c r="G75" i="37"/>
  <c r="B1" i="9"/>
  <c r="G77" i="37" l="1"/>
  <c r="B1" i="37"/>
  <c r="B1" i="2"/>
  <c r="B1" i="30"/>
  <c r="B1" i="4"/>
  <c r="A65" i="19"/>
  <c r="A66" i="19"/>
  <c r="A67" i="19"/>
  <c r="A68" i="19"/>
  <c r="A69" i="19"/>
  <c r="A70" i="19"/>
  <c r="A71" i="19"/>
  <c r="A72" i="19"/>
  <c r="A73" i="19"/>
  <c r="A74" i="19"/>
  <c r="A75" i="19"/>
  <c r="A76" i="19"/>
  <c r="A77" i="19"/>
  <c r="B3" i="19" l="1"/>
  <c r="B4" i="19"/>
  <c r="B5" i="19"/>
  <c r="B6" i="19"/>
  <c r="B7" i="19"/>
  <c r="B8" i="19"/>
  <c r="B9" i="19"/>
  <c r="B10" i="19"/>
  <c r="B11" i="19"/>
  <c r="B12" i="19"/>
  <c r="F3" i="19"/>
  <c r="F4" i="19"/>
  <c r="F5" i="19"/>
  <c r="F6" i="19"/>
  <c r="F7" i="19"/>
  <c r="F8" i="19"/>
  <c r="F9" i="19"/>
  <c r="F10" i="19"/>
  <c r="F11" i="19"/>
  <c r="F12" i="19"/>
  <c r="C3" i="19"/>
  <c r="C4" i="19"/>
  <c r="C5" i="19"/>
  <c r="C6" i="19"/>
  <c r="C7" i="19"/>
  <c r="C8" i="19"/>
  <c r="C9" i="19"/>
  <c r="C10" i="19"/>
  <c r="C11" i="19"/>
  <c r="C12" i="19"/>
  <c r="A13" i="19"/>
  <c r="A5" i="19"/>
  <c r="A6" i="19"/>
  <c r="A7" i="19"/>
  <c r="A8" i="19"/>
  <c r="A9" i="19"/>
  <c r="A10" i="19"/>
  <c r="A11" i="19"/>
  <c r="A12" i="19"/>
  <c r="A4"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53" i="19"/>
  <c r="B54" i="19"/>
  <c r="B55" i="19"/>
  <c r="B56" i="19"/>
  <c r="B57" i="19"/>
  <c r="B58" i="19"/>
  <c r="B59" i="19"/>
  <c r="B60" i="19"/>
  <c r="B61" i="19"/>
  <c r="B62" i="19"/>
  <c r="B43" i="19"/>
  <c r="B44" i="19"/>
  <c r="B45" i="19"/>
  <c r="B46" i="19"/>
  <c r="B47" i="19"/>
  <c r="B48" i="19"/>
  <c r="B49" i="19"/>
  <c r="B50" i="19"/>
  <c r="B51" i="19"/>
  <c r="B52" i="19"/>
  <c r="C43" i="19"/>
  <c r="C44" i="19"/>
  <c r="C45" i="19"/>
  <c r="C46" i="19"/>
  <c r="C47" i="19"/>
  <c r="C48" i="19"/>
  <c r="C49" i="19"/>
  <c r="C50" i="19"/>
  <c r="C51" i="19"/>
  <c r="C52" i="19"/>
  <c r="C53" i="19"/>
  <c r="D53" i="19"/>
  <c r="E53" i="19"/>
  <c r="F53" i="19"/>
  <c r="C54" i="19"/>
  <c r="D54" i="19"/>
  <c r="E54" i="19"/>
  <c r="F54" i="19"/>
  <c r="C55" i="19"/>
  <c r="D55" i="19"/>
  <c r="E55" i="19"/>
  <c r="F55" i="19"/>
  <c r="C56" i="19"/>
  <c r="D56" i="19"/>
  <c r="E56" i="19"/>
  <c r="F56" i="19"/>
  <c r="C57" i="19"/>
  <c r="D57" i="19"/>
  <c r="E57" i="19"/>
  <c r="F57" i="19"/>
  <c r="C58" i="19"/>
  <c r="D58" i="19"/>
  <c r="E58" i="19"/>
  <c r="F58" i="19"/>
  <c r="C59" i="19"/>
  <c r="D59" i="19"/>
  <c r="E59" i="19"/>
  <c r="F59" i="19"/>
  <c r="C60" i="19"/>
  <c r="D60" i="19"/>
  <c r="E60" i="19"/>
  <c r="F60" i="19"/>
  <c r="C61" i="19"/>
  <c r="D61" i="19"/>
  <c r="E61" i="19"/>
  <c r="F61" i="19"/>
  <c r="C62" i="19"/>
  <c r="D62" i="19"/>
  <c r="E62" i="19"/>
  <c r="F62" i="19"/>
  <c r="C23" i="19"/>
  <c r="D23" i="19"/>
  <c r="E23" i="19"/>
  <c r="F23" i="19"/>
  <c r="C24" i="19"/>
  <c r="D24" i="19"/>
  <c r="E24" i="19"/>
  <c r="F24" i="19"/>
  <c r="C25" i="19"/>
  <c r="D25" i="19"/>
  <c r="E25" i="19"/>
  <c r="F25" i="19"/>
  <c r="C26" i="19"/>
  <c r="D26" i="19"/>
  <c r="E26" i="19"/>
  <c r="F26" i="19"/>
  <c r="C27" i="19"/>
  <c r="D27" i="19"/>
  <c r="E27" i="19"/>
  <c r="F27" i="19"/>
  <c r="C28" i="19"/>
  <c r="D28" i="19"/>
  <c r="E28" i="19"/>
  <c r="F28" i="19"/>
  <c r="C29" i="19"/>
  <c r="D29" i="19"/>
  <c r="E29" i="19"/>
  <c r="F29" i="19"/>
  <c r="C30" i="19"/>
  <c r="D30" i="19"/>
  <c r="E30" i="19"/>
  <c r="F30" i="19"/>
  <c r="C31" i="19"/>
  <c r="D31" i="19"/>
  <c r="E31" i="19"/>
  <c r="F31" i="19"/>
  <c r="C32" i="19"/>
  <c r="D32" i="19"/>
  <c r="E32" i="19"/>
  <c r="F32" i="19"/>
  <c r="C33" i="19"/>
  <c r="D33" i="19"/>
  <c r="E33" i="19"/>
  <c r="F33" i="19"/>
  <c r="C34" i="19"/>
  <c r="D34" i="19"/>
  <c r="E34" i="19"/>
  <c r="F34" i="19"/>
  <c r="C35" i="19"/>
  <c r="D35" i="19"/>
  <c r="E35" i="19"/>
  <c r="F35" i="19"/>
  <c r="C36" i="19"/>
  <c r="D36" i="19"/>
  <c r="E36" i="19"/>
  <c r="F36" i="19"/>
  <c r="C37" i="19"/>
  <c r="D37" i="19"/>
  <c r="E37" i="19"/>
  <c r="F37" i="19"/>
  <c r="C38" i="19"/>
  <c r="D38" i="19"/>
  <c r="E38" i="19"/>
  <c r="F38" i="19"/>
  <c r="C39" i="19"/>
  <c r="D39" i="19"/>
  <c r="E39" i="19"/>
  <c r="F39" i="19"/>
  <c r="C40" i="19"/>
  <c r="D40" i="19"/>
  <c r="E40" i="19"/>
  <c r="F40" i="19"/>
  <c r="C41" i="19"/>
  <c r="D41" i="19"/>
  <c r="E41" i="19"/>
  <c r="F41" i="19"/>
  <c r="C42" i="19"/>
  <c r="D42" i="19"/>
  <c r="E42" i="19"/>
  <c r="F42" i="19"/>
  <c r="C13" i="19"/>
  <c r="D13" i="19"/>
  <c r="E13" i="19"/>
  <c r="F13" i="19"/>
  <c r="C14" i="19"/>
  <c r="D14" i="19"/>
  <c r="E14" i="19"/>
  <c r="F14" i="19"/>
  <c r="C15" i="19"/>
  <c r="D15" i="19"/>
  <c r="E15" i="19"/>
  <c r="F15" i="19"/>
  <c r="C16" i="19"/>
  <c r="D16" i="19"/>
  <c r="E16" i="19"/>
  <c r="F16" i="19"/>
  <c r="C17" i="19"/>
  <c r="D17" i="19"/>
  <c r="E17" i="19"/>
  <c r="F17" i="19"/>
  <c r="C18" i="19"/>
  <c r="D18" i="19"/>
  <c r="E18" i="19"/>
  <c r="F18" i="19"/>
  <c r="C19" i="19"/>
  <c r="D19" i="19"/>
  <c r="E19" i="19"/>
  <c r="F19" i="19"/>
  <c r="C20" i="19"/>
  <c r="D20" i="19"/>
  <c r="E20" i="19"/>
  <c r="F20" i="19"/>
  <c r="C21" i="19"/>
  <c r="D21" i="19"/>
  <c r="E21" i="19"/>
  <c r="F21" i="19"/>
  <c r="C22" i="19"/>
  <c r="D22" i="19"/>
  <c r="E22" i="19"/>
  <c r="F22" i="19"/>
  <c r="A17" i="19" l="1"/>
  <c r="A18" i="19"/>
  <c r="A19" i="19"/>
  <c r="A20" i="19"/>
  <c r="A21" i="19"/>
  <c r="A22" i="19"/>
  <c r="A23" i="19"/>
  <c r="A24" i="19"/>
  <c r="A25" i="19"/>
  <c r="A26" i="19"/>
  <c r="A27" i="19"/>
  <c r="A29" i="19"/>
  <c r="A30" i="19"/>
  <c r="A31" i="19"/>
  <c r="A32" i="19"/>
  <c r="A33" i="19"/>
  <c r="A34" i="19"/>
  <c r="A35" i="19"/>
  <c r="A36" i="19"/>
  <c r="A37" i="19"/>
  <c r="A38" i="19"/>
  <c r="A39" i="19"/>
  <c r="A40" i="19"/>
  <c r="A41" i="19"/>
  <c r="A42" i="19"/>
  <c r="A43" i="19"/>
  <c r="A44" i="19"/>
  <c r="A45" i="19"/>
  <c r="A46" i="19"/>
  <c r="A47" i="19"/>
  <c r="A48" i="19"/>
  <c r="A49" i="19"/>
  <c r="A50" i="19"/>
  <c r="A51" i="19"/>
  <c r="A53" i="19"/>
  <c r="A54" i="19"/>
  <c r="A55" i="19"/>
  <c r="A56" i="19"/>
  <c r="A57" i="19"/>
  <c r="A58" i="19"/>
  <c r="A59" i="19"/>
  <c r="A60" i="19"/>
  <c r="A61" i="19"/>
  <c r="A62" i="19"/>
  <c r="A63" i="19"/>
  <c r="A64" i="19"/>
  <c r="A93" i="19"/>
  <c r="A16" i="19"/>
  <c r="B2" i="2" l="1"/>
  <c r="B2" i="4"/>
</calcChain>
</file>

<file path=xl/sharedStrings.xml><?xml version="1.0" encoding="utf-8"?>
<sst xmlns="http://schemas.openxmlformats.org/spreadsheetml/2006/main" count="572" uniqueCount="335">
  <si>
    <t>National Highways</t>
  </si>
  <si>
    <t>Version</t>
  </si>
  <si>
    <t>Amendment</t>
  </si>
  <si>
    <t>Author</t>
  </si>
  <si>
    <t>Date</t>
  </si>
  <si>
    <t>Initial Draft</t>
  </si>
  <si>
    <t>A Gowanlock</t>
  </si>
  <si>
    <t>Completion Notes for Tenderers</t>
  </si>
  <si>
    <t>Ref.</t>
  </si>
  <si>
    <t>Note</t>
  </si>
  <si>
    <t>This Commercial Workbook has been set out in the following worksheets:</t>
  </si>
  <si>
    <t>'Version' - Version control for this document</t>
  </si>
  <si>
    <t>'Notes' - Notes for tenderers on how to complete this document</t>
  </si>
  <si>
    <r>
      <rPr>
        <sz val="11"/>
        <rFont val="Arial"/>
        <family val="2"/>
      </rPr>
      <t>Personnel'</t>
    </r>
    <r>
      <rPr>
        <sz val="11"/>
        <color theme="1"/>
        <rFont val="Arial"/>
        <family val="2"/>
      </rPr>
      <t xml:space="preserve"> - Roles and hourly rates for personnel</t>
    </r>
  </si>
  <si>
    <t>'Assessment' - Tender Assessment and Summary</t>
  </si>
  <si>
    <t>Tenderers enter information in the light blue-coloured cells only within this Commercial Workbook, as indicated in cell B2 above. All other cells are protected from editing. Information entered or calculated in one worksheet may automatically populate other areas within this Commercial Workbook..</t>
  </si>
  <si>
    <t>Rate and Amount columns can be expanded to enable ##### displays to be visible</t>
  </si>
  <si>
    <t>Tenderers must raise any issues with this Commercial Workbook as a tender clarification through Bravo</t>
  </si>
  <si>
    <t>All rates and prices exclude VAT.</t>
  </si>
  <si>
    <t>All rates and prices are given in Pounds sterling and pence</t>
  </si>
  <si>
    <t>All rates, fees, percentages and adjustments are given to two decimal places</t>
  </si>
  <si>
    <t>The activities, items and Service Requirements references in this Commercial Workbook may not contain full descriptions of the required work. Tenderers satisfy themselves that they have included all required elements of the Service Requirements to accurately price all items.</t>
  </si>
  <si>
    <t>All rates and prices within this workbook include for costs, overheads and profit.</t>
  </si>
  <si>
    <t>Tenderers price separately each item, activity, rate, fee, percentage or adjustment.</t>
  </si>
  <si>
    <t>Tenderers do not price any item, activity, rate, fee, percentage or adjustment within another item, activity, rate, fee, percentage or adjustment</t>
  </si>
  <si>
    <t>Tenderers do not cross-subsidise any item, activity, rate, fee, percentage or adjustment within any other item, activity, rate, fee, percentage or adjustment</t>
  </si>
  <si>
    <t>Tenderers do not make any assumptions regarding the use or relevance of any item, activity, rate, fee, percentage, adjustment or quantity</t>
  </si>
  <si>
    <t xml:space="preserve">Tenderers do not duplicate any item. </t>
  </si>
  <si>
    <t>Where a tenderer prices an item, activity, rate, fee, percentage or adjustments zero, the Tenderer provides National Highways with a detailed explanation of why the item, rate, fee, percentage or adjustment is zero. This information is will be included as a component of the contract</t>
  </si>
  <si>
    <t>Where a tenderer prices an item, activity, rate, fee, percentage or adjustment as zero, the Tenderer is confirming that both the tenderer’s forecast price and actual price will not include anything for it.</t>
  </si>
  <si>
    <t>Payment is not authorised until the work item has been completed, agreed and accepted by National Highways.</t>
  </si>
  <si>
    <t>Assessment of the tenders for financial scoring is based on the Charges assessed in accordance with the methodology set out in the Instructions For Tenderers</t>
  </si>
  <si>
    <t>Lists</t>
  </si>
  <si>
    <t>Lookup</t>
  </si>
  <si>
    <t>Code</t>
  </si>
  <si>
    <t>Descrip</t>
  </si>
  <si>
    <t>Qty</t>
  </si>
  <si>
    <t>Unit</t>
  </si>
  <si>
    <t>Rate</t>
  </si>
  <si>
    <t>Role</t>
  </si>
  <si>
    <t>Components</t>
  </si>
  <si>
    <t>Cable</t>
  </si>
  <si>
    <t>Location</t>
  </si>
  <si>
    <t>Tenderer : Tenderer inserts Name on 'Notes' worksheet cell B2</t>
  </si>
  <si>
    <t>Personnel</t>
  </si>
  <si>
    <t>Tenderers enter the relevant Hourly charges in the Table 1 section below for those roles relevant to the service deliverables</t>
  </si>
  <si>
    <t xml:space="preserve">Roles below are used to populate a list which is carried through this workbook. </t>
  </si>
  <si>
    <t>Tenders will be evaluated using the mechanism outlined in accordance with the Further Competition rules</t>
  </si>
  <si>
    <t>Personnel Code</t>
  </si>
  <si>
    <t>Personnel / Role Description</t>
  </si>
  <si>
    <t>Role Code</t>
  </si>
  <si>
    <t>Staff Grade</t>
  </si>
  <si>
    <t>Day Rate (£)</t>
  </si>
  <si>
    <t>Personnel Rates</t>
  </si>
  <si>
    <t>Role 1</t>
  </si>
  <si>
    <t>Role 2</t>
  </si>
  <si>
    <t>Role 3</t>
  </si>
  <si>
    <t>Role 4</t>
  </si>
  <si>
    <t>Role 5</t>
  </si>
  <si>
    <t>Role 6</t>
  </si>
  <si>
    <t>Role 7</t>
  </si>
  <si>
    <t>Role 8</t>
  </si>
  <si>
    <t>Role 9</t>
  </si>
  <si>
    <t>Role 10</t>
  </si>
  <si>
    <t>Role 11</t>
  </si>
  <si>
    <t>Role 12</t>
  </si>
  <si>
    <t>Role 13</t>
  </si>
  <si>
    <t>Role 14</t>
  </si>
  <si>
    <t>Role 15</t>
  </si>
  <si>
    <t>Role 16</t>
  </si>
  <si>
    <t>Role 17</t>
  </si>
  <si>
    <t>Role 18</t>
  </si>
  <si>
    <t>Role 19</t>
  </si>
  <si>
    <t>Role 20</t>
  </si>
  <si>
    <t>Tenderers include the adjustment percentages required for out of hours working below</t>
  </si>
  <si>
    <t>Personnel costs will be evaluated on the basis of 60% Normal working and 40% Out of Hours Working</t>
  </si>
  <si>
    <t>Out-of-Hours Time Adjustment</t>
  </si>
  <si>
    <t>%</t>
  </si>
  <si>
    <t>Out of Hours working</t>
  </si>
  <si>
    <t>Tenderers enter costs in each set of tables for provision of one training session of the type of training identified</t>
  </si>
  <si>
    <t>SFIA Category</t>
  </si>
  <si>
    <t>Staff Grade &amp; Role</t>
  </si>
  <si>
    <t>Role Number</t>
  </si>
  <si>
    <t>Rate 
(£ Per hr)</t>
  </si>
  <si>
    <t>Strategy and Architecture</t>
  </si>
  <si>
    <t xml:space="preserve">A1 Information strategy </t>
  </si>
  <si>
    <t>A1</t>
  </si>
  <si>
    <t>(Select)</t>
  </si>
  <si>
    <t>(Input)</t>
  </si>
  <si>
    <t>1. Follow</t>
  </si>
  <si>
    <t>A11</t>
  </si>
  <si>
    <t>2. Assist</t>
  </si>
  <si>
    <t>A12</t>
  </si>
  <si>
    <t>3. Apply</t>
  </si>
  <si>
    <t>A13</t>
  </si>
  <si>
    <t>4. Enable</t>
  </si>
  <si>
    <t>A14</t>
  </si>
  <si>
    <t>5. Ensure, Advise</t>
  </si>
  <si>
    <t>A15</t>
  </si>
  <si>
    <t>6. Initiate and influence</t>
  </si>
  <si>
    <t>A16</t>
  </si>
  <si>
    <t>7. Set strategy, inspire and mobilise</t>
  </si>
  <si>
    <t>A17</t>
  </si>
  <si>
    <t>A2 Advice and guidance</t>
  </si>
  <si>
    <t>A2</t>
  </si>
  <si>
    <t>A21</t>
  </si>
  <si>
    <t>A22</t>
  </si>
  <si>
    <t>A23</t>
  </si>
  <si>
    <t>A24</t>
  </si>
  <si>
    <t>A25</t>
  </si>
  <si>
    <t>A26</t>
  </si>
  <si>
    <t>A27</t>
  </si>
  <si>
    <t xml:space="preserve">A3 Business strategy and planning </t>
  </si>
  <si>
    <t>A3</t>
  </si>
  <si>
    <t>A31</t>
  </si>
  <si>
    <t>A32</t>
  </si>
  <si>
    <t>A33</t>
  </si>
  <si>
    <t>A34</t>
  </si>
  <si>
    <t>A35</t>
  </si>
  <si>
    <t>A36</t>
  </si>
  <si>
    <t>A37</t>
  </si>
  <si>
    <t xml:space="preserve">A4 Technical strategy and planning </t>
  </si>
  <si>
    <t>A4</t>
  </si>
  <si>
    <t>A41</t>
  </si>
  <si>
    <t>A42</t>
  </si>
  <si>
    <t>A43</t>
  </si>
  <si>
    <t>A44</t>
  </si>
  <si>
    <t>A45</t>
  </si>
  <si>
    <t>A46</t>
  </si>
  <si>
    <t>A47</t>
  </si>
  <si>
    <t>Change and Transformation</t>
  </si>
  <si>
    <t>B1 Business Change Implementation</t>
  </si>
  <si>
    <t>B1</t>
  </si>
  <si>
    <t>B11</t>
  </si>
  <si>
    <t>B12</t>
  </si>
  <si>
    <t>B13</t>
  </si>
  <si>
    <t>B14</t>
  </si>
  <si>
    <t>B15</t>
  </si>
  <si>
    <t>B16</t>
  </si>
  <si>
    <t>B17</t>
  </si>
  <si>
    <t>B2 Business Change Management</t>
  </si>
  <si>
    <t>B2</t>
  </si>
  <si>
    <t>B21</t>
  </si>
  <si>
    <t>B22</t>
  </si>
  <si>
    <t>B23</t>
  </si>
  <si>
    <t>B24</t>
  </si>
  <si>
    <t>B25</t>
  </si>
  <si>
    <t>B26</t>
  </si>
  <si>
    <t>B27</t>
  </si>
  <si>
    <t>Development and Implementation</t>
  </si>
  <si>
    <t>C1 Systems Development</t>
  </si>
  <si>
    <t>C1</t>
  </si>
  <si>
    <t>C11</t>
  </si>
  <si>
    <t>C12</t>
  </si>
  <si>
    <t>C13</t>
  </si>
  <si>
    <t>C14</t>
  </si>
  <si>
    <t>C15</t>
  </si>
  <si>
    <t>C16</t>
  </si>
  <si>
    <t>C17</t>
  </si>
  <si>
    <t>C2 User experience</t>
  </si>
  <si>
    <t>C2</t>
  </si>
  <si>
    <t>C21</t>
  </si>
  <si>
    <t>C22</t>
  </si>
  <si>
    <t>C23</t>
  </si>
  <si>
    <t>C24</t>
  </si>
  <si>
    <t>C25</t>
  </si>
  <si>
    <t>C26</t>
  </si>
  <si>
    <t>C27</t>
  </si>
  <si>
    <t>C3 Installation and Integration</t>
  </si>
  <si>
    <t>C3</t>
  </si>
  <si>
    <t>C31</t>
  </si>
  <si>
    <t>C32</t>
  </si>
  <si>
    <t>C33</t>
  </si>
  <si>
    <t>C34</t>
  </si>
  <si>
    <t>C35</t>
  </si>
  <si>
    <t>C36</t>
  </si>
  <si>
    <t>C37</t>
  </si>
  <si>
    <t>Delivery and Operation</t>
  </si>
  <si>
    <t>D1 Service Design</t>
  </si>
  <si>
    <t>D1</t>
  </si>
  <si>
    <t>D11</t>
  </si>
  <si>
    <t>D12</t>
  </si>
  <si>
    <t>D13</t>
  </si>
  <si>
    <t>D14</t>
  </si>
  <si>
    <t>D15</t>
  </si>
  <si>
    <t>D16</t>
  </si>
  <si>
    <t>D17</t>
  </si>
  <si>
    <t>D2 Service Transition</t>
  </si>
  <si>
    <t>D2</t>
  </si>
  <si>
    <t>D21</t>
  </si>
  <si>
    <t>D22</t>
  </si>
  <si>
    <t>D23</t>
  </si>
  <si>
    <t>D24</t>
  </si>
  <si>
    <t>D25</t>
  </si>
  <si>
    <t>D26</t>
  </si>
  <si>
    <t>D27</t>
  </si>
  <si>
    <t>D3 Service Operation</t>
  </si>
  <si>
    <t>D3</t>
  </si>
  <si>
    <t>D31</t>
  </si>
  <si>
    <t>D32</t>
  </si>
  <si>
    <t>D33</t>
  </si>
  <si>
    <t>D34</t>
  </si>
  <si>
    <t>D35</t>
  </si>
  <si>
    <t>D36</t>
  </si>
  <si>
    <t>D37</t>
  </si>
  <si>
    <t>Skills and Quality</t>
  </si>
  <si>
    <t>E1 Skill Management</t>
  </si>
  <si>
    <t>E1</t>
  </si>
  <si>
    <t>E11</t>
  </si>
  <si>
    <t>E12</t>
  </si>
  <si>
    <t>E13</t>
  </si>
  <si>
    <t>E14</t>
  </si>
  <si>
    <t>E15</t>
  </si>
  <si>
    <t>E16</t>
  </si>
  <si>
    <t>E17</t>
  </si>
  <si>
    <t>E2 People management</t>
  </si>
  <si>
    <t>E2</t>
  </si>
  <si>
    <t>E21</t>
  </si>
  <si>
    <t>E22</t>
  </si>
  <si>
    <t>E23</t>
  </si>
  <si>
    <t>E24</t>
  </si>
  <si>
    <t>E25</t>
  </si>
  <si>
    <t>E26</t>
  </si>
  <si>
    <t>E27</t>
  </si>
  <si>
    <t xml:space="preserve">E3 Quality and conformance </t>
  </si>
  <si>
    <t>E3</t>
  </si>
  <si>
    <t>E31</t>
  </si>
  <si>
    <t>E32</t>
  </si>
  <si>
    <t>E33</t>
  </si>
  <si>
    <t>E34</t>
  </si>
  <si>
    <t>E35</t>
  </si>
  <si>
    <t>E36</t>
  </si>
  <si>
    <t>E37</t>
  </si>
  <si>
    <t>Sales and Marketing</t>
  </si>
  <si>
    <t>F1 Stakeholder management</t>
  </si>
  <si>
    <t>F1</t>
  </si>
  <si>
    <t>F11</t>
  </si>
  <si>
    <t>F12</t>
  </si>
  <si>
    <t>F13</t>
  </si>
  <si>
    <t>F14</t>
  </si>
  <si>
    <t>F15</t>
  </si>
  <si>
    <t>F16</t>
  </si>
  <si>
    <t>F17</t>
  </si>
  <si>
    <t xml:space="preserve">F2 Sales and marketing </t>
  </si>
  <si>
    <t>F2</t>
  </si>
  <si>
    <t>F21</t>
  </si>
  <si>
    <t>F22</t>
  </si>
  <si>
    <t>F23</t>
  </si>
  <si>
    <t>F24</t>
  </si>
  <si>
    <t>F25</t>
  </si>
  <si>
    <t>F26</t>
  </si>
  <si>
    <t>F27</t>
  </si>
  <si>
    <t>Tenderers provide their Personnel Rate for all personnel to be employed on this contract.</t>
  </si>
  <si>
    <t>Tenderers enter below charges for Deliverables in accordance with the Service Requirements</t>
  </si>
  <si>
    <t>Tenderers choose Item Code for the Equipment and the role description for the personnel element of the tables below</t>
  </si>
  <si>
    <t>Standard Time Day Rate</t>
  </si>
  <si>
    <t>Amount</t>
  </si>
  <si>
    <t>Normal Working x 60% =</t>
  </si>
  <si>
    <t xml:space="preserve">Out-of-Hours working = Normal working x 40% x OOH adjustment = </t>
  </si>
  <si>
    <t>Carried to Assessment</t>
  </si>
  <si>
    <t>Tenderers enter the working time in the tables below requiredto provide the services under the Further Competition</t>
  </si>
  <si>
    <t>Deliverable</t>
  </si>
  <si>
    <t>Description</t>
  </si>
  <si>
    <t>Suppliers Item Code</t>
  </si>
  <si>
    <t>Quantity</t>
  </si>
  <si>
    <t>hr</t>
  </si>
  <si>
    <t>Equipment Charges (Disaggregated)</t>
  </si>
  <si>
    <t>Tenderers input the cost breakdown of each of the Supplier item codes as submitted in Deliverable 1 of this Sheet</t>
  </si>
  <si>
    <t>Requirements for Operational Technology include spare supply. These spare costs are to be amortised into the original equipment supply. Any spares required over the initially supplied quantity by the Tenderer during the warranty period will be supplied to the Customer free of charge</t>
  </si>
  <si>
    <t>In context of this Commercial Workbook "Delivery" also includes provision for Reinstatement, Refurbishment and "take down" of existing equipment</t>
  </si>
  <si>
    <t>Equipment (£)</t>
  </si>
  <si>
    <t>Ancillaries (£)</t>
  </si>
  <si>
    <t>Delivery (£)</t>
  </si>
  <si>
    <t>Warranty (£)</t>
  </si>
  <si>
    <t>Storage (£)</t>
  </si>
  <si>
    <t>Spare (£)</t>
  </si>
  <si>
    <t>Total (£)</t>
  </si>
  <si>
    <r>
      <t xml:space="preserve">The rates from </t>
    </r>
    <r>
      <rPr>
        <b/>
        <sz val="12"/>
        <color theme="1"/>
        <rFont val="Arial"/>
        <family val="2"/>
      </rPr>
      <t>Personnel</t>
    </r>
    <r>
      <rPr>
        <sz val="12"/>
        <color theme="1"/>
        <rFont val="Arial"/>
        <family val="2"/>
      </rPr>
      <t xml:space="preserve"> are used when populating personnel charges within the workbook</t>
    </r>
  </si>
  <si>
    <t>Project programme</t>
  </si>
  <si>
    <t>Financial expenditure status</t>
  </si>
  <si>
    <t>Meeting minutes</t>
  </si>
  <si>
    <t>ad hoc. as required</t>
  </si>
  <si>
    <t>Stakeholder liaison</t>
  </si>
  <si>
    <t xml:space="preserve">Identification, liaison and coordinaiton with required parties to ensure the correct functioning of the Tidal Flow Corridor as a whole. </t>
  </si>
  <si>
    <t>Day to deliver Fixed price</t>
  </si>
  <si>
    <t>Margins</t>
  </si>
  <si>
    <t>Maximum Profit Margin for Goods</t>
  </si>
  <si>
    <t>Margin</t>
  </si>
  <si>
    <t>Maximum Profit Margin for Services</t>
  </si>
  <si>
    <t>Tender Assessment - Summary of Charges</t>
  </si>
  <si>
    <t>Total Charges for Financial Assessment will form fixed prices within the Contract.</t>
  </si>
  <si>
    <t>Fixed Pricing</t>
  </si>
  <si>
    <t>Total Charges</t>
  </si>
  <si>
    <t>Replacement of main switchgear panels within the E and W service buildings.</t>
  </si>
  <si>
    <t>Detailed programme of works to be provided 3 weeks after contract is awarded for system delivery in line with collaborative planning activities</t>
  </si>
  <si>
    <t>Monthly checkpoint reporting incl. work package progress, financial forecasting etc.</t>
  </si>
  <si>
    <t>Change control processes</t>
  </si>
  <si>
    <t>Project Management</t>
  </si>
  <si>
    <t>Monthly progress update</t>
  </si>
  <si>
    <t>Change control</t>
  </si>
  <si>
    <t>Switchgear panels</t>
  </si>
  <si>
    <t>Actuals and monthly forecast report due on the 12th of each month</t>
  </si>
  <si>
    <t>L Bryant</t>
  </si>
  <si>
    <t>INITIAL SYSTEM AND NETWORK/SECURITY DESIGN</t>
  </si>
  <si>
    <t>OVERALL SET UP AND CONFIGURATION</t>
  </si>
  <si>
    <t>HEAD END SYSTEM</t>
  </si>
  <si>
    <t>TEST SITE</t>
  </si>
  <si>
    <t>NW RCC NEWTON-LE-WILLOWS</t>
  </si>
  <si>
    <t>NE RCC WAKEFIELD</t>
  </si>
  <si>
    <t>Core Deliverables</t>
  </si>
  <si>
    <t>EMID RCC EAST MIDLANDS NOTTINGHAM</t>
  </si>
  <si>
    <t>WMID RCC WEST MIDLANDS BIRMINGHAM</t>
  </si>
  <si>
    <t>EAST RCC SOUTH MIMMS</t>
  </si>
  <si>
    <t>SOUTH EAST RCC GODSTONE</t>
  </si>
  <si>
    <t>SW ROC BRUNEL HOUSE</t>
  </si>
  <si>
    <t>NTOC QUINTON</t>
  </si>
  <si>
    <t>POSSIBLE CRESTRON PROCESSOR UPGRADES</t>
  </si>
  <si>
    <t>ACCEPTANCE</t>
  </si>
  <si>
    <t>Draft</t>
  </si>
  <si>
    <t>DDS Draft</t>
  </si>
  <si>
    <t>Enhancement of DDS Service Support</t>
  </si>
  <si>
    <t>Commercial Workbook Submission for Further Competition</t>
  </si>
  <si>
    <t>SUPPLIER PERSONNEL RATE CARD</t>
  </si>
  <si>
    <r>
      <t xml:space="preserve">This </t>
    </r>
    <r>
      <rPr>
        <sz val="11"/>
        <rFont val="Arial"/>
        <family val="2"/>
      </rPr>
      <t>Further Competition</t>
    </r>
    <r>
      <rPr>
        <sz val="11"/>
        <color theme="1"/>
        <rFont val="Arial"/>
        <family val="2"/>
      </rPr>
      <t xml:space="preserve"> is provided for the above-named further competition</t>
    </r>
  </si>
  <si>
    <t>This Further Competition Commercial Workbook is to be read and completed in conjunction with the tender documents</t>
  </si>
  <si>
    <t>FIXED' - Fixed (allowing Indexation) pricing against Deliverables</t>
  </si>
  <si>
    <t>A working day is to be 8 hours, excluding breaks. The Day Rate in Column F is the role hourly rate multiplied by 8</t>
  </si>
  <si>
    <t>Tenderers enter training costs for training in accordance with the requirements identified in the tender</t>
  </si>
  <si>
    <t>Rates are based on normal working for Deliverables defined in the tender</t>
  </si>
  <si>
    <t>Tenderers input item costs to supply their solution to the Requirements under the tender</t>
  </si>
  <si>
    <t>Tenderers enter below the percentages to be applied for margins</t>
  </si>
  <si>
    <t>Margins' - Margins applicable undercontract</t>
  </si>
  <si>
    <t>Normal working days are 8 hours, the hours of which are as defined in any work 0600 to 2000 Monday to Friday. Out of Hours working is all other hours Monday to Friday, and all hours Saturday, Sunday and Bank Holidays</t>
  </si>
  <si>
    <t>Payment is based on the actual quantities of work executed for the rates. Total value will be limited to the fixed prices. Tenderers will be expected to fulfill the requirements for the prices submitted</t>
  </si>
  <si>
    <t>FIXED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</si>
</sst>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00_);_(* \(#,##0.00\);_(* &quot;-&quot;??_);_(@_)"/>
    <numFmt numFmtId="165" formatCode="&quot;£&quot;#,##0.00"/>
    <numFmt numFmtId="166" formatCode="0.0"/>
    <numFmt numFmtId="167" formatCode="_-[$£-809]* #,##0.00_-;\-[$£-809]* #,##0.00_-;_-[$£-809]* &quot;-&quot;??_-;_-@_-"/>
    <numFmt numFmtId="168" formatCode="#,##0_);[Red]\(#,##0\);\-_)"/>
  </numFmts>
  <fonts count="44">
    <font>
      <sz val="12"/>
      <color theme="1"/>
      <name val="Arial"/>
      <family val="2"/>
    </font>
    <font>
      <b/>
      <sz val="12"/>
      <color theme="1"/>
      <name val="Arial"/>
      <family val="2"/>
    </font>
    <font>
      <sz val="11"/>
      <color theme="1"/>
      <name val="Calibri"/>
      <family val="2"/>
      <scheme val="minor"/>
    </font>
    <font>
      <sz val="12"/>
      <name val="Arial"/>
      <family val="2"/>
    </font>
    <font>
      <b/>
      <sz val="12"/>
      <color theme="0"/>
      <name val="Arial"/>
      <family val="2"/>
    </font>
    <font>
      <sz val="12"/>
      <color theme="1"/>
      <name val="Arial"/>
      <family val="2"/>
    </font>
    <font>
      <sz val="11"/>
      <name val="Arial"/>
      <family val="2"/>
    </font>
    <font>
      <sz val="10"/>
      <name val="Arial"/>
      <family val="2"/>
    </font>
    <font>
      <b/>
      <i/>
      <sz val="12"/>
      <color rgb="FFFF0000"/>
      <name val="Arial"/>
      <family val="2"/>
    </font>
    <font>
      <b/>
      <sz val="12"/>
      <name val="Arial"/>
      <family val="2"/>
    </font>
    <font>
      <b/>
      <sz val="18"/>
      <color theme="1"/>
      <name val="Arial"/>
      <family val="2"/>
    </font>
    <font>
      <b/>
      <sz val="16"/>
      <color theme="1"/>
      <name val="Arial"/>
      <family val="2"/>
    </font>
    <font>
      <b/>
      <sz val="14"/>
      <color theme="1"/>
      <name val="Arial"/>
      <family val="2"/>
    </font>
    <font>
      <b/>
      <sz val="12"/>
      <color rgb="FFFF0000"/>
      <name val="Arial"/>
      <family val="2"/>
    </font>
    <font>
      <sz val="11"/>
      <color theme="1"/>
      <name val="Arial"/>
      <family val="2"/>
    </font>
    <font>
      <b/>
      <sz val="11"/>
      <color theme="1"/>
      <name val="Arial"/>
      <family val="2"/>
    </font>
    <font>
      <b/>
      <sz val="11"/>
      <name val="Arial"/>
      <family val="2"/>
    </font>
    <font>
      <b/>
      <i/>
      <sz val="16"/>
      <name val="Arial"/>
      <family val="2"/>
    </font>
    <font>
      <i/>
      <sz val="11"/>
      <name val="Arial"/>
      <family val="2"/>
    </font>
    <font>
      <b/>
      <sz val="11"/>
      <color indexed="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0"/>
      <color indexed="12"/>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6"/>
      <color indexed="9"/>
      <name val="Arial"/>
      <family val="2"/>
    </font>
    <font>
      <sz val="11"/>
      <color indexed="60"/>
      <name val="Calibri"/>
      <family val="2"/>
    </font>
    <font>
      <sz val="9"/>
      <color theme="1"/>
      <name val="Verdana"/>
      <family val="2"/>
    </font>
    <font>
      <b/>
      <sz val="11"/>
      <color indexed="63"/>
      <name val="Calibri"/>
      <family val="2"/>
    </font>
    <font>
      <sz val="10"/>
      <name val="Helv"/>
      <charset val="204"/>
    </font>
    <font>
      <b/>
      <sz val="18"/>
      <color indexed="56"/>
      <name val="Cambria"/>
      <family val="2"/>
    </font>
    <font>
      <b/>
      <sz val="11"/>
      <color indexed="8"/>
      <name val="Calibri"/>
      <family val="2"/>
    </font>
    <font>
      <sz val="11"/>
      <color indexed="10"/>
      <name val="Calibri"/>
      <family val="2"/>
    </font>
    <font>
      <sz val="10"/>
      <color theme="1"/>
      <name val="Arial"/>
      <family val="2"/>
    </font>
    <font>
      <sz val="10"/>
      <color theme="1"/>
      <name val="Symbol"/>
      <family val="1"/>
      <charset val="2"/>
    </font>
    <font>
      <sz val="8"/>
      <name val="Arial"/>
      <family val="2"/>
    </font>
  </fonts>
  <fills count="40">
    <fill>
      <patternFill patternType="none"/>
    </fill>
    <fill>
      <patternFill patternType="gray125"/>
    </fill>
    <fill>
      <patternFill patternType="solid">
        <fgColor rgb="FF002E5F"/>
        <bgColor indexed="64"/>
      </patternFill>
    </fill>
    <fill>
      <patternFill patternType="solid">
        <fgColor theme="8" tint="0.39997558519241921"/>
        <bgColor indexed="64"/>
      </patternFill>
    </fill>
    <fill>
      <patternFill patternType="solid">
        <fgColor indexed="12"/>
        <bgColor indexed="64"/>
      </patternFill>
    </fill>
    <fill>
      <patternFill patternType="solid">
        <fgColor indexed="13"/>
        <bgColor indexed="64"/>
      </patternFill>
    </fill>
    <fill>
      <patternFill patternType="solid">
        <fgColor indexed="57"/>
        <bgColor indexed="64"/>
      </patternFill>
    </fill>
    <fill>
      <patternFill patternType="solid">
        <fgColor indexed="4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55"/>
        <bgColor indexed="64"/>
      </patternFill>
    </fill>
    <fill>
      <patternFill patternType="solid">
        <fgColor indexed="43"/>
        <bgColor indexed="64"/>
      </patternFill>
    </fill>
    <fill>
      <patternFill patternType="solid">
        <fgColor indexed="23"/>
        <bgColor indexed="64"/>
      </patternFill>
    </fill>
    <fill>
      <patternFill patternType="solid">
        <fgColor indexed="22"/>
        <bgColor indexed="64"/>
      </patternFill>
    </fill>
    <fill>
      <patternFill patternType="solid">
        <fgColor indexed="26"/>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4" tint="0.79998168889431442"/>
        <bgColor indexed="64"/>
      </patternFill>
    </fill>
    <fill>
      <patternFill patternType="solid">
        <fgColor rgb="FFFFFFFF"/>
        <bgColor indexed="64"/>
      </patternFill>
    </fill>
  </fills>
  <borders count="48">
    <border>
      <left/>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ck">
        <color indexed="9"/>
      </left>
      <right style="thick">
        <color indexed="9"/>
      </right>
      <top style="thick">
        <color indexed="9"/>
      </top>
      <bottom style="thick">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62"/>
      </top>
      <bottom style="double">
        <color indexed="62"/>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indexed="64"/>
      </top>
      <bottom/>
      <diagonal/>
    </border>
    <border>
      <left style="medium">
        <color indexed="64"/>
      </left>
      <right style="medium">
        <color indexed="64"/>
      </right>
      <top style="thin">
        <color auto="1"/>
      </top>
      <bottom/>
      <diagonal/>
    </border>
    <border>
      <left style="thin">
        <color indexed="64"/>
      </left>
      <right/>
      <top style="thin">
        <color indexed="64"/>
      </top>
      <bottom/>
      <diagonal/>
    </border>
    <border>
      <left/>
      <right/>
      <top style="thin">
        <color indexed="64"/>
      </top>
      <bottom/>
      <diagonal/>
    </border>
  </borders>
  <cellStyleXfs count="370">
    <xf numFmtId="0" fontId="0" fillId="0" borderId="0"/>
    <xf numFmtId="0" fontId="2" fillId="0" borderId="0"/>
    <xf numFmtId="43" fontId="2" fillId="0" borderId="0" applyFont="0" applyFill="0" applyBorder="0" applyAlignment="0" applyProtection="0"/>
    <xf numFmtId="0" fontId="3" fillId="0" borderId="0"/>
    <xf numFmtId="9" fontId="2" fillId="0" borderId="0" applyFont="0" applyFill="0" applyBorder="0" applyAlignment="0" applyProtection="0"/>
    <xf numFmtId="9" fontId="5" fillId="0" borderId="0" applyFont="0" applyFill="0" applyBorder="0" applyAlignment="0" applyProtection="0"/>
    <xf numFmtId="0" fontId="6" fillId="0" borderId="0"/>
    <xf numFmtId="44" fontId="5" fillId="0" borderId="0" applyFont="0" applyFill="0" applyBorder="0" applyAlignment="0" applyProtection="0"/>
    <xf numFmtId="0" fontId="2" fillId="0" borderId="0"/>
    <xf numFmtId="0" fontId="6" fillId="0" borderId="0"/>
    <xf numFmtId="43" fontId="7"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0" fontId="2" fillId="0" borderId="0"/>
    <xf numFmtId="0" fontId="2" fillId="0" borderId="0"/>
    <xf numFmtId="0" fontId="7" fillId="0" borderId="0"/>
    <xf numFmtId="0" fontId="7" fillId="0" borderId="0"/>
    <xf numFmtId="167" fontId="7" fillId="0" borderId="0"/>
    <xf numFmtId="0" fontId="7" fillId="0" borderId="0"/>
    <xf numFmtId="0" fontId="7" fillId="0" borderId="0"/>
    <xf numFmtId="0" fontId="7" fillId="0" borderId="0"/>
    <xf numFmtId="0" fontId="7" fillId="0" borderId="0"/>
    <xf numFmtId="0"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0" fontId="7" fillId="0" borderId="0"/>
    <xf numFmtId="167" fontId="7" fillId="0" borderId="0"/>
    <xf numFmtId="167" fontId="7" fillId="0" borderId="0"/>
    <xf numFmtId="0" fontId="7" fillId="0" borderId="0"/>
    <xf numFmtId="167" fontId="7" fillId="0" borderId="0"/>
    <xf numFmtId="167" fontId="7" fillId="0" borderId="0"/>
    <xf numFmtId="0" fontId="3" fillId="0" borderId="0"/>
    <xf numFmtId="0"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167" fontId="7" fillId="0" borderId="0"/>
    <xf numFmtId="0" fontId="7" fillId="0" borderId="0"/>
    <xf numFmtId="0" fontId="7" fillId="0" borderId="0"/>
    <xf numFmtId="0" fontId="7" fillId="0" borderId="0"/>
    <xf numFmtId="0" fontId="7" fillId="0" borderId="0"/>
    <xf numFmtId="0" fontId="7" fillId="0" borderId="0"/>
    <xf numFmtId="167" fontId="7" fillId="0" borderId="0"/>
    <xf numFmtId="0" fontId="7" fillId="0" borderId="0"/>
    <xf numFmtId="0" fontId="7" fillId="0" borderId="0"/>
    <xf numFmtId="167" fontId="7" fillId="0" borderId="0"/>
    <xf numFmtId="167"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7" fontId="7" fillId="0" borderId="0"/>
    <xf numFmtId="0" fontId="7" fillId="0" borderId="0"/>
    <xf numFmtId="167" fontId="7" fillId="0" borderId="0"/>
    <xf numFmtId="167" fontId="7" fillId="0" borderId="0"/>
    <xf numFmtId="167" fontId="7" fillId="0" borderId="0"/>
    <xf numFmtId="0" fontId="7" fillId="0" borderId="0"/>
    <xf numFmtId="0" fontId="7" fillId="0" borderId="0"/>
    <xf numFmtId="0" fontId="7" fillId="0" borderId="0"/>
    <xf numFmtId="0" fontId="17" fillId="0" borderId="0">
      <protection locked="0"/>
    </xf>
    <xf numFmtId="0" fontId="16" fillId="0" borderId="0">
      <protection locked="0"/>
    </xf>
    <xf numFmtId="0" fontId="18" fillId="0" borderId="0">
      <protection locked="0"/>
    </xf>
    <xf numFmtId="0" fontId="19" fillId="4" borderId="0">
      <protection locked="0"/>
    </xf>
    <xf numFmtId="0" fontId="7" fillId="5" borderId="0"/>
    <xf numFmtId="0" fontId="7" fillId="6" borderId="0"/>
    <xf numFmtId="0" fontId="7" fillId="7" borderId="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5" borderId="0" applyNumberFormat="0" applyBorder="0" applyAlignment="0" applyProtection="0"/>
    <xf numFmtId="0" fontId="22" fillId="9" borderId="0" applyNumberFormat="0" applyBorder="0" applyAlignment="0" applyProtection="0"/>
    <xf numFmtId="0" fontId="7" fillId="26" borderId="23" applyNumberFormat="0" applyAlignment="0">
      <alignment horizontal="center"/>
    </xf>
    <xf numFmtId="0" fontId="23" fillId="27" borderId="24" applyNumberFormat="0" applyAlignment="0" applyProtection="0"/>
    <xf numFmtId="0" fontId="24" fillId="28" borderId="25"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7"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5" fontId="26" fillId="29" borderId="26">
      <alignment horizontal="center"/>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168" fontId="26" fillId="29" borderId="26" applyAlignment="0">
      <protection locked="0"/>
    </xf>
    <xf numFmtId="0" fontId="7" fillId="7" borderId="23" applyNumberFormat="0" applyFont="0" applyAlignment="0">
      <alignment horizontal="center"/>
      <protection locked="0"/>
    </xf>
    <xf numFmtId="0" fontId="27" fillId="10" borderId="0" applyNumberFormat="0" applyBorder="0" applyAlignment="0" applyProtection="0"/>
    <xf numFmtId="0" fontId="28" fillId="0" borderId="27" applyNumberFormat="0" applyFill="0" applyAlignment="0" applyProtection="0"/>
    <xf numFmtId="0" fontId="29" fillId="0" borderId="28"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0" applyNumberFormat="0" applyFill="0" applyBorder="0" applyAlignment="0" applyProtection="0"/>
    <xf numFmtId="0" fontId="7" fillId="30" borderId="23" applyNumberFormat="0" applyBorder="0" applyAlignment="0">
      <alignment horizontal="center" vertical="center"/>
    </xf>
    <xf numFmtId="0" fontId="7" fillId="31" borderId="23" applyNumberFormat="0" applyAlignment="0">
      <protection locked="0"/>
    </xf>
    <xf numFmtId="0" fontId="31" fillId="13" borderId="24" applyNumberFormat="0" applyAlignment="0" applyProtection="0"/>
    <xf numFmtId="0" fontId="32" fillId="0" borderId="30" applyNumberFormat="0" applyFill="0" applyAlignment="0" applyProtection="0"/>
    <xf numFmtId="0" fontId="33" fillId="32" borderId="0" applyBorder="0">
      <alignment horizontal="left"/>
    </xf>
    <xf numFmtId="0" fontId="34" fillId="29" borderId="0" applyNumberFormat="0" applyBorder="0" applyAlignment="0" applyProtection="0"/>
    <xf numFmtId="2" fontId="7" fillId="33" borderId="23" applyNumberFormat="0" applyFont="0" applyAlignment="0">
      <alignment vertical="top"/>
    </xf>
    <xf numFmtId="0" fontId="2" fillId="0" borderId="0"/>
    <xf numFmtId="0" fontId="2" fillId="0" borderId="0"/>
    <xf numFmtId="0" fontId="2" fillId="0" borderId="0"/>
    <xf numFmtId="0" fontId="35" fillId="0" borderId="0"/>
    <xf numFmtId="0" fontId="3" fillId="0" borderId="0"/>
    <xf numFmtId="0" fontId="5" fillId="0" borderId="0"/>
    <xf numFmtId="0" fontId="5" fillId="0" borderId="0"/>
    <xf numFmtId="0" fontId="7" fillId="0" borderId="0"/>
    <xf numFmtId="0" fontId="7" fillId="0" borderId="0"/>
    <xf numFmtId="0" fontId="3" fillId="0" borderId="0"/>
    <xf numFmtId="0" fontId="2" fillId="0" borderId="0"/>
    <xf numFmtId="0" fontId="2" fillId="0" borderId="0"/>
    <xf numFmtId="0" fontId="2" fillId="0" borderId="0"/>
    <xf numFmtId="0" fontId="5" fillId="0" borderId="0"/>
    <xf numFmtId="0" fontId="7" fillId="0" borderId="0"/>
    <xf numFmtId="0" fontId="7" fillId="0" borderId="0"/>
    <xf numFmtId="0" fontId="2" fillId="0" borderId="0"/>
    <xf numFmtId="0" fontId="3" fillId="0" borderId="0"/>
    <xf numFmtId="0" fontId="7" fillId="0" borderId="0"/>
    <xf numFmtId="0" fontId="2" fillId="0" borderId="0"/>
    <xf numFmtId="0" fontId="7" fillId="0" borderId="0"/>
    <xf numFmtId="0" fontId="5"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34" borderId="31" applyNumberFormat="0" applyFont="0" applyAlignment="0" applyProtection="0"/>
    <xf numFmtId="0" fontId="36" fillId="27" borderId="32" applyNumberFormat="0" applyAlignment="0" applyProtection="0"/>
    <xf numFmtId="9" fontId="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0" fontId="37" fillId="0" borderId="0"/>
    <xf numFmtId="0" fontId="7" fillId="0" borderId="33">
      <protection locked="0"/>
    </xf>
    <xf numFmtId="0" fontId="7" fillId="0" borderId="33">
      <protection locked="0"/>
    </xf>
    <xf numFmtId="0" fontId="38" fillId="0" borderId="0" applyNumberFormat="0" applyFill="0" applyBorder="0" applyAlignment="0" applyProtection="0"/>
    <xf numFmtId="0" fontId="39" fillId="0" borderId="34" applyNumberFormat="0" applyFill="0" applyAlignment="0" applyProtection="0"/>
    <xf numFmtId="0" fontId="40" fillId="0" borderId="0" applyNumberFormat="0" applyFill="0" applyBorder="0" applyAlignment="0" applyProtection="0"/>
  </cellStyleXfs>
  <cellXfs count="147">
    <xf numFmtId="0" fontId="0" fillId="0" borderId="0" xfId="0"/>
    <xf numFmtId="0" fontId="1" fillId="0" borderId="0" xfId="0" applyFont="1"/>
    <xf numFmtId="0" fontId="0" fillId="0" borderId="2" xfId="0" applyBorder="1"/>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3" fillId="0" borderId="0" xfId="0" applyFont="1" applyAlignment="1">
      <alignment horizontal="right" vertical="top"/>
    </xf>
    <xf numFmtId="166" fontId="0" fillId="0" borderId="8" xfId="11" applyNumberFormat="1" applyFont="1" applyBorder="1" applyAlignment="1">
      <alignment horizontal="center"/>
    </xf>
    <xf numFmtId="0" fontId="0" fillId="0" borderId="1" xfId="0" applyBorder="1"/>
    <xf numFmtId="166" fontId="0" fillId="0" borderId="9" xfId="11" applyNumberFormat="1" applyFont="1" applyBorder="1" applyAlignment="1">
      <alignment horizontal="center"/>
    </xf>
    <xf numFmtId="166" fontId="0" fillId="0" borderId="10" xfId="11" applyNumberFormat="1" applyFont="1" applyBorder="1" applyAlignment="1">
      <alignment horizontal="center"/>
    </xf>
    <xf numFmtId="0" fontId="0" fillId="0" borderId="3" xfId="0" applyBorder="1"/>
    <xf numFmtId="0" fontId="9" fillId="0" borderId="4" xfId="6" applyFont="1" applyBorder="1" applyAlignment="1">
      <alignment horizontal="center" vertical="top"/>
    </xf>
    <xf numFmtId="0" fontId="6" fillId="0" borderId="4" xfId="6" applyBorder="1" applyAlignment="1">
      <alignment horizontal="center" vertical="top" wrapText="1"/>
    </xf>
    <xf numFmtId="0" fontId="9" fillId="0" borderId="4" xfId="6" applyFont="1" applyBorder="1" applyAlignment="1">
      <alignment vertical="top"/>
    </xf>
    <xf numFmtId="0" fontId="13" fillId="0" borderId="0" xfId="0" applyFont="1"/>
    <xf numFmtId="14" fontId="0" fillId="0" borderId="1" xfId="0" applyNumberFormat="1" applyBorder="1"/>
    <xf numFmtId="14" fontId="0" fillId="0" borderId="2" xfId="0" applyNumberFormat="1" applyBorder="1"/>
    <xf numFmtId="0" fontId="6" fillId="0" borderId="4" xfId="0" applyFont="1" applyBorder="1" applyAlignment="1">
      <alignment vertical="top"/>
    </xf>
    <xf numFmtId="165" fontId="0" fillId="0" borderId="0" xfId="0" applyNumberFormat="1" applyAlignment="1">
      <alignment wrapText="1"/>
    </xf>
    <xf numFmtId="0" fontId="14" fillId="0" borderId="4" xfId="0" applyFont="1" applyBorder="1" applyAlignment="1">
      <alignment vertical="top" wrapText="1"/>
    </xf>
    <xf numFmtId="0" fontId="14" fillId="0" borderId="0" xfId="0" applyFont="1" applyAlignment="1">
      <alignment vertical="top" wrapText="1"/>
    </xf>
    <xf numFmtId="10" fontId="0" fillId="3" borderId="14" xfId="5" applyNumberFormat="1" applyFont="1" applyFill="1" applyBorder="1" applyAlignment="1" applyProtection="1">
      <alignment horizontal="center"/>
      <protection locked="0"/>
    </xf>
    <xf numFmtId="10" fontId="0" fillId="3" borderId="4" xfId="5" applyNumberFormat="1" applyFont="1" applyFill="1" applyBorder="1" applyAlignment="1" applyProtection="1">
      <alignment horizontal="center"/>
      <protection locked="0"/>
    </xf>
    <xf numFmtId="0" fontId="0" fillId="0" borderId="6" xfId="0" applyBorder="1" applyAlignment="1">
      <alignment vertical="top"/>
    </xf>
    <xf numFmtId="0" fontId="3" fillId="0" borderId="19" xfId="0" applyFont="1" applyBorder="1" applyAlignment="1">
      <alignment horizontal="right" vertical="top"/>
    </xf>
    <xf numFmtId="0" fontId="3" fillId="0" borderId="6" xfId="0" applyFont="1" applyBorder="1"/>
    <xf numFmtId="0" fontId="3" fillId="0" borderId="0" xfId="0" applyFont="1"/>
    <xf numFmtId="0" fontId="0" fillId="0" borderId="19" xfId="0" applyBorder="1"/>
    <xf numFmtId="0" fontId="0" fillId="0" borderId="6" xfId="0" applyBorder="1"/>
    <xf numFmtId="0" fontId="0" fillId="0" borderId="0" xfId="0" applyAlignment="1">
      <alignment horizontal="center"/>
    </xf>
    <xf numFmtId="0" fontId="4" fillId="37" borderId="11" xfId="0" applyFont="1" applyFill="1" applyBorder="1" applyAlignment="1">
      <alignment wrapText="1"/>
    </xf>
    <xf numFmtId="0" fontId="4" fillId="37" borderId="12" xfId="0" applyFont="1" applyFill="1" applyBorder="1" applyAlignment="1">
      <alignment horizontal="center"/>
    </xf>
    <xf numFmtId="0" fontId="0" fillId="0" borderId="35" xfId="0" applyBorder="1" applyAlignment="1">
      <alignment horizontal="right" wrapText="1"/>
    </xf>
    <xf numFmtId="0" fontId="3" fillId="0" borderId="13" xfId="0" applyFont="1" applyBorder="1" applyAlignment="1">
      <alignment horizontal="right" wrapText="1"/>
    </xf>
    <xf numFmtId="0" fontId="0" fillId="0" borderId="20" xfId="0" applyBorder="1"/>
    <xf numFmtId="0" fontId="0" fillId="0" borderId="5" xfId="0" applyBorder="1"/>
    <xf numFmtId="0" fontId="0" fillId="0" borderId="5" xfId="0" applyBorder="1" applyAlignment="1">
      <alignment horizontal="center"/>
    </xf>
    <xf numFmtId="0" fontId="0" fillId="0" borderId="21" xfId="0" applyBorder="1"/>
    <xf numFmtId="0" fontId="0" fillId="3" borderId="4" xfId="0" applyFill="1" applyBorder="1" applyAlignment="1" applyProtection="1">
      <alignment vertical="top" wrapText="1"/>
      <protection locked="0"/>
    </xf>
    <xf numFmtId="0" fontId="0" fillId="0" borderId="0" xfId="0" applyAlignment="1">
      <alignment horizontal="right" vertical="top"/>
    </xf>
    <xf numFmtId="0" fontId="4" fillId="2" borderId="17" xfId="0" applyFont="1" applyFill="1" applyBorder="1" applyAlignment="1">
      <alignment vertical="top" wrapText="1"/>
    </xf>
    <xf numFmtId="165" fontId="1" fillId="0" borderId="4" xfId="0" applyNumberFormat="1" applyFont="1" applyBorder="1"/>
    <xf numFmtId="1" fontId="0" fillId="0" borderId="4" xfId="0" applyNumberFormat="1" applyBorder="1" applyAlignment="1">
      <alignment horizontal="center" vertical="top"/>
    </xf>
    <xf numFmtId="0" fontId="0" fillId="0" borderId="0" xfId="0" applyAlignment="1">
      <alignment horizontal="right"/>
    </xf>
    <xf numFmtId="165" fontId="1" fillId="0" borderId="0" xfId="0" applyNumberFormat="1" applyFont="1"/>
    <xf numFmtId="165" fontId="0" fillId="0" borderId="4" xfId="0" applyNumberFormat="1" applyBorder="1" applyAlignment="1">
      <alignment horizontal="center" vertical="top"/>
    </xf>
    <xf numFmtId="0" fontId="0" fillId="0" borderId="6" xfId="0" applyBorder="1" applyAlignment="1">
      <alignment horizontal="left" vertical="top"/>
    </xf>
    <xf numFmtId="0" fontId="0" fillId="0" borderId="0" xfId="0" applyAlignment="1">
      <alignment horizontal="left" vertical="top"/>
    </xf>
    <xf numFmtId="0" fontId="1" fillId="0" borderId="6" xfId="0" applyFont="1" applyBorder="1" applyAlignment="1">
      <alignment vertical="center"/>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Alignment="1">
      <alignment vertical="center"/>
    </xf>
    <xf numFmtId="0" fontId="0" fillId="0" borderId="0" xfId="0" applyAlignment="1">
      <alignment horizontal="center" vertical="top"/>
    </xf>
    <xf numFmtId="0" fontId="5" fillId="0" borderId="0" xfId="0" applyFont="1" applyAlignment="1">
      <alignment vertical="center"/>
    </xf>
    <xf numFmtId="0" fontId="42" fillId="0" borderId="0" xfId="0" applyFont="1" applyAlignment="1">
      <alignment horizontal="left" vertical="center" indent="4"/>
    </xf>
    <xf numFmtId="2" fontId="0" fillId="3" borderId="4" xfId="0" applyNumberFormat="1" applyFill="1" applyBorder="1" applyAlignment="1" applyProtection="1">
      <alignment horizontal="center" vertical="top"/>
      <protection locked="0"/>
    </xf>
    <xf numFmtId="0" fontId="0" fillId="0" borderId="4" xfId="0" applyBorder="1" applyAlignment="1">
      <alignment horizontal="center" vertical="top" wrapText="1"/>
    </xf>
    <xf numFmtId="0" fontId="3" fillId="0" borderId="0" xfId="0" applyFont="1" applyAlignment="1">
      <alignment wrapText="1"/>
    </xf>
    <xf numFmtId="165" fontId="1" fillId="0" borderId="18" xfId="0" applyNumberFormat="1" applyFont="1" applyBorder="1"/>
    <xf numFmtId="0" fontId="1" fillId="0" borderId="7" xfId="0" applyFont="1" applyBorder="1" applyAlignment="1">
      <alignment horizontal="center" vertical="center" wrapText="1"/>
    </xf>
    <xf numFmtId="0" fontId="0" fillId="0" borderId="0" xfId="0" applyAlignment="1">
      <alignment horizontal="center" vertical="top" wrapText="1"/>
    </xf>
    <xf numFmtId="0" fontId="4" fillId="2" borderId="4" xfId="0" applyFont="1" applyFill="1" applyBorder="1" applyAlignment="1">
      <alignment horizontal="center" vertical="top" wrapText="1"/>
    </xf>
    <xf numFmtId="10" fontId="0" fillId="3" borderId="4" xfId="5" applyNumberFormat="1" applyFont="1" applyFill="1" applyBorder="1" applyAlignment="1" applyProtection="1">
      <alignment horizontal="center" vertical="top"/>
      <protection locked="0"/>
    </xf>
    <xf numFmtId="165" fontId="0" fillId="0" borderId="4" xfId="0" applyNumberFormat="1" applyBorder="1" applyAlignment="1" applyProtection="1">
      <alignment horizontal="center" vertical="top"/>
      <protection locked="0"/>
    </xf>
    <xf numFmtId="0" fontId="0" fillId="0" borderId="36" xfId="0" applyBorder="1" applyAlignment="1">
      <alignment vertical="top"/>
    </xf>
    <xf numFmtId="0" fontId="0" fillId="0" borderId="38" xfId="0" applyBorder="1" applyAlignment="1">
      <alignment vertical="top"/>
    </xf>
    <xf numFmtId="0" fontId="1" fillId="0" borderId="22" xfId="0" applyFont="1" applyBorder="1" applyAlignment="1">
      <alignment horizontal="center" vertical="center" wrapText="1"/>
    </xf>
    <xf numFmtId="0" fontId="14" fillId="0" borderId="4" xfId="0" applyFont="1" applyBorder="1"/>
    <xf numFmtId="0" fontId="14" fillId="0" borderId="4" xfId="0" applyFont="1" applyBorder="1" applyAlignment="1">
      <alignment horizontal="center"/>
    </xf>
    <xf numFmtId="44" fontId="0" fillId="3" borderId="4" xfId="0" applyNumberFormat="1" applyFill="1" applyBorder="1" applyAlignment="1" applyProtection="1">
      <alignment horizontal="center" vertical="top"/>
      <protection locked="0"/>
    </xf>
    <xf numFmtId="0" fontId="0" fillId="0" borderId="4" xfId="0" applyBorder="1" applyAlignment="1" applyProtection="1">
      <alignment horizontal="center" vertical="top"/>
      <protection locked="0"/>
    </xf>
    <xf numFmtId="0" fontId="1" fillId="0" borderId="4" xfId="0" applyFont="1" applyBorder="1" applyAlignment="1">
      <alignment horizontal="center"/>
    </xf>
    <xf numFmtId="0" fontId="4" fillId="2" borderId="39" xfId="0" applyFont="1" applyFill="1" applyBorder="1" applyAlignment="1">
      <alignment vertical="top"/>
    </xf>
    <xf numFmtId="0" fontId="4" fillId="2" borderId="39" xfId="0" applyFont="1" applyFill="1" applyBorder="1" applyAlignment="1">
      <alignment vertical="top" wrapText="1"/>
    </xf>
    <xf numFmtId="0" fontId="4" fillId="2" borderId="39" xfId="0" applyFont="1" applyFill="1" applyBorder="1" applyAlignment="1">
      <alignment horizontal="center" vertical="top" wrapText="1"/>
    </xf>
    <xf numFmtId="0" fontId="4" fillId="2" borderId="37" xfId="0" applyFont="1" applyFill="1" applyBorder="1" applyAlignment="1">
      <alignment vertical="center"/>
    </xf>
    <xf numFmtId="165" fontId="0" fillId="0" borderId="0" xfId="0" applyNumberFormat="1" applyAlignment="1" applyProtection="1">
      <alignment horizontal="center" vertical="top"/>
      <protection locked="0"/>
    </xf>
    <xf numFmtId="0" fontId="0" fillId="0" borderId="0" xfId="0" applyAlignment="1" applyProtection="1">
      <alignment horizontal="center" vertical="top"/>
      <protection locked="0"/>
    </xf>
    <xf numFmtId="0" fontId="0" fillId="0" borderId="0" xfId="0" applyAlignment="1" applyProtection="1">
      <alignment vertical="top" wrapText="1"/>
      <protection locked="0"/>
    </xf>
    <xf numFmtId="0" fontId="0" fillId="0" borderId="4" xfId="0" applyBorder="1" applyAlignment="1" applyProtection="1">
      <alignment horizontal="left" vertical="top" wrapText="1"/>
      <protection locked="0"/>
    </xf>
    <xf numFmtId="165" fontId="1" fillId="0" borderId="4" xfId="0" applyNumberFormat="1" applyFont="1" applyBorder="1" applyAlignment="1">
      <alignment horizontal="center"/>
    </xf>
    <xf numFmtId="167" fontId="14" fillId="0" borderId="0" xfId="0" applyNumberFormat="1" applyFont="1" applyAlignment="1">
      <alignment vertical="top"/>
    </xf>
    <xf numFmtId="0" fontId="0" fillId="0" borderId="4" xfId="0" applyBorder="1" applyAlignment="1">
      <alignment vertical="top"/>
    </xf>
    <xf numFmtId="167" fontId="14" fillId="36" borderId="4" xfId="0" applyNumberFormat="1" applyFont="1" applyFill="1" applyBorder="1" applyAlignment="1">
      <alignment vertical="top"/>
    </xf>
    <xf numFmtId="167" fontId="15" fillId="35" borderId="40" xfId="0" applyNumberFormat="1" applyFont="1" applyFill="1" applyBorder="1" applyAlignment="1">
      <alignment vertical="top"/>
    </xf>
    <xf numFmtId="0" fontId="41" fillId="0" borderId="0" xfId="0" applyFont="1" applyAlignment="1">
      <alignment horizontal="center" vertical="top"/>
    </xf>
    <xf numFmtId="0" fontId="9" fillId="0" borderId="4" xfId="0" applyFont="1" applyBorder="1" applyAlignment="1">
      <alignment horizontal="center" vertical="center" wrapText="1"/>
    </xf>
    <xf numFmtId="0" fontId="3" fillId="0" borderId="0" xfId="0" applyFont="1" applyAlignment="1">
      <alignment horizontal="left" wrapText="1"/>
    </xf>
    <xf numFmtId="0" fontId="14" fillId="0" borderId="4" xfId="0" quotePrefix="1" applyFont="1" applyBorder="1" applyAlignment="1">
      <alignment vertical="top"/>
    </xf>
    <xf numFmtId="0" fontId="6" fillId="0" borderId="4" xfId="6" applyBorder="1" applyAlignment="1">
      <alignment vertical="top" wrapText="1"/>
    </xf>
    <xf numFmtId="165" fontId="14" fillId="0" borderId="4" xfId="0" applyNumberFormat="1" applyFont="1" applyBorder="1" applyAlignment="1">
      <alignment vertical="top" wrapText="1"/>
    </xf>
    <xf numFmtId="0" fontId="0" fillId="0" borderId="0" xfId="0" applyAlignment="1">
      <alignment horizontal="left" vertical="center" wrapText="1"/>
    </xf>
    <xf numFmtId="0" fontId="0" fillId="0" borderId="0" xfId="0" applyAlignment="1">
      <alignment horizontal="left"/>
    </xf>
    <xf numFmtId="44" fontId="0" fillId="0" borderId="4" xfId="0" applyNumberFormat="1" applyBorder="1" applyAlignment="1">
      <alignment horizontal="center" vertical="top"/>
    </xf>
    <xf numFmtId="44" fontId="1" fillId="0" borderId="18" xfId="0" applyNumberFormat="1" applyFont="1" applyBorder="1"/>
    <xf numFmtId="166" fontId="0" fillId="0" borderId="44" xfId="11" applyNumberFormat="1" applyFont="1" applyBorder="1" applyAlignment="1">
      <alignment horizontal="center"/>
    </xf>
    <xf numFmtId="0" fontId="0" fillId="0" borderId="45" xfId="0" applyBorder="1"/>
    <xf numFmtId="14" fontId="0" fillId="0" borderId="45" xfId="0" applyNumberFormat="1" applyBorder="1"/>
    <xf numFmtId="0" fontId="0" fillId="0" borderId="46" xfId="0" applyBorder="1" applyAlignment="1">
      <alignment vertical="top"/>
    </xf>
    <xf numFmtId="0" fontId="1" fillId="0" borderId="46" xfId="0" applyFont="1" applyBorder="1" applyAlignment="1">
      <alignment vertical="top"/>
    </xf>
    <xf numFmtId="0" fontId="0" fillId="0" borderId="0" xfId="0" applyAlignment="1">
      <alignment horizontal="left" wrapText="1"/>
    </xf>
    <xf numFmtId="0" fontId="0" fillId="0" borderId="0" xfId="0" applyAlignment="1">
      <alignment horizontal="left" vertical="top" wrapText="1"/>
    </xf>
    <xf numFmtId="0" fontId="8" fillId="0" borderId="0" xfId="0" applyFont="1" applyAlignment="1">
      <alignment horizontal="left" vertical="top" wrapText="1"/>
    </xf>
    <xf numFmtId="0" fontId="1" fillId="0" borderId="4" xfId="0" applyFont="1" applyBorder="1" applyAlignment="1">
      <alignment horizontal="left" vertical="center" wrapText="1"/>
    </xf>
    <xf numFmtId="2" fontId="0" fillId="3" borderId="4" xfId="0" applyNumberFormat="1" applyFill="1" applyBorder="1" applyAlignment="1" applyProtection="1">
      <alignment horizontal="left" vertical="top" wrapText="1"/>
      <protection locked="0"/>
    </xf>
    <xf numFmtId="44" fontId="0" fillId="3" borderId="4" xfId="0" applyNumberFormat="1" applyFill="1" applyBorder="1" applyAlignment="1" applyProtection="1">
      <alignment horizontal="left" vertical="top" wrapText="1"/>
      <protection locked="0"/>
    </xf>
    <xf numFmtId="0" fontId="0" fillId="0" borderId="4"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top" wrapText="1"/>
    </xf>
    <xf numFmtId="0" fontId="14" fillId="0" borderId="4" xfId="0" quotePrefix="1" applyFont="1" applyFill="1" applyBorder="1" applyAlignment="1">
      <alignment vertical="top"/>
    </xf>
    <xf numFmtId="0" fontId="0" fillId="39" borderId="4" xfId="0" applyFill="1" applyBorder="1" applyAlignment="1">
      <alignment vertical="top"/>
    </xf>
    <xf numFmtId="0" fontId="12" fillId="0" borderId="4" xfId="0" applyFont="1" applyBorder="1" applyAlignment="1">
      <alignment horizontal="left" vertical="center"/>
    </xf>
    <xf numFmtId="0" fontId="11" fillId="0" borderId="18" xfId="0" applyFont="1" applyBorder="1" applyAlignment="1">
      <alignment horizontal="left" vertical="center" wrapText="1"/>
    </xf>
    <xf numFmtId="0" fontId="4" fillId="2" borderId="0" xfId="0" applyFont="1" applyFill="1" applyAlignment="1">
      <alignment horizontal="left" vertical="center" wrapText="1"/>
    </xf>
    <xf numFmtId="0" fontId="11" fillId="3" borderId="15" xfId="0" applyFont="1" applyFill="1" applyBorder="1" applyAlignment="1" applyProtection="1">
      <alignment horizontal="left" vertical="center" wrapText="1"/>
      <protection locked="0"/>
    </xf>
    <xf numFmtId="0" fontId="11" fillId="3" borderId="16" xfId="0" applyFont="1" applyFill="1" applyBorder="1" applyAlignment="1" applyProtection="1">
      <alignment horizontal="left" vertical="center"/>
      <protection locked="0"/>
    </xf>
    <xf numFmtId="0" fontId="3" fillId="0" borderId="0" xfId="0" applyFont="1" applyAlignment="1">
      <alignment horizontal="left" vertical="top" wrapText="1"/>
    </xf>
    <xf numFmtId="0" fontId="4" fillId="2" borderId="47" xfId="0" applyFont="1" applyFill="1" applyBorder="1" applyAlignment="1">
      <alignment horizontal="left" vertical="center"/>
    </xf>
    <xf numFmtId="0" fontId="11" fillId="0" borderId="4" xfId="0" applyFont="1" applyBorder="1" applyAlignment="1">
      <alignment vertical="center"/>
    </xf>
    <xf numFmtId="0" fontId="10" fillId="0" borderId="4" xfId="0" applyFont="1" applyBorder="1" applyAlignment="1">
      <alignment horizontal="center" vertical="center"/>
    </xf>
    <xf numFmtId="0" fontId="1" fillId="0" borderId="4" xfId="0" applyFont="1" applyBorder="1" applyAlignment="1">
      <alignment horizontal="center" vertical="center"/>
    </xf>
    <xf numFmtId="0" fontId="4" fillId="2" borderId="4" xfId="0" applyFont="1" applyFill="1" applyBorder="1" applyAlignment="1">
      <alignment horizontal="left" vertical="top" wrapText="1"/>
    </xf>
    <xf numFmtId="0" fontId="0" fillId="0" borderId="0" xfId="0" applyAlignment="1">
      <alignment horizontal="left" vertical="center" wrapText="1"/>
    </xf>
    <xf numFmtId="0" fontId="0" fillId="0" borderId="4" xfId="0" applyBorder="1" applyAlignment="1">
      <alignment horizontal="right" vertical="top" wrapText="1"/>
    </xf>
    <xf numFmtId="0" fontId="4" fillId="2" borderId="4" xfId="0" applyFont="1" applyFill="1" applyBorder="1" applyAlignment="1">
      <alignment horizontal="right" vertical="top" wrapText="1"/>
    </xf>
    <xf numFmtId="0" fontId="10" fillId="0" borderId="4" xfId="0" applyFont="1" applyBorder="1" applyAlignment="1">
      <alignment horizontal="center" vertical="top" wrapText="1"/>
    </xf>
    <xf numFmtId="0" fontId="10" fillId="0" borderId="4" xfId="0" applyFont="1" applyBorder="1" applyAlignment="1">
      <alignment horizontal="center" vertical="top"/>
    </xf>
    <xf numFmtId="0" fontId="3" fillId="0" borderId="0" xfId="0" applyFont="1" applyAlignment="1">
      <alignment horizontal="left" wrapText="1"/>
    </xf>
    <xf numFmtId="0" fontId="0" fillId="38" borderId="15" xfId="0" applyFill="1" applyBorder="1" applyAlignment="1">
      <alignment horizontal="left" vertical="center" wrapText="1"/>
    </xf>
    <xf numFmtId="0" fontId="0" fillId="38" borderId="41" xfId="0" applyFill="1" applyBorder="1" applyAlignment="1">
      <alignment horizontal="left" vertical="center" wrapText="1"/>
    </xf>
    <xf numFmtId="0" fontId="0" fillId="38" borderId="16" xfId="0" applyFill="1" applyBorder="1" applyAlignment="1">
      <alignment horizontal="left" vertical="center" wrapText="1"/>
    </xf>
    <xf numFmtId="0" fontId="11" fillId="0" borderId="15" xfId="0" applyFont="1" applyBorder="1" applyAlignment="1">
      <alignment horizontal="center" vertical="center"/>
    </xf>
    <xf numFmtId="0" fontId="11" fillId="0" borderId="41" xfId="0" applyFont="1" applyBorder="1" applyAlignment="1">
      <alignment horizontal="center" vertical="center"/>
    </xf>
    <xf numFmtId="0" fontId="11" fillId="0" borderId="16" xfId="0" applyFont="1" applyBorder="1" applyAlignment="1">
      <alignment horizontal="center" vertical="center"/>
    </xf>
    <xf numFmtId="0" fontId="0" fillId="0" borderId="0" xfId="0" applyAlignment="1">
      <alignment horizontal="left" wrapText="1"/>
    </xf>
    <xf numFmtId="0" fontId="10" fillId="0" borderId="4" xfId="0" applyFont="1" applyFill="1" applyBorder="1" applyAlignment="1">
      <alignment horizontal="center" vertical="center"/>
    </xf>
    <xf numFmtId="0" fontId="11" fillId="0" borderId="4" xfId="0" applyFont="1" applyBorder="1" applyAlignment="1">
      <alignment horizontal="left" vertical="center"/>
    </xf>
    <xf numFmtId="0" fontId="11" fillId="0" borderId="4" xfId="0" applyFont="1" applyBorder="1" applyAlignment="1">
      <alignment horizontal="left" vertical="center" wrapText="1"/>
    </xf>
    <xf numFmtId="0" fontId="0" fillId="0" borderId="0" xfId="0" applyAlignment="1">
      <alignment horizontal="left" vertical="top" wrapText="1"/>
    </xf>
    <xf numFmtId="0" fontId="11" fillId="0" borderId="15"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6" xfId="0" applyFont="1" applyBorder="1" applyAlignment="1">
      <alignment horizontal="center" vertical="center" wrapText="1"/>
    </xf>
    <xf numFmtId="0" fontId="15" fillId="35" borderId="42" xfId="0" applyFont="1" applyFill="1" applyBorder="1" applyAlignment="1">
      <alignment horizontal="right" vertical="center"/>
    </xf>
    <xf numFmtId="0" fontId="15" fillId="35" borderId="43" xfId="0" applyFont="1" applyFill="1" applyBorder="1" applyAlignment="1">
      <alignment horizontal="right" vertical="center"/>
    </xf>
  </cellXfs>
  <cellStyles count="370">
    <cellStyle name="%" xfId="16" xr:uid="{00000000-0005-0000-0000-000000000000}"/>
    <cellStyle name="% 12" xfId="17" xr:uid="{00000000-0005-0000-0000-000001000000}"/>
    <cellStyle name="% 2" xfId="18" xr:uid="{00000000-0005-0000-0000-000002000000}"/>
    <cellStyle name="% 3" xfId="19" xr:uid="{00000000-0005-0000-0000-000003000000}"/>
    <cellStyle name="% 4" xfId="20" xr:uid="{00000000-0005-0000-0000-000004000000}"/>
    <cellStyle name="%_514446" xfId="21" xr:uid="{00000000-0005-0000-0000-000005000000}"/>
    <cellStyle name="%_514455" xfId="22" xr:uid="{00000000-0005-0000-0000-000006000000}"/>
    <cellStyle name="%_A63 Castle Street Summary analysis 191109 (2)" xfId="23" xr:uid="{00000000-0005-0000-0000-000007000000}"/>
    <cellStyle name="%_Amended for CM segment Range Estimate M62 J25 - J30" xfId="24" xr:uid="{00000000-0005-0000-0000-000008000000}"/>
    <cellStyle name="%_Amended for CM segment Range Estimate M62 J25 - J30 REV1" xfId="25" xr:uid="{00000000-0005-0000-0000-000009000000}"/>
    <cellStyle name="%_Annex 5 - CESS Converter v6" xfId="26" xr:uid="{00000000-0005-0000-0000-00000A000000}"/>
    <cellStyle name="%_Book1" xfId="27" xr:uid="{00000000-0005-0000-0000-00000B000000}"/>
    <cellStyle name="%_Book1 (3)" xfId="28" xr:uid="{00000000-0005-0000-0000-00000C000000}"/>
    <cellStyle name="%_Book1 (4)" xfId="29" xr:uid="{00000000-0005-0000-0000-00000D000000}"/>
    <cellStyle name="%_Book2 (7)" xfId="30" xr:uid="{00000000-0005-0000-0000-00000E000000}"/>
    <cellStyle name="%_C-B  Range Estimate M1 J10 - J13    REV 3" xfId="31" xr:uid="{00000000-0005-0000-0000-00000F000000}"/>
    <cellStyle name="%_C-B  Range Estimate M1 J15 - J19 REV 3" xfId="32" xr:uid="{00000000-0005-0000-0000-000010000000}"/>
    <cellStyle name="%_C-B  Range Estimate M20  J3 - J5    REV 3" xfId="33" xr:uid="{00000000-0005-0000-0000-000011000000}"/>
    <cellStyle name="%_C-B  Range Estimate M23  J8 - J10    REV 3" xfId="34" xr:uid="{00000000-0005-0000-0000-000012000000}"/>
    <cellStyle name="%_C-B  Range Estimate M25   J5 - J7    REV 3" xfId="35" xr:uid="{00000000-0005-0000-0000-000013000000}"/>
    <cellStyle name="%_C-B  Range Estimate M3  J2 - J4a    REV 3" xfId="36" xr:uid="{00000000-0005-0000-0000-000014000000}"/>
    <cellStyle name="%_C-B  Range Estimate M6  J2 - J4    REV 3" xfId="37" xr:uid="{00000000-0005-0000-0000-000015000000}"/>
    <cellStyle name="%_C-B  Range Estimate M62  J25 - J30    REV 3" xfId="38" xr:uid="{00000000-0005-0000-0000-000016000000}"/>
    <cellStyle name="%_C-B  Range Estimate M62 J25 - J30 REV 2" xfId="39" xr:uid="{00000000-0005-0000-0000-000017000000}"/>
    <cellStyle name="%_CESS" xfId="40" xr:uid="{00000000-0005-0000-0000-000018000000}"/>
    <cellStyle name="%_CESS (v 1) (2)" xfId="41" xr:uid="{00000000-0005-0000-0000-000019000000}"/>
    <cellStyle name="%_CMDAL 20 11 09" xfId="42" xr:uid="{00000000-0005-0000-0000-00001A000000}"/>
    <cellStyle name="%_Construction Scheme Analysis Workbook" xfId="43" xr:uid="{00000000-0005-0000-0000-00001B000000}"/>
    <cellStyle name="%_Copy of Cost Estimate Report Template (current) (2)" xfId="44" xr:uid="{00000000-0005-0000-0000-00001C000000}"/>
    <cellStyle name="%_Copy of Cost Estimate Report Template (current) (3)" xfId="45" xr:uid="{00000000-0005-0000-0000-00001D000000}"/>
    <cellStyle name="%_Copy of DVE phase costs with deflation BE 081209 (2)" xfId="46" xr:uid="{00000000-0005-0000-0000-00001E000000}"/>
    <cellStyle name="%_Copy of Range Estimate Template (CESS 9 49TH1) 2010 unchecked s1" xfId="47" xr:uid="{00000000-0005-0000-0000-00001F000000}"/>
    <cellStyle name="%_Cost Estiamte Report Template rev 07" xfId="48" xr:uid="{00000000-0005-0000-0000-000020000000}"/>
    <cellStyle name="%_Cost Estimate Report Template" xfId="49" xr:uid="{00000000-0005-0000-0000-000021000000}"/>
    <cellStyle name="%_Cost Estimate Report Template (2)" xfId="50" xr:uid="{00000000-0005-0000-0000-000022000000}"/>
    <cellStyle name="%_Cost Estimate Report Template (CERT V1) 27.01.10" xfId="51" xr:uid="{00000000-0005-0000-0000-000023000000}"/>
    <cellStyle name="%_Cost Estimate Report Template (Current)" xfId="52" xr:uid="{00000000-0005-0000-0000-000024000000}"/>
    <cellStyle name="%_Cost Estimate Report Template (current) (3)" xfId="53" xr:uid="{00000000-0005-0000-0000-000025000000}"/>
    <cellStyle name="%_Cost Estimate Report Template (Current) 1" xfId="54" xr:uid="{00000000-0005-0000-0000-000026000000}"/>
    <cellStyle name="%_Cost Estimate Report Template Amended rev 14mbj(CESS VERSION)" xfId="55" xr:uid="{00000000-0005-0000-0000-000027000000}"/>
    <cellStyle name="%_Cost Estimate Report Template1 14.12.09" xfId="56" xr:uid="{00000000-0005-0000-0000-000028000000}"/>
    <cellStyle name="%_Cost Estimate Report Template2 15.12.09" xfId="57" xr:uid="{00000000-0005-0000-0000-000029000000}"/>
    <cellStyle name="%_DS Programme Risk template based on M25 DRAFT UPDATED II" xfId="58" xr:uid="{00000000-0005-0000-0000-00002A000000}"/>
    <cellStyle name="%_Final Scheme Analysis" xfId="59" xr:uid="{00000000-0005-0000-0000-00002B000000}"/>
    <cellStyle name="%_M1 J25-28 RE Const pr risk applied 200910 DRAFT" xfId="60" xr:uid="{00000000-0005-0000-0000-00002C000000}"/>
    <cellStyle name="%_M25 (S2) J5-7 RE 111110 v1 DRAFT (2)" xfId="61" xr:uid="{00000000-0005-0000-0000-00002D000000}"/>
    <cellStyle name="%_M25 Section 2 MM J5-7 RE 121010 excersise" xfId="62" xr:uid="{00000000-0005-0000-0000-00002E000000}"/>
    <cellStyle name="%_Micks template with comments" xfId="63" xr:uid="{00000000-0005-0000-0000-00002F000000}"/>
    <cellStyle name="%_OPT &amp; DEV Workbook" xfId="64" xr:uid="{00000000-0005-0000-0000-000030000000}"/>
    <cellStyle name="%_Opts &amp; Dev Scheme Analysis Workbook" xfId="65" xr:uid="{00000000-0005-0000-0000-000031000000}"/>
    <cellStyle name="%_Output Assurance" xfId="66" xr:uid="{00000000-0005-0000-0000-000032000000}"/>
    <cellStyle name="%_Process" xfId="67" xr:uid="{00000000-0005-0000-0000-000033000000}"/>
    <cellStyle name="%_Range Estimate Template (CESS 9.4.9) 1" xfId="68" xr:uid="{00000000-0005-0000-0000-000034000000}"/>
    <cellStyle name="%_Range Estimate Template (CESS 9.4.9) 5" xfId="69" xr:uid="{00000000-0005-0000-0000-000035000000}"/>
    <cellStyle name="%_Range Estimate Template (CESS 9.5 0) 14" xfId="70" xr:uid="{00000000-0005-0000-0000-000036000000}"/>
    <cellStyle name="%_Range Estimate Template (CESS 9.5 0) 19" xfId="71" xr:uid="{00000000-0005-0000-0000-000037000000}"/>
    <cellStyle name="%_Range Estimate Template (CESS 9.5 0) 28 DS" xfId="72" xr:uid="{00000000-0005-0000-0000-000038000000}"/>
    <cellStyle name="%_Range Estimate Template (CESS 9.5 0) V10 Draft new port risk" xfId="73" xr:uid="{00000000-0005-0000-0000-000039000000}"/>
    <cellStyle name="%_Range Estimate Template (v8.4)" xfId="74" xr:uid="{00000000-0005-0000-0000-00003A000000}"/>
    <cellStyle name="%_Range Estimate Template V10 120411" xfId="75" xr:uid="{00000000-0005-0000-0000-00003B000000}"/>
    <cellStyle name="%_RET port" xfId="76" xr:uid="{00000000-0005-0000-0000-00003C000000}"/>
    <cellStyle name="%_RET V10.1 190212 Formatting Changes" xfId="77" xr:uid="{00000000-0005-0000-0000-00003D000000}"/>
    <cellStyle name="%_Risk &amp; Issues" xfId="78" xr:uid="{00000000-0005-0000-0000-00003E000000}"/>
    <cellStyle name="%_Risk 1" xfId="79" xr:uid="{00000000-0005-0000-0000-00003F000000}"/>
    <cellStyle name="%_Risk Reg template V2" xfId="80" xr:uid="{00000000-0005-0000-0000-000040000000}"/>
    <cellStyle name="%_Segment C-B Cost Compararison" xfId="81" xr:uid="{00000000-0005-0000-0000-000041000000}"/>
    <cellStyle name="%_Summary C - B" xfId="82" xr:uid="{00000000-0005-0000-0000-000042000000}"/>
    <cellStyle name="%_Template C-B  Range Estimate M    J   - J    REV 3" xfId="83" xr:uid="{00000000-0005-0000-0000-000043000000}"/>
    <cellStyle name="%_TEST OPT &amp; DEV" xfId="84" xr:uid="{00000000-0005-0000-0000-000044000000}"/>
    <cellStyle name="%_TEST Scheme Analysis" xfId="85" xr:uid="{00000000-0005-0000-0000-000045000000}"/>
    <cellStyle name="%_TEST Workbook" xfId="86" xr:uid="{00000000-0005-0000-0000-000046000000}"/>
    <cellStyle name="* PA Heading 1" xfId="87" xr:uid="{00000000-0005-0000-0000-000047000000}"/>
    <cellStyle name="* PA Heading 2" xfId="88" xr:uid="{00000000-0005-0000-0000-000048000000}"/>
    <cellStyle name="* PA Heading 3" xfId="89" xr:uid="{00000000-0005-0000-0000-000049000000}"/>
    <cellStyle name="* PA Table Headings" xfId="90" xr:uid="{00000000-0005-0000-0000-00004A000000}"/>
    <cellStyle name="**Input Cell" xfId="91" xr:uid="{00000000-0005-0000-0000-00004B000000}"/>
    <cellStyle name="**Output Cell" xfId="92" xr:uid="{00000000-0005-0000-0000-00004C000000}"/>
    <cellStyle name="**Reference Cell" xfId="93" xr:uid="{00000000-0005-0000-0000-00004D000000}"/>
    <cellStyle name="20% - Accent1 2" xfId="94" xr:uid="{00000000-0005-0000-0000-00004E000000}"/>
    <cellStyle name="20% - Accent2 2" xfId="95" xr:uid="{00000000-0005-0000-0000-00004F000000}"/>
    <cellStyle name="20% - Accent3 2" xfId="96" xr:uid="{00000000-0005-0000-0000-000050000000}"/>
    <cellStyle name="20% - Accent4 2" xfId="97" xr:uid="{00000000-0005-0000-0000-000051000000}"/>
    <cellStyle name="20% - Accent5 2" xfId="98" xr:uid="{00000000-0005-0000-0000-000052000000}"/>
    <cellStyle name="20% - Accent6 2" xfId="99" xr:uid="{00000000-0005-0000-0000-000053000000}"/>
    <cellStyle name="40% - Accent1 2" xfId="100" xr:uid="{00000000-0005-0000-0000-000054000000}"/>
    <cellStyle name="40% - Accent2 2" xfId="101" xr:uid="{00000000-0005-0000-0000-000055000000}"/>
    <cellStyle name="40% - Accent3 2" xfId="102" xr:uid="{00000000-0005-0000-0000-000056000000}"/>
    <cellStyle name="40% - Accent4 2" xfId="103" xr:uid="{00000000-0005-0000-0000-000057000000}"/>
    <cellStyle name="40% - Accent5 2" xfId="104" xr:uid="{00000000-0005-0000-0000-000058000000}"/>
    <cellStyle name="40% - Accent6 2" xfId="105" xr:uid="{00000000-0005-0000-0000-000059000000}"/>
    <cellStyle name="60% - Accent1 2" xfId="106" xr:uid="{00000000-0005-0000-0000-00005A000000}"/>
    <cellStyle name="60% - Accent2 2" xfId="107" xr:uid="{00000000-0005-0000-0000-00005B000000}"/>
    <cellStyle name="60% - Accent3 2" xfId="108" xr:uid="{00000000-0005-0000-0000-00005C000000}"/>
    <cellStyle name="60% - Accent4 2" xfId="109" xr:uid="{00000000-0005-0000-0000-00005D000000}"/>
    <cellStyle name="60% - Accent5 2" xfId="110" xr:uid="{00000000-0005-0000-0000-00005E000000}"/>
    <cellStyle name="60% - Accent6 2" xfId="111" xr:uid="{00000000-0005-0000-0000-00005F000000}"/>
    <cellStyle name="Accent1 2" xfId="112" xr:uid="{00000000-0005-0000-0000-000060000000}"/>
    <cellStyle name="Accent2 2" xfId="113" xr:uid="{00000000-0005-0000-0000-000061000000}"/>
    <cellStyle name="Accent3 2" xfId="114" xr:uid="{00000000-0005-0000-0000-000062000000}"/>
    <cellStyle name="Accent4 2" xfId="115" xr:uid="{00000000-0005-0000-0000-000063000000}"/>
    <cellStyle name="Accent5 2" xfId="116" xr:uid="{00000000-0005-0000-0000-000064000000}"/>
    <cellStyle name="Accent6 2" xfId="117" xr:uid="{00000000-0005-0000-0000-000065000000}"/>
    <cellStyle name="Bad 2" xfId="118" xr:uid="{00000000-0005-0000-0000-000066000000}"/>
    <cellStyle name="Calculation 2" xfId="119" xr:uid="{00000000-0005-0000-0000-000067000000}"/>
    <cellStyle name="Calculation 3" xfId="120" xr:uid="{00000000-0005-0000-0000-000068000000}"/>
    <cellStyle name="Check Cell 2" xfId="121" xr:uid="{00000000-0005-0000-0000-000069000000}"/>
    <cellStyle name="Comma" xfId="11" builtinId="3"/>
    <cellStyle name="Comma 10" xfId="122" xr:uid="{00000000-0005-0000-0000-00006B000000}"/>
    <cellStyle name="Comma 2" xfId="2" xr:uid="{00000000-0005-0000-0000-00006C000000}"/>
    <cellStyle name="Comma 2 16" xfId="10" xr:uid="{00000000-0005-0000-0000-00006D000000}"/>
    <cellStyle name="Comma 2 2" xfId="123" xr:uid="{00000000-0005-0000-0000-00006E000000}"/>
    <cellStyle name="Comma 2 2 2" xfId="124" xr:uid="{00000000-0005-0000-0000-00006F000000}"/>
    <cellStyle name="Comma 2 3" xfId="125" xr:uid="{00000000-0005-0000-0000-000070000000}"/>
    <cellStyle name="Comma 2 3 2" xfId="126" xr:uid="{00000000-0005-0000-0000-000071000000}"/>
    <cellStyle name="Comma 2 4" xfId="127" xr:uid="{00000000-0005-0000-0000-000072000000}"/>
    <cellStyle name="Comma 2 5" xfId="128" xr:uid="{00000000-0005-0000-0000-000073000000}"/>
    <cellStyle name="Comma 3" xfId="129" xr:uid="{00000000-0005-0000-0000-000074000000}"/>
    <cellStyle name="Comma 3 2" xfId="130" xr:uid="{00000000-0005-0000-0000-000075000000}"/>
    <cellStyle name="Comma 3 2 2" xfId="131" xr:uid="{00000000-0005-0000-0000-000076000000}"/>
    <cellStyle name="Comma 3 3" xfId="132" xr:uid="{00000000-0005-0000-0000-000077000000}"/>
    <cellStyle name="Comma 4" xfId="133" xr:uid="{00000000-0005-0000-0000-000078000000}"/>
    <cellStyle name="Comma 4 2" xfId="134" xr:uid="{00000000-0005-0000-0000-000079000000}"/>
    <cellStyle name="Comma 5" xfId="135" xr:uid="{00000000-0005-0000-0000-00007A000000}"/>
    <cellStyle name="Comma 5 2" xfId="136" xr:uid="{00000000-0005-0000-0000-00007B000000}"/>
    <cellStyle name="Comma 5 2 2" xfId="137" xr:uid="{00000000-0005-0000-0000-00007C000000}"/>
    <cellStyle name="Comma 5 2 3" xfId="138" xr:uid="{00000000-0005-0000-0000-00007D000000}"/>
    <cellStyle name="Comma 5 3" xfId="139" xr:uid="{00000000-0005-0000-0000-00007E000000}"/>
    <cellStyle name="Comma 5 3 2" xfId="140" xr:uid="{00000000-0005-0000-0000-00007F000000}"/>
    <cellStyle name="Comma 5 3 3" xfId="141" xr:uid="{00000000-0005-0000-0000-000080000000}"/>
    <cellStyle name="Comma 5 4" xfId="142" xr:uid="{00000000-0005-0000-0000-000081000000}"/>
    <cellStyle name="Comma 5 5" xfId="143" xr:uid="{00000000-0005-0000-0000-000082000000}"/>
    <cellStyle name="Comma 6" xfId="144" xr:uid="{00000000-0005-0000-0000-000083000000}"/>
    <cellStyle name="Comma 6 2" xfId="145" xr:uid="{00000000-0005-0000-0000-000084000000}"/>
    <cellStyle name="Comma 6 2 2" xfId="146" xr:uid="{00000000-0005-0000-0000-000085000000}"/>
    <cellStyle name="Comma 6 2 3" xfId="147" xr:uid="{00000000-0005-0000-0000-000086000000}"/>
    <cellStyle name="Comma 6 3" xfId="148" xr:uid="{00000000-0005-0000-0000-000087000000}"/>
    <cellStyle name="Comma 6 3 2" xfId="149" xr:uid="{00000000-0005-0000-0000-000088000000}"/>
    <cellStyle name="Comma 6 3 3" xfId="150" xr:uid="{00000000-0005-0000-0000-000089000000}"/>
    <cellStyle name="Comma 6 4" xfId="151" xr:uid="{00000000-0005-0000-0000-00008A000000}"/>
    <cellStyle name="Comma 6 5" xfId="152" xr:uid="{00000000-0005-0000-0000-00008B000000}"/>
    <cellStyle name="Comma 7" xfId="153" xr:uid="{00000000-0005-0000-0000-00008C000000}"/>
    <cellStyle name="Comma 7 2" xfId="154" xr:uid="{00000000-0005-0000-0000-00008D000000}"/>
    <cellStyle name="Comma 7 3" xfId="155" xr:uid="{00000000-0005-0000-0000-00008E000000}"/>
    <cellStyle name="Comma 8" xfId="156" xr:uid="{00000000-0005-0000-0000-00008F000000}"/>
    <cellStyle name="Comma 9" xfId="157" xr:uid="{00000000-0005-0000-0000-000090000000}"/>
    <cellStyle name="Currency 2" xfId="7" xr:uid="{00000000-0005-0000-0000-000091000000}"/>
    <cellStyle name="Currency 2 2" xfId="158" xr:uid="{00000000-0005-0000-0000-000092000000}"/>
    <cellStyle name="Currency 2 2 2" xfId="159" xr:uid="{00000000-0005-0000-0000-000093000000}"/>
    <cellStyle name="Currency 2 3" xfId="160" xr:uid="{00000000-0005-0000-0000-000094000000}"/>
    <cellStyle name="Currency 3" xfId="161" xr:uid="{00000000-0005-0000-0000-000095000000}"/>
    <cellStyle name="Currency 3 2" xfId="162" xr:uid="{00000000-0005-0000-0000-000096000000}"/>
    <cellStyle name="Currency 3 2 2" xfId="163" xr:uid="{00000000-0005-0000-0000-000097000000}"/>
    <cellStyle name="Currency 3 2 3" xfId="164" xr:uid="{00000000-0005-0000-0000-000098000000}"/>
    <cellStyle name="Currency 3 3" xfId="165" xr:uid="{00000000-0005-0000-0000-000099000000}"/>
    <cellStyle name="Currency 3 3 2" xfId="166" xr:uid="{00000000-0005-0000-0000-00009A000000}"/>
    <cellStyle name="Currency 3 3 3" xfId="167" xr:uid="{00000000-0005-0000-0000-00009B000000}"/>
    <cellStyle name="Currency 3 4" xfId="168" xr:uid="{00000000-0005-0000-0000-00009C000000}"/>
    <cellStyle name="Currency 3 5" xfId="169" xr:uid="{00000000-0005-0000-0000-00009D000000}"/>
    <cellStyle name="Currency 4" xfId="170" xr:uid="{00000000-0005-0000-0000-00009E000000}"/>
    <cellStyle name="Currency 4 2" xfId="171" xr:uid="{00000000-0005-0000-0000-00009F000000}"/>
    <cellStyle name="Currency 4 2 2" xfId="172" xr:uid="{00000000-0005-0000-0000-0000A0000000}"/>
    <cellStyle name="Currency 4 2 3" xfId="173" xr:uid="{00000000-0005-0000-0000-0000A1000000}"/>
    <cellStyle name="Currency 4 3" xfId="174" xr:uid="{00000000-0005-0000-0000-0000A2000000}"/>
    <cellStyle name="Currency 4 3 2" xfId="175" xr:uid="{00000000-0005-0000-0000-0000A3000000}"/>
    <cellStyle name="Currency 4 3 3" xfId="176" xr:uid="{00000000-0005-0000-0000-0000A4000000}"/>
    <cellStyle name="Currency 4 4" xfId="177" xr:uid="{00000000-0005-0000-0000-0000A5000000}"/>
    <cellStyle name="Currency 4 5" xfId="178" xr:uid="{00000000-0005-0000-0000-0000A6000000}"/>
    <cellStyle name="Currency 5" xfId="179" xr:uid="{00000000-0005-0000-0000-0000A7000000}"/>
    <cellStyle name="Currency 5 2" xfId="180" xr:uid="{00000000-0005-0000-0000-0000A8000000}"/>
    <cellStyle name="Currency 5 3" xfId="181" xr:uid="{00000000-0005-0000-0000-0000A9000000}"/>
    <cellStyle name="Currency 6" xfId="182" xr:uid="{00000000-0005-0000-0000-0000AA000000}"/>
    <cellStyle name="Explanatory Text 2" xfId="183" xr:uid="{00000000-0005-0000-0000-0000AB000000}"/>
    <cellStyle name="EYInputDate" xfId="184" xr:uid="{00000000-0005-0000-0000-0000AC000000}"/>
    <cellStyle name="EYInputDate 10" xfId="185" xr:uid="{00000000-0005-0000-0000-0000AD000000}"/>
    <cellStyle name="EYInputDate 10 2" xfId="186" xr:uid="{00000000-0005-0000-0000-0000AE000000}"/>
    <cellStyle name="EYInputDate 10 2 2" xfId="187" xr:uid="{00000000-0005-0000-0000-0000AF000000}"/>
    <cellStyle name="EYInputDate 10 3" xfId="188" xr:uid="{00000000-0005-0000-0000-0000B0000000}"/>
    <cellStyle name="EYInputDate 11" xfId="189" xr:uid="{00000000-0005-0000-0000-0000B1000000}"/>
    <cellStyle name="EYInputDate 11 2" xfId="190" xr:uid="{00000000-0005-0000-0000-0000B2000000}"/>
    <cellStyle name="EYInputDate 11 2 2" xfId="191" xr:uid="{00000000-0005-0000-0000-0000B3000000}"/>
    <cellStyle name="EYInputDate 11 3" xfId="192" xr:uid="{00000000-0005-0000-0000-0000B4000000}"/>
    <cellStyle name="EYInputDate 12" xfId="193" xr:uid="{00000000-0005-0000-0000-0000B5000000}"/>
    <cellStyle name="EYInputDate 12 2" xfId="194" xr:uid="{00000000-0005-0000-0000-0000B6000000}"/>
    <cellStyle name="EYInputDate 13" xfId="195" xr:uid="{00000000-0005-0000-0000-0000B7000000}"/>
    <cellStyle name="EYInputDate 13 2" xfId="196" xr:uid="{00000000-0005-0000-0000-0000B8000000}"/>
    <cellStyle name="EYInputDate 14" xfId="197" xr:uid="{00000000-0005-0000-0000-0000B9000000}"/>
    <cellStyle name="EYInputDate 2" xfId="198" xr:uid="{00000000-0005-0000-0000-0000BA000000}"/>
    <cellStyle name="EYInputDate 2 2" xfId="199" xr:uid="{00000000-0005-0000-0000-0000BB000000}"/>
    <cellStyle name="EYInputDate 2 2 2" xfId="200" xr:uid="{00000000-0005-0000-0000-0000BC000000}"/>
    <cellStyle name="EYInputDate 2 3" xfId="201" xr:uid="{00000000-0005-0000-0000-0000BD000000}"/>
    <cellStyle name="EYInputDate 3" xfId="202" xr:uid="{00000000-0005-0000-0000-0000BE000000}"/>
    <cellStyle name="EYInputDate 3 2" xfId="203" xr:uid="{00000000-0005-0000-0000-0000BF000000}"/>
    <cellStyle name="EYInputDate 3 2 2" xfId="204" xr:uid="{00000000-0005-0000-0000-0000C0000000}"/>
    <cellStyle name="EYInputDate 3 3" xfId="205" xr:uid="{00000000-0005-0000-0000-0000C1000000}"/>
    <cellStyle name="EYInputDate 4" xfId="206" xr:uid="{00000000-0005-0000-0000-0000C2000000}"/>
    <cellStyle name="EYInputDate 4 2" xfId="207" xr:uid="{00000000-0005-0000-0000-0000C3000000}"/>
    <cellStyle name="EYInputDate 4 2 2" xfId="208" xr:uid="{00000000-0005-0000-0000-0000C4000000}"/>
    <cellStyle name="EYInputDate 4 3" xfId="209" xr:uid="{00000000-0005-0000-0000-0000C5000000}"/>
    <cellStyle name="EYInputDate 5" xfId="210" xr:uid="{00000000-0005-0000-0000-0000C6000000}"/>
    <cellStyle name="EYInputDate 5 2" xfId="211" xr:uid="{00000000-0005-0000-0000-0000C7000000}"/>
    <cellStyle name="EYInputDate 5 2 2" xfId="212" xr:uid="{00000000-0005-0000-0000-0000C8000000}"/>
    <cellStyle name="EYInputDate 5 3" xfId="213" xr:uid="{00000000-0005-0000-0000-0000C9000000}"/>
    <cellStyle name="EYInputDate 6" xfId="214" xr:uid="{00000000-0005-0000-0000-0000CA000000}"/>
    <cellStyle name="EYInputDate 6 2" xfId="215" xr:uid="{00000000-0005-0000-0000-0000CB000000}"/>
    <cellStyle name="EYInputDate 6 2 2" xfId="216" xr:uid="{00000000-0005-0000-0000-0000CC000000}"/>
    <cellStyle name="EYInputDate 6 3" xfId="217" xr:uid="{00000000-0005-0000-0000-0000CD000000}"/>
    <cellStyle name="EYInputDate 7" xfId="218" xr:uid="{00000000-0005-0000-0000-0000CE000000}"/>
    <cellStyle name="EYInputDate 7 2" xfId="219" xr:uid="{00000000-0005-0000-0000-0000CF000000}"/>
    <cellStyle name="EYInputDate 7 2 2" xfId="220" xr:uid="{00000000-0005-0000-0000-0000D0000000}"/>
    <cellStyle name="EYInputDate 7 3" xfId="221" xr:uid="{00000000-0005-0000-0000-0000D1000000}"/>
    <cellStyle name="EYInputDate 8" xfId="222" xr:uid="{00000000-0005-0000-0000-0000D2000000}"/>
    <cellStyle name="EYInputDate 8 2" xfId="223" xr:uid="{00000000-0005-0000-0000-0000D3000000}"/>
    <cellStyle name="EYInputDate 8 2 2" xfId="224" xr:uid="{00000000-0005-0000-0000-0000D4000000}"/>
    <cellStyle name="EYInputDate 8 3" xfId="225" xr:uid="{00000000-0005-0000-0000-0000D5000000}"/>
    <cellStyle name="EYInputDate 9" xfId="226" xr:uid="{00000000-0005-0000-0000-0000D6000000}"/>
    <cellStyle name="EYInputDate 9 2" xfId="227" xr:uid="{00000000-0005-0000-0000-0000D7000000}"/>
    <cellStyle name="EYInputDate 9 2 2" xfId="228" xr:uid="{00000000-0005-0000-0000-0000D8000000}"/>
    <cellStyle name="EYInputDate 9 3" xfId="229" xr:uid="{00000000-0005-0000-0000-0000D9000000}"/>
    <cellStyle name="EYInputValue" xfId="230" xr:uid="{00000000-0005-0000-0000-0000DA000000}"/>
    <cellStyle name="EYInputValue 10" xfId="231" xr:uid="{00000000-0005-0000-0000-0000DB000000}"/>
    <cellStyle name="EYInputValue 10 2" xfId="232" xr:uid="{00000000-0005-0000-0000-0000DC000000}"/>
    <cellStyle name="EYInputValue 10 2 2" xfId="233" xr:uid="{00000000-0005-0000-0000-0000DD000000}"/>
    <cellStyle name="EYInputValue 10 3" xfId="234" xr:uid="{00000000-0005-0000-0000-0000DE000000}"/>
    <cellStyle name="EYInputValue 11" xfId="235" xr:uid="{00000000-0005-0000-0000-0000DF000000}"/>
    <cellStyle name="EYInputValue 11 2" xfId="236" xr:uid="{00000000-0005-0000-0000-0000E0000000}"/>
    <cellStyle name="EYInputValue 11 2 2" xfId="237" xr:uid="{00000000-0005-0000-0000-0000E1000000}"/>
    <cellStyle name="EYInputValue 11 3" xfId="238" xr:uid="{00000000-0005-0000-0000-0000E2000000}"/>
    <cellStyle name="EYInputValue 12" xfId="239" xr:uid="{00000000-0005-0000-0000-0000E3000000}"/>
    <cellStyle name="EYInputValue 12 2" xfId="240" xr:uid="{00000000-0005-0000-0000-0000E4000000}"/>
    <cellStyle name="EYInputValue 13" xfId="241" xr:uid="{00000000-0005-0000-0000-0000E5000000}"/>
    <cellStyle name="EYInputValue 13 2" xfId="242" xr:uid="{00000000-0005-0000-0000-0000E6000000}"/>
    <cellStyle name="EYInputValue 14" xfId="243" xr:uid="{00000000-0005-0000-0000-0000E7000000}"/>
    <cellStyle name="EYInputValue 2" xfId="244" xr:uid="{00000000-0005-0000-0000-0000E8000000}"/>
    <cellStyle name="EYInputValue 2 2" xfId="245" xr:uid="{00000000-0005-0000-0000-0000E9000000}"/>
    <cellStyle name="EYInputValue 2 2 2" xfId="246" xr:uid="{00000000-0005-0000-0000-0000EA000000}"/>
    <cellStyle name="EYInputValue 2 3" xfId="247" xr:uid="{00000000-0005-0000-0000-0000EB000000}"/>
    <cellStyle name="EYInputValue 3" xfId="248" xr:uid="{00000000-0005-0000-0000-0000EC000000}"/>
    <cellStyle name="EYInputValue 3 2" xfId="249" xr:uid="{00000000-0005-0000-0000-0000ED000000}"/>
    <cellStyle name="EYInputValue 3 2 2" xfId="250" xr:uid="{00000000-0005-0000-0000-0000EE000000}"/>
    <cellStyle name="EYInputValue 3 3" xfId="251" xr:uid="{00000000-0005-0000-0000-0000EF000000}"/>
    <cellStyle name="EYInputValue 4" xfId="252" xr:uid="{00000000-0005-0000-0000-0000F0000000}"/>
    <cellStyle name="EYInputValue 4 2" xfId="253" xr:uid="{00000000-0005-0000-0000-0000F1000000}"/>
    <cellStyle name="EYInputValue 4 2 2" xfId="254" xr:uid="{00000000-0005-0000-0000-0000F2000000}"/>
    <cellStyle name="EYInputValue 4 3" xfId="255" xr:uid="{00000000-0005-0000-0000-0000F3000000}"/>
    <cellStyle name="EYInputValue 5" xfId="256" xr:uid="{00000000-0005-0000-0000-0000F4000000}"/>
    <cellStyle name="EYInputValue 5 2" xfId="257" xr:uid="{00000000-0005-0000-0000-0000F5000000}"/>
    <cellStyle name="EYInputValue 5 2 2" xfId="258" xr:uid="{00000000-0005-0000-0000-0000F6000000}"/>
    <cellStyle name="EYInputValue 5 3" xfId="259" xr:uid="{00000000-0005-0000-0000-0000F7000000}"/>
    <cellStyle name="EYInputValue 6" xfId="260" xr:uid="{00000000-0005-0000-0000-0000F8000000}"/>
    <cellStyle name="EYInputValue 6 2" xfId="261" xr:uid="{00000000-0005-0000-0000-0000F9000000}"/>
    <cellStyle name="EYInputValue 6 2 2" xfId="262" xr:uid="{00000000-0005-0000-0000-0000FA000000}"/>
    <cellStyle name="EYInputValue 6 3" xfId="263" xr:uid="{00000000-0005-0000-0000-0000FB000000}"/>
    <cellStyle name="EYInputValue 7" xfId="264" xr:uid="{00000000-0005-0000-0000-0000FC000000}"/>
    <cellStyle name="EYInputValue 7 2" xfId="265" xr:uid="{00000000-0005-0000-0000-0000FD000000}"/>
    <cellStyle name="EYInputValue 7 2 2" xfId="266" xr:uid="{00000000-0005-0000-0000-0000FE000000}"/>
    <cellStyle name="EYInputValue 7 3" xfId="267" xr:uid="{00000000-0005-0000-0000-0000FF000000}"/>
    <cellStyle name="EYInputValue 8" xfId="268" xr:uid="{00000000-0005-0000-0000-000000010000}"/>
    <cellStyle name="EYInputValue 8 2" xfId="269" xr:uid="{00000000-0005-0000-0000-000001010000}"/>
    <cellStyle name="EYInputValue 8 2 2" xfId="270" xr:uid="{00000000-0005-0000-0000-000002010000}"/>
    <cellStyle name="EYInputValue 8 3" xfId="271" xr:uid="{00000000-0005-0000-0000-000003010000}"/>
    <cellStyle name="EYInputValue 9" xfId="272" xr:uid="{00000000-0005-0000-0000-000004010000}"/>
    <cellStyle name="EYInputValue 9 2" xfId="273" xr:uid="{00000000-0005-0000-0000-000005010000}"/>
    <cellStyle name="EYInputValue 9 2 2" xfId="274" xr:uid="{00000000-0005-0000-0000-000006010000}"/>
    <cellStyle name="EYInputValue 9 3" xfId="275" xr:uid="{00000000-0005-0000-0000-000007010000}"/>
    <cellStyle name="Free text" xfId="276" xr:uid="{00000000-0005-0000-0000-000008010000}"/>
    <cellStyle name="Good 2" xfId="277" xr:uid="{00000000-0005-0000-0000-000009010000}"/>
    <cellStyle name="Heading 1 2" xfId="278" xr:uid="{00000000-0005-0000-0000-00000A010000}"/>
    <cellStyle name="Heading 2 2" xfId="279" xr:uid="{00000000-0005-0000-0000-00000B010000}"/>
    <cellStyle name="Heading 3 2" xfId="280" xr:uid="{00000000-0005-0000-0000-00000C010000}"/>
    <cellStyle name="Heading 3 2 2" xfId="281" xr:uid="{00000000-0005-0000-0000-00000D010000}"/>
    <cellStyle name="Heading 4 2" xfId="282" xr:uid="{00000000-0005-0000-0000-00000E010000}"/>
    <cellStyle name="Headings" xfId="283" xr:uid="{00000000-0005-0000-0000-00000F010000}"/>
    <cellStyle name="Input 2" xfId="284" xr:uid="{00000000-0005-0000-0000-000010010000}"/>
    <cellStyle name="Input 3" xfId="285" xr:uid="{00000000-0005-0000-0000-000011010000}"/>
    <cellStyle name="Linked Cell 2" xfId="286" xr:uid="{00000000-0005-0000-0000-000012010000}"/>
    <cellStyle name="Main headings" xfId="287" xr:uid="{00000000-0005-0000-0000-000013010000}"/>
    <cellStyle name="Neutral 2" xfId="288" xr:uid="{00000000-0005-0000-0000-000014010000}"/>
    <cellStyle name="Non-changeable" xfId="289" xr:uid="{00000000-0005-0000-0000-000015010000}"/>
    <cellStyle name="Normal" xfId="0" builtinId="0"/>
    <cellStyle name="Normal 10" xfId="290" xr:uid="{00000000-0005-0000-0000-000017010000}"/>
    <cellStyle name="Normal 10 2" xfId="291" xr:uid="{00000000-0005-0000-0000-000018010000}"/>
    <cellStyle name="Normal 10 3" xfId="292" xr:uid="{00000000-0005-0000-0000-000019010000}"/>
    <cellStyle name="Normal 11" xfId="293" xr:uid="{00000000-0005-0000-0000-00001A010000}"/>
    <cellStyle name="Normal 12" xfId="294" xr:uid="{00000000-0005-0000-0000-00001B010000}"/>
    <cellStyle name="Normal 13" xfId="15" xr:uid="{00000000-0005-0000-0000-00001C010000}"/>
    <cellStyle name="Normal 14" xfId="14" xr:uid="{00000000-0005-0000-0000-00001D010000}"/>
    <cellStyle name="Normal 15" xfId="295" xr:uid="{00000000-0005-0000-0000-00001E010000}"/>
    <cellStyle name="Normal 16" xfId="296" xr:uid="{00000000-0005-0000-0000-00001F010000}"/>
    <cellStyle name="Normal 2" xfId="1" xr:uid="{00000000-0005-0000-0000-000020010000}"/>
    <cellStyle name="Normal 2 10" xfId="297" xr:uid="{00000000-0005-0000-0000-000021010000}"/>
    <cellStyle name="Normal 2 16" xfId="298" xr:uid="{00000000-0005-0000-0000-000022010000}"/>
    <cellStyle name="Normal 2 2" xfId="8" xr:uid="{00000000-0005-0000-0000-000023010000}"/>
    <cellStyle name="Normal 2 3" xfId="299" xr:uid="{00000000-0005-0000-0000-000024010000}"/>
    <cellStyle name="Normal 2 4" xfId="300" xr:uid="{00000000-0005-0000-0000-000025010000}"/>
    <cellStyle name="Normal 2 4 2" xfId="301" xr:uid="{00000000-0005-0000-0000-000026010000}"/>
    <cellStyle name="Normal 2 5" xfId="302" xr:uid="{00000000-0005-0000-0000-000027010000}"/>
    <cellStyle name="Normal 3" xfId="3" xr:uid="{00000000-0005-0000-0000-000028010000}"/>
    <cellStyle name="Normal 3 11" xfId="303" xr:uid="{00000000-0005-0000-0000-000029010000}"/>
    <cellStyle name="Normal 3 2" xfId="12" xr:uid="{00000000-0005-0000-0000-00002A010000}"/>
    <cellStyle name="Normal 3 3" xfId="304" xr:uid="{00000000-0005-0000-0000-00002B010000}"/>
    <cellStyle name="Normal 3 4" xfId="305" xr:uid="{00000000-0005-0000-0000-00002C010000}"/>
    <cellStyle name="Normal 4" xfId="6" xr:uid="{00000000-0005-0000-0000-00002D010000}"/>
    <cellStyle name="Normal 4 2" xfId="9" xr:uid="{00000000-0005-0000-0000-00002E010000}"/>
    <cellStyle name="Normal 4 2 2" xfId="306" xr:uid="{00000000-0005-0000-0000-00002F010000}"/>
    <cellStyle name="Normal 4 3" xfId="13" xr:uid="{00000000-0005-0000-0000-000030010000}"/>
    <cellStyle name="Normal 47" xfId="307" xr:uid="{00000000-0005-0000-0000-000031010000}"/>
    <cellStyle name="Normal 5" xfId="308" xr:uid="{00000000-0005-0000-0000-000032010000}"/>
    <cellStyle name="Normal 5 2" xfId="309" xr:uid="{00000000-0005-0000-0000-000033010000}"/>
    <cellStyle name="Normal 6" xfId="310" xr:uid="{00000000-0005-0000-0000-000034010000}"/>
    <cellStyle name="Normal 6 2" xfId="311" xr:uid="{00000000-0005-0000-0000-000035010000}"/>
    <cellStyle name="Normal 7" xfId="312" xr:uid="{00000000-0005-0000-0000-000036010000}"/>
    <cellStyle name="Normal 8" xfId="313" xr:uid="{00000000-0005-0000-0000-000037010000}"/>
    <cellStyle name="Normal 8 2" xfId="314" xr:uid="{00000000-0005-0000-0000-000038010000}"/>
    <cellStyle name="Normal 8 2 2" xfId="315" xr:uid="{00000000-0005-0000-0000-000039010000}"/>
    <cellStyle name="Normal 8 2 3" xfId="316" xr:uid="{00000000-0005-0000-0000-00003A010000}"/>
    <cellStyle name="Normal 8 3" xfId="317" xr:uid="{00000000-0005-0000-0000-00003B010000}"/>
    <cellStyle name="Normal 8 3 2" xfId="318" xr:uid="{00000000-0005-0000-0000-00003C010000}"/>
    <cellStyle name="Normal 8 3 3" xfId="319" xr:uid="{00000000-0005-0000-0000-00003D010000}"/>
    <cellStyle name="Normal 8 4" xfId="320" xr:uid="{00000000-0005-0000-0000-00003E010000}"/>
    <cellStyle name="Normal 8 5" xfId="321" xr:uid="{00000000-0005-0000-0000-00003F010000}"/>
    <cellStyle name="Normal 9" xfId="322" xr:uid="{00000000-0005-0000-0000-000040010000}"/>
    <cellStyle name="Normal 9 2" xfId="323" xr:uid="{00000000-0005-0000-0000-000041010000}"/>
    <cellStyle name="Normal 9 2 2" xfId="324" xr:uid="{00000000-0005-0000-0000-000042010000}"/>
    <cellStyle name="Normal 9 2 3" xfId="325" xr:uid="{00000000-0005-0000-0000-000043010000}"/>
    <cellStyle name="Normal 9 3" xfId="326" xr:uid="{00000000-0005-0000-0000-000044010000}"/>
    <cellStyle name="Normal 9 3 2" xfId="327" xr:uid="{00000000-0005-0000-0000-000045010000}"/>
    <cellStyle name="Normal 9 3 3" xfId="328" xr:uid="{00000000-0005-0000-0000-000046010000}"/>
    <cellStyle name="Normal 9 4" xfId="329" xr:uid="{00000000-0005-0000-0000-000047010000}"/>
    <cellStyle name="Normal 9 5" xfId="330" xr:uid="{00000000-0005-0000-0000-000048010000}"/>
    <cellStyle name="Note 2" xfId="331" xr:uid="{00000000-0005-0000-0000-000049010000}"/>
    <cellStyle name="Output 2" xfId="332" xr:uid="{00000000-0005-0000-0000-00004A010000}"/>
    <cellStyle name="Percent" xfId="5" builtinId="5"/>
    <cellStyle name="Percent 10" xfId="333" xr:uid="{00000000-0005-0000-0000-00004C010000}"/>
    <cellStyle name="Percent 2" xfId="4" xr:uid="{00000000-0005-0000-0000-00004D010000}"/>
    <cellStyle name="Percent 2 15" xfId="334" xr:uid="{00000000-0005-0000-0000-00004E010000}"/>
    <cellStyle name="Percent 2 2" xfId="335" xr:uid="{00000000-0005-0000-0000-00004F010000}"/>
    <cellStyle name="Percent 2 3" xfId="336" xr:uid="{00000000-0005-0000-0000-000050010000}"/>
    <cellStyle name="Percent 2 4" xfId="337" xr:uid="{00000000-0005-0000-0000-000051010000}"/>
    <cellStyle name="Percent 2 5" xfId="338" xr:uid="{00000000-0005-0000-0000-000052010000}"/>
    <cellStyle name="Percent 3" xfId="339" xr:uid="{00000000-0005-0000-0000-000053010000}"/>
    <cellStyle name="Percent 4" xfId="340" xr:uid="{00000000-0005-0000-0000-000054010000}"/>
    <cellStyle name="Percent 5" xfId="341" xr:uid="{00000000-0005-0000-0000-000055010000}"/>
    <cellStyle name="Percent 6" xfId="342" xr:uid="{00000000-0005-0000-0000-000056010000}"/>
    <cellStyle name="Percent 6 2" xfId="343" xr:uid="{00000000-0005-0000-0000-000057010000}"/>
    <cellStyle name="Percent 6 2 2" xfId="344" xr:uid="{00000000-0005-0000-0000-000058010000}"/>
    <cellStyle name="Percent 6 2 3" xfId="345" xr:uid="{00000000-0005-0000-0000-000059010000}"/>
    <cellStyle name="Percent 6 3" xfId="346" xr:uid="{00000000-0005-0000-0000-00005A010000}"/>
    <cellStyle name="Percent 6 3 2" xfId="347" xr:uid="{00000000-0005-0000-0000-00005B010000}"/>
    <cellStyle name="Percent 6 3 3" xfId="348" xr:uid="{00000000-0005-0000-0000-00005C010000}"/>
    <cellStyle name="Percent 6 4" xfId="349" xr:uid="{00000000-0005-0000-0000-00005D010000}"/>
    <cellStyle name="Percent 6 5" xfId="350" xr:uid="{00000000-0005-0000-0000-00005E010000}"/>
    <cellStyle name="Percent 7" xfId="351" xr:uid="{00000000-0005-0000-0000-00005F010000}"/>
    <cellStyle name="Percent 7 2" xfId="352" xr:uid="{00000000-0005-0000-0000-000060010000}"/>
    <cellStyle name="Percent 7 2 2" xfId="353" xr:uid="{00000000-0005-0000-0000-000061010000}"/>
    <cellStyle name="Percent 7 2 3" xfId="354" xr:uid="{00000000-0005-0000-0000-000062010000}"/>
    <cellStyle name="Percent 7 3" xfId="355" xr:uid="{00000000-0005-0000-0000-000063010000}"/>
    <cellStyle name="Percent 7 3 2" xfId="356" xr:uid="{00000000-0005-0000-0000-000064010000}"/>
    <cellStyle name="Percent 7 3 3" xfId="357" xr:uid="{00000000-0005-0000-0000-000065010000}"/>
    <cellStyle name="Percent 7 4" xfId="358" xr:uid="{00000000-0005-0000-0000-000066010000}"/>
    <cellStyle name="Percent 7 5" xfId="359" xr:uid="{00000000-0005-0000-0000-000067010000}"/>
    <cellStyle name="Percent 8" xfId="360" xr:uid="{00000000-0005-0000-0000-000068010000}"/>
    <cellStyle name="Percent 8 2" xfId="361" xr:uid="{00000000-0005-0000-0000-000069010000}"/>
    <cellStyle name="Percent 8 3" xfId="362" xr:uid="{00000000-0005-0000-0000-00006A010000}"/>
    <cellStyle name="Percent 9" xfId="363" xr:uid="{00000000-0005-0000-0000-00006B010000}"/>
    <cellStyle name="Style 1" xfId="364" xr:uid="{00000000-0005-0000-0000-00006C010000}"/>
    <cellStyle name="Sum Total" xfId="365" xr:uid="{00000000-0005-0000-0000-00006D010000}"/>
    <cellStyle name="Sum Total 2" xfId="366" xr:uid="{00000000-0005-0000-0000-00006E010000}"/>
    <cellStyle name="Title 2" xfId="367" xr:uid="{00000000-0005-0000-0000-00006F010000}"/>
    <cellStyle name="Total 2" xfId="368" xr:uid="{00000000-0005-0000-0000-000070010000}"/>
    <cellStyle name="Warning Text 2" xfId="369" xr:uid="{00000000-0005-0000-0000-000071010000}"/>
  </cellStyles>
  <dxfs count="0"/>
  <tableStyles count="0" defaultTableStyle="TableStyleMedium2" defaultPivotStyle="PivotStyleLight16"/>
  <colors>
    <mruColors>
      <color rgb="FF002E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ighways.sharepoint.com/Users/GOWANA1/OneDrive%20-%20Highways%20England/TEAMS%20UPLOAD/SVD%20-%20Lot%201%20Call-off%20Files/SVD-ITT_Lot-1_Commercial-Workbook_Appendix_F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OWANA1/AppData/Local/Microsoft/Windows/INetCache/Content.Outlook/CQP1H532/SFIA%20Rate%20Car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Notes"/>
      <sheetName val="Lookups"/>
      <sheetName val="Margins"/>
      <sheetName val="Personnel"/>
      <sheetName val="Management"/>
      <sheetName val="Components"/>
      <sheetName val="Spares"/>
      <sheetName val="VolDisc"/>
      <sheetName val="ITC"/>
      <sheetName val="Support"/>
      <sheetName val="Warranty"/>
      <sheetName val="Training"/>
      <sheetName val="Assess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IA Full v7"/>
      <sheetName val="SFIA RateCard"/>
      <sheetName val="Lookup"/>
      <sheetName val="Tabular Comparison"/>
    </sheetNames>
    <sheetDataSet>
      <sheetData sheetId="0" refreshError="1"/>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18"/>
  <sheetViews>
    <sheetView workbookViewId="0">
      <selection activeCell="E16" sqref="E16"/>
    </sheetView>
  </sheetViews>
  <sheetFormatPr defaultRowHeight="15"/>
  <cols>
    <col min="1" max="1" width="3.109375" customWidth="1"/>
    <col min="2" max="2" width="7.5546875" bestFit="1" customWidth="1"/>
    <col min="3" max="3" width="57.88671875" customWidth="1"/>
    <col min="4" max="4" width="11" bestFit="1" customWidth="1"/>
    <col min="5" max="5" width="9.88671875" bestFit="1" customWidth="1"/>
  </cols>
  <sheetData>
    <row r="2" spans="2:5" ht="15" customHeight="1">
      <c r="B2" s="114" t="s">
        <v>0</v>
      </c>
      <c r="C2" s="114"/>
      <c r="D2" s="114"/>
      <c r="E2" s="114"/>
    </row>
    <row r="3" spans="2:5" ht="15" customHeight="1">
      <c r="B3" s="114" t="s">
        <v>321</v>
      </c>
      <c r="C3" s="114"/>
      <c r="D3" s="114"/>
      <c r="E3" s="114"/>
    </row>
    <row r="4" spans="2:5" ht="15.75">
      <c r="B4" s="1"/>
    </row>
    <row r="5" spans="2:5" ht="16.5" thickBot="1">
      <c r="B5" s="1" t="s">
        <v>1</v>
      </c>
      <c r="C5" s="1" t="s">
        <v>2</v>
      </c>
      <c r="D5" s="1" t="s">
        <v>3</v>
      </c>
      <c r="E5" s="1" t="s">
        <v>4</v>
      </c>
    </row>
    <row r="6" spans="2:5">
      <c r="B6" s="7">
        <v>0.1</v>
      </c>
      <c r="C6" s="8" t="s">
        <v>5</v>
      </c>
      <c r="D6" s="8" t="s">
        <v>6</v>
      </c>
      <c r="E6" s="16">
        <v>44529</v>
      </c>
    </row>
    <row r="7" spans="2:5">
      <c r="B7" s="9">
        <v>1</v>
      </c>
      <c r="C7" s="2" t="s">
        <v>318</v>
      </c>
      <c r="D7" s="2" t="s">
        <v>302</v>
      </c>
      <c r="E7" s="17">
        <v>44743</v>
      </c>
    </row>
    <row r="8" spans="2:5">
      <c r="B8" s="9">
        <v>1.1000000000000001</v>
      </c>
      <c r="C8" s="2" t="s">
        <v>319</v>
      </c>
      <c r="D8" s="2" t="s">
        <v>302</v>
      </c>
      <c r="E8" s="17">
        <v>44782</v>
      </c>
    </row>
    <row r="9" spans="2:5">
      <c r="B9" s="9"/>
      <c r="C9" s="2"/>
      <c r="D9" s="2"/>
      <c r="E9" s="17"/>
    </row>
    <row r="10" spans="2:5">
      <c r="B10" s="97"/>
      <c r="C10" s="98"/>
      <c r="D10" s="2"/>
      <c r="E10" s="17"/>
    </row>
    <row r="11" spans="2:5">
      <c r="B11" s="97"/>
      <c r="C11" s="98"/>
      <c r="D11" s="2"/>
      <c r="E11" s="17"/>
    </row>
    <row r="12" spans="2:5">
      <c r="B12" s="97"/>
      <c r="C12" s="98"/>
      <c r="D12" s="2"/>
      <c r="E12" s="99"/>
    </row>
    <row r="13" spans="2:5">
      <c r="B13" s="97"/>
      <c r="C13" s="98"/>
      <c r="D13" s="2"/>
      <c r="E13" s="99"/>
    </row>
    <row r="14" spans="2:5">
      <c r="B14" s="97"/>
      <c r="C14" s="98"/>
      <c r="D14" s="2"/>
      <c r="E14" s="99"/>
    </row>
    <row r="15" spans="2:5">
      <c r="B15" s="97"/>
      <c r="C15" s="98"/>
      <c r="D15" s="2"/>
      <c r="E15" s="99"/>
    </row>
    <row r="16" spans="2:5" ht="15.75" thickBot="1">
      <c r="B16" s="10"/>
      <c r="C16" s="11"/>
      <c r="D16" s="11"/>
      <c r="E16" s="11"/>
    </row>
    <row r="18" spans="3:3" ht="15.75">
      <c r="C18" s="15"/>
    </row>
  </sheetData>
  <mergeCells count="2">
    <mergeCell ref="B2:E2"/>
    <mergeCell ref="B3: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68"/>
  <sheetViews>
    <sheetView zoomScale="80" zoomScaleNormal="80" workbookViewId="0">
      <selection activeCell="C30" sqref="C30"/>
    </sheetView>
  </sheetViews>
  <sheetFormatPr defaultColWidth="0" defaultRowHeight="15" zeroHeight="1"/>
  <cols>
    <col min="1" max="1" width="2.77734375" style="3" customWidth="1"/>
    <col min="2" max="2" width="4.33203125" style="3" bestFit="1" customWidth="1"/>
    <col min="3" max="3" width="78.77734375" style="3" customWidth="1"/>
    <col min="4" max="4" width="4.21875" style="3" customWidth="1"/>
    <col min="5" max="5" width="31.88671875" style="3" hidden="1" customWidth="1"/>
    <col min="6" max="16384" width="8.88671875" style="3" hidden="1"/>
  </cols>
  <sheetData>
    <row r="1" spans="2:5" s="5" customFormat="1" ht="48" customHeight="1">
      <c r="B1" s="116" t="str">
        <f>Title</f>
        <v>Commercial Workbook Submission for Further Competition</v>
      </c>
      <c r="C1" s="116"/>
      <c r="D1" s="6"/>
    </row>
    <row r="2" spans="2:5" ht="32.25" customHeight="1">
      <c r="B2" s="117" t="s">
        <v>320</v>
      </c>
      <c r="C2" s="118"/>
      <c r="D2" s="6"/>
      <c r="E2" s="6"/>
    </row>
    <row r="3" spans="2:5" ht="43.5" customHeight="1">
      <c r="B3" s="115" t="s">
        <v>7</v>
      </c>
      <c r="C3" s="115"/>
      <c r="D3" s="6"/>
      <c r="E3" s="6"/>
    </row>
    <row r="4" spans="2:5" ht="15.75">
      <c r="B4" s="12" t="s">
        <v>8</v>
      </c>
      <c r="C4" s="14" t="s">
        <v>9</v>
      </c>
    </row>
    <row r="5" spans="2:5" ht="31.5" customHeight="1">
      <c r="B5" s="13">
        <v>1</v>
      </c>
      <c r="C5" s="20" t="s">
        <v>323</v>
      </c>
      <c r="D5" s="4"/>
    </row>
    <row r="6" spans="2:5" ht="30" customHeight="1">
      <c r="B6" s="13">
        <v>2</v>
      </c>
      <c r="C6" s="92" t="s">
        <v>324</v>
      </c>
      <c r="D6" s="19"/>
    </row>
    <row r="7" spans="2:5">
      <c r="B7" s="13">
        <v>3</v>
      </c>
      <c r="C7" s="18" t="s">
        <v>10</v>
      </c>
    </row>
    <row r="8" spans="2:5">
      <c r="B8" s="13"/>
      <c r="C8" s="90" t="s">
        <v>11</v>
      </c>
    </row>
    <row r="9" spans="2:5">
      <c r="B9" s="13"/>
      <c r="C9" s="90" t="s">
        <v>12</v>
      </c>
    </row>
    <row r="10" spans="2:5">
      <c r="B10" s="13"/>
      <c r="C10" s="90" t="s">
        <v>13</v>
      </c>
    </row>
    <row r="11" spans="2:5">
      <c r="B11" s="13"/>
      <c r="C11" s="112" t="s">
        <v>325</v>
      </c>
    </row>
    <row r="12" spans="2:5">
      <c r="B12" s="13"/>
      <c r="C12" s="90" t="s">
        <v>331</v>
      </c>
    </row>
    <row r="13" spans="2:5">
      <c r="B13" s="13"/>
      <c r="C13" s="90" t="s">
        <v>14</v>
      </c>
    </row>
    <row r="14" spans="2:5" ht="42.75">
      <c r="B14" s="13">
        <v>4</v>
      </c>
      <c r="C14" s="91" t="s">
        <v>15</v>
      </c>
    </row>
    <row r="15" spans="2:5">
      <c r="B15" s="13">
        <v>5</v>
      </c>
      <c r="C15" s="91" t="s">
        <v>16</v>
      </c>
    </row>
    <row r="16" spans="2:5">
      <c r="B16" s="13">
        <v>6</v>
      </c>
      <c r="C16" s="91" t="s">
        <v>17</v>
      </c>
    </row>
    <row r="17" spans="2:4">
      <c r="B17" s="13">
        <v>7</v>
      </c>
      <c r="C17" s="91" t="s">
        <v>18</v>
      </c>
    </row>
    <row r="18" spans="2:4">
      <c r="B18" s="13">
        <v>8</v>
      </c>
      <c r="C18" s="91" t="s">
        <v>19</v>
      </c>
    </row>
    <row r="19" spans="2:4">
      <c r="B19" s="13">
        <v>9</v>
      </c>
      <c r="C19" s="91" t="s">
        <v>20</v>
      </c>
    </row>
    <row r="20" spans="2:4" ht="42.75">
      <c r="B20" s="13">
        <v>10</v>
      </c>
      <c r="C20" s="20" t="s">
        <v>21</v>
      </c>
      <c r="D20" s="4"/>
    </row>
    <row r="21" spans="2:4">
      <c r="B21" s="13">
        <v>11</v>
      </c>
      <c r="C21" s="20" t="s">
        <v>22</v>
      </c>
      <c r="D21" s="4"/>
    </row>
    <row r="22" spans="2:4" ht="42.75">
      <c r="B22" s="13">
        <v>12</v>
      </c>
      <c r="C22" s="20" t="s">
        <v>332</v>
      </c>
      <c r="D22" s="4"/>
    </row>
    <row r="23" spans="2:4">
      <c r="B23" s="13">
        <v>13</v>
      </c>
      <c r="C23" s="91" t="s">
        <v>23</v>
      </c>
    </row>
    <row r="24" spans="2:4" ht="28.5">
      <c r="B24" s="13">
        <v>14</v>
      </c>
      <c r="C24" s="91" t="s">
        <v>24</v>
      </c>
    </row>
    <row r="25" spans="2:4" ht="28.5">
      <c r="B25" s="13">
        <v>15</v>
      </c>
      <c r="C25" s="91" t="s">
        <v>25</v>
      </c>
    </row>
    <row r="26" spans="2:4" ht="28.5">
      <c r="B26" s="13">
        <v>16</v>
      </c>
      <c r="C26" s="91" t="s">
        <v>26</v>
      </c>
    </row>
    <row r="27" spans="2:4">
      <c r="B27" s="13">
        <v>17</v>
      </c>
      <c r="C27" s="91" t="s">
        <v>27</v>
      </c>
    </row>
    <row r="28" spans="2:4" ht="42.75">
      <c r="B28" s="13">
        <v>18</v>
      </c>
      <c r="C28" s="91" t="s">
        <v>28</v>
      </c>
    </row>
    <row r="29" spans="2:4" ht="28.5">
      <c r="B29" s="13">
        <v>19</v>
      </c>
      <c r="C29" s="91" t="s">
        <v>29</v>
      </c>
    </row>
    <row r="30" spans="2:4" ht="37.5" customHeight="1">
      <c r="B30" s="13">
        <v>20</v>
      </c>
      <c r="C30" s="20" t="s">
        <v>333</v>
      </c>
      <c r="D30" s="21"/>
    </row>
    <row r="31" spans="2:4" ht="28.5" customHeight="1">
      <c r="B31" s="13">
        <v>21</v>
      </c>
      <c r="C31" s="20" t="s">
        <v>30</v>
      </c>
      <c r="D31" s="21"/>
    </row>
    <row r="32" spans="2:4" ht="30" customHeight="1">
      <c r="B32" s="13">
        <v>22</v>
      </c>
      <c r="C32" s="91" t="s">
        <v>31</v>
      </c>
    </row>
    <row r="33" spans="3:3">
      <c r="C33" s="55"/>
    </row>
    <row r="34" spans="3:3" hidden="1">
      <c r="C34" s="56"/>
    </row>
    <row r="35" spans="3:3" hidden="1">
      <c r="C35" s="56"/>
    </row>
    <row r="36" spans="3:3" hidden="1">
      <c r="C36" s="56"/>
    </row>
    <row r="41" spans="3:3" hidden="1">
      <c r="C41" s="4"/>
    </row>
    <row r="42" spans="3:3"/>
    <row r="43" spans="3:3"/>
    <row r="44" spans="3:3"/>
    <row r="45" spans="3:3"/>
    <row r="46" spans="3:3" hidden="1">
      <c r="C46" s="4"/>
    </row>
    <row r="47" spans="3:3" hidden="1">
      <c r="C47" s="4"/>
    </row>
    <row r="48" spans="3:3" hidden="1">
      <c r="C48" s="4"/>
    </row>
    <row r="49" spans="3:3" hidden="1">
      <c r="C49" s="4"/>
    </row>
    <row r="50" spans="3:3" hidden="1">
      <c r="C50" s="4"/>
    </row>
    <row r="51" spans="3:3" hidden="1">
      <c r="C51" s="4"/>
    </row>
    <row r="52" spans="3:3" hidden="1">
      <c r="C52" s="4"/>
    </row>
    <row r="53" spans="3:3" hidden="1">
      <c r="C53" s="4"/>
    </row>
    <row r="54" spans="3:3" hidden="1">
      <c r="C54" s="4"/>
    </row>
    <row r="55" spans="3:3" hidden="1">
      <c r="C55" s="4"/>
    </row>
    <row r="56" spans="3:3" hidden="1">
      <c r="C56" s="4"/>
    </row>
    <row r="57" spans="3:3" hidden="1">
      <c r="C57" s="4"/>
    </row>
    <row r="58" spans="3:3" hidden="1">
      <c r="C58" s="4"/>
    </row>
    <row r="59" spans="3:3"/>
    <row r="60" spans="3:3"/>
    <row r="61" spans="3:3"/>
    <row r="62" spans="3:3"/>
    <row r="63" spans="3:3"/>
    <row r="64" spans="3:3"/>
    <row r="65"/>
    <row r="66"/>
    <row r="67"/>
    <row r="68"/>
  </sheetData>
  <sheetProtection formatColumns="0" formatRows="0"/>
  <mergeCells count="3">
    <mergeCell ref="B3:C3"/>
    <mergeCell ref="B1:C1"/>
    <mergeCell ref="B2:C2"/>
  </mergeCells>
  <pageMargins left="0.7" right="0.7" top="0.75" bottom="0.75"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F93"/>
  <sheetViews>
    <sheetView topLeftCell="A40" zoomScale="85" zoomScaleNormal="85" workbookViewId="0">
      <selection activeCell="B63" sqref="B63"/>
    </sheetView>
  </sheetViews>
  <sheetFormatPr defaultRowHeight="15"/>
  <cols>
    <col min="1" max="1" width="18.21875" bestFit="1" customWidth="1"/>
    <col min="2" max="2" width="18.21875" customWidth="1"/>
    <col min="3" max="3" width="28.88671875" bestFit="1" customWidth="1"/>
  </cols>
  <sheetData>
    <row r="1" spans="1:6" ht="15.75">
      <c r="A1" s="1" t="s">
        <v>32</v>
      </c>
      <c r="B1" s="1" t="s">
        <v>33</v>
      </c>
    </row>
    <row r="2" spans="1:6" ht="15.75">
      <c r="A2" s="1"/>
      <c r="B2" s="1" t="s">
        <v>34</v>
      </c>
      <c r="C2" s="1" t="s">
        <v>35</v>
      </c>
      <c r="D2" s="1" t="s">
        <v>36</v>
      </c>
      <c r="E2" s="1" t="s">
        <v>37</v>
      </c>
      <c r="F2" s="1" t="s">
        <v>38</v>
      </c>
    </row>
    <row r="3" spans="1:6" ht="15.75">
      <c r="A3" s="1" t="s">
        <v>39</v>
      </c>
      <c r="B3" t="e">
        <f>#REF!</f>
        <v>#REF!</v>
      </c>
      <c r="C3" t="e">
        <f>#REF!</f>
        <v>#REF!</v>
      </c>
      <c r="F3" t="e">
        <f>#REF!</f>
        <v>#REF!</v>
      </c>
    </row>
    <row r="4" spans="1:6">
      <c r="A4" t="e">
        <f>#REF!</f>
        <v>#REF!</v>
      </c>
      <c r="B4" t="e">
        <f>#REF!</f>
        <v>#REF!</v>
      </c>
      <c r="C4" t="e">
        <f>#REF!</f>
        <v>#REF!</v>
      </c>
      <c r="F4" t="e">
        <f>#REF!</f>
        <v>#REF!</v>
      </c>
    </row>
    <row r="5" spans="1:6">
      <c r="A5" t="e">
        <f>#REF!</f>
        <v>#REF!</v>
      </c>
      <c r="B5" t="e">
        <f>#REF!</f>
        <v>#REF!</v>
      </c>
      <c r="C5" t="e">
        <f>#REF!</f>
        <v>#REF!</v>
      </c>
      <c r="F5" t="e">
        <f>#REF!</f>
        <v>#REF!</v>
      </c>
    </row>
    <row r="6" spans="1:6">
      <c r="A6" t="e">
        <f>#REF!</f>
        <v>#REF!</v>
      </c>
      <c r="B6" t="e">
        <f>#REF!</f>
        <v>#REF!</v>
      </c>
      <c r="C6" t="e">
        <f>#REF!</f>
        <v>#REF!</v>
      </c>
      <c r="F6" t="e">
        <f>#REF!</f>
        <v>#REF!</v>
      </c>
    </row>
    <row r="7" spans="1:6">
      <c r="A7" t="e">
        <f>#REF!</f>
        <v>#REF!</v>
      </c>
      <c r="B7" t="e">
        <f>#REF!</f>
        <v>#REF!</v>
      </c>
      <c r="C7" t="e">
        <f>#REF!</f>
        <v>#REF!</v>
      </c>
      <c r="F7" t="e">
        <f>#REF!</f>
        <v>#REF!</v>
      </c>
    </row>
    <row r="8" spans="1:6">
      <c r="A8" t="e">
        <f>#REF!</f>
        <v>#REF!</v>
      </c>
      <c r="B8" t="e">
        <f>#REF!</f>
        <v>#REF!</v>
      </c>
      <c r="C8" t="e">
        <f>#REF!</f>
        <v>#REF!</v>
      </c>
      <c r="F8" t="e">
        <f>#REF!</f>
        <v>#REF!</v>
      </c>
    </row>
    <row r="9" spans="1:6">
      <c r="A9" t="e">
        <f>#REF!</f>
        <v>#REF!</v>
      </c>
      <c r="B9" t="e">
        <f>#REF!</f>
        <v>#REF!</v>
      </c>
      <c r="C9" t="e">
        <f>#REF!</f>
        <v>#REF!</v>
      </c>
      <c r="F9" t="e">
        <f>#REF!</f>
        <v>#REF!</v>
      </c>
    </row>
    <row r="10" spans="1:6">
      <c r="A10" t="e">
        <f>#REF!</f>
        <v>#REF!</v>
      </c>
      <c r="B10" t="e">
        <f>#REF!</f>
        <v>#REF!</v>
      </c>
      <c r="C10" t="e">
        <f>#REF!</f>
        <v>#REF!</v>
      </c>
      <c r="F10" t="e">
        <f>#REF!</f>
        <v>#REF!</v>
      </c>
    </row>
    <row r="11" spans="1:6">
      <c r="A11" t="e">
        <f>#REF!</f>
        <v>#REF!</v>
      </c>
      <c r="B11" t="e">
        <f>#REF!</f>
        <v>#REF!</v>
      </c>
      <c r="C11" t="e">
        <f>#REF!</f>
        <v>#REF!</v>
      </c>
      <c r="F11" t="e">
        <f>#REF!</f>
        <v>#REF!</v>
      </c>
    </row>
    <row r="12" spans="1:6">
      <c r="A12" t="e">
        <f>#REF!</f>
        <v>#REF!</v>
      </c>
      <c r="B12" t="e">
        <f>#REF!</f>
        <v>#REF!</v>
      </c>
      <c r="C12" t="e">
        <f>#REF!</f>
        <v>#REF!</v>
      </c>
      <c r="F12" t="e">
        <f>#REF!</f>
        <v>#REF!</v>
      </c>
    </row>
    <row r="13" spans="1:6">
      <c r="A13" t="e">
        <f>#REF!</f>
        <v>#REF!</v>
      </c>
      <c r="B13" t="e">
        <f>#REF!</f>
        <v>#REF!</v>
      </c>
      <c r="C13" t="e">
        <f>#REF!</f>
        <v>#REF!</v>
      </c>
      <c r="D13" t="e">
        <f>#REF!</f>
        <v>#REF!</v>
      </c>
      <c r="E13" t="e">
        <f>#REF!</f>
        <v>#REF!</v>
      </c>
      <c r="F13" t="e">
        <f>#REF!</f>
        <v>#REF!</v>
      </c>
    </row>
    <row r="14" spans="1:6" ht="15.75">
      <c r="A14" s="1"/>
      <c r="B14" t="e">
        <f>#REF!</f>
        <v>#REF!</v>
      </c>
      <c r="C14" t="e">
        <f>#REF!</f>
        <v>#REF!</v>
      </c>
      <c r="D14" t="e">
        <f>#REF!</f>
        <v>#REF!</v>
      </c>
      <c r="E14" t="e">
        <f>#REF!</f>
        <v>#REF!</v>
      </c>
      <c r="F14" t="e">
        <f>#REF!</f>
        <v>#REF!</v>
      </c>
    </row>
    <row r="15" spans="1:6" ht="15.75">
      <c r="A15" s="1" t="s">
        <v>40</v>
      </c>
      <c r="B15" t="e">
        <f>#REF!</f>
        <v>#REF!</v>
      </c>
      <c r="C15" t="e">
        <f>#REF!</f>
        <v>#REF!</v>
      </c>
      <c r="D15" t="e">
        <f>#REF!</f>
        <v>#REF!</v>
      </c>
      <c r="E15" t="e">
        <f>#REF!</f>
        <v>#REF!</v>
      </c>
      <c r="F15" t="e">
        <f>#REF!</f>
        <v>#REF!</v>
      </c>
    </row>
    <row r="16" spans="1:6">
      <c r="A16" t="e">
        <f>#REF!</f>
        <v>#REF!</v>
      </c>
      <c r="B16" t="e">
        <f>#REF!</f>
        <v>#REF!</v>
      </c>
      <c r="C16" t="e">
        <f>#REF!</f>
        <v>#REF!</v>
      </c>
      <c r="D16" t="e">
        <f>#REF!</f>
        <v>#REF!</v>
      </c>
      <c r="E16" t="e">
        <f>#REF!</f>
        <v>#REF!</v>
      </c>
      <c r="F16" t="e">
        <f>#REF!</f>
        <v>#REF!</v>
      </c>
    </row>
    <row r="17" spans="1:6">
      <c r="A17" t="e">
        <f>#REF!</f>
        <v>#REF!</v>
      </c>
      <c r="B17" t="e">
        <f>#REF!</f>
        <v>#REF!</v>
      </c>
      <c r="C17" t="e">
        <f>#REF!</f>
        <v>#REF!</v>
      </c>
      <c r="D17" t="e">
        <f>#REF!</f>
        <v>#REF!</v>
      </c>
      <c r="E17" t="e">
        <f>#REF!</f>
        <v>#REF!</v>
      </c>
      <c r="F17" t="e">
        <f>#REF!</f>
        <v>#REF!</v>
      </c>
    </row>
    <row r="18" spans="1:6">
      <c r="A18" t="e">
        <f>#REF!</f>
        <v>#REF!</v>
      </c>
      <c r="B18" t="e">
        <f>#REF!</f>
        <v>#REF!</v>
      </c>
      <c r="C18" t="e">
        <f>#REF!</f>
        <v>#REF!</v>
      </c>
      <c r="D18" t="e">
        <f>#REF!</f>
        <v>#REF!</v>
      </c>
      <c r="E18" t="e">
        <f>#REF!</f>
        <v>#REF!</v>
      </c>
      <c r="F18" t="e">
        <f>#REF!</f>
        <v>#REF!</v>
      </c>
    </row>
    <row r="19" spans="1:6">
      <c r="A19" t="e">
        <f>#REF!</f>
        <v>#REF!</v>
      </c>
      <c r="B19" t="e">
        <f>#REF!</f>
        <v>#REF!</v>
      </c>
      <c r="C19" t="e">
        <f>#REF!</f>
        <v>#REF!</v>
      </c>
      <c r="D19" t="e">
        <f>#REF!</f>
        <v>#REF!</v>
      </c>
      <c r="E19" t="e">
        <f>#REF!</f>
        <v>#REF!</v>
      </c>
      <c r="F19" t="e">
        <f>#REF!</f>
        <v>#REF!</v>
      </c>
    </row>
    <row r="20" spans="1:6">
      <c r="A20" t="e">
        <f>#REF!</f>
        <v>#REF!</v>
      </c>
      <c r="B20" t="e">
        <f>#REF!</f>
        <v>#REF!</v>
      </c>
      <c r="C20" t="e">
        <f>#REF!</f>
        <v>#REF!</v>
      </c>
      <c r="D20" t="e">
        <f>#REF!</f>
        <v>#REF!</v>
      </c>
      <c r="E20" t="e">
        <f>#REF!</f>
        <v>#REF!</v>
      </c>
      <c r="F20" t="e">
        <f>#REF!</f>
        <v>#REF!</v>
      </c>
    </row>
    <row r="21" spans="1:6">
      <c r="A21" t="e">
        <f>#REF!</f>
        <v>#REF!</v>
      </c>
      <c r="B21" t="e">
        <f>#REF!</f>
        <v>#REF!</v>
      </c>
      <c r="C21" t="e">
        <f>#REF!</f>
        <v>#REF!</v>
      </c>
      <c r="D21" t="e">
        <f>#REF!</f>
        <v>#REF!</v>
      </c>
      <c r="E21" t="e">
        <f>#REF!</f>
        <v>#REF!</v>
      </c>
      <c r="F21" t="e">
        <f>#REF!</f>
        <v>#REF!</v>
      </c>
    </row>
    <row r="22" spans="1:6">
      <c r="A22" t="e">
        <f>#REF!</f>
        <v>#REF!</v>
      </c>
      <c r="B22" t="e">
        <f>#REF!</f>
        <v>#REF!</v>
      </c>
      <c r="C22" t="e">
        <f>#REF!</f>
        <v>#REF!</v>
      </c>
      <c r="D22" t="e">
        <f>#REF!</f>
        <v>#REF!</v>
      </c>
      <c r="E22" t="e">
        <f>#REF!</f>
        <v>#REF!</v>
      </c>
      <c r="F22" t="e">
        <f>#REF!</f>
        <v>#REF!</v>
      </c>
    </row>
    <row r="23" spans="1:6">
      <c r="A23" t="e">
        <f>#REF!</f>
        <v>#REF!</v>
      </c>
      <c r="B23" t="e">
        <f>#REF!</f>
        <v>#REF!</v>
      </c>
      <c r="C23" t="e">
        <f>#REF!</f>
        <v>#REF!</v>
      </c>
      <c r="D23" t="e">
        <f>#REF!</f>
        <v>#REF!</v>
      </c>
      <c r="E23" t="e">
        <f>#REF!</f>
        <v>#REF!</v>
      </c>
      <c r="F23" t="e">
        <f>#REF!</f>
        <v>#REF!</v>
      </c>
    </row>
    <row r="24" spans="1:6">
      <c r="A24" t="e">
        <f>#REF!</f>
        <v>#REF!</v>
      </c>
      <c r="B24" t="e">
        <f>#REF!</f>
        <v>#REF!</v>
      </c>
      <c r="C24" t="e">
        <f>#REF!</f>
        <v>#REF!</v>
      </c>
      <c r="D24" t="e">
        <f>#REF!</f>
        <v>#REF!</v>
      </c>
      <c r="E24" t="e">
        <f>#REF!</f>
        <v>#REF!</v>
      </c>
      <c r="F24" t="e">
        <f>#REF!</f>
        <v>#REF!</v>
      </c>
    </row>
    <row r="25" spans="1:6">
      <c r="A25" t="e">
        <f>#REF!</f>
        <v>#REF!</v>
      </c>
      <c r="B25" t="e">
        <f>#REF!</f>
        <v>#REF!</v>
      </c>
      <c r="C25" t="e">
        <f>#REF!</f>
        <v>#REF!</v>
      </c>
      <c r="D25" t="e">
        <f>#REF!</f>
        <v>#REF!</v>
      </c>
      <c r="E25" t="e">
        <f>#REF!</f>
        <v>#REF!</v>
      </c>
      <c r="F25" t="e">
        <f>#REF!</f>
        <v>#REF!</v>
      </c>
    </row>
    <row r="26" spans="1:6">
      <c r="A26" t="e">
        <f>#REF!</f>
        <v>#REF!</v>
      </c>
      <c r="B26" t="e">
        <f>#REF!</f>
        <v>#REF!</v>
      </c>
      <c r="C26" t="e">
        <f>#REF!</f>
        <v>#REF!</v>
      </c>
      <c r="D26" t="e">
        <f>#REF!</f>
        <v>#REF!</v>
      </c>
      <c r="E26" t="e">
        <f>#REF!</f>
        <v>#REF!</v>
      </c>
      <c r="F26" t="e">
        <f>#REF!</f>
        <v>#REF!</v>
      </c>
    </row>
    <row r="27" spans="1:6">
      <c r="A27" t="e">
        <f>#REF!</f>
        <v>#REF!</v>
      </c>
      <c r="B27" t="e">
        <f>#REF!</f>
        <v>#REF!</v>
      </c>
      <c r="C27" t="e">
        <f>#REF!</f>
        <v>#REF!</v>
      </c>
      <c r="D27" t="e">
        <f>#REF!</f>
        <v>#REF!</v>
      </c>
      <c r="E27" t="e">
        <f>#REF!</f>
        <v>#REF!</v>
      </c>
      <c r="F27" t="e">
        <f>#REF!</f>
        <v>#REF!</v>
      </c>
    </row>
    <row r="28" spans="1:6" ht="15.75">
      <c r="A28" s="1" t="s">
        <v>41</v>
      </c>
      <c r="B28" t="e">
        <f>#REF!</f>
        <v>#REF!</v>
      </c>
      <c r="C28" t="e">
        <f>#REF!</f>
        <v>#REF!</v>
      </c>
      <c r="D28" t="e">
        <f>#REF!</f>
        <v>#REF!</v>
      </c>
      <c r="E28" t="e">
        <f>#REF!</f>
        <v>#REF!</v>
      </c>
      <c r="F28" t="e">
        <f>#REF!</f>
        <v>#REF!</v>
      </c>
    </row>
    <row r="29" spans="1:6">
      <c r="A29" t="e">
        <f>#REF!</f>
        <v>#REF!</v>
      </c>
      <c r="B29" t="e">
        <f>#REF!</f>
        <v>#REF!</v>
      </c>
      <c r="C29" t="e">
        <f>#REF!</f>
        <v>#REF!</v>
      </c>
      <c r="D29" t="e">
        <f>#REF!</f>
        <v>#REF!</v>
      </c>
      <c r="E29" t="e">
        <f>#REF!</f>
        <v>#REF!</v>
      </c>
      <c r="F29" t="e">
        <f>#REF!</f>
        <v>#REF!</v>
      </c>
    </row>
    <row r="30" spans="1:6">
      <c r="A30" t="e">
        <f>#REF!</f>
        <v>#REF!</v>
      </c>
      <c r="B30" t="e">
        <f>#REF!</f>
        <v>#REF!</v>
      </c>
      <c r="C30" t="e">
        <f>#REF!</f>
        <v>#REF!</v>
      </c>
      <c r="D30" t="e">
        <f>#REF!</f>
        <v>#REF!</v>
      </c>
      <c r="E30" t="e">
        <f>#REF!</f>
        <v>#REF!</v>
      </c>
      <c r="F30" t="e">
        <f>#REF!</f>
        <v>#REF!</v>
      </c>
    </row>
    <row r="31" spans="1:6">
      <c r="A31" t="e">
        <f>#REF!</f>
        <v>#REF!</v>
      </c>
      <c r="B31" t="e">
        <f>#REF!</f>
        <v>#REF!</v>
      </c>
      <c r="C31" t="e">
        <f>#REF!</f>
        <v>#REF!</v>
      </c>
      <c r="D31" t="e">
        <f>#REF!</f>
        <v>#REF!</v>
      </c>
      <c r="E31" t="e">
        <f>#REF!</f>
        <v>#REF!</v>
      </c>
      <c r="F31" t="e">
        <f>#REF!</f>
        <v>#REF!</v>
      </c>
    </row>
    <row r="32" spans="1:6">
      <c r="A32" t="e">
        <f>#REF!</f>
        <v>#REF!</v>
      </c>
      <c r="B32" t="e">
        <f>#REF!</f>
        <v>#REF!</v>
      </c>
      <c r="C32" t="e">
        <f>#REF!</f>
        <v>#REF!</v>
      </c>
      <c r="D32" t="e">
        <f>#REF!</f>
        <v>#REF!</v>
      </c>
      <c r="E32" t="e">
        <f>#REF!</f>
        <v>#REF!</v>
      </c>
      <c r="F32" t="e">
        <f>#REF!</f>
        <v>#REF!</v>
      </c>
    </row>
    <row r="33" spans="1:6">
      <c r="A33" t="e">
        <f>#REF!</f>
        <v>#REF!</v>
      </c>
      <c r="B33" t="e">
        <f>#REF!</f>
        <v>#REF!</v>
      </c>
      <c r="C33" t="e">
        <f>#REF!</f>
        <v>#REF!</v>
      </c>
      <c r="D33" t="e">
        <f>#REF!</f>
        <v>#REF!</v>
      </c>
      <c r="E33" t="e">
        <f>#REF!</f>
        <v>#REF!</v>
      </c>
      <c r="F33" t="e">
        <f>#REF!</f>
        <v>#REF!</v>
      </c>
    </row>
    <row r="34" spans="1:6">
      <c r="A34" t="e">
        <f>#REF!</f>
        <v>#REF!</v>
      </c>
      <c r="B34" t="e">
        <f>#REF!</f>
        <v>#REF!</v>
      </c>
      <c r="C34" t="e">
        <f>#REF!</f>
        <v>#REF!</v>
      </c>
      <c r="D34" t="e">
        <f>#REF!</f>
        <v>#REF!</v>
      </c>
      <c r="E34" t="e">
        <f>#REF!</f>
        <v>#REF!</v>
      </c>
      <c r="F34" t="e">
        <f>#REF!</f>
        <v>#REF!</v>
      </c>
    </row>
    <row r="35" spans="1:6">
      <c r="A35" t="e">
        <f>#REF!</f>
        <v>#REF!</v>
      </c>
      <c r="B35" t="e">
        <f>#REF!</f>
        <v>#REF!</v>
      </c>
      <c r="C35" t="e">
        <f>#REF!</f>
        <v>#REF!</v>
      </c>
      <c r="D35" t="e">
        <f>#REF!</f>
        <v>#REF!</v>
      </c>
      <c r="E35" t="e">
        <f>#REF!</f>
        <v>#REF!</v>
      </c>
      <c r="F35" t="e">
        <f>#REF!</f>
        <v>#REF!</v>
      </c>
    </row>
    <row r="36" spans="1:6">
      <c r="A36" t="e">
        <f>#REF!</f>
        <v>#REF!</v>
      </c>
      <c r="B36" t="e">
        <f>#REF!</f>
        <v>#REF!</v>
      </c>
      <c r="C36" t="e">
        <f>#REF!</f>
        <v>#REF!</v>
      </c>
      <c r="D36" t="e">
        <f>#REF!</f>
        <v>#REF!</v>
      </c>
      <c r="E36" t="e">
        <f>#REF!</f>
        <v>#REF!</v>
      </c>
      <c r="F36" t="e">
        <f>#REF!</f>
        <v>#REF!</v>
      </c>
    </row>
    <row r="37" spans="1:6">
      <c r="A37" t="e">
        <f>#REF!</f>
        <v>#REF!</v>
      </c>
      <c r="B37" t="e">
        <f>#REF!</f>
        <v>#REF!</v>
      </c>
      <c r="C37" t="e">
        <f>#REF!</f>
        <v>#REF!</v>
      </c>
      <c r="D37" t="e">
        <f>#REF!</f>
        <v>#REF!</v>
      </c>
      <c r="E37" t="e">
        <f>#REF!</f>
        <v>#REF!</v>
      </c>
      <c r="F37" t="e">
        <f>#REF!</f>
        <v>#REF!</v>
      </c>
    </row>
    <row r="38" spans="1:6">
      <c r="A38" t="e">
        <f>#REF!</f>
        <v>#REF!</v>
      </c>
      <c r="B38" t="e">
        <f>#REF!</f>
        <v>#REF!</v>
      </c>
      <c r="C38" t="e">
        <f>#REF!</f>
        <v>#REF!</v>
      </c>
      <c r="D38" t="e">
        <f>#REF!</f>
        <v>#REF!</v>
      </c>
      <c r="E38" t="e">
        <f>#REF!</f>
        <v>#REF!</v>
      </c>
      <c r="F38" t="e">
        <f>#REF!</f>
        <v>#REF!</v>
      </c>
    </row>
    <row r="39" spans="1:6">
      <c r="A39" t="e">
        <f>#REF!</f>
        <v>#REF!</v>
      </c>
      <c r="B39" t="e">
        <f>#REF!</f>
        <v>#REF!</v>
      </c>
      <c r="C39" t="e">
        <f>#REF!</f>
        <v>#REF!</v>
      </c>
      <c r="D39" t="e">
        <f>#REF!</f>
        <v>#REF!</v>
      </c>
      <c r="E39" t="e">
        <f>#REF!</f>
        <v>#REF!</v>
      </c>
      <c r="F39" t="e">
        <f>#REF!</f>
        <v>#REF!</v>
      </c>
    </row>
    <row r="40" spans="1:6">
      <c r="A40" t="e">
        <f>#REF!</f>
        <v>#REF!</v>
      </c>
      <c r="B40" t="e">
        <f>#REF!</f>
        <v>#REF!</v>
      </c>
      <c r="C40" t="e">
        <f>#REF!</f>
        <v>#REF!</v>
      </c>
      <c r="D40" t="e">
        <f>#REF!</f>
        <v>#REF!</v>
      </c>
      <c r="E40" t="e">
        <f>#REF!</f>
        <v>#REF!</v>
      </c>
      <c r="F40" t="e">
        <f>#REF!</f>
        <v>#REF!</v>
      </c>
    </row>
    <row r="41" spans="1:6">
      <c r="A41" t="e">
        <f>#REF!</f>
        <v>#REF!</v>
      </c>
      <c r="B41" t="e">
        <f>#REF!</f>
        <v>#REF!</v>
      </c>
      <c r="C41" t="e">
        <f>#REF!</f>
        <v>#REF!</v>
      </c>
      <c r="D41" t="e">
        <f>#REF!</f>
        <v>#REF!</v>
      </c>
      <c r="E41" t="e">
        <f>#REF!</f>
        <v>#REF!</v>
      </c>
      <c r="F41" t="e">
        <f>#REF!</f>
        <v>#REF!</v>
      </c>
    </row>
    <row r="42" spans="1:6">
      <c r="A42" t="e">
        <f>#REF!</f>
        <v>#REF!</v>
      </c>
      <c r="B42" t="e">
        <f>#REF!</f>
        <v>#REF!</v>
      </c>
      <c r="C42" t="e">
        <f>#REF!</f>
        <v>#REF!</v>
      </c>
      <c r="D42" t="e">
        <f>#REF!</f>
        <v>#REF!</v>
      </c>
      <c r="E42" t="e">
        <f>#REF!</f>
        <v>#REF!</v>
      </c>
      <c r="F42" t="e">
        <f>#REF!</f>
        <v>#REF!</v>
      </c>
    </row>
    <row r="43" spans="1:6">
      <c r="A43" t="e">
        <f>#REF!</f>
        <v>#REF!</v>
      </c>
      <c r="B43" t="e">
        <f>#REF!</f>
        <v>#REF!</v>
      </c>
      <c r="C43" t="e">
        <f>#REF!</f>
        <v>#REF!</v>
      </c>
    </row>
    <row r="44" spans="1:6">
      <c r="A44" t="e">
        <f>#REF!</f>
        <v>#REF!</v>
      </c>
      <c r="B44" t="e">
        <f>#REF!</f>
        <v>#REF!</v>
      </c>
      <c r="C44" t="e">
        <f>#REF!</f>
        <v>#REF!</v>
      </c>
    </row>
    <row r="45" spans="1:6">
      <c r="A45" t="e">
        <f>#REF!</f>
        <v>#REF!</v>
      </c>
      <c r="B45" t="e">
        <f>#REF!</f>
        <v>#REF!</v>
      </c>
      <c r="C45" t="e">
        <f>#REF!</f>
        <v>#REF!</v>
      </c>
    </row>
    <row r="46" spans="1:6">
      <c r="A46" t="e">
        <f>#REF!</f>
        <v>#REF!</v>
      </c>
      <c r="B46" t="e">
        <f>#REF!</f>
        <v>#REF!</v>
      </c>
      <c r="C46" t="e">
        <f>#REF!</f>
        <v>#REF!</v>
      </c>
    </row>
    <row r="47" spans="1:6">
      <c r="A47" t="e">
        <f>#REF!</f>
        <v>#REF!</v>
      </c>
      <c r="B47" t="e">
        <f>#REF!</f>
        <v>#REF!</v>
      </c>
      <c r="C47" t="e">
        <f>#REF!</f>
        <v>#REF!</v>
      </c>
    </row>
    <row r="48" spans="1:6">
      <c r="A48" t="e">
        <f>#REF!</f>
        <v>#REF!</v>
      </c>
      <c r="B48" t="e">
        <f>#REF!</f>
        <v>#REF!</v>
      </c>
      <c r="C48" t="e">
        <f>#REF!</f>
        <v>#REF!</v>
      </c>
    </row>
    <row r="49" spans="1:6">
      <c r="A49" t="e">
        <f>#REF!</f>
        <v>#REF!</v>
      </c>
      <c r="B49" t="e">
        <f>#REF!</f>
        <v>#REF!</v>
      </c>
      <c r="C49" t="e">
        <f>#REF!</f>
        <v>#REF!</v>
      </c>
    </row>
    <row r="50" spans="1:6">
      <c r="A50" t="e">
        <f>#REF!</f>
        <v>#REF!</v>
      </c>
      <c r="B50" t="e">
        <f>#REF!</f>
        <v>#REF!</v>
      </c>
      <c r="C50" t="e">
        <f>#REF!</f>
        <v>#REF!</v>
      </c>
    </row>
    <row r="51" spans="1:6">
      <c r="A51" t="e">
        <f>#REF!</f>
        <v>#REF!</v>
      </c>
      <c r="B51" t="e">
        <f>#REF!</f>
        <v>#REF!</v>
      </c>
      <c r="C51" t="e">
        <f>#REF!</f>
        <v>#REF!</v>
      </c>
    </row>
    <row r="52" spans="1:6" ht="15.75">
      <c r="A52" s="1" t="s">
        <v>42</v>
      </c>
      <c r="B52" t="e">
        <f>#REF!</f>
        <v>#REF!</v>
      </c>
      <c r="C52" t="e">
        <f>#REF!</f>
        <v>#REF!</v>
      </c>
    </row>
    <row r="53" spans="1:6">
      <c r="A53" t="e">
        <f>#REF!</f>
        <v>#REF!</v>
      </c>
      <c r="B53" t="e">
        <f>#REF!</f>
        <v>#REF!</v>
      </c>
      <c r="C53" t="e">
        <f>#REF!</f>
        <v>#REF!</v>
      </c>
      <c r="D53" t="e">
        <f>#REF!</f>
        <v>#REF!</v>
      </c>
      <c r="E53" t="e">
        <f>#REF!</f>
        <v>#REF!</v>
      </c>
      <c r="F53" t="e">
        <f>#REF!</f>
        <v>#REF!</v>
      </c>
    </row>
    <row r="54" spans="1:6">
      <c r="A54" t="e">
        <f>#REF!</f>
        <v>#REF!</v>
      </c>
      <c r="B54" t="e">
        <f>#REF!</f>
        <v>#REF!</v>
      </c>
      <c r="C54" t="e">
        <f>#REF!</f>
        <v>#REF!</v>
      </c>
      <c r="D54" t="e">
        <f>#REF!</f>
        <v>#REF!</v>
      </c>
      <c r="E54" t="e">
        <f>#REF!</f>
        <v>#REF!</v>
      </c>
      <c r="F54" t="e">
        <f>#REF!</f>
        <v>#REF!</v>
      </c>
    </row>
    <row r="55" spans="1:6">
      <c r="A55" t="e">
        <f>#REF!</f>
        <v>#REF!</v>
      </c>
      <c r="B55" t="e">
        <f>#REF!</f>
        <v>#REF!</v>
      </c>
      <c r="C55" t="e">
        <f>#REF!</f>
        <v>#REF!</v>
      </c>
      <c r="D55" t="e">
        <f>#REF!</f>
        <v>#REF!</v>
      </c>
      <c r="E55" t="e">
        <f>#REF!</f>
        <v>#REF!</v>
      </c>
      <c r="F55" t="e">
        <f>#REF!</f>
        <v>#REF!</v>
      </c>
    </row>
    <row r="56" spans="1:6">
      <c r="A56" t="e">
        <f>#REF!</f>
        <v>#REF!</v>
      </c>
      <c r="B56" t="e">
        <f>#REF!</f>
        <v>#REF!</v>
      </c>
      <c r="C56" t="e">
        <f>#REF!</f>
        <v>#REF!</v>
      </c>
      <c r="D56" t="e">
        <f>#REF!</f>
        <v>#REF!</v>
      </c>
      <c r="E56" t="e">
        <f>#REF!</f>
        <v>#REF!</v>
      </c>
      <c r="F56" t="e">
        <f>#REF!</f>
        <v>#REF!</v>
      </c>
    </row>
    <row r="57" spans="1:6">
      <c r="A57" t="e">
        <f>#REF!</f>
        <v>#REF!</v>
      </c>
      <c r="B57" t="e">
        <f>#REF!</f>
        <v>#REF!</v>
      </c>
      <c r="C57" t="e">
        <f>#REF!</f>
        <v>#REF!</v>
      </c>
      <c r="D57" t="e">
        <f>#REF!</f>
        <v>#REF!</v>
      </c>
      <c r="E57" t="e">
        <f>#REF!</f>
        <v>#REF!</v>
      </c>
      <c r="F57" t="e">
        <f>#REF!</f>
        <v>#REF!</v>
      </c>
    </row>
    <row r="58" spans="1:6">
      <c r="A58" t="e">
        <f>#REF!</f>
        <v>#REF!</v>
      </c>
      <c r="B58" t="e">
        <f>#REF!</f>
        <v>#REF!</v>
      </c>
      <c r="C58" t="e">
        <f>#REF!</f>
        <v>#REF!</v>
      </c>
      <c r="D58" t="e">
        <f>#REF!</f>
        <v>#REF!</v>
      </c>
      <c r="E58" t="e">
        <f>#REF!</f>
        <v>#REF!</v>
      </c>
      <c r="F58" t="e">
        <f>#REF!</f>
        <v>#REF!</v>
      </c>
    </row>
    <row r="59" spans="1:6">
      <c r="A59" t="e">
        <f>#REF!</f>
        <v>#REF!</v>
      </c>
      <c r="B59" t="e">
        <f>#REF!</f>
        <v>#REF!</v>
      </c>
      <c r="C59" t="e">
        <f>#REF!</f>
        <v>#REF!</v>
      </c>
      <c r="D59" t="e">
        <f>#REF!</f>
        <v>#REF!</v>
      </c>
      <c r="E59" t="e">
        <f>#REF!</f>
        <v>#REF!</v>
      </c>
      <c r="F59" t="e">
        <f>#REF!</f>
        <v>#REF!</v>
      </c>
    </row>
    <row r="60" spans="1:6">
      <c r="A60" t="e">
        <f>#REF!</f>
        <v>#REF!</v>
      </c>
      <c r="B60" t="e">
        <f>#REF!</f>
        <v>#REF!</v>
      </c>
      <c r="C60" t="e">
        <f>#REF!</f>
        <v>#REF!</v>
      </c>
      <c r="D60" t="e">
        <f>#REF!</f>
        <v>#REF!</v>
      </c>
      <c r="E60" t="e">
        <f>#REF!</f>
        <v>#REF!</v>
      </c>
      <c r="F60" t="e">
        <f>#REF!</f>
        <v>#REF!</v>
      </c>
    </row>
    <row r="61" spans="1:6">
      <c r="A61" t="e">
        <f>#REF!</f>
        <v>#REF!</v>
      </c>
      <c r="B61" t="e">
        <f>#REF!</f>
        <v>#REF!</v>
      </c>
      <c r="C61" t="e">
        <f>#REF!</f>
        <v>#REF!</v>
      </c>
      <c r="D61" t="e">
        <f>#REF!</f>
        <v>#REF!</v>
      </c>
      <c r="E61" t="e">
        <f>#REF!</f>
        <v>#REF!</v>
      </c>
      <c r="F61" t="e">
        <f>#REF!</f>
        <v>#REF!</v>
      </c>
    </row>
    <row r="62" spans="1:6">
      <c r="A62" t="e">
        <f>#REF!</f>
        <v>#REF!</v>
      </c>
      <c r="B62" t="e">
        <f>#REF!</f>
        <v>#REF!</v>
      </c>
      <c r="C62" t="e">
        <f>#REF!</f>
        <v>#REF!</v>
      </c>
      <c r="D62" t="e">
        <f>#REF!</f>
        <v>#REF!</v>
      </c>
      <c r="E62" t="e">
        <f>#REF!</f>
        <v>#REF!</v>
      </c>
      <c r="F62" t="e">
        <f>#REF!</f>
        <v>#REF!</v>
      </c>
    </row>
    <row r="63" spans="1:6">
      <c r="A63" t="e">
        <f>#REF!</f>
        <v>#REF!</v>
      </c>
    </row>
    <row r="64" spans="1:6">
      <c r="A64" t="e">
        <f>#REF!</f>
        <v>#REF!</v>
      </c>
    </row>
    <row r="65" spans="1:2">
      <c r="A65" t="e">
        <f>#REF!</f>
        <v>#REF!</v>
      </c>
    </row>
    <row r="66" spans="1:2" ht="15.75">
      <c r="A66" s="1" t="e">
        <f>#REF!</f>
        <v>#REF!</v>
      </c>
    </row>
    <row r="67" spans="1:2">
      <c r="A67" t="e">
        <f>#REF!</f>
        <v>#REF!</v>
      </c>
    </row>
    <row r="68" spans="1:2">
      <c r="A68" t="e">
        <f>#REF!</f>
        <v>#REF!</v>
      </c>
    </row>
    <row r="69" spans="1:2">
      <c r="A69" t="e">
        <f>#REF!</f>
        <v>#REF!</v>
      </c>
    </row>
    <row r="70" spans="1:2">
      <c r="A70" t="e">
        <f>#REF!</f>
        <v>#REF!</v>
      </c>
    </row>
    <row r="71" spans="1:2">
      <c r="A71" t="e">
        <f>#REF!</f>
        <v>#REF!</v>
      </c>
    </row>
    <row r="72" spans="1:2">
      <c r="A72" t="e">
        <f>#REF!</f>
        <v>#REF!</v>
      </c>
    </row>
    <row r="73" spans="1:2">
      <c r="A73" t="e">
        <f>#REF!</f>
        <v>#REF!</v>
      </c>
    </row>
    <row r="74" spans="1:2">
      <c r="A74" t="e">
        <f>#REF!</f>
        <v>#REF!</v>
      </c>
    </row>
    <row r="75" spans="1:2">
      <c r="A75" t="e">
        <f>#REF!</f>
        <v>#REF!</v>
      </c>
    </row>
    <row r="76" spans="1:2">
      <c r="A76" t="e">
        <f>#REF!</f>
        <v>#REF!</v>
      </c>
    </row>
    <row r="77" spans="1:2">
      <c r="A77" t="e">
        <f>#REF!</f>
        <v>#REF!</v>
      </c>
    </row>
    <row r="78" spans="1:2" ht="15.75">
      <c r="B78" s="1"/>
    </row>
    <row r="81" spans="1:1" ht="15.75">
      <c r="A81" s="1"/>
    </row>
    <row r="93" spans="1:1">
      <c r="A93" t="e">
        <f>#REF!</f>
        <v>#REF!</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9"/>
  <sheetViews>
    <sheetView zoomScale="70" zoomScaleNormal="70" workbookViewId="0">
      <selection activeCell="C23" sqref="C23"/>
    </sheetView>
  </sheetViews>
  <sheetFormatPr defaultColWidth="0" defaultRowHeight="15" zeroHeight="1"/>
  <cols>
    <col min="1" max="1" width="3.109375" customWidth="1"/>
    <col min="2" max="2" width="36.6640625" customWidth="1"/>
    <col min="3" max="3" width="45.21875" customWidth="1"/>
    <col min="4" max="4" width="8.88671875" customWidth="1"/>
    <col min="5" max="5" width="11" customWidth="1"/>
    <col min="6" max="6" width="10.33203125" bestFit="1" customWidth="1"/>
    <col min="7" max="7" width="3.109375" customWidth="1"/>
    <col min="8" max="8" width="0" hidden="1" customWidth="1"/>
    <col min="9" max="16383" width="8.88671875" hidden="1"/>
    <col min="16384" max="16384" width="1.88671875" customWidth="1"/>
  </cols>
  <sheetData>
    <row r="1" spans="1:6" s="3" customFormat="1" ht="43.5" customHeight="1">
      <c r="A1" s="100"/>
      <c r="B1" s="120" t="str">
        <f>Notes!B1</f>
        <v>Commercial Workbook Submission for Further Competition</v>
      </c>
      <c r="C1" s="120"/>
      <c r="D1" s="120"/>
      <c r="E1" s="120"/>
      <c r="F1" s="120"/>
    </row>
    <row r="2" spans="1:6" s="3" customFormat="1" ht="32.25" customHeight="1">
      <c r="A2" s="24"/>
      <c r="B2" s="121" t="s">
        <v>43</v>
      </c>
      <c r="C2" s="121"/>
      <c r="D2" s="121"/>
      <c r="E2" s="121"/>
      <c r="F2" s="121"/>
    </row>
    <row r="3" spans="1:6" s="3" customFormat="1" ht="42.75" customHeight="1">
      <c r="A3" s="24"/>
      <c r="B3" s="122" t="s">
        <v>44</v>
      </c>
      <c r="C3" s="122"/>
      <c r="D3" s="122"/>
      <c r="E3" s="122"/>
      <c r="F3" s="122"/>
    </row>
    <row r="4" spans="1:6"/>
    <row r="5" spans="1:6" s="94" customFormat="1">
      <c r="B5" s="119" t="s">
        <v>45</v>
      </c>
      <c r="C5" s="119"/>
      <c r="D5" s="119"/>
      <c r="E5" s="119"/>
      <c r="F5" s="119"/>
    </row>
    <row r="6" spans="1:6" s="94" customFormat="1">
      <c r="B6" s="119" t="s">
        <v>46</v>
      </c>
      <c r="C6" s="119"/>
      <c r="D6" s="119"/>
      <c r="E6" s="119"/>
      <c r="F6" s="119"/>
    </row>
    <row r="7" spans="1:6" s="94" customFormat="1">
      <c r="B7" s="119" t="s">
        <v>47</v>
      </c>
      <c r="C7" s="119"/>
      <c r="D7" s="119"/>
      <c r="E7" s="119"/>
      <c r="F7" s="119"/>
    </row>
    <row r="8" spans="1:6" s="94" customFormat="1" ht="44.25" customHeight="1">
      <c r="B8" s="119" t="s">
        <v>326</v>
      </c>
      <c r="C8" s="119"/>
      <c r="D8" s="119"/>
      <c r="E8" s="119"/>
      <c r="F8" s="119"/>
    </row>
    <row r="9" spans="1:6" ht="15.75" thickBot="1"/>
    <row r="10" spans="1:6" ht="34.5" customHeight="1" thickBot="1">
      <c r="B10" s="50" t="s">
        <v>48</v>
      </c>
      <c r="C10" s="50" t="s">
        <v>49</v>
      </c>
      <c r="D10" s="51" t="s">
        <v>50</v>
      </c>
      <c r="E10" s="68" t="s">
        <v>51</v>
      </c>
      <c r="F10" s="61" t="s">
        <v>52</v>
      </c>
    </row>
    <row r="11" spans="1:6" ht="15.75">
      <c r="B11" s="124" t="s">
        <v>53</v>
      </c>
      <c r="C11" s="124"/>
      <c r="D11" s="124"/>
      <c r="E11" s="41"/>
      <c r="F11" s="41"/>
    </row>
    <row r="12" spans="1:6">
      <c r="B12" s="58" t="s">
        <v>54</v>
      </c>
      <c r="C12" s="39" t="s">
        <v>54</v>
      </c>
      <c r="D12" s="65" t="str">
        <f>IFERROR(INDEX($D$43:$D$178,MATCH(B12,$E$43:$E$178,0)),"")</f>
        <v/>
      </c>
      <c r="E12" s="72" t="str">
        <f>IFERROR(RIGHT(D12,LEN(D12)-2),"")</f>
        <v/>
      </c>
      <c r="F12" s="65" t="str">
        <f>IFERROR(VLOOKUP(B12,$E$42:$F$178,2,FALSE)*8,"")</f>
        <v/>
      </c>
    </row>
    <row r="13" spans="1:6">
      <c r="B13" s="58" t="s">
        <v>55</v>
      </c>
      <c r="C13" s="39" t="s">
        <v>55</v>
      </c>
      <c r="D13" s="65" t="str">
        <f>IFERROR(INDEX($D$43:$D$178,MATCH(B13,$E$43:$E$178,0)),"")</f>
        <v>B14</v>
      </c>
      <c r="E13" s="72" t="str">
        <f t="shared" ref="E13:E31" si="0">IFERROR(RIGHT(D13,LEN(D13)-2),"")</f>
        <v>4</v>
      </c>
      <c r="F13" s="65">
        <f t="shared" ref="F13:F31" si="1">IFERROR(VLOOKUP(B13,$E$42:$F$178,2,FALSE)*8,"")</f>
        <v>192</v>
      </c>
    </row>
    <row r="14" spans="1:6">
      <c r="B14" s="58" t="s">
        <v>56</v>
      </c>
      <c r="C14" s="39" t="s">
        <v>56</v>
      </c>
      <c r="D14" s="65" t="str">
        <f t="shared" ref="D14:D31" si="2">IFERROR(INDEX($D$43:$D$178,MATCH(B14,$E$43:$E$178,0)),"")</f>
        <v/>
      </c>
      <c r="E14" s="72" t="str">
        <f t="shared" si="0"/>
        <v/>
      </c>
      <c r="F14" s="65" t="str">
        <f t="shared" si="1"/>
        <v/>
      </c>
    </row>
    <row r="15" spans="1:6">
      <c r="B15" s="58" t="s">
        <v>57</v>
      </c>
      <c r="C15" s="39" t="s">
        <v>57</v>
      </c>
      <c r="D15" s="65" t="str">
        <f t="shared" si="2"/>
        <v/>
      </c>
      <c r="E15" s="72" t="str">
        <f t="shared" si="0"/>
        <v/>
      </c>
      <c r="F15" s="65" t="str">
        <f t="shared" si="1"/>
        <v/>
      </c>
    </row>
    <row r="16" spans="1:6">
      <c r="B16" s="58" t="s">
        <v>58</v>
      </c>
      <c r="C16" s="39" t="s">
        <v>58</v>
      </c>
      <c r="D16" s="65" t="str">
        <f t="shared" si="2"/>
        <v/>
      </c>
      <c r="E16" s="72" t="str">
        <f t="shared" si="0"/>
        <v/>
      </c>
      <c r="F16" s="65" t="str">
        <f t="shared" si="1"/>
        <v/>
      </c>
    </row>
    <row r="17" spans="2:6">
      <c r="B17" s="58" t="s">
        <v>59</v>
      </c>
      <c r="C17" s="39" t="s">
        <v>59</v>
      </c>
      <c r="D17" s="65" t="str">
        <f t="shared" si="2"/>
        <v/>
      </c>
      <c r="E17" s="72" t="str">
        <f t="shared" si="0"/>
        <v/>
      </c>
      <c r="F17" s="65" t="str">
        <f t="shared" si="1"/>
        <v/>
      </c>
    </row>
    <row r="18" spans="2:6">
      <c r="B18" s="58" t="s">
        <v>60</v>
      </c>
      <c r="C18" s="39" t="s">
        <v>60</v>
      </c>
      <c r="D18" s="65" t="str">
        <f t="shared" si="2"/>
        <v/>
      </c>
      <c r="E18" s="72" t="str">
        <f t="shared" si="0"/>
        <v/>
      </c>
      <c r="F18" s="65" t="str">
        <f t="shared" si="1"/>
        <v/>
      </c>
    </row>
    <row r="19" spans="2:6">
      <c r="B19" s="58" t="s">
        <v>61</v>
      </c>
      <c r="C19" s="39" t="s">
        <v>61</v>
      </c>
      <c r="D19" s="65" t="str">
        <f t="shared" si="2"/>
        <v/>
      </c>
      <c r="E19" s="72" t="str">
        <f t="shared" si="0"/>
        <v/>
      </c>
      <c r="F19" s="65" t="str">
        <f t="shared" si="1"/>
        <v/>
      </c>
    </row>
    <row r="20" spans="2:6">
      <c r="B20" s="58" t="s">
        <v>62</v>
      </c>
      <c r="C20" s="39" t="s">
        <v>62</v>
      </c>
      <c r="D20" s="65" t="str">
        <f t="shared" si="2"/>
        <v/>
      </c>
      <c r="E20" s="72" t="str">
        <f t="shared" si="0"/>
        <v/>
      </c>
      <c r="F20" s="65" t="str">
        <f t="shared" si="1"/>
        <v/>
      </c>
    </row>
    <row r="21" spans="2:6">
      <c r="B21" s="58" t="s">
        <v>63</v>
      </c>
      <c r="C21" s="39" t="s">
        <v>63</v>
      </c>
      <c r="D21" s="65" t="str">
        <f t="shared" si="2"/>
        <v/>
      </c>
      <c r="E21" s="72" t="str">
        <f t="shared" si="0"/>
        <v/>
      </c>
      <c r="F21" s="65" t="str">
        <f t="shared" si="1"/>
        <v/>
      </c>
    </row>
    <row r="22" spans="2:6">
      <c r="B22" s="58" t="s">
        <v>64</v>
      </c>
      <c r="C22" s="39" t="s">
        <v>64</v>
      </c>
      <c r="D22" s="65" t="str">
        <f t="shared" si="2"/>
        <v/>
      </c>
      <c r="E22" s="72" t="str">
        <f t="shared" si="0"/>
        <v/>
      </c>
      <c r="F22" s="65" t="str">
        <f t="shared" si="1"/>
        <v/>
      </c>
    </row>
    <row r="23" spans="2:6">
      <c r="B23" s="58" t="s">
        <v>65</v>
      </c>
      <c r="C23" s="39" t="s">
        <v>65</v>
      </c>
      <c r="D23" s="65" t="str">
        <f t="shared" si="2"/>
        <v/>
      </c>
      <c r="E23" s="72" t="str">
        <f t="shared" si="0"/>
        <v/>
      </c>
      <c r="F23" s="65" t="str">
        <f t="shared" si="1"/>
        <v/>
      </c>
    </row>
    <row r="24" spans="2:6">
      <c r="B24" s="58" t="s">
        <v>66</v>
      </c>
      <c r="C24" s="39" t="s">
        <v>66</v>
      </c>
      <c r="D24" s="65" t="str">
        <f t="shared" si="2"/>
        <v/>
      </c>
      <c r="E24" s="72" t="str">
        <f t="shared" si="0"/>
        <v/>
      </c>
      <c r="F24" s="65" t="str">
        <f t="shared" si="1"/>
        <v/>
      </c>
    </row>
    <row r="25" spans="2:6">
      <c r="B25" s="58" t="s">
        <v>67</v>
      </c>
      <c r="C25" s="39" t="s">
        <v>67</v>
      </c>
      <c r="D25" s="65" t="str">
        <f t="shared" si="2"/>
        <v/>
      </c>
      <c r="E25" s="72" t="str">
        <f t="shared" si="0"/>
        <v/>
      </c>
      <c r="F25" s="65" t="str">
        <f t="shared" si="1"/>
        <v/>
      </c>
    </row>
    <row r="26" spans="2:6">
      <c r="B26" s="58" t="s">
        <v>68</v>
      </c>
      <c r="C26" s="39" t="s">
        <v>68</v>
      </c>
      <c r="D26" s="65" t="str">
        <f t="shared" si="2"/>
        <v/>
      </c>
      <c r="E26" s="72" t="str">
        <f t="shared" si="0"/>
        <v/>
      </c>
      <c r="F26" s="65" t="str">
        <f t="shared" si="1"/>
        <v/>
      </c>
    </row>
    <row r="27" spans="2:6">
      <c r="B27" s="58" t="s">
        <v>69</v>
      </c>
      <c r="C27" s="39" t="s">
        <v>69</v>
      </c>
      <c r="D27" s="65" t="str">
        <f t="shared" si="2"/>
        <v/>
      </c>
      <c r="E27" s="72" t="str">
        <f t="shared" si="0"/>
        <v/>
      </c>
      <c r="F27" s="65" t="str">
        <f t="shared" si="1"/>
        <v/>
      </c>
    </row>
    <row r="28" spans="2:6">
      <c r="B28" s="58" t="s">
        <v>70</v>
      </c>
      <c r="C28" s="39" t="s">
        <v>70</v>
      </c>
      <c r="D28" s="65" t="str">
        <f t="shared" si="2"/>
        <v/>
      </c>
      <c r="E28" s="72" t="str">
        <f t="shared" si="0"/>
        <v/>
      </c>
      <c r="F28" s="65" t="str">
        <f t="shared" si="1"/>
        <v/>
      </c>
    </row>
    <row r="29" spans="2:6">
      <c r="B29" s="58" t="s">
        <v>71</v>
      </c>
      <c r="C29" s="39" t="s">
        <v>71</v>
      </c>
      <c r="D29" s="65" t="str">
        <f t="shared" si="2"/>
        <v/>
      </c>
      <c r="E29" s="72" t="str">
        <f t="shared" si="0"/>
        <v/>
      </c>
      <c r="F29" s="65" t="str">
        <f t="shared" si="1"/>
        <v/>
      </c>
    </row>
    <row r="30" spans="2:6">
      <c r="B30" s="58" t="s">
        <v>72</v>
      </c>
      <c r="C30" s="39" t="s">
        <v>72</v>
      </c>
      <c r="D30" s="65" t="str">
        <f t="shared" si="2"/>
        <v/>
      </c>
      <c r="E30" s="72" t="str">
        <f t="shared" si="0"/>
        <v/>
      </c>
      <c r="F30" s="65" t="str">
        <f t="shared" si="1"/>
        <v/>
      </c>
    </row>
    <row r="31" spans="2:6">
      <c r="B31" s="58" t="s">
        <v>73</v>
      </c>
      <c r="C31" s="39" t="s">
        <v>73</v>
      </c>
      <c r="D31" s="65" t="str">
        <f t="shared" si="2"/>
        <v/>
      </c>
      <c r="E31" s="72" t="str">
        <f t="shared" si="0"/>
        <v/>
      </c>
      <c r="F31" s="65" t="str">
        <f t="shared" si="1"/>
        <v/>
      </c>
    </row>
    <row r="32" spans="2:6">
      <c r="B32" s="62"/>
      <c r="C32" s="80"/>
      <c r="D32" s="78"/>
      <c r="E32" s="79"/>
      <c r="F32" s="78"/>
    </row>
    <row r="33" spans="2:9" ht="15" customHeight="1">
      <c r="B33" s="125" t="s">
        <v>74</v>
      </c>
      <c r="C33" s="125"/>
      <c r="D33" s="125"/>
      <c r="E33" s="125"/>
      <c r="F33" s="125"/>
    </row>
    <row r="34" spans="2:9" ht="15" customHeight="1">
      <c r="B34" s="125" t="s">
        <v>75</v>
      </c>
      <c r="C34" s="125"/>
      <c r="D34" s="125"/>
      <c r="E34" s="125"/>
      <c r="F34" s="125"/>
    </row>
    <row r="35" spans="2:9" ht="15.75">
      <c r="B35" s="127" t="s">
        <v>76</v>
      </c>
      <c r="C35" s="127"/>
      <c r="D35" s="127"/>
      <c r="E35" s="127"/>
      <c r="F35" s="63" t="s">
        <v>77</v>
      </c>
    </row>
    <row r="36" spans="2:9">
      <c r="B36" s="126" t="s">
        <v>78</v>
      </c>
      <c r="C36" s="126"/>
      <c r="D36" s="126"/>
      <c r="E36" s="126"/>
      <c r="F36" s="64">
        <v>0.4</v>
      </c>
    </row>
    <row r="37" spans="2:9">
      <c r="B37" s="62"/>
      <c r="C37" s="80"/>
      <c r="D37" s="78"/>
      <c r="E37" s="79"/>
      <c r="F37" s="78"/>
    </row>
    <row r="38" spans="2:9" s="3" customFormat="1" ht="23.25">
      <c r="B38" s="128" t="s">
        <v>322</v>
      </c>
      <c r="C38" s="129"/>
      <c r="D38" s="129"/>
      <c r="E38" s="129"/>
      <c r="F38" s="129"/>
      <c r="G38" s="129"/>
    </row>
    <row r="39" spans="2:9" s="3" customFormat="1">
      <c r="C39" s="4"/>
      <c r="G39"/>
    </row>
    <row r="40" spans="2:9" s="3" customFormat="1" ht="15" customHeight="1">
      <c r="B40" s="130" t="s">
        <v>327</v>
      </c>
      <c r="C40" s="130"/>
      <c r="D40" s="130"/>
      <c r="E40" s="130"/>
      <c r="F40" s="130"/>
      <c r="G40" s="130"/>
      <c r="H40" s="59"/>
      <c r="I40" s="59"/>
    </row>
    <row r="41" spans="2:9" s="3" customFormat="1" ht="15" customHeight="1" thickBot="1">
      <c r="B41" s="130" t="s">
        <v>79</v>
      </c>
      <c r="C41" s="130"/>
      <c r="D41" s="130"/>
      <c r="E41" s="130"/>
      <c r="F41" s="130"/>
      <c r="G41" s="130"/>
      <c r="H41" s="59"/>
      <c r="I41" s="59"/>
    </row>
    <row r="42" spans="2:9" ht="31.5">
      <c r="B42" s="74" t="s">
        <v>80</v>
      </c>
      <c r="C42" s="75" t="s">
        <v>81</v>
      </c>
      <c r="D42" s="76" t="s">
        <v>50</v>
      </c>
      <c r="E42" s="76" t="s">
        <v>82</v>
      </c>
      <c r="F42" s="76" t="s">
        <v>83</v>
      </c>
    </row>
    <row r="43" spans="2:9" ht="15.75">
      <c r="B43" s="123" t="s">
        <v>84</v>
      </c>
      <c r="C43" s="73" t="s">
        <v>85</v>
      </c>
      <c r="D43" s="73" t="s">
        <v>86</v>
      </c>
      <c r="E43" s="63" t="s">
        <v>87</v>
      </c>
      <c r="F43" s="63" t="s">
        <v>88</v>
      </c>
    </row>
    <row r="44" spans="2:9" ht="15" customHeight="1">
      <c r="B44" s="123"/>
      <c r="C44" s="69" t="s">
        <v>89</v>
      </c>
      <c r="D44" s="70" t="s">
        <v>90</v>
      </c>
      <c r="E44" s="71"/>
      <c r="F44" s="71"/>
    </row>
    <row r="45" spans="2:9" ht="15" customHeight="1">
      <c r="B45" s="123"/>
      <c r="C45" s="69" t="s">
        <v>91</v>
      </c>
      <c r="D45" s="70" t="s">
        <v>92</v>
      </c>
      <c r="E45" s="71"/>
      <c r="F45" s="71"/>
    </row>
    <row r="46" spans="2:9" ht="15" customHeight="1">
      <c r="B46" s="123"/>
      <c r="C46" s="69" t="s">
        <v>93</v>
      </c>
      <c r="D46" s="70" t="s">
        <v>94</v>
      </c>
      <c r="E46" s="71"/>
      <c r="F46" s="71"/>
    </row>
    <row r="47" spans="2:9" ht="15" customHeight="1">
      <c r="B47" s="123"/>
      <c r="C47" s="69" t="s">
        <v>95</v>
      </c>
      <c r="D47" s="70" t="s">
        <v>96</v>
      </c>
      <c r="E47" s="71"/>
      <c r="F47" s="71"/>
    </row>
    <row r="48" spans="2:9" ht="15" customHeight="1">
      <c r="B48" s="123"/>
      <c r="C48" s="69" t="s">
        <v>97</v>
      </c>
      <c r="D48" s="70" t="s">
        <v>98</v>
      </c>
      <c r="E48" s="71"/>
      <c r="F48" s="71"/>
    </row>
    <row r="49" spans="2:6" ht="15" customHeight="1">
      <c r="B49" s="123"/>
      <c r="C49" s="69" t="s">
        <v>99</v>
      </c>
      <c r="D49" s="70" t="s">
        <v>100</v>
      </c>
      <c r="E49" s="71"/>
      <c r="F49" s="71"/>
    </row>
    <row r="50" spans="2:6" ht="15.4" customHeight="1">
      <c r="B50" s="123"/>
      <c r="C50" s="69" t="s">
        <v>101</v>
      </c>
      <c r="D50" s="70" t="s">
        <v>102</v>
      </c>
      <c r="E50" s="71"/>
      <c r="F50" s="71"/>
    </row>
    <row r="51" spans="2:6" ht="15.75">
      <c r="B51" s="123"/>
      <c r="C51" s="73" t="s">
        <v>103</v>
      </c>
      <c r="D51" s="73" t="s">
        <v>104</v>
      </c>
      <c r="E51" s="63" t="s">
        <v>87</v>
      </c>
      <c r="F51" s="63" t="s">
        <v>88</v>
      </c>
    </row>
    <row r="52" spans="2:6" ht="15" customHeight="1">
      <c r="B52" s="123"/>
      <c r="C52" s="69" t="s">
        <v>89</v>
      </c>
      <c r="D52" s="70" t="s">
        <v>105</v>
      </c>
      <c r="E52" s="71"/>
      <c r="F52" s="71"/>
    </row>
    <row r="53" spans="2:6" ht="15" customHeight="1">
      <c r="B53" s="123"/>
      <c r="C53" s="69" t="s">
        <v>91</v>
      </c>
      <c r="D53" s="70" t="s">
        <v>106</v>
      </c>
      <c r="E53" s="71"/>
      <c r="F53" s="71"/>
    </row>
    <row r="54" spans="2:6" ht="15" customHeight="1">
      <c r="B54" s="123"/>
      <c r="C54" s="69" t="s">
        <v>93</v>
      </c>
      <c r="D54" s="70" t="s">
        <v>107</v>
      </c>
      <c r="E54" s="71"/>
      <c r="F54" s="71"/>
    </row>
    <row r="55" spans="2:6" ht="15" customHeight="1">
      <c r="B55" s="123"/>
      <c r="C55" s="69" t="s">
        <v>95</v>
      </c>
      <c r="D55" s="70" t="s">
        <v>108</v>
      </c>
      <c r="E55" s="71"/>
      <c r="F55" s="71"/>
    </row>
    <row r="56" spans="2:6" ht="15" customHeight="1">
      <c r="B56" s="123"/>
      <c r="C56" s="69" t="s">
        <v>97</v>
      </c>
      <c r="D56" s="70" t="s">
        <v>109</v>
      </c>
      <c r="E56" s="71"/>
      <c r="F56" s="71"/>
    </row>
    <row r="57" spans="2:6" ht="15" customHeight="1">
      <c r="B57" s="123"/>
      <c r="C57" s="69" t="s">
        <v>99</v>
      </c>
      <c r="D57" s="70" t="s">
        <v>110</v>
      </c>
      <c r="E57" s="71"/>
      <c r="F57" s="71"/>
    </row>
    <row r="58" spans="2:6" ht="15.4" customHeight="1">
      <c r="B58" s="123"/>
      <c r="C58" s="69" t="s">
        <v>101</v>
      </c>
      <c r="D58" s="70" t="s">
        <v>111</v>
      </c>
      <c r="E58" s="71"/>
      <c r="F58" s="71"/>
    </row>
    <row r="59" spans="2:6" ht="15.75">
      <c r="B59" s="123"/>
      <c r="C59" s="73" t="s">
        <v>112</v>
      </c>
      <c r="D59" s="73" t="s">
        <v>113</v>
      </c>
      <c r="E59" s="63" t="s">
        <v>87</v>
      </c>
      <c r="F59" s="63" t="s">
        <v>88</v>
      </c>
    </row>
    <row r="60" spans="2:6" ht="15" customHeight="1">
      <c r="B60" s="123"/>
      <c r="C60" s="69" t="s">
        <v>89</v>
      </c>
      <c r="D60" s="70" t="s">
        <v>114</v>
      </c>
      <c r="E60" s="71"/>
      <c r="F60" s="71"/>
    </row>
    <row r="61" spans="2:6" ht="15" customHeight="1">
      <c r="B61" s="123"/>
      <c r="C61" s="69" t="s">
        <v>91</v>
      </c>
      <c r="D61" s="70" t="s">
        <v>115</v>
      </c>
      <c r="E61" s="71"/>
      <c r="F61" s="71"/>
    </row>
    <row r="62" spans="2:6" ht="15" customHeight="1">
      <c r="B62" s="123"/>
      <c r="C62" s="69" t="s">
        <v>93</v>
      </c>
      <c r="D62" s="70" t="s">
        <v>116</v>
      </c>
      <c r="E62" s="71"/>
      <c r="F62" s="71"/>
    </row>
    <row r="63" spans="2:6" ht="15" customHeight="1">
      <c r="B63" s="123"/>
      <c r="C63" s="69" t="s">
        <v>95</v>
      </c>
      <c r="D63" s="70" t="s">
        <v>117</v>
      </c>
      <c r="E63" s="71"/>
      <c r="F63" s="71"/>
    </row>
    <row r="64" spans="2:6" ht="15" customHeight="1">
      <c r="B64" s="123"/>
      <c r="C64" s="69" t="s">
        <v>97</v>
      </c>
      <c r="D64" s="70" t="s">
        <v>118</v>
      </c>
      <c r="E64" s="71"/>
      <c r="F64" s="71"/>
    </row>
    <row r="65" spans="2:6" ht="15" customHeight="1">
      <c r="B65" s="123"/>
      <c r="C65" s="69" t="s">
        <v>99</v>
      </c>
      <c r="D65" s="70" t="s">
        <v>119</v>
      </c>
      <c r="E65" s="71"/>
      <c r="F65" s="71"/>
    </row>
    <row r="66" spans="2:6" ht="15.4" customHeight="1">
      <c r="B66" s="123"/>
      <c r="C66" s="69" t="s">
        <v>101</v>
      </c>
      <c r="D66" s="70" t="s">
        <v>120</v>
      </c>
      <c r="E66" s="71"/>
      <c r="F66" s="71"/>
    </row>
    <row r="67" spans="2:6" ht="15.75">
      <c r="B67" s="123"/>
      <c r="C67" s="73" t="s">
        <v>121</v>
      </c>
      <c r="D67" s="73" t="s">
        <v>122</v>
      </c>
      <c r="E67" s="63" t="s">
        <v>87</v>
      </c>
      <c r="F67" s="63" t="s">
        <v>88</v>
      </c>
    </row>
    <row r="68" spans="2:6" ht="15" customHeight="1">
      <c r="B68" s="123"/>
      <c r="C68" s="69" t="s">
        <v>89</v>
      </c>
      <c r="D68" s="70" t="s">
        <v>123</v>
      </c>
      <c r="E68" s="71"/>
      <c r="F68" s="71"/>
    </row>
    <row r="69" spans="2:6" ht="15" customHeight="1">
      <c r="B69" s="123"/>
      <c r="C69" s="69" t="s">
        <v>91</v>
      </c>
      <c r="D69" s="70" t="s">
        <v>124</v>
      </c>
      <c r="E69" s="71"/>
      <c r="F69" s="71"/>
    </row>
    <row r="70" spans="2:6" ht="15" customHeight="1">
      <c r="B70" s="123"/>
      <c r="C70" s="69" t="s">
        <v>93</v>
      </c>
      <c r="D70" s="70" t="s">
        <v>125</v>
      </c>
      <c r="E70" s="71"/>
      <c r="F70" s="71"/>
    </row>
    <row r="71" spans="2:6" ht="15" customHeight="1">
      <c r="B71" s="123"/>
      <c r="C71" s="69" t="s">
        <v>95</v>
      </c>
      <c r="D71" s="70" t="s">
        <v>126</v>
      </c>
      <c r="E71" s="71"/>
      <c r="F71" s="71"/>
    </row>
    <row r="72" spans="2:6" ht="15" customHeight="1">
      <c r="B72" s="123"/>
      <c r="C72" s="69" t="s">
        <v>97</v>
      </c>
      <c r="D72" s="70" t="s">
        <v>127</v>
      </c>
      <c r="E72" s="71"/>
      <c r="F72" s="71"/>
    </row>
    <row r="73" spans="2:6" ht="15" customHeight="1">
      <c r="B73" s="123"/>
      <c r="C73" s="69" t="s">
        <v>99</v>
      </c>
      <c r="D73" s="70" t="s">
        <v>128</v>
      </c>
      <c r="E73" s="71"/>
      <c r="F73" s="71"/>
    </row>
    <row r="74" spans="2:6" ht="15" customHeight="1">
      <c r="B74" s="123"/>
      <c r="C74" s="69" t="s">
        <v>101</v>
      </c>
      <c r="D74" s="70" t="s">
        <v>129</v>
      </c>
      <c r="E74" s="71"/>
      <c r="F74" s="71"/>
    </row>
    <row r="75" spans="2:6" ht="15.75">
      <c r="B75" s="123" t="s">
        <v>130</v>
      </c>
      <c r="C75" s="73" t="s">
        <v>131</v>
      </c>
      <c r="D75" s="73" t="s">
        <v>132</v>
      </c>
      <c r="E75" s="63" t="s">
        <v>87</v>
      </c>
      <c r="F75" s="63" t="s">
        <v>88</v>
      </c>
    </row>
    <row r="76" spans="2:6">
      <c r="B76" s="123"/>
      <c r="C76" s="69" t="s">
        <v>89</v>
      </c>
      <c r="D76" s="70" t="s">
        <v>133</v>
      </c>
      <c r="E76" s="71"/>
      <c r="F76" s="71"/>
    </row>
    <row r="77" spans="2:6">
      <c r="B77" s="123"/>
      <c r="C77" s="69" t="s">
        <v>91</v>
      </c>
      <c r="D77" s="70" t="s">
        <v>134</v>
      </c>
      <c r="E77" s="71"/>
      <c r="F77" s="71"/>
    </row>
    <row r="78" spans="2:6">
      <c r="B78" s="123"/>
      <c r="C78" s="69" t="s">
        <v>93</v>
      </c>
      <c r="D78" s="70" t="s">
        <v>135</v>
      </c>
      <c r="E78" s="71"/>
      <c r="F78" s="71"/>
    </row>
    <row r="79" spans="2:6">
      <c r="B79" s="123"/>
      <c r="C79" s="69" t="s">
        <v>95</v>
      </c>
      <c r="D79" s="70" t="s">
        <v>136</v>
      </c>
      <c r="E79" s="71" t="s">
        <v>55</v>
      </c>
      <c r="F79" s="71">
        <v>24</v>
      </c>
    </row>
    <row r="80" spans="2:6">
      <c r="B80" s="123"/>
      <c r="C80" s="69" t="s">
        <v>97</v>
      </c>
      <c r="D80" s="70" t="s">
        <v>137</v>
      </c>
      <c r="E80" s="71"/>
      <c r="F80" s="71"/>
    </row>
    <row r="81" spans="2:6">
      <c r="B81" s="123"/>
      <c r="C81" s="69" t="s">
        <v>99</v>
      </c>
      <c r="D81" s="70" t="s">
        <v>138</v>
      </c>
      <c r="E81" s="71"/>
      <c r="F81" s="71"/>
    </row>
    <row r="82" spans="2:6">
      <c r="B82" s="123"/>
      <c r="C82" s="69" t="s">
        <v>101</v>
      </c>
      <c r="D82" s="70" t="s">
        <v>139</v>
      </c>
      <c r="E82" s="71"/>
      <c r="F82" s="71"/>
    </row>
    <row r="83" spans="2:6" ht="15.75">
      <c r="B83" s="123"/>
      <c r="C83" s="73" t="s">
        <v>140</v>
      </c>
      <c r="D83" s="73" t="s">
        <v>141</v>
      </c>
      <c r="E83" s="63" t="s">
        <v>87</v>
      </c>
      <c r="F83" s="63" t="s">
        <v>88</v>
      </c>
    </row>
    <row r="84" spans="2:6">
      <c r="B84" s="123"/>
      <c r="C84" s="69" t="s">
        <v>89</v>
      </c>
      <c r="D84" s="70" t="s">
        <v>142</v>
      </c>
      <c r="E84" s="71"/>
      <c r="F84" s="71"/>
    </row>
    <row r="85" spans="2:6">
      <c r="B85" s="123"/>
      <c r="C85" s="69" t="s">
        <v>91</v>
      </c>
      <c r="D85" s="70" t="s">
        <v>143</v>
      </c>
      <c r="E85" s="71"/>
      <c r="F85" s="71"/>
    </row>
    <row r="86" spans="2:6">
      <c r="B86" s="123"/>
      <c r="C86" s="69" t="s">
        <v>93</v>
      </c>
      <c r="D86" s="70" t="s">
        <v>144</v>
      </c>
      <c r="E86" s="71"/>
      <c r="F86" s="71"/>
    </row>
    <row r="87" spans="2:6">
      <c r="B87" s="123"/>
      <c r="C87" s="69" t="s">
        <v>95</v>
      </c>
      <c r="D87" s="70" t="s">
        <v>145</v>
      </c>
      <c r="E87" s="71"/>
      <c r="F87" s="71"/>
    </row>
    <row r="88" spans="2:6">
      <c r="B88" s="123"/>
      <c r="C88" s="69" t="s">
        <v>97</v>
      </c>
      <c r="D88" s="70" t="s">
        <v>146</v>
      </c>
      <c r="E88" s="71"/>
      <c r="F88" s="71"/>
    </row>
    <row r="89" spans="2:6">
      <c r="B89" s="123"/>
      <c r="C89" s="69" t="s">
        <v>99</v>
      </c>
      <c r="D89" s="70" t="s">
        <v>147</v>
      </c>
      <c r="E89" s="71"/>
      <c r="F89" s="71"/>
    </row>
    <row r="90" spans="2:6">
      <c r="B90" s="123"/>
      <c r="C90" s="69" t="s">
        <v>101</v>
      </c>
      <c r="D90" s="70" t="s">
        <v>148</v>
      </c>
      <c r="E90" s="71"/>
      <c r="F90" s="71"/>
    </row>
    <row r="91" spans="2:6" ht="15.75">
      <c r="B91" s="123" t="s">
        <v>149</v>
      </c>
      <c r="C91" s="73" t="s">
        <v>150</v>
      </c>
      <c r="D91" s="73" t="s">
        <v>151</v>
      </c>
      <c r="E91" s="63" t="s">
        <v>87</v>
      </c>
      <c r="F91" s="63" t="s">
        <v>88</v>
      </c>
    </row>
    <row r="92" spans="2:6">
      <c r="B92" s="123"/>
      <c r="C92" s="69" t="s">
        <v>89</v>
      </c>
      <c r="D92" s="70" t="s">
        <v>152</v>
      </c>
      <c r="E92" s="71"/>
      <c r="F92" s="71"/>
    </row>
    <row r="93" spans="2:6">
      <c r="B93" s="123"/>
      <c r="C93" s="69" t="s">
        <v>91</v>
      </c>
      <c r="D93" s="70" t="s">
        <v>153</v>
      </c>
      <c r="E93" s="71"/>
      <c r="F93" s="71"/>
    </row>
    <row r="94" spans="2:6">
      <c r="B94" s="123"/>
      <c r="C94" s="69" t="s">
        <v>93</v>
      </c>
      <c r="D94" s="70" t="s">
        <v>154</v>
      </c>
      <c r="E94" s="71"/>
      <c r="F94" s="71"/>
    </row>
    <row r="95" spans="2:6">
      <c r="B95" s="123"/>
      <c r="C95" s="69" t="s">
        <v>95</v>
      </c>
      <c r="D95" s="70" t="s">
        <v>155</v>
      </c>
      <c r="E95" s="71"/>
      <c r="F95" s="71"/>
    </row>
    <row r="96" spans="2:6">
      <c r="B96" s="123"/>
      <c r="C96" s="69" t="s">
        <v>97</v>
      </c>
      <c r="D96" s="70" t="s">
        <v>156</v>
      </c>
      <c r="E96" s="71"/>
      <c r="F96" s="71"/>
    </row>
    <row r="97" spans="2:6">
      <c r="B97" s="123"/>
      <c r="C97" s="69" t="s">
        <v>99</v>
      </c>
      <c r="D97" s="70" t="s">
        <v>157</v>
      </c>
      <c r="E97" s="71"/>
      <c r="F97" s="71"/>
    </row>
    <row r="98" spans="2:6">
      <c r="B98" s="123"/>
      <c r="C98" s="69" t="s">
        <v>101</v>
      </c>
      <c r="D98" s="70" t="s">
        <v>158</v>
      </c>
      <c r="E98" s="71"/>
      <c r="F98" s="71"/>
    </row>
    <row r="99" spans="2:6" ht="15.75">
      <c r="B99" s="123"/>
      <c r="C99" s="73" t="s">
        <v>159</v>
      </c>
      <c r="D99" s="73" t="s">
        <v>160</v>
      </c>
      <c r="E99" s="63" t="s">
        <v>87</v>
      </c>
      <c r="F99" s="63" t="s">
        <v>88</v>
      </c>
    </row>
    <row r="100" spans="2:6">
      <c r="B100" s="123"/>
      <c r="C100" s="69" t="s">
        <v>89</v>
      </c>
      <c r="D100" s="70" t="s">
        <v>161</v>
      </c>
      <c r="E100" s="71"/>
      <c r="F100" s="71"/>
    </row>
    <row r="101" spans="2:6">
      <c r="B101" s="123"/>
      <c r="C101" s="69" t="s">
        <v>91</v>
      </c>
      <c r="D101" s="70" t="s">
        <v>162</v>
      </c>
      <c r="E101" s="71"/>
      <c r="F101" s="71"/>
    </row>
    <row r="102" spans="2:6">
      <c r="B102" s="123"/>
      <c r="C102" s="69" t="s">
        <v>93</v>
      </c>
      <c r="D102" s="70" t="s">
        <v>163</v>
      </c>
      <c r="E102" s="71"/>
      <c r="F102" s="71"/>
    </row>
    <row r="103" spans="2:6">
      <c r="B103" s="123"/>
      <c r="C103" s="69" t="s">
        <v>95</v>
      </c>
      <c r="D103" s="70" t="s">
        <v>164</v>
      </c>
      <c r="E103" s="71"/>
      <c r="F103" s="71"/>
    </row>
    <row r="104" spans="2:6">
      <c r="B104" s="123"/>
      <c r="C104" s="69" t="s">
        <v>97</v>
      </c>
      <c r="D104" s="70" t="s">
        <v>165</v>
      </c>
      <c r="E104" s="71"/>
      <c r="F104" s="71"/>
    </row>
    <row r="105" spans="2:6">
      <c r="B105" s="123"/>
      <c r="C105" s="69" t="s">
        <v>99</v>
      </c>
      <c r="D105" s="70" t="s">
        <v>166</v>
      </c>
      <c r="E105" s="71"/>
      <c r="F105" s="71"/>
    </row>
    <row r="106" spans="2:6">
      <c r="B106" s="123"/>
      <c r="C106" s="69" t="s">
        <v>101</v>
      </c>
      <c r="D106" s="70" t="s">
        <v>167</v>
      </c>
      <c r="E106" s="71"/>
      <c r="F106" s="71"/>
    </row>
    <row r="107" spans="2:6" ht="15.75">
      <c r="B107" s="123"/>
      <c r="C107" s="73" t="s">
        <v>168</v>
      </c>
      <c r="D107" s="73" t="s">
        <v>169</v>
      </c>
      <c r="E107" s="63" t="s">
        <v>87</v>
      </c>
      <c r="F107" s="63" t="s">
        <v>88</v>
      </c>
    </row>
    <row r="108" spans="2:6">
      <c r="B108" s="123"/>
      <c r="C108" s="69" t="s">
        <v>89</v>
      </c>
      <c r="D108" s="70" t="s">
        <v>170</v>
      </c>
      <c r="E108" s="71"/>
      <c r="F108" s="71"/>
    </row>
    <row r="109" spans="2:6">
      <c r="B109" s="123"/>
      <c r="C109" s="69" t="s">
        <v>91</v>
      </c>
      <c r="D109" s="70" t="s">
        <v>171</v>
      </c>
      <c r="E109" s="71"/>
      <c r="F109" s="71"/>
    </row>
    <row r="110" spans="2:6">
      <c r="B110" s="123"/>
      <c r="C110" s="69" t="s">
        <v>93</v>
      </c>
      <c r="D110" s="70" t="s">
        <v>172</v>
      </c>
      <c r="E110" s="71"/>
      <c r="F110" s="71"/>
    </row>
    <row r="111" spans="2:6">
      <c r="B111" s="123"/>
      <c r="C111" s="69" t="s">
        <v>95</v>
      </c>
      <c r="D111" s="70" t="s">
        <v>173</v>
      </c>
      <c r="E111" s="71"/>
      <c r="F111" s="71"/>
    </row>
    <row r="112" spans="2:6">
      <c r="B112" s="123"/>
      <c r="C112" s="69" t="s">
        <v>97</v>
      </c>
      <c r="D112" s="70" t="s">
        <v>174</v>
      </c>
      <c r="E112" s="71"/>
      <c r="F112" s="71"/>
    </row>
    <row r="113" spans="2:6">
      <c r="B113" s="123"/>
      <c r="C113" s="69" t="s">
        <v>99</v>
      </c>
      <c r="D113" s="70" t="s">
        <v>175</v>
      </c>
      <c r="E113" s="71"/>
      <c r="F113" s="71"/>
    </row>
    <row r="114" spans="2:6">
      <c r="B114" s="123"/>
      <c r="C114" s="69" t="s">
        <v>101</v>
      </c>
      <c r="D114" s="70" t="s">
        <v>176</v>
      </c>
      <c r="E114" s="71"/>
      <c r="F114" s="71"/>
    </row>
    <row r="115" spans="2:6" ht="15.75">
      <c r="B115" s="123" t="s">
        <v>177</v>
      </c>
      <c r="C115" s="73" t="s">
        <v>178</v>
      </c>
      <c r="D115" s="73" t="s">
        <v>179</v>
      </c>
      <c r="E115" s="63" t="s">
        <v>87</v>
      </c>
      <c r="F115" s="63" t="s">
        <v>88</v>
      </c>
    </row>
    <row r="116" spans="2:6">
      <c r="B116" s="123"/>
      <c r="C116" s="69" t="s">
        <v>89</v>
      </c>
      <c r="D116" s="70" t="s">
        <v>180</v>
      </c>
      <c r="E116" s="71"/>
      <c r="F116" s="71"/>
    </row>
    <row r="117" spans="2:6">
      <c r="B117" s="123"/>
      <c r="C117" s="69" t="s">
        <v>91</v>
      </c>
      <c r="D117" s="70" t="s">
        <v>181</v>
      </c>
      <c r="E117" s="71"/>
      <c r="F117" s="71"/>
    </row>
    <row r="118" spans="2:6">
      <c r="B118" s="123"/>
      <c r="C118" s="69" t="s">
        <v>93</v>
      </c>
      <c r="D118" s="70" t="s">
        <v>182</v>
      </c>
      <c r="E118" s="71"/>
      <c r="F118" s="71"/>
    </row>
    <row r="119" spans="2:6">
      <c r="B119" s="123"/>
      <c r="C119" s="69" t="s">
        <v>95</v>
      </c>
      <c r="D119" s="70" t="s">
        <v>183</v>
      </c>
      <c r="E119" s="71"/>
      <c r="F119" s="71"/>
    </row>
    <row r="120" spans="2:6">
      <c r="B120" s="123"/>
      <c r="C120" s="69" t="s">
        <v>97</v>
      </c>
      <c r="D120" s="70" t="s">
        <v>184</v>
      </c>
      <c r="E120" s="71"/>
      <c r="F120" s="71"/>
    </row>
    <row r="121" spans="2:6">
      <c r="B121" s="123"/>
      <c r="C121" s="69" t="s">
        <v>99</v>
      </c>
      <c r="D121" s="70" t="s">
        <v>185</v>
      </c>
      <c r="E121" s="71"/>
      <c r="F121" s="71"/>
    </row>
    <row r="122" spans="2:6">
      <c r="B122" s="123"/>
      <c r="C122" s="69" t="s">
        <v>101</v>
      </c>
      <c r="D122" s="70" t="s">
        <v>186</v>
      </c>
      <c r="E122" s="71"/>
      <c r="F122" s="71"/>
    </row>
    <row r="123" spans="2:6" ht="15.75">
      <c r="B123" s="123"/>
      <c r="C123" s="73" t="s">
        <v>187</v>
      </c>
      <c r="D123" s="73" t="s">
        <v>188</v>
      </c>
      <c r="E123" s="63" t="s">
        <v>87</v>
      </c>
      <c r="F123" s="63" t="s">
        <v>88</v>
      </c>
    </row>
    <row r="124" spans="2:6">
      <c r="B124" s="123"/>
      <c r="C124" s="69" t="s">
        <v>89</v>
      </c>
      <c r="D124" s="70" t="s">
        <v>189</v>
      </c>
      <c r="E124" s="71"/>
      <c r="F124" s="71"/>
    </row>
    <row r="125" spans="2:6">
      <c r="B125" s="123"/>
      <c r="C125" s="69" t="s">
        <v>91</v>
      </c>
      <c r="D125" s="70" t="s">
        <v>190</v>
      </c>
      <c r="E125" s="71"/>
      <c r="F125" s="71"/>
    </row>
    <row r="126" spans="2:6">
      <c r="B126" s="123"/>
      <c r="C126" s="69" t="s">
        <v>93</v>
      </c>
      <c r="D126" s="70" t="s">
        <v>191</v>
      </c>
      <c r="E126" s="71"/>
      <c r="F126" s="71"/>
    </row>
    <row r="127" spans="2:6">
      <c r="B127" s="123"/>
      <c r="C127" s="69" t="s">
        <v>95</v>
      </c>
      <c r="D127" s="70" t="s">
        <v>192</v>
      </c>
      <c r="E127" s="71"/>
      <c r="F127" s="71"/>
    </row>
    <row r="128" spans="2:6">
      <c r="B128" s="123"/>
      <c r="C128" s="69" t="s">
        <v>97</v>
      </c>
      <c r="D128" s="70" t="s">
        <v>193</v>
      </c>
      <c r="E128" s="71"/>
      <c r="F128" s="71"/>
    </row>
    <row r="129" spans="2:6">
      <c r="B129" s="123"/>
      <c r="C129" s="69" t="s">
        <v>99</v>
      </c>
      <c r="D129" s="70" t="s">
        <v>194</v>
      </c>
      <c r="E129" s="71"/>
      <c r="F129" s="71"/>
    </row>
    <row r="130" spans="2:6">
      <c r="B130" s="123"/>
      <c r="C130" s="69" t="s">
        <v>101</v>
      </c>
      <c r="D130" s="70" t="s">
        <v>195</v>
      </c>
      <c r="E130" s="71"/>
      <c r="F130" s="71"/>
    </row>
    <row r="131" spans="2:6" ht="15.75">
      <c r="B131" s="123"/>
      <c r="C131" s="73" t="s">
        <v>196</v>
      </c>
      <c r="D131" s="73" t="s">
        <v>197</v>
      </c>
      <c r="E131" s="63" t="s">
        <v>87</v>
      </c>
      <c r="F131" s="63" t="s">
        <v>88</v>
      </c>
    </row>
    <row r="132" spans="2:6">
      <c r="B132" s="123"/>
      <c r="C132" s="69" t="s">
        <v>89</v>
      </c>
      <c r="D132" s="70" t="s">
        <v>198</v>
      </c>
      <c r="E132" s="71"/>
      <c r="F132" s="71"/>
    </row>
    <row r="133" spans="2:6">
      <c r="B133" s="123"/>
      <c r="C133" s="69" t="s">
        <v>91</v>
      </c>
      <c r="D133" s="70" t="s">
        <v>199</v>
      </c>
      <c r="E133" s="71"/>
      <c r="F133" s="71"/>
    </row>
    <row r="134" spans="2:6">
      <c r="B134" s="123"/>
      <c r="C134" s="69" t="s">
        <v>93</v>
      </c>
      <c r="D134" s="70" t="s">
        <v>200</v>
      </c>
      <c r="E134" s="71"/>
      <c r="F134" s="71"/>
    </row>
    <row r="135" spans="2:6">
      <c r="B135" s="123"/>
      <c r="C135" s="69" t="s">
        <v>95</v>
      </c>
      <c r="D135" s="70" t="s">
        <v>201</v>
      </c>
      <c r="E135" s="71"/>
      <c r="F135" s="71"/>
    </row>
    <row r="136" spans="2:6">
      <c r="B136" s="123"/>
      <c r="C136" s="69" t="s">
        <v>97</v>
      </c>
      <c r="D136" s="70" t="s">
        <v>202</v>
      </c>
      <c r="E136" s="71"/>
      <c r="F136" s="71"/>
    </row>
    <row r="137" spans="2:6">
      <c r="B137" s="123"/>
      <c r="C137" s="69" t="s">
        <v>99</v>
      </c>
      <c r="D137" s="70" t="s">
        <v>203</v>
      </c>
      <c r="E137" s="71"/>
      <c r="F137" s="71"/>
    </row>
    <row r="138" spans="2:6">
      <c r="B138" s="123"/>
      <c r="C138" s="69" t="s">
        <v>101</v>
      </c>
      <c r="D138" s="70" t="s">
        <v>204</v>
      </c>
      <c r="E138" s="71"/>
      <c r="F138" s="71"/>
    </row>
    <row r="139" spans="2:6" ht="15.75">
      <c r="B139" s="123" t="s">
        <v>205</v>
      </c>
      <c r="C139" s="73" t="s">
        <v>206</v>
      </c>
      <c r="D139" s="73" t="s">
        <v>207</v>
      </c>
      <c r="E139" s="63" t="s">
        <v>87</v>
      </c>
      <c r="F139" s="63" t="s">
        <v>88</v>
      </c>
    </row>
    <row r="140" spans="2:6">
      <c r="B140" s="123"/>
      <c r="C140" s="69" t="s">
        <v>89</v>
      </c>
      <c r="D140" s="70" t="s">
        <v>208</v>
      </c>
      <c r="E140" s="71"/>
      <c r="F140" s="71"/>
    </row>
    <row r="141" spans="2:6">
      <c r="B141" s="123"/>
      <c r="C141" s="69" t="s">
        <v>91</v>
      </c>
      <c r="D141" s="70" t="s">
        <v>209</v>
      </c>
      <c r="E141" s="71"/>
      <c r="F141" s="71"/>
    </row>
    <row r="142" spans="2:6">
      <c r="B142" s="123"/>
      <c r="C142" s="69" t="s">
        <v>93</v>
      </c>
      <c r="D142" s="70" t="s">
        <v>210</v>
      </c>
      <c r="E142" s="71"/>
      <c r="F142" s="71"/>
    </row>
    <row r="143" spans="2:6">
      <c r="B143" s="123"/>
      <c r="C143" s="69" t="s">
        <v>95</v>
      </c>
      <c r="D143" s="70" t="s">
        <v>211</v>
      </c>
      <c r="E143" s="71"/>
      <c r="F143" s="71"/>
    </row>
    <row r="144" spans="2:6">
      <c r="B144" s="123"/>
      <c r="C144" s="69" t="s">
        <v>97</v>
      </c>
      <c r="D144" s="70" t="s">
        <v>212</v>
      </c>
      <c r="E144" s="71"/>
      <c r="F144" s="71"/>
    </row>
    <row r="145" spans="2:6">
      <c r="B145" s="123"/>
      <c r="C145" s="69" t="s">
        <v>99</v>
      </c>
      <c r="D145" s="70" t="s">
        <v>213</v>
      </c>
      <c r="E145" s="71"/>
      <c r="F145" s="71"/>
    </row>
    <row r="146" spans="2:6">
      <c r="B146" s="123"/>
      <c r="C146" s="69" t="s">
        <v>101</v>
      </c>
      <c r="D146" s="70" t="s">
        <v>214</v>
      </c>
      <c r="E146" s="71"/>
      <c r="F146" s="71"/>
    </row>
    <row r="147" spans="2:6" ht="15.75">
      <c r="B147" s="123"/>
      <c r="C147" s="73" t="s">
        <v>215</v>
      </c>
      <c r="D147" s="73" t="s">
        <v>216</v>
      </c>
      <c r="E147" s="63" t="s">
        <v>87</v>
      </c>
      <c r="F147" s="63" t="s">
        <v>88</v>
      </c>
    </row>
    <row r="148" spans="2:6">
      <c r="B148" s="123"/>
      <c r="C148" s="69" t="s">
        <v>89</v>
      </c>
      <c r="D148" s="70" t="s">
        <v>217</v>
      </c>
      <c r="E148" s="71"/>
      <c r="F148" s="71"/>
    </row>
    <row r="149" spans="2:6">
      <c r="B149" s="123"/>
      <c r="C149" s="69" t="s">
        <v>91</v>
      </c>
      <c r="D149" s="70" t="s">
        <v>218</v>
      </c>
      <c r="E149" s="71"/>
      <c r="F149" s="71"/>
    </row>
    <row r="150" spans="2:6">
      <c r="B150" s="123"/>
      <c r="C150" s="69" t="s">
        <v>93</v>
      </c>
      <c r="D150" s="70" t="s">
        <v>219</v>
      </c>
      <c r="E150" s="71"/>
      <c r="F150" s="71"/>
    </row>
    <row r="151" spans="2:6">
      <c r="B151" s="123"/>
      <c r="C151" s="69" t="s">
        <v>95</v>
      </c>
      <c r="D151" s="70" t="s">
        <v>220</v>
      </c>
      <c r="E151" s="71"/>
      <c r="F151" s="71"/>
    </row>
    <row r="152" spans="2:6">
      <c r="B152" s="123"/>
      <c r="C152" s="69" t="s">
        <v>97</v>
      </c>
      <c r="D152" s="70" t="s">
        <v>221</v>
      </c>
      <c r="E152" s="71"/>
      <c r="F152" s="71"/>
    </row>
    <row r="153" spans="2:6">
      <c r="B153" s="123"/>
      <c r="C153" s="69" t="s">
        <v>99</v>
      </c>
      <c r="D153" s="70" t="s">
        <v>222</v>
      </c>
      <c r="E153" s="71"/>
      <c r="F153" s="71"/>
    </row>
    <row r="154" spans="2:6">
      <c r="B154" s="123"/>
      <c r="C154" s="69" t="s">
        <v>101</v>
      </c>
      <c r="D154" s="70" t="s">
        <v>223</v>
      </c>
      <c r="E154" s="71"/>
      <c r="F154" s="71"/>
    </row>
    <row r="155" spans="2:6" ht="15.75">
      <c r="B155" s="123"/>
      <c r="C155" s="73" t="s">
        <v>224</v>
      </c>
      <c r="D155" s="73" t="s">
        <v>225</v>
      </c>
      <c r="E155" s="63" t="s">
        <v>87</v>
      </c>
      <c r="F155" s="63" t="s">
        <v>88</v>
      </c>
    </row>
    <row r="156" spans="2:6">
      <c r="B156" s="123"/>
      <c r="C156" s="69" t="s">
        <v>89</v>
      </c>
      <c r="D156" s="70" t="s">
        <v>226</v>
      </c>
      <c r="E156" s="71"/>
      <c r="F156" s="71"/>
    </row>
    <row r="157" spans="2:6">
      <c r="B157" s="123"/>
      <c r="C157" s="69" t="s">
        <v>91</v>
      </c>
      <c r="D157" s="70" t="s">
        <v>227</v>
      </c>
      <c r="E157" s="71"/>
      <c r="F157" s="71"/>
    </row>
    <row r="158" spans="2:6">
      <c r="B158" s="123"/>
      <c r="C158" s="69" t="s">
        <v>93</v>
      </c>
      <c r="D158" s="70" t="s">
        <v>228</v>
      </c>
      <c r="E158" s="71"/>
      <c r="F158" s="71"/>
    </row>
    <row r="159" spans="2:6">
      <c r="B159" s="123"/>
      <c r="C159" s="69" t="s">
        <v>95</v>
      </c>
      <c r="D159" s="70" t="s">
        <v>229</v>
      </c>
      <c r="E159" s="71"/>
      <c r="F159" s="71"/>
    </row>
    <row r="160" spans="2:6">
      <c r="B160" s="123"/>
      <c r="C160" s="69" t="s">
        <v>97</v>
      </c>
      <c r="D160" s="70" t="s">
        <v>230</v>
      </c>
      <c r="E160" s="71"/>
      <c r="F160" s="71"/>
    </row>
    <row r="161" spans="2:6">
      <c r="B161" s="123"/>
      <c r="C161" s="69" t="s">
        <v>99</v>
      </c>
      <c r="D161" s="70" t="s">
        <v>231</v>
      </c>
      <c r="E161" s="71"/>
      <c r="F161" s="71"/>
    </row>
    <row r="162" spans="2:6">
      <c r="B162" s="123"/>
      <c r="C162" s="69" t="s">
        <v>101</v>
      </c>
      <c r="D162" s="70" t="s">
        <v>232</v>
      </c>
      <c r="E162" s="71"/>
      <c r="F162" s="71"/>
    </row>
    <row r="163" spans="2:6" ht="15.75">
      <c r="B163" s="123" t="s">
        <v>233</v>
      </c>
      <c r="C163" s="73" t="s">
        <v>234</v>
      </c>
      <c r="D163" s="73" t="s">
        <v>235</v>
      </c>
      <c r="E163" s="63" t="s">
        <v>87</v>
      </c>
      <c r="F163" s="63" t="s">
        <v>88</v>
      </c>
    </row>
    <row r="164" spans="2:6">
      <c r="B164" s="123"/>
      <c r="C164" s="69" t="s">
        <v>89</v>
      </c>
      <c r="D164" s="70" t="s">
        <v>236</v>
      </c>
      <c r="E164" s="71"/>
      <c r="F164" s="71"/>
    </row>
    <row r="165" spans="2:6">
      <c r="B165" s="123"/>
      <c r="C165" s="69" t="s">
        <v>91</v>
      </c>
      <c r="D165" s="70" t="s">
        <v>237</v>
      </c>
      <c r="E165" s="71"/>
      <c r="F165" s="71"/>
    </row>
    <row r="166" spans="2:6">
      <c r="B166" s="123"/>
      <c r="C166" s="69" t="s">
        <v>93</v>
      </c>
      <c r="D166" s="70" t="s">
        <v>238</v>
      </c>
      <c r="E166" s="71"/>
      <c r="F166" s="71"/>
    </row>
    <row r="167" spans="2:6">
      <c r="B167" s="123"/>
      <c r="C167" s="69" t="s">
        <v>95</v>
      </c>
      <c r="D167" s="70" t="s">
        <v>239</v>
      </c>
      <c r="E167" s="71"/>
      <c r="F167" s="71"/>
    </row>
    <row r="168" spans="2:6">
      <c r="B168" s="123"/>
      <c r="C168" s="69" t="s">
        <v>97</v>
      </c>
      <c r="D168" s="70" t="s">
        <v>240</v>
      </c>
      <c r="E168" s="71"/>
      <c r="F168" s="71"/>
    </row>
    <row r="169" spans="2:6">
      <c r="B169" s="123"/>
      <c r="C169" s="69" t="s">
        <v>99</v>
      </c>
      <c r="D169" s="70" t="s">
        <v>241</v>
      </c>
      <c r="E169" s="71"/>
      <c r="F169" s="71"/>
    </row>
    <row r="170" spans="2:6">
      <c r="B170" s="123"/>
      <c r="C170" s="69" t="s">
        <v>101</v>
      </c>
      <c r="D170" s="70" t="s">
        <v>242</v>
      </c>
      <c r="E170" s="71"/>
      <c r="F170" s="71"/>
    </row>
    <row r="171" spans="2:6" ht="15.75">
      <c r="B171" s="123"/>
      <c r="C171" s="73" t="s">
        <v>243</v>
      </c>
      <c r="D171" s="73" t="s">
        <v>244</v>
      </c>
      <c r="E171" s="63" t="s">
        <v>87</v>
      </c>
      <c r="F171" s="63" t="s">
        <v>88</v>
      </c>
    </row>
    <row r="172" spans="2:6">
      <c r="B172" s="123"/>
      <c r="C172" s="69" t="s">
        <v>89</v>
      </c>
      <c r="D172" s="70" t="s">
        <v>245</v>
      </c>
      <c r="E172" s="71"/>
      <c r="F172" s="71"/>
    </row>
    <row r="173" spans="2:6">
      <c r="B173" s="123"/>
      <c r="C173" s="69" t="s">
        <v>91</v>
      </c>
      <c r="D173" s="70" t="s">
        <v>246</v>
      </c>
      <c r="E173" s="71"/>
      <c r="F173" s="71"/>
    </row>
    <row r="174" spans="2:6">
      <c r="B174" s="123"/>
      <c r="C174" s="69" t="s">
        <v>93</v>
      </c>
      <c r="D174" s="70" t="s">
        <v>247</v>
      </c>
      <c r="E174" s="71"/>
      <c r="F174" s="71"/>
    </row>
    <row r="175" spans="2:6">
      <c r="B175" s="123"/>
      <c r="C175" s="69" t="s">
        <v>95</v>
      </c>
      <c r="D175" s="70" t="s">
        <v>248</v>
      </c>
      <c r="E175" s="71"/>
      <c r="F175" s="71"/>
    </row>
    <row r="176" spans="2:6">
      <c r="B176" s="123"/>
      <c r="C176" s="69" t="s">
        <v>97</v>
      </c>
      <c r="D176" s="70" t="s">
        <v>249</v>
      </c>
      <c r="E176" s="71"/>
      <c r="F176" s="71"/>
    </row>
    <row r="177" spans="2:6">
      <c r="B177" s="123"/>
      <c r="C177" s="69" t="s">
        <v>99</v>
      </c>
      <c r="D177" s="70" t="s">
        <v>250</v>
      </c>
      <c r="E177" s="71"/>
      <c r="F177" s="71"/>
    </row>
    <row r="178" spans="2:6">
      <c r="B178" s="123"/>
      <c r="C178" s="69" t="s">
        <v>101</v>
      </c>
      <c r="D178" s="70" t="s">
        <v>251</v>
      </c>
      <c r="E178" s="71"/>
      <c r="F178" s="71"/>
    </row>
    <row r="179" spans="2:6"/>
  </sheetData>
  <sheetProtection formatColumns="0" formatRows="0"/>
  <mergeCells count="21">
    <mergeCell ref="B8:F8"/>
    <mergeCell ref="B38:G38"/>
    <mergeCell ref="B40:G40"/>
    <mergeCell ref="B41:G41"/>
    <mergeCell ref="B139:B162"/>
    <mergeCell ref="B163:B178"/>
    <mergeCell ref="B11:D11"/>
    <mergeCell ref="B34:F34"/>
    <mergeCell ref="B33:F33"/>
    <mergeCell ref="B36:E36"/>
    <mergeCell ref="B35:E35"/>
    <mergeCell ref="B43:B74"/>
    <mergeCell ref="B75:B90"/>
    <mergeCell ref="B91:B114"/>
    <mergeCell ref="B115:B138"/>
    <mergeCell ref="B6:F6"/>
    <mergeCell ref="B7:F7"/>
    <mergeCell ref="B1:F1"/>
    <mergeCell ref="B2:F2"/>
    <mergeCell ref="B3:F3"/>
    <mergeCell ref="B5:F5"/>
  </mergeCells>
  <dataValidations count="1">
    <dataValidation type="list" allowBlank="1" showInputMessage="1" showErrorMessage="1" sqref="E52:E58 E60:E66 E68:E74 E76:E82 E84:E90 E92:E98 E100:E106 E172:E178 E164:E170 E108:E114 E116:E122 E124:E130 E132:E138 E140:E146 E148:E154 E156:E162 E44:E50" xr:uid="{00000000-0002-0000-0300-000000000000}">
      <formula1>$B$12:$B$31</formula1>
    </dataValidation>
  </dataValidations>
  <pageMargins left="0.7" right="0.7" top="0.75" bottom="0.75" header="0.3" footer="0.3"/>
  <pageSetup paperSize="9" orientation="portrait" r:id="rId1"/>
  <ignoredErrors>
    <ignoredError sqref="D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pageSetUpPr fitToPage="1"/>
  </sheetPr>
  <dimension ref="A1:XFC513"/>
  <sheetViews>
    <sheetView tabSelected="1" zoomScale="70" zoomScaleNormal="70" workbookViewId="0">
      <selection activeCell="B9" sqref="B9:G9"/>
    </sheetView>
  </sheetViews>
  <sheetFormatPr defaultColWidth="0" defaultRowHeight="15" zeroHeight="1"/>
  <cols>
    <col min="1" max="1" width="3.109375" style="3" customWidth="1"/>
    <col min="2" max="2" width="31.88671875" style="3" customWidth="1"/>
    <col min="3" max="3" width="61.6640625" style="103" customWidth="1"/>
    <col min="4" max="6" width="14.88671875" style="3" customWidth="1"/>
    <col min="7" max="8" width="14.44140625" style="3" customWidth="1"/>
    <col min="9" max="9" width="8.88671875" style="3" customWidth="1"/>
    <col min="10" max="16380" width="8.88671875" style="3" hidden="1"/>
    <col min="16381" max="16383" width="11.33203125" style="3" hidden="1"/>
    <col min="16384" max="16384" width="0.21875" style="3" hidden="1"/>
  </cols>
  <sheetData>
    <row r="1" spans="1:9" ht="43.5" customHeight="1">
      <c r="A1" s="66"/>
      <c r="B1" s="120" t="str">
        <f>Notes!B1</f>
        <v>Commercial Workbook Submission for Further Competition</v>
      </c>
      <c r="C1" s="120"/>
      <c r="D1" s="120"/>
      <c r="E1" s="120"/>
      <c r="F1" s="120"/>
      <c r="G1" s="77"/>
    </row>
    <row r="2" spans="1:9" ht="32.25" customHeight="1">
      <c r="A2" s="67"/>
      <c r="B2" s="134" t="str">
        <f>"Tenderer : "&amp;TendName</f>
        <v>Tenderer : Enhancement of DDS Service Support</v>
      </c>
      <c r="C2" s="135"/>
      <c r="D2" s="135"/>
      <c r="E2" s="135"/>
      <c r="F2" s="135"/>
      <c r="G2" s="136"/>
    </row>
    <row r="3" spans="1:9" ht="42.75" customHeight="1">
      <c r="A3" s="67"/>
      <c r="B3" s="122" t="s">
        <v>334</v>
      </c>
      <c r="C3" s="122"/>
      <c r="D3" s="122"/>
      <c r="E3" s="122"/>
      <c r="F3" s="122"/>
      <c r="G3" s="122"/>
    </row>
    <row r="4" spans="1:9" ht="15.75">
      <c r="A4" s="67"/>
      <c r="B4" s="5"/>
    </row>
    <row r="5" spans="1:9" ht="15" customHeight="1">
      <c r="A5" s="67"/>
      <c r="B5" s="125" t="s">
        <v>252</v>
      </c>
      <c r="C5" s="125"/>
      <c r="D5" s="125"/>
      <c r="E5" s="125"/>
      <c r="F5" s="125"/>
      <c r="G5" s="125"/>
    </row>
    <row r="6" spans="1:9" ht="15" customHeight="1">
      <c r="A6" s="67"/>
      <c r="B6" s="125" t="s">
        <v>328</v>
      </c>
      <c r="C6" s="125"/>
      <c r="D6" s="125"/>
      <c r="E6" s="125"/>
      <c r="F6" s="125"/>
      <c r="G6" s="125"/>
    </row>
    <row r="7" spans="1:9" ht="15.4" customHeight="1">
      <c r="A7" s="67"/>
      <c r="B7" s="125" t="s">
        <v>277</v>
      </c>
      <c r="C7" s="125"/>
      <c r="D7" s="125"/>
      <c r="E7" s="125"/>
      <c r="F7" s="125"/>
      <c r="G7" s="125"/>
    </row>
    <row r="8" spans="1:9">
      <c r="A8" s="67"/>
      <c r="B8" s="119" t="s">
        <v>260</v>
      </c>
      <c r="C8" s="119"/>
      <c r="D8" s="119"/>
      <c r="E8" s="119"/>
      <c r="F8" s="119"/>
      <c r="G8" s="119"/>
    </row>
    <row r="9" spans="1:9">
      <c r="A9" s="67"/>
      <c r="B9" s="137" t="s">
        <v>253</v>
      </c>
      <c r="C9" s="137"/>
      <c r="D9" s="137"/>
      <c r="E9" s="137"/>
      <c r="F9" s="137"/>
      <c r="G9" s="137"/>
    </row>
    <row r="10" spans="1:9">
      <c r="A10" s="67"/>
      <c r="B10" s="119" t="s">
        <v>254</v>
      </c>
      <c r="C10" s="119"/>
      <c r="D10" s="119"/>
      <c r="E10" s="119"/>
      <c r="F10" s="119"/>
      <c r="G10" s="119"/>
    </row>
    <row r="11" spans="1:9">
      <c r="B11" s="93"/>
      <c r="C11" s="93"/>
      <c r="D11" s="93"/>
      <c r="E11" s="93"/>
      <c r="F11" s="93"/>
      <c r="G11" s="93"/>
    </row>
    <row r="12" spans="1:9" ht="42" customHeight="1">
      <c r="B12" s="122" t="s">
        <v>309</v>
      </c>
      <c r="C12" s="122"/>
      <c r="D12" s="122"/>
      <c r="E12" s="122"/>
      <c r="F12" s="122"/>
      <c r="G12" s="122"/>
    </row>
    <row r="13" spans="1:9">
      <c r="G13"/>
    </row>
    <row r="14" spans="1:9" ht="15" customHeight="1">
      <c r="B14" s="130" t="s">
        <v>329</v>
      </c>
      <c r="C14" s="130"/>
      <c r="D14" s="130"/>
      <c r="E14" s="130"/>
      <c r="F14" s="130"/>
      <c r="G14" s="130"/>
      <c r="H14" s="59"/>
      <c r="I14" s="59"/>
    </row>
    <row r="15" spans="1:9">
      <c r="A15" s="67"/>
      <c r="C15" s="104"/>
    </row>
    <row r="16" spans="1:9" ht="31.5">
      <c r="A16" s="67"/>
      <c r="B16" s="51" t="s">
        <v>261</v>
      </c>
      <c r="C16" s="51" t="s">
        <v>262</v>
      </c>
      <c r="D16" s="51" t="s">
        <v>263</v>
      </c>
      <c r="E16" s="51" t="s">
        <v>264</v>
      </c>
      <c r="F16" s="51" t="s">
        <v>38</v>
      </c>
      <c r="G16" s="52" t="s">
        <v>256</v>
      </c>
    </row>
    <row r="17" spans="1:7" ht="30.95" customHeight="1">
      <c r="A17" s="67"/>
      <c r="B17" s="131" t="s">
        <v>297</v>
      </c>
      <c r="C17" s="132"/>
      <c r="D17" s="132"/>
      <c r="E17" s="132"/>
      <c r="F17" s="132"/>
      <c r="G17" s="133"/>
    </row>
    <row r="18" spans="1:7" ht="30">
      <c r="A18" s="67"/>
      <c r="B18" s="108" t="s">
        <v>278</v>
      </c>
      <c r="C18" s="106" t="s">
        <v>294</v>
      </c>
      <c r="D18" s="57"/>
      <c r="E18" s="57"/>
      <c r="F18" s="71"/>
      <c r="G18" s="95">
        <f t="shared" ref="G18:G23" si="0">E18*F18</f>
        <v>0</v>
      </c>
    </row>
    <row r="19" spans="1:7" ht="30">
      <c r="A19" s="67"/>
      <c r="B19" s="108" t="s">
        <v>298</v>
      </c>
      <c r="C19" s="106" t="s">
        <v>295</v>
      </c>
      <c r="D19" s="57"/>
      <c r="E19" s="57"/>
      <c r="F19" s="71"/>
      <c r="G19" s="95">
        <f t="shared" si="0"/>
        <v>0</v>
      </c>
    </row>
    <row r="20" spans="1:7">
      <c r="A20" s="67"/>
      <c r="B20" s="108" t="s">
        <v>299</v>
      </c>
      <c r="C20" s="106" t="s">
        <v>296</v>
      </c>
      <c r="D20" s="57"/>
      <c r="E20" s="57"/>
      <c r="F20" s="71"/>
      <c r="G20" s="95">
        <f t="shared" si="0"/>
        <v>0</v>
      </c>
    </row>
    <row r="21" spans="1:7">
      <c r="A21" s="67"/>
      <c r="B21" s="108" t="s">
        <v>279</v>
      </c>
      <c r="C21" s="106" t="s">
        <v>301</v>
      </c>
      <c r="D21" s="57"/>
      <c r="E21" s="57"/>
      <c r="F21" s="71"/>
      <c r="G21" s="95">
        <f t="shared" si="0"/>
        <v>0</v>
      </c>
    </row>
    <row r="22" spans="1:7">
      <c r="A22" s="67"/>
      <c r="B22" s="108" t="s">
        <v>280</v>
      </c>
      <c r="C22" s="106" t="s">
        <v>281</v>
      </c>
      <c r="D22" s="57"/>
      <c r="E22" s="57"/>
      <c r="F22" s="71"/>
      <c r="G22" s="95">
        <f t="shared" si="0"/>
        <v>0</v>
      </c>
    </row>
    <row r="23" spans="1:7" ht="30">
      <c r="A23" s="67"/>
      <c r="B23" s="108" t="s">
        <v>282</v>
      </c>
      <c r="C23" s="106" t="s">
        <v>283</v>
      </c>
      <c r="D23" s="57"/>
      <c r="E23" s="57"/>
      <c r="F23" s="71"/>
      <c r="G23" s="95">
        <f t="shared" si="0"/>
        <v>0</v>
      </c>
    </row>
    <row r="24" spans="1:7" ht="30.95" customHeight="1">
      <c r="A24" s="67"/>
      <c r="B24" s="131"/>
      <c r="C24" s="132"/>
      <c r="D24" s="132"/>
      <c r="E24" s="132"/>
      <c r="F24" s="132"/>
      <c r="G24" s="133"/>
    </row>
    <row r="25" spans="1:7" hidden="1">
      <c r="A25" s="67"/>
      <c r="B25" s="108" t="s">
        <v>300</v>
      </c>
      <c r="C25" s="106" t="s">
        <v>293</v>
      </c>
      <c r="D25" s="57"/>
      <c r="E25" s="57"/>
      <c r="F25" s="71"/>
      <c r="G25" s="95">
        <f t="shared" ref="G25:G33" si="1">E25*F25</f>
        <v>0</v>
      </c>
    </row>
    <row r="26" spans="1:7" ht="30">
      <c r="A26" s="67"/>
      <c r="B26" s="108" t="s">
        <v>303</v>
      </c>
      <c r="C26" s="106"/>
      <c r="D26" s="57"/>
      <c r="E26" s="57"/>
      <c r="F26" s="71"/>
      <c r="G26" s="95">
        <f t="shared" si="1"/>
        <v>0</v>
      </c>
    </row>
    <row r="27" spans="1:7" ht="30">
      <c r="A27" s="67"/>
      <c r="B27" s="108" t="s">
        <v>304</v>
      </c>
      <c r="C27" s="106"/>
      <c r="D27" s="57"/>
      <c r="E27" s="57"/>
      <c r="F27" s="71"/>
      <c r="G27" s="95">
        <f t="shared" si="1"/>
        <v>0</v>
      </c>
    </row>
    <row r="28" spans="1:7">
      <c r="A28" s="67"/>
      <c r="B28" s="109" t="s">
        <v>305</v>
      </c>
      <c r="C28" s="106"/>
      <c r="D28" s="57"/>
      <c r="E28" s="57"/>
      <c r="F28" s="71"/>
      <c r="G28" s="95">
        <f t="shared" si="1"/>
        <v>0</v>
      </c>
    </row>
    <row r="29" spans="1:7">
      <c r="A29" s="67"/>
      <c r="B29" s="108" t="s">
        <v>306</v>
      </c>
      <c r="C29" s="106"/>
      <c r="D29" s="57"/>
      <c r="E29" s="57"/>
      <c r="F29" s="71"/>
      <c r="G29" s="95">
        <f t="shared" si="1"/>
        <v>0</v>
      </c>
    </row>
    <row r="30" spans="1:7">
      <c r="A30" s="67"/>
      <c r="B30" s="108" t="s">
        <v>307</v>
      </c>
      <c r="C30" s="106"/>
      <c r="D30" s="57"/>
      <c r="E30" s="57"/>
      <c r="F30" s="71"/>
      <c r="G30" s="95">
        <f t="shared" si="1"/>
        <v>0</v>
      </c>
    </row>
    <row r="31" spans="1:7">
      <c r="A31" s="67"/>
      <c r="B31" s="108" t="s">
        <v>308</v>
      </c>
      <c r="C31" s="106"/>
      <c r="D31" s="57"/>
      <c r="E31" s="57"/>
      <c r="F31" s="71"/>
      <c r="G31" s="95">
        <f t="shared" si="1"/>
        <v>0</v>
      </c>
    </row>
    <row r="32" spans="1:7" ht="30">
      <c r="A32" s="67"/>
      <c r="B32" s="108" t="s">
        <v>310</v>
      </c>
      <c r="C32" s="106"/>
      <c r="D32" s="57"/>
      <c r="E32" s="57"/>
      <c r="F32" s="71"/>
      <c r="G32" s="95">
        <f t="shared" si="1"/>
        <v>0</v>
      </c>
    </row>
    <row r="33" spans="1:10" ht="30">
      <c r="A33" s="67"/>
      <c r="B33" s="109" t="s">
        <v>311</v>
      </c>
      <c r="C33" s="106"/>
      <c r="D33" s="57"/>
      <c r="E33" s="57"/>
      <c r="F33" s="71"/>
      <c r="G33" s="95">
        <f t="shared" si="1"/>
        <v>0</v>
      </c>
    </row>
    <row r="34" spans="1:10">
      <c r="A34" s="67"/>
      <c r="B34" s="108" t="s">
        <v>312</v>
      </c>
      <c r="C34" s="106"/>
      <c r="D34" s="57"/>
      <c r="E34" s="57"/>
      <c r="F34" s="71"/>
      <c r="G34" s="95">
        <f t="shared" ref="G34:G39" si="2">E34*F34</f>
        <v>0</v>
      </c>
    </row>
    <row r="35" spans="1:10">
      <c r="A35" s="67"/>
      <c r="B35" s="108" t="s">
        <v>313</v>
      </c>
      <c r="C35" s="106"/>
      <c r="D35" s="57"/>
      <c r="E35" s="57"/>
      <c r="F35" s="71"/>
      <c r="G35" s="95">
        <f t="shared" si="2"/>
        <v>0</v>
      </c>
    </row>
    <row r="36" spans="1:10">
      <c r="A36" s="67"/>
      <c r="B36" s="110" t="s">
        <v>314</v>
      </c>
      <c r="C36" s="106"/>
      <c r="D36" s="57"/>
      <c r="E36" s="57"/>
      <c r="F36" s="71"/>
      <c r="G36" s="95">
        <f t="shared" si="2"/>
        <v>0</v>
      </c>
    </row>
    <row r="37" spans="1:10">
      <c r="A37" s="67"/>
      <c r="B37" s="108" t="s">
        <v>315</v>
      </c>
      <c r="C37" s="106"/>
      <c r="D37" s="57"/>
      <c r="E37" s="57"/>
      <c r="F37" s="71"/>
      <c r="G37" s="95">
        <f t="shared" si="2"/>
        <v>0</v>
      </c>
    </row>
    <row r="38" spans="1:10" ht="30">
      <c r="A38" s="67"/>
      <c r="B38" s="110" t="s">
        <v>316</v>
      </c>
      <c r="C38" s="106"/>
      <c r="D38" s="57"/>
      <c r="E38" s="57"/>
      <c r="F38" s="71"/>
      <c r="G38" s="95">
        <f t="shared" si="2"/>
        <v>0</v>
      </c>
    </row>
    <row r="39" spans="1:10">
      <c r="A39" s="67"/>
      <c r="B39" s="110" t="s">
        <v>317</v>
      </c>
      <c r="C39" s="106"/>
      <c r="D39" s="57"/>
      <c r="E39" s="57"/>
      <c r="F39" s="71"/>
      <c r="G39" s="95">
        <f t="shared" si="2"/>
        <v>0</v>
      </c>
    </row>
    <row r="40" spans="1:10" ht="15.75">
      <c r="A40" s="67"/>
      <c r="C40" s="104"/>
      <c r="G40" s="96">
        <f>SUM(G18:G37)</f>
        <v>0</v>
      </c>
    </row>
    <row r="41" spans="1:10">
      <c r="A41" s="67"/>
      <c r="G41"/>
    </row>
    <row r="42" spans="1:10" ht="15.75">
      <c r="B42"/>
      <c r="C42" s="102"/>
      <c r="D42"/>
      <c r="E42"/>
      <c r="F42"/>
      <c r="G42"/>
      <c r="H42"/>
      <c r="J42" s="45"/>
    </row>
    <row r="43" spans="1:10" ht="42" customHeight="1">
      <c r="B43" s="122" t="s">
        <v>297</v>
      </c>
      <c r="C43" s="122"/>
      <c r="D43" s="122"/>
      <c r="E43" s="122"/>
      <c r="F43" s="122"/>
      <c r="G43" s="122"/>
    </row>
    <row r="44" spans="1:10">
      <c r="A44" s="67"/>
      <c r="C44" s="104"/>
    </row>
    <row r="45" spans="1:10" ht="31.5">
      <c r="A45" s="67"/>
      <c r="B45" s="51" t="s">
        <v>48</v>
      </c>
      <c r="C45" s="105" t="s">
        <v>49</v>
      </c>
      <c r="D45" s="51" t="s">
        <v>255</v>
      </c>
      <c r="E45" s="51" t="s">
        <v>284</v>
      </c>
      <c r="F45" s="51" t="s">
        <v>37</v>
      </c>
      <c r="G45" s="52" t="s">
        <v>256</v>
      </c>
    </row>
    <row r="46" spans="1:10" ht="15.75">
      <c r="A46" s="67"/>
      <c r="B46" s="124" t="s">
        <v>53</v>
      </c>
      <c r="C46" s="124"/>
      <c r="D46" s="124"/>
      <c r="E46" s="63"/>
      <c r="F46" s="63"/>
      <c r="G46" s="63"/>
    </row>
    <row r="47" spans="1:10">
      <c r="A47" s="67"/>
      <c r="B47" s="58" t="s">
        <v>54</v>
      </c>
      <c r="C47" s="81" t="str">
        <f>VLOOKUP(B47,Personnel!$B$12:$F$31,2,FALSE)</f>
        <v>Role 1</v>
      </c>
      <c r="D47" s="65" t="str">
        <f>IFERROR(VLOOKUP(B47,Personnel!$B$12:$F$31,5,FALSE),"")</f>
        <v/>
      </c>
      <c r="E47" s="57">
        <v>100</v>
      </c>
      <c r="F47" s="43" t="s">
        <v>265</v>
      </c>
      <c r="G47" s="46" t="str">
        <f>IFERROR(SUM(D47*E47),"")</f>
        <v/>
      </c>
    </row>
    <row r="48" spans="1:10">
      <c r="A48" s="67"/>
      <c r="B48" s="58" t="s">
        <v>55</v>
      </c>
      <c r="C48" s="81" t="str">
        <f>VLOOKUP(B48,Personnel!$B$12:$F$31,2,FALSE)</f>
        <v>Role 2</v>
      </c>
      <c r="D48" s="65">
        <f>IFERROR(VLOOKUP(B48,Personnel!$B$12:$F$31,5,FALSE),"")</f>
        <v>192</v>
      </c>
      <c r="E48" s="57"/>
      <c r="F48" s="43" t="s">
        <v>265</v>
      </c>
      <c r="G48" s="46">
        <f t="shared" ref="G48:G72" si="3">IFERROR(SUM(D48*E48),"")</f>
        <v>0</v>
      </c>
    </row>
    <row r="49" spans="1:7">
      <c r="A49" s="67"/>
      <c r="B49" s="58" t="s">
        <v>56</v>
      </c>
      <c r="C49" s="81" t="str">
        <f>VLOOKUP(B49,Personnel!$B$12:$F$31,2,FALSE)</f>
        <v>Role 3</v>
      </c>
      <c r="D49" s="65"/>
      <c r="E49" s="57"/>
      <c r="F49" s="43" t="s">
        <v>265</v>
      </c>
      <c r="G49" s="46"/>
    </row>
    <row r="50" spans="1:7">
      <c r="A50" s="67"/>
      <c r="B50" s="58" t="s">
        <v>57</v>
      </c>
      <c r="C50" s="81" t="str">
        <f>VLOOKUP(B50,Personnel!$B$12:$F$31,2,FALSE)</f>
        <v>Role 4</v>
      </c>
      <c r="D50" s="65"/>
      <c r="E50" s="57"/>
      <c r="F50" s="43" t="s">
        <v>265</v>
      </c>
      <c r="G50" s="46"/>
    </row>
    <row r="51" spans="1:7">
      <c r="A51" s="67"/>
      <c r="B51" s="58" t="s">
        <v>58</v>
      </c>
      <c r="C51" s="81" t="str">
        <f>VLOOKUP(B51,Personnel!$B$12:$F$31,2,FALSE)</f>
        <v>Role 5</v>
      </c>
      <c r="D51" s="65"/>
      <c r="E51" s="57"/>
      <c r="F51" s="43" t="s">
        <v>265</v>
      </c>
      <c r="G51" s="46"/>
    </row>
    <row r="52" spans="1:7">
      <c r="A52" s="67"/>
      <c r="B52" s="58" t="s">
        <v>59</v>
      </c>
      <c r="C52" s="81" t="str">
        <f>VLOOKUP(B52,Personnel!$B$12:$F$31,2,FALSE)</f>
        <v>Role 6</v>
      </c>
      <c r="D52" s="65"/>
      <c r="E52" s="57"/>
      <c r="F52" s="43" t="s">
        <v>265</v>
      </c>
      <c r="G52" s="46"/>
    </row>
    <row r="53" spans="1:7">
      <c r="A53" s="67"/>
      <c r="B53" s="58" t="s">
        <v>60</v>
      </c>
      <c r="C53" s="81" t="str">
        <f>VLOOKUP(B53,Personnel!$B$12:$F$31,2,FALSE)</f>
        <v>Role 7</v>
      </c>
      <c r="D53" s="65" t="str">
        <f>IFERROR(VLOOKUP(B53,Personnel!$B$12:$F$31,5,FALSE),"")</f>
        <v/>
      </c>
      <c r="E53" s="57"/>
      <c r="F53" s="43" t="s">
        <v>265</v>
      </c>
      <c r="G53" s="46" t="str">
        <f t="shared" ref="G53" si="4">IFERROR(SUM(D53*E53),"")</f>
        <v/>
      </c>
    </row>
    <row r="54" spans="1:7">
      <c r="A54" s="67"/>
      <c r="B54" s="58" t="s">
        <v>61</v>
      </c>
      <c r="C54" s="81" t="str">
        <f>VLOOKUP(B54,Personnel!$B$12:$F$31,2,FALSE)</f>
        <v>Role 8</v>
      </c>
      <c r="D54" s="65"/>
      <c r="E54" s="57"/>
      <c r="F54" s="43" t="s">
        <v>265</v>
      </c>
      <c r="G54" s="46"/>
    </row>
    <row r="55" spans="1:7">
      <c r="A55" s="67"/>
      <c r="B55" s="58" t="s">
        <v>62</v>
      </c>
      <c r="C55" s="81" t="str">
        <f>VLOOKUP(B55,Personnel!$B$12:$F$31,2,FALSE)</f>
        <v>Role 9</v>
      </c>
      <c r="D55" s="65" t="str">
        <f>IFERROR(VLOOKUP(B55,Personnel!$B$12:$F$31,5,FALSE),"")</f>
        <v/>
      </c>
      <c r="E55" s="57"/>
      <c r="F55" s="43" t="s">
        <v>265</v>
      </c>
      <c r="G55" s="46" t="str">
        <f t="shared" ref="G55" si="5">IFERROR(SUM(D55*E55),"")</f>
        <v/>
      </c>
    </row>
    <row r="56" spans="1:7">
      <c r="A56" s="67"/>
      <c r="B56" s="58" t="s">
        <v>63</v>
      </c>
      <c r="C56" s="81" t="str">
        <f>VLOOKUP(B56,Personnel!$B$12:$F$31,2,FALSE)</f>
        <v>Role 10</v>
      </c>
      <c r="D56" s="65" t="str">
        <f>IFERROR(VLOOKUP(B56,Personnel!$B$12:$F$31,5,FALSE),"")</f>
        <v/>
      </c>
      <c r="E56" s="57"/>
      <c r="F56" s="43" t="s">
        <v>265</v>
      </c>
      <c r="G56" s="46" t="str">
        <f t="shared" si="3"/>
        <v/>
      </c>
    </row>
    <row r="57" spans="1:7" hidden="1">
      <c r="A57" s="67"/>
      <c r="B57" s="58" t="s">
        <v>58</v>
      </c>
      <c r="C57" s="81" t="str">
        <f>VLOOKUP(B57,Personnel!$B$12:$F$31,2,FALSE)</f>
        <v>Role 5</v>
      </c>
      <c r="D57" s="65" t="str">
        <f>IFERROR(VLOOKUP(B57,Personnel!$B$12:$F$31,5,FALSE),"")</f>
        <v/>
      </c>
      <c r="E57" s="57"/>
      <c r="F57" s="43" t="s">
        <v>265</v>
      </c>
      <c r="G57" s="46" t="str">
        <f t="shared" si="3"/>
        <v/>
      </c>
    </row>
    <row r="58" spans="1:7" hidden="1">
      <c r="A58" s="67"/>
      <c r="B58" s="58" t="s">
        <v>59</v>
      </c>
      <c r="C58" s="81" t="str">
        <f>VLOOKUP(B58,Personnel!$B$12:$F$31,2,FALSE)</f>
        <v>Role 6</v>
      </c>
      <c r="D58" s="65" t="str">
        <f>IFERROR(VLOOKUP(B58,Personnel!$B$12:$F$31,5,FALSE),"")</f>
        <v/>
      </c>
      <c r="E58" s="57"/>
      <c r="F58" s="43" t="s">
        <v>265</v>
      </c>
      <c r="G58" s="46" t="str">
        <f t="shared" si="3"/>
        <v/>
      </c>
    </row>
    <row r="59" spans="1:7" hidden="1">
      <c r="A59" s="67"/>
      <c r="B59" s="58" t="s">
        <v>60</v>
      </c>
      <c r="C59" s="81" t="str">
        <f>VLOOKUP(B59,Personnel!$B$12:$F$31,2,FALSE)</f>
        <v>Role 7</v>
      </c>
      <c r="D59" s="65" t="str">
        <f>IFERROR(VLOOKUP(B59,Personnel!$B$12:$F$31,5,FALSE),"")</f>
        <v/>
      </c>
      <c r="E59" s="57"/>
      <c r="F59" s="43" t="s">
        <v>265</v>
      </c>
      <c r="G59" s="46" t="str">
        <f t="shared" si="3"/>
        <v/>
      </c>
    </row>
    <row r="60" spans="1:7" hidden="1">
      <c r="A60" s="67"/>
      <c r="B60" s="58" t="s">
        <v>61</v>
      </c>
      <c r="C60" s="81" t="str">
        <f>VLOOKUP(B60,Personnel!$B$12:$F$31,2,FALSE)</f>
        <v>Role 8</v>
      </c>
      <c r="D60" s="65" t="str">
        <f>IFERROR(VLOOKUP(B60,Personnel!$B$12:$F$31,5,FALSE),"")</f>
        <v/>
      </c>
      <c r="E60" s="57"/>
      <c r="F60" s="43" t="s">
        <v>265</v>
      </c>
      <c r="G60" s="46" t="str">
        <f t="shared" si="3"/>
        <v/>
      </c>
    </row>
    <row r="61" spans="1:7" hidden="1">
      <c r="A61" s="67"/>
      <c r="B61" s="58" t="s">
        <v>62</v>
      </c>
      <c r="C61" s="81" t="str">
        <f>VLOOKUP(B61,Personnel!$B$12:$F$31,2,FALSE)</f>
        <v>Role 9</v>
      </c>
      <c r="D61" s="65" t="str">
        <f>IFERROR(VLOOKUP(B61,Personnel!$B$12:$F$31,5,FALSE),"")</f>
        <v/>
      </c>
      <c r="E61" s="57"/>
      <c r="F61" s="43" t="s">
        <v>265</v>
      </c>
      <c r="G61" s="46" t="str">
        <f t="shared" si="3"/>
        <v/>
      </c>
    </row>
    <row r="62" spans="1:7" hidden="1">
      <c r="A62" s="67"/>
      <c r="B62" s="58" t="s">
        <v>63</v>
      </c>
      <c r="C62" s="81" t="str">
        <f>VLOOKUP(B62,Personnel!$B$12:$F$31,2,FALSE)</f>
        <v>Role 10</v>
      </c>
      <c r="D62" s="65" t="str">
        <f>IFERROR(VLOOKUP(B62,Personnel!$B$12:$F$31,5,FALSE),"")</f>
        <v/>
      </c>
      <c r="E62" s="57"/>
      <c r="F62" s="43" t="s">
        <v>265</v>
      </c>
      <c r="G62" s="46" t="str">
        <f t="shared" si="3"/>
        <v/>
      </c>
    </row>
    <row r="63" spans="1:7" hidden="1">
      <c r="A63" s="67"/>
      <c r="B63" s="58" t="s">
        <v>64</v>
      </c>
      <c r="C63" s="81" t="str">
        <f>VLOOKUP(B63,Personnel!$B$12:$F$31,2,FALSE)</f>
        <v>Role 11</v>
      </c>
      <c r="D63" s="65" t="str">
        <f>IFERROR(VLOOKUP(B63,Personnel!$B$12:$F$31,5,FALSE),"")</f>
        <v/>
      </c>
      <c r="E63" s="57"/>
      <c r="F63" s="43" t="s">
        <v>265</v>
      </c>
      <c r="G63" s="46" t="str">
        <f t="shared" si="3"/>
        <v/>
      </c>
    </row>
    <row r="64" spans="1:7" hidden="1">
      <c r="A64" s="67"/>
      <c r="B64" s="58" t="s">
        <v>65</v>
      </c>
      <c r="C64" s="81" t="str">
        <f>VLOOKUP(B64,Personnel!$B$12:$F$31,2,FALSE)</f>
        <v>Role 12</v>
      </c>
      <c r="D64" s="65" t="str">
        <f>IFERROR(VLOOKUP(B64,Personnel!$B$12:$F$31,5,FALSE),"")</f>
        <v/>
      </c>
      <c r="E64" s="57"/>
      <c r="F64" s="43" t="s">
        <v>265</v>
      </c>
      <c r="G64" s="46" t="str">
        <f t="shared" si="3"/>
        <v/>
      </c>
    </row>
    <row r="65" spans="1:7" hidden="1">
      <c r="A65" s="67"/>
      <c r="B65" s="58" t="s">
        <v>66</v>
      </c>
      <c r="C65" s="81" t="str">
        <f>VLOOKUP(B65,Personnel!$B$12:$F$31,2,FALSE)</f>
        <v>Role 13</v>
      </c>
      <c r="D65" s="65" t="str">
        <f>IFERROR(VLOOKUP(B65,Personnel!$B$12:$F$31,5,FALSE),"")</f>
        <v/>
      </c>
      <c r="E65" s="57"/>
      <c r="F65" s="43" t="s">
        <v>265</v>
      </c>
      <c r="G65" s="46" t="str">
        <f t="shared" si="3"/>
        <v/>
      </c>
    </row>
    <row r="66" spans="1:7" hidden="1">
      <c r="A66" s="67"/>
      <c r="B66" s="58" t="s">
        <v>67</v>
      </c>
      <c r="C66" s="81" t="str">
        <f>VLOOKUP(B66,Personnel!$B$12:$F$31,2,FALSE)</f>
        <v>Role 14</v>
      </c>
      <c r="D66" s="65" t="str">
        <f>IFERROR(VLOOKUP(B66,Personnel!$B$12:$F$31,5,FALSE),"")</f>
        <v/>
      </c>
      <c r="E66" s="57"/>
      <c r="F66" s="43" t="s">
        <v>265</v>
      </c>
      <c r="G66" s="46" t="str">
        <f t="shared" si="3"/>
        <v/>
      </c>
    </row>
    <row r="67" spans="1:7" hidden="1">
      <c r="A67" s="67"/>
      <c r="B67" s="58" t="s">
        <v>68</v>
      </c>
      <c r="C67" s="81" t="str">
        <f>VLOOKUP(B67,Personnel!$B$12:$F$31,2,FALSE)</f>
        <v>Role 15</v>
      </c>
      <c r="D67" s="65" t="str">
        <f>IFERROR(VLOOKUP(B67,Personnel!$B$12:$F$31,5,FALSE),"")</f>
        <v/>
      </c>
      <c r="E67" s="57"/>
      <c r="F67" s="43" t="s">
        <v>265</v>
      </c>
      <c r="G67" s="46" t="str">
        <f t="shared" si="3"/>
        <v/>
      </c>
    </row>
    <row r="68" spans="1:7" hidden="1">
      <c r="A68" s="67"/>
      <c r="B68" s="58" t="s">
        <v>69</v>
      </c>
      <c r="C68" s="81" t="str">
        <f>VLOOKUP(B68,Personnel!$B$12:$F$31,2,FALSE)</f>
        <v>Role 16</v>
      </c>
      <c r="D68" s="65" t="str">
        <f>IFERROR(VLOOKUP(B68,Personnel!$B$12:$F$31,5,FALSE),"")</f>
        <v/>
      </c>
      <c r="E68" s="57"/>
      <c r="F68" s="43" t="s">
        <v>265</v>
      </c>
      <c r="G68" s="46" t="str">
        <f t="shared" si="3"/>
        <v/>
      </c>
    </row>
    <row r="69" spans="1:7" hidden="1">
      <c r="A69" s="67"/>
      <c r="B69" s="58" t="s">
        <v>70</v>
      </c>
      <c r="C69" s="81" t="str">
        <f>VLOOKUP(B69,Personnel!$B$12:$F$31,2,FALSE)</f>
        <v>Role 17</v>
      </c>
      <c r="D69" s="65" t="str">
        <f>IFERROR(VLOOKUP(B69,Personnel!$B$12:$F$31,5,FALSE),"")</f>
        <v/>
      </c>
      <c r="E69" s="57"/>
      <c r="F69" s="43" t="s">
        <v>265</v>
      </c>
      <c r="G69" s="46" t="str">
        <f t="shared" si="3"/>
        <v/>
      </c>
    </row>
    <row r="70" spans="1:7" hidden="1">
      <c r="A70" s="67"/>
      <c r="B70" s="58" t="s">
        <v>71</v>
      </c>
      <c r="C70" s="81" t="str">
        <f>VLOOKUP(B70,Personnel!$B$12:$F$31,2,FALSE)</f>
        <v>Role 18</v>
      </c>
      <c r="D70" s="65" t="str">
        <f>IFERROR(VLOOKUP(B70,Personnel!$B$12:$F$31,5,FALSE),"")</f>
        <v/>
      </c>
      <c r="E70" s="57"/>
      <c r="F70" s="43" t="s">
        <v>265</v>
      </c>
      <c r="G70" s="46" t="str">
        <f t="shared" si="3"/>
        <v/>
      </c>
    </row>
    <row r="71" spans="1:7" hidden="1">
      <c r="A71" s="67"/>
      <c r="B71" s="58" t="s">
        <v>72</v>
      </c>
      <c r="C71" s="81" t="str">
        <f>VLOOKUP(B71,Personnel!$B$12:$F$31,2,FALSE)</f>
        <v>Role 19</v>
      </c>
      <c r="D71" s="65" t="str">
        <f>IFERROR(VLOOKUP(B71,Personnel!$B$12:$F$31,5,FALSE),"")</f>
        <v/>
      </c>
      <c r="E71" s="57"/>
      <c r="F71" s="43" t="s">
        <v>265</v>
      </c>
      <c r="G71" s="46" t="str">
        <f t="shared" si="3"/>
        <v/>
      </c>
    </row>
    <row r="72" spans="1:7" hidden="1">
      <c r="A72" s="67"/>
      <c r="B72" s="58" t="s">
        <v>73</v>
      </c>
      <c r="C72" s="81" t="str">
        <f>VLOOKUP(B72,Personnel!$B$12:$F$31,2,FALSE)</f>
        <v>Role 20</v>
      </c>
      <c r="D72" s="65" t="str">
        <f>IFERROR(VLOOKUP(B72,Personnel!$B$12:$F$31,5,FALSE),"")</f>
        <v/>
      </c>
      <c r="E72" s="57"/>
      <c r="F72" s="43" t="s">
        <v>265</v>
      </c>
      <c r="G72" s="46" t="str">
        <f t="shared" si="3"/>
        <v/>
      </c>
    </row>
    <row r="73" spans="1:7" ht="15.75" hidden="1">
      <c r="A73" s="67"/>
      <c r="C73" s="104"/>
      <c r="F73" s="43" t="s">
        <v>265</v>
      </c>
      <c r="G73" s="60">
        <f>SUM(G47:G72)</f>
        <v>0</v>
      </c>
    </row>
    <row r="74" spans="1:7" hidden="1">
      <c r="A74" s="67"/>
      <c r="F74" s="43" t="s">
        <v>265</v>
      </c>
      <c r="G74"/>
    </row>
    <row r="75" spans="1:7" ht="15.75" hidden="1">
      <c r="A75" s="67"/>
      <c r="F75" s="43" t="s">
        <v>265</v>
      </c>
      <c r="G75" s="42">
        <f>G73*0.6</f>
        <v>0</v>
      </c>
    </row>
    <row r="76" spans="1:7" ht="15.75" hidden="1">
      <c r="A76" s="67"/>
      <c r="F76" s="43" t="s">
        <v>265</v>
      </c>
      <c r="G76" s="42">
        <f>G73*0.4*(1+Personnel!$F$36)</f>
        <v>0</v>
      </c>
    </row>
    <row r="77" spans="1:7" ht="15.75" hidden="1">
      <c r="A77" s="67"/>
      <c r="C77" s="104"/>
      <c r="F77" s="43" t="s">
        <v>265</v>
      </c>
      <c r="G77" s="42">
        <f>SUM(G76+G75)</f>
        <v>0</v>
      </c>
    </row>
    <row r="78" spans="1:7" hidden="1">
      <c r="F78" s="43" t="s">
        <v>265</v>
      </c>
    </row>
    <row r="79" spans="1:7" ht="15.75">
      <c r="C79" s="104"/>
      <c r="G79" s="60">
        <f>SUM(G47:G56)</f>
        <v>0</v>
      </c>
    </row>
    <row r="80" spans="1:7">
      <c r="C80" s="111"/>
      <c r="G80"/>
    </row>
    <row r="81" spans="1:9" ht="15.75">
      <c r="C81" s="111"/>
      <c r="F81" s="44" t="s">
        <v>257</v>
      </c>
      <c r="G81" s="42">
        <f>G79*0.6</f>
        <v>0</v>
      </c>
    </row>
    <row r="82" spans="1:9" ht="15.75">
      <c r="C82" s="111"/>
      <c r="F82" s="44" t="s">
        <v>258</v>
      </c>
      <c r="G82" s="42">
        <f>G79*0.4*(1+Personnel!$F$36)</f>
        <v>0</v>
      </c>
    </row>
    <row r="83" spans="1:9" ht="15.75" hidden="1">
      <c r="C83" s="104"/>
      <c r="F83" s="40" t="s">
        <v>259</v>
      </c>
      <c r="G83" s="42">
        <f>SUM(G82+G81)</f>
        <v>0</v>
      </c>
    </row>
    <row r="84" spans="1:9">
      <c r="C84" s="111"/>
    </row>
    <row r="85" spans="1:9"/>
    <row r="86" spans="1:9" ht="42" customHeight="1">
      <c r="B86" s="138" t="s">
        <v>266</v>
      </c>
      <c r="C86" s="138"/>
      <c r="D86" s="138"/>
      <c r="E86" s="138"/>
      <c r="F86" s="138"/>
      <c r="G86" s="138"/>
    </row>
    <row r="87" spans="1:9" hidden="1">
      <c r="G87"/>
    </row>
    <row r="88" spans="1:9" ht="15" customHeight="1">
      <c r="B88" s="130" t="s">
        <v>267</v>
      </c>
      <c r="C88" s="130"/>
      <c r="D88" s="130"/>
      <c r="E88" s="130"/>
      <c r="F88" s="130"/>
      <c r="G88" s="130"/>
      <c r="H88" s="59"/>
      <c r="I88" s="59"/>
    </row>
    <row r="89" spans="1:9" ht="29.25" customHeight="1">
      <c r="B89" s="130" t="s">
        <v>268</v>
      </c>
      <c r="C89" s="130"/>
      <c r="D89" s="130"/>
      <c r="E89" s="130"/>
      <c r="F89" s="130"/>
      <c r="G89" s="130"/>
      <c r="H89" s="59"/>
      <c r="I89" s="59"/>
    </row>
    <row r="90" spans="1:9" ht="19.5" customHeight="1">
      <c r="B90" s="119" t="s">
        <v>269</v>
      </c>
      <c r="C90" s="119"/>
      <c r="D90" s="119"/>
      <c r="E90" s="119"/>
      <c r="F90" s="119"/>
      <c r="G90" s="119"/>
      <c r="H90" s="119"/>
      <c r="I90" s="119"/>
    </row>
    <row r="91" spans="1:9">
      <c r="A91" s="67"/>
      <c r="C91" s="104"/>
    </row>
    <row r="92" spans="1:9" ht="15.75">
      <c r="A92" s="67"/>
      <c r="B92" s="51" t="s">
        <v>263</v>
      </c>
      <c r="C92" s="105" t="s">
        <v>270</v>
      </c>
      <c r="D92" s="51" t="s">
        <v>271</v>
      </c>
      <c r="E92" s="51" t="s">
        <v>272</v>
      </c>
      <c r="F92" s="51" t="s">
        <v>273</v>
      </c>
      <c r="G92" s="51" t="s">
        <v>274</v>
      </c>
      <c r="H92" s="51" t="s">
        <v>275</v>
      </c>
      <c r="I92" s="51" t="s">
        <v>276</v>
      </c>
    </row>
    <row r="93" spans="1:9">
      <c r="A93" s="67"/>
      <c r="B93" s="72"/>
      <c r="C93" s="107"/>
      <c r="D93" s="71"/>
      <c r="E93" s="71"/>
      <c r="F93" s="71"/>
      <c r="G93" s="71"/>
      <c r="H93" s="71"/>
      <c r="I93" s="71">
        <f>SUM(C93:H93)</f>
        <v>0</v>
      </c>
    </row>
    <row r="94" spans="1:9">
      <c r="A94" s="67"/>
      <c r="B94" s="72"/>
      <c r="C94" s="107"/>
      <c r="D94" s="71"/>
      <c r="E94" s="71"/>
      <c r="F94" s="71"/>
      <c r="G94" s="71"/>
      <c r="H94" s="71"/>
      <c r="I94" s="71">
        <f t="shared" ref="I94:I102" si="6">SUM(C94:H94)</f>
        <v>0</v>
      </c>
    </row>
    <row r="95" spans="1:9" hidden="1">
      <c r="A95" s="67"/>
      <c r="B95" s="72"/>
      <c r="C95" s="107"/>
      <c r="D95" s="71"/>
      <c r="E95" s="71"/>
      <c r="F95" s="71"/>
      <c r="G95" s="71"/>
      <c r="H95" s="71"/>
      <c r="I95" s="71">
        <f t="shared" si="6"/>
        <v>0</v>
      </c>
    </row>
    <row r="96" spans="1:9">
      <c r="A96" s="67"/>
      <c r="B96" s="72"/>
      <c r="C96" s="107"/>
      <c r="D96" s="71"/>
      <c r="E96" s="71"/>
      <c r="F96" s="71"/>
      <c r="G96" s="71"/>
      <c r="H96" s="71"/>
      <c r="I96" s="71">
        <f t="shared" si="6"/>
        <v>0</v>
      </c>
    </row>
    <row r="97" spans="1:9">
      <c r="A97" s="67"/>
      <c r="B97" s="72"/>
      <c r="C97" s="107"/>
      <c r="D97" s="71"/>
      <c r="E97" s="71"/>
      <c r="F97" s="71"/>
      <c r="G97" s="71"/>
      <c r="H97" s="71"/>
      <c r="I97" s="71">
        <f t="shared" si="6"/>
        <v>0</v>
      </c>
    </row>
    <row r="98" spans="1:9" hidden="1">
      <c r="A98" s="67"/>
      <c r="B98" s="72"/>
      <c r="C98" s="107"/>
      <c r="D98" s="71"/>
      <c r="E98" s="71"/>
      <c r="F98" s="71"/>
      <c r="G98" s="71"/>
      <c r="H98" s="71"/>
      <c r="I98" s="71">
        <f t="shared" si="6"/>
        <v>0</v>
      </c>
    </row>
    <row r="99" spans="1:9">
      <c r="A99" s="67"/>
      <c r="B99" s="72"/>
      <c r="C99" s="107"/>
      <c r="D99" s="71"/>
      <c r="E99" s="71"/>
      <c r="F99" s="71"/>
      <c r="G99" s="71"/>
      <c r="H99" s="71"/>
      <c r="I99" s="71">
        <f t="shared" si="6"/>
        <v>0</v>
      </c>
    </row>
    <row r="100" spans="1:9">
      <c r="A100" s="67"/>
      <c r="B100" s="72"/>
      <c r="C100" s="107"/>
      <c r="D100" s="71"/>
      <c r="E100" s="71"/>
      <c r="F100" s="71"/>
      <c r="G100" s="71"/>
      <c r="H100" s="71"/>
      <c r="I100" s="71">
        <f t="shared" si="6"/>
        <v>0</v>
      </c>
    </row>
    <row r="101" spans="1:9">
      <c r="A101" s="67"/>
      <c r="B101" s="72"/>
      <c r="C101" s="107"/>
      <c r="D101" s="71"/>
      <c r="E101" s="71"/>
      <c r="F101" s="71"/>
      <c r="G101" s="71"/>
      <c r="H101" s="71"/>
      <c r="I101" s="71">
        <f t="shared" si="6"/>
        <v>0</v>
      </c>
    </row>
    <row r="102" spans="1:9">
      <c r="A102" s="67"/>
      <c r="B102" s="72"/>
      <c r="C102" s="107"/>
      <c r="D102" s="71"/>
      <c r="E102" s="71"/>
      <c r="F102" s="71"/>
      <c r="G102" s="71"/>
      <c r="H102" s="71"/>
      <c r="I102" s="71">
        <f t="shared" si="6"/>
        <v>0</v>
      </c>
    </row>
    <row r="103" spans="1:9" ht="15.75">
      <c r="H103" s="40" t="s">
        <v>259</v>
      </c>
      <c r="I103" s="82">
        <f>SUM(I93:I102)</f>
        <v>0</v>
      </c>
    </row>
    <row r="104" spans="1:9"/>
    <row r="105" spans="1:9"/>
    <row r="106" spans="1:9"/>
    <row r="107" spans="1:9"/>
    <row r="108" spans="1:9"/>
    <row r="109" spans="1:9"/>
    <row r="110" spans="1:9"/>
    <row r="111" spans="1:9"/>
    <row r="112" spans="1:9"/>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63"/>
    <row r="165"/>
    <row r="239"/>
    <row r="270"/>
    <row r="348"/>
    <row r="364"/>
    <row r="379"/>
    <row r="395"/>
    <row r="406"/>
    <row r="410"/>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sheetData>
  <sheetProtection formatColumns="0" formatRows="0"/>
  <mergeCells count="19">
    <mergeCell ref="B90:I90"/>
    <mergeCell ref="B43:G43"/>
    <mergeCell ref="B46:D46"/>
    <mergeCell ref="B86:G86"/>
    <mergeCell ref="B88:G88"/>
    <mergeCell ref="B89:G89"/>
    <mergeCell ref="B24:G24"/>
    <mergeCell ref="B17:G17"/>
    <mergeCell ref="B1:F1"/>
    <mergeCell ref="B2:G2"/>
    <mergeCell ref="B3:G3"/>
    <mergeCell ref="B5:G5"/>
    <mergeCell ref="B6:G6"/>
    <mergeCell ref="B7:G7"/>
    <mergeCell ref="B8:G8"/>
    <mergeCell ref="B9:G9"/>
    <mergeCell ref="B10:G10"/>
    <mergeCell ref="B12:G12"/>
    <mergeCell ref="B14:G14"/>
  </mergeCells>
  <phoneticPr fontId="43" type="noConversion"/>
  <pageMargins left="0.70866141732283472" right="0.70866141732283472" top="0.74803149606299213" bottom="0.74803149606299213" header="0.31496062992125984" footer="0.31496062992125984"/>
  <pageSetup paperSize="8"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F13"/>
  <sheetViews>
    <sheetView zoomScaleNormal="100" workbookViewId="0">
      <selection activeCell="C5" sqref="C5"/>
    </sheetView>
  </sheetViews>
  <sheetFormatPr defaultColWidth="0" defaultRowHeight="15" zeroHeight="1"/>
  <cols>
    <col min="1" max="2" width="3" customWidth="1"/>
    <col min="3" max="3" width="59.77734375" customWidth="1"/>
    <col min="4" max="4" width="9.5546875" style="30" customWidth="1"/>
    <col min="5" max="5" width="3.44140625" customWidth="1"/>
    <col min="6" max="6" width="0" hidden="1" customWidth="1"/>
    <col min="7" max="16384" width="8.88671875" hidden="1"/>
  </cols>
  <sheetData>
    <row r="1" spans="1:6" s="5" customFormat="1" ht="45.75" customHeight="1">
      <c r="A1" s="101"/>
      <c r="B1" s="120" t="str">
        <f>Notes!B1</f>
        <v>Commercial Workbook Submission for Further Competition</v>
      </c>
      <c r="C1" s="120"/>
      <c r="D1" s="120"/>
      <c r="E1" s="120"/>
      <c r="F1" s="120"/>
    </row>
    <row r="2" spans="1:6" s="3" customFormat="1" ht="32.25" customHeight="1">
      <c r="A2" s="24"/>
      <c r="B2" s="139" t="str">
        <f>"Tenderer : "&amp;TendName</f>
        <v>Tenderer : Enhancement of DDS Service Support</v>
      </c>
      <c r="C2" s="139"/>
      <c r="D2" s="139"/>
      <c r="E2" s="25"/>
      <c r="F2" s="6"/>
    </row>
    <row r="3" spans="1:6" s="3" customFormat="1" ht="43.5" customHeight="1">
      <c r="A3" s="24"/>
      <c r="B3" s="140" t="s">
        <v>285</v>
      </c>
      <c r="C3" s="140"/>
      <c r="D3" s="140"/>
      <c r="E3" s="25"/>
      <c r="F3" s="6"/>
    </row>
    <row r="4" spans="1:6">
      <c r="A4" s="26"/>
      <c r="B4" s="27"/>
      <c r="C4" s="130"/>
      <c r="D4" s="130"/>
      <c r="E4" s="28"/>
    </row>
    <row r="5" spans="1:6">
      <c r="A5" s="26"/>
      <c r="B5" s="27"/>
      <c r="C5" s="89" t="s">
        <v>330</v>
      </c>
      <c r="D5" s="89"/>
      <c r="E5" s="28"/>
    </row>
    <row r="6" spans="1:6" ht="15.75" thickBot="1">
      <c r="A6" s="29"/>
      <c r="E6" s="28"/>
    </row>
    <row r="7" spans="1:6" ht="15.75">
      <c r="A7" s="29"/>
      <c r="C7" s="31" t="s">
        <v>286</v>
      </c>
      <c r="D7" s="32" t="s">
        <v>77</v>
      </c>
      <c r="E7" s="28"/>
    </row>
    <row r="8" spans="1:6">
      <c r="A8" s="29"/>
      <c r="C8" s="33" t="s">
        <v>287</v>
      </c>
      <c r="D8" s="23"/>
      <c r="E8" s="28"/>
    </row>
    <row r="9" spans="1:6" ht="15.75" thickBot="1">
      <c r="A9" s="29"/>
      <c r="D9"/>
      <c r="E9" s="28"/>
    </row>
    <row r="10" spans="1:6" ht="15.75">
      <c r="A10" s="29"/>
      <c r="C10" s="31" t="s">
        <v>288</v>
      </c>
      <c r="D10" s="32" t="s">
        <v>77</v>
      </c>
      <c r="E10" s="28"/>
    </row>
    <row r="11" spans="1:6" ht="15.75" thickBot="1">
      <c r="A11" s="29"/>
      <c r="C11" s="34" t="s">
        <v>287</v>
      </c>
      <c r="D11" s="22"/>
      <c r="E11" s="28"/>
    </row>
    <row r="12" spans="1:6">
      <c r="A12" s="35"/>
      <c r="B12" s="36"/>
      <c r="C12" s="36"/>
      <c r="D12" s="37"/>
      <c r="E12" s="38"/>
    </row>
    <row r="13" spans="1:6"/>
  </sheetData>
  <sheetProtection formatColumns="0"/>
  <mergeCells count="4">
    <mergeCell ref="B2:D2"/>
    <mergeCell ref="B3:D3"/>
    <mergeCell ref="C4:D4"/>
    <mergeCell ref="B1:F1"/>
  </mergeCells>
  <pageMargins left="0.70866141732283472" right="0.70866141732283472" top="0.74803149606299213" bottom="0.74803149606299213" header="0.31496062992125984" footer="0.31496062992125984"/>
  <pageSetup paperSize="9"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F49"/>
  <sheetViews>
    <sheetView zoomScale="85" zoomScaleNormal="85" workbookViewId="0">
      <selection activeCell="D13" sqref="D13"/>
    </sheetView>
  </sheetViews>
  <sheetFormatPr defaultColWidth="0" defaultRowHeight="15" zeroHeight="1"/>
  <cols>
    <col min="1" max="1" width="2.77734375" style="3" customWidth="1"/>
    <col min="2" max="2" width="63.77734375" style="4" customWidth="1"/>
    <col min="3" max="3" width="9.77734375" style="54" customWidth="1"/>
    <col min="4" max="4" width="11.109375" style="54" bestFit="1" customWidth="1"/>
    <col min="5" max="5" width="3.109375" style="3" customWidth="1"/>
    <col min="6" max="16384" width="8.88671875" style="3" hidden="1"/>
  </cols>
  <sheetData>
    <row r="1" spans="1:6" s="5" customFormat="1" ht="45" customHeight="1">
      <c r="A1" s="101"/>
      <c r="B1" s="120" t="str">
        <f>Notes!B1</f>
        <v>Commercial Workbook Submission for Further Competition</v>
      </c>
      <c r="C1" s="120"/>
      <c r="D1" s="120"/>
      <c r="E1" s="120"/>
      <c r="F1" s="120"/>
    </row>
    <row r="2" spans="1:6" ht="32.25" customHeight="1">
      <c r="A2" s="24"/>
      <c r="B2" s="134" t="str">
        <f>"Tenderer : "&amp;TendName</f>
        <v>Tenderer : Enhancement of DDS Service Support</v>
      </c>
      <c r="C2" s="135"/>
      <c r="D2" s="136"/>
    </row>
    <row r="3" spans="1:6" ht="43.5" customHeight="1">
      <c r="A3" s="24"/>
      <c r="B3" s="142" t="s">
        <v>289</v>
      </c>
      <c r="C3" s="143"/>
      <c r="D3" s="144"/>
    </row>
    <row r="4" spans="1:6" s="48" customFormat="1">
      <c r="A4" s="47"/>
      <c r="B4" s="141"/>
      <c r="C4" s="141"/>
      <c r="D4" s="141"/>
    </row>
    <row r="5" spans="1:6" s="48" customFormat="1" ht="15" customHeight="1">
      <c r="A5" s="47"/>
      <c r="B5" s="4" t="s">
        <v>290</v>
      </c>
      <c r="C5" s="4"/>
      <c r="D5" s="4"/>
    </row>
    <row r="6" spans="1:6">
      <c r="A6" s="24"/>
      <c r="C6" s="4"/>
      <c r="D6" s="4"/>
    </row>
    <row r="7" spans="1:6" s="53" customFormat="1" ht="15.75">
      <c r="A7" s="49"/>
      <c r="B7" s="50" t="s">
        <v>291</v>
      </c>
      <c r="C7" s="51"/>
      <c r="D7" s="88" t="s">
        <v>256</v>
      </c>
    </row>
    <row r="8" spans="1:6">
      <c r="B8" s="84" t="str">
        <f>FIXED!B12</f>
        <v>Core Deliverables</v>
      </c>
      <c r="C8" s="84"/>
      <c r="D8" s="85">
        <f>FIXED!G40</f>
        <v>0</v>
      </c>
    </row>
    <row r="9" spans="1:6">
      <c r="B9" s="113" t="str">
        <f>FIXED!B43</f>
        <v>Project Management</v>
      </c>
      <c r="C9" s="84"/>
      <c r="D9" s="85">
        <f>FIXED!G82</f>
        <v>0</v>
      </c>
    </row>
    <row r="10" spans="1:6">
      <c r="B10" s="84" t="str">
        <f>FIXED!B86</f>
        <v>Equipment Charges (Disaggregated)</v>
      </c>
      <c r="C10" s="84"/>
      <c r="D10" s="85">
        <f>FIXED!I103</f>
        <v>0</v>
      </c>
    </row>
    <row r="11" spans="1:6">
      <c r="B11" s="48"/>
      <c r="C11" s="87"/>
      <c r="D11" s="83"/>
    </row>
    <row r="12" spans="1:6">
      <c r="B12" s="145" t="s">
        <v>292</v>
      </c>
      <c r="C12" s="146"/>
      <c r="D12" s="86">
        <f>SUM(D8:D10)</f>
        <v>0</v>
      </c>
    </row>
    <row r="13" spans="1:6">
      <c r="A13" s="24"/>
    </row>
    <row r="14" spans="1:6"/>
    <row r="15" spans="1:6"/>
    <row r="16" spans="1:6"/>
    <row r="17"/>
    <row r="18"/>
    <row r="19"/>
    <row r="20"/>
    <row r="21"/>
    <row r="22"/>
    <row r="23"/>
    <row r="24"/>
    <row r="25"/>
    <row r="26"/>
    <row r="27"/>
    <row r="28"/>
    <row r="29"/>
    <row r="30"/>
    <row r="31"/>
    <row r="32"/>
    <row r="33"/>
    <row r="34"/>
    <row r="35"/>
    <row r="36"/>
    <row r="37"/>
    <row r="38"/>
    <row r="39"/>
    <row r="40"/>
    <row r="41"/>
    <row r="42"/>
    <row r="43"/>
    <row r="44"/>
    <row r="45"/>
    <row r="46"/>
    <row r="47"/>
    <row r="48"/>
    <row r="49"/>
  </sheetData>
  <sheetProtection formatColumns="0" formatRows="0"/>
  <mergeCells count="5">
    <mergeCell ref="B4:D4"/>
    <mergeCell ref="B2:D2"/>
    <mergeCell ref="B3:D3"/>
    <mergeCell ref="B1:F1"/>
    <mergeCell ref="B12:C12"/>
  </mergeCells>
  <pageMargins left="0.70866141732283472" right="0.70866141732283472" top="0.74803149606299213" bottom="0.74803149606299213" header="0.31496062992125984" footer="0.31496062992125984"/>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07973d-8e1e-47ad-883d-6074914ebe34">
      <Terms xmlns="http://schemas.microsoft.com/office/infopath/2007/PartnerControls"/>
    </lcf76f155ced4ddcb4097134ff3c332f>
    <TaxCatchAll xmlns="310013a4-eb11-4433-86e2-0a0ee4b292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0309BE41972B428C262AF3F98D3F73" ma:contentTypeVersion="11" ma:contentTypeDescription="Create a new document." ma:contentTypeScope="" ma:versionID="4bb4ddf3eef692209d3b9747e1ed8d27">
  <xsd:schema xmlns:xsd="http://www.w3.org/2001/XMLSchema" xmlns:xs="http://www.w3.org/2001/XMLSchema" xmlns:p="http://schemas.microsoft.com/office/2006/metadata/properties" xmlns:ns2="8c07973d-8e1e-47ad-883d-6074914ebe34" xmlns:ns3="310013a4-eb11-4433-86e2-0a0ee4b2928e" targetNamespace="http://schemas.microsoft.com/office/2006/metadata/properties" ma:root="true" ma:fieldsID="ef94da49c015fbe5bbb397e2e094ac24" ns2:_="" ns3:_="">
    <xsd:import namespace="8c07973d-8e1e-47ad-883d-6074914ebe34"/>
    <xsd:import namespace="310013a4-eb11-4433-86e2-0a0ee4b292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07973d-8e1e-47ad-883d-6074914ebe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567d180-5b44-4465-808b-e934f4346a5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0013a4-eb11-4433-86e2-0a0ee4b2928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82eae45-b9fe-4b41-bf36-392e09523ad0}" ma:internalName="TaxCatchAll" ma:showField="CatchAllData" ma:web="310013a4-eb11-4433-86e2-0a0ee4b292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5486BE-E7AC-41DC-9B79-3C8F279A15F3}">
  <ds:schemaRefs>
    <ds:schemaRef ds:uri="http://schemas.microsoft.com/sharepoint/v3/contenttype/forms"/>
  </ds:schemaRefs>
</ds:datastoreItem>
</file>

<file path=customXml/itemProps2.xml><?xml version="1.0" encoding="utf-8"?>
<ds:datastoreItem xmlns:ds="http://schemas.openxmlformats.org/officeDocument/2006/customXml" ds:itemID="{F0618E4D-1556-4D1A-A4D3-1D4D73369CA2}">
  <ds:schemaRefs>
    <ds:schemaRef ds:uri="http://schemas.microsoft.com/office/2006/documentManagement/types"/>
    <ds:schemaRef ds:uri="310013a4-eb11-4433-86e2-0a0ee4b2928e"/>
    <ds:schemaRef ds:uri="http://purl.org/dc/elements/1.1/"/>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8c07973d-8e1e-47ad-883d-6074914ebe34"/>
    <ds:schemaRef ds:uri="http://www.w3.org/XML/1998/namespace"/>
  </ds:schemaRefs>
</ds:datastoreItem>
</file>

<file path=customXml/itemProps3.xml><?xml version="1.0" encoding="utf-8"?>
<ds:datastoreItem xmlns:ds="http://schemas.openxmlformats.org/officeDocument/2006/customXml" ds:itemID="{56851597-2CC2-4506-8D50-9A6BE428D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07973d-8e1e-47ad-883d-6074914ebe34"/>
    <ds:schemaRef ds:uri="310013a4-eb11-4433-86e2-0a0ee4b29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Version</vt:lpstr>
      <vt:lpstr>Notes</vt:lpstr>
      <vt:lpstr>Lookups</vt:lpstr>
      <vt:lpstr>Personnel</vt:lpstr>
      <vt:lpstr>FIXED</vt:lpstr>
      <vt:lpstr>Margins</vt:lpstr>
      <vt:lpstr>Assessment</vt:lpstr>
      <vt:lpstr>Personnel!Comp</vt:lpstr>
      <vt:lpstr>Equip</vt:lpstr>
      <vt:lpstr>FIXED!ROLE</vt:lpstr>
      <vt:lpstr>FIXED!RoleRates</vt:lpstr>
      <vt:lpstr>Table_All</vt:lpstr>
      <vt:lpstr>TendName</vt:lpstr>
      <vt:lpstr>Title</vt:lpstr>
    </vt:vector>
  </TitlesOfParts>
  <Manager/>
  <Company>Highways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dc:creator>
  <cp:keywords/>
  <dc:description/>
  <cp:lastModifiedBy>Bryant, Lee</cp:lastModifiedBy>
  <cp:revision/>
  <dcterms:created xsi:type="dcterms:W3CDTF">2014-12-22T12:03:13Z</dcterms:created>
  <dcterms:modified xsi:type="dcterms:W3CDTF">2022-09-02T11:02:52Z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0x0101004B0309BE41972B428C262AF3F98D3F73</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