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&amp;M Dept\private\-8-COMMERCIAL\Procurement\Project Management BACS project for Brooksby\Brooksby BACS PM tender pack\"/>
    </mc:Choice>
  </mc:AlternateContent>
  <xr:revisionPtr revIDLastSave="0" documentId="13_ncr:1_{4174F3DF-7364-427D-A970-DACE59A410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H5" i="1" l="1"/>
  <c r="P5" i="1"/>
  <c r="L5" i="1"/>
  <c r="F4" i="1"/>
  <c r="F7" i="1"/>
  <c r="F8" i="1"/>
  <c r="E21" i="1"/>
  <c r="F16" i="1"/>
  <c r="L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P14" i="1" l="1"/>
  <c r="H16" i="1"/>
  <c r="P15" i="1"/>
  <c r="P16" i="1"/>
  <c r="L15" i="1"/>
  <c r="L12" i="1"/>
  <c r="P12" i="1"/>
  <c r="P13" i="1"/>
  <c r="L13" i="1"/>
  <c r="L14" i="1"/>
  <c r="P11" i="1"/>
  <c r="L11" i="1"/>
  <c r="P10" i="1"/>
  <c r="L10" i="1"/>
  <c r="C17" i="1"/>
  <c r="P9" i="1"/>
  <c r="L9" i="1"/>
  <c r="P4" i="1" l="1"/>
  <c r="L4" i="1"/>
  <c r="H4" i="1"/>
  <c r="L6" i="1"/>
  <c r="H6" i="1"/>
  <c r="P7" i="1"/>
  <c r="H7" i="1"/>
  <c r="P8" i="1"/>
  <c r="H8" i="1"/>
  <c r="P6" i="1"/>
  <c r="L7" i="1"/>
  <c r="F17" i="1"/>
  <c r="L8" i="1"/>
  <c r="P17" i="1" l="1"/>
  <c r="H17" i="1"/>
  <c r="L17" i="1"/>
</calcChain>
</file>

<file path=xl/sharedStrings.xml><?xml version="1.0" encoding="utf-8"?>
<sst xmlns="http://schemas.openxmlformats.org/spreadsheetml/2006/main" count="72" uniqueCount="28">
  <si>
    <t>%</t>
  </si>
  <si>
    <t>Notes</t>
  </si>
  <si>
    <t>Category</t>
  </si>
  <si>
    <t>% of category %</t>
  </si>
  <si>
    <t>Commercial aspects</t>
  </si>
  <si>
    <t>Quality of Tender</t>
  </si>
  <si>
    <t>Total cost / Score</t>
  </si>
  <si>
    <t>Overall % available</t>
  </si>
  <si>
    <t>Subcategory</t>
  </si>
  <si>
    <t>Category percentage</t>
  </si>
  <si>
    <t>Tender 1 - ABC</t>
  </si>
  <si>
    <t>Tenderer 3 - XYZ</t>
  </si>
  <si>
    <t>Tender 2 - LMN</t>
  </si>
  <si>
    <r>
      <rPr>
        <i/>
        <sz val="11"/>
        <color theme="1"/>
        <rFont val="Calibri"/>
        <family val="2"/>
        <scheme val="minor"/>
      </rPr>
      <t>Pirbright T&amp;Cs: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rFont val="Calibri"/>
        <family val="2"/>
        <scheme val="minor"/>
      </rPr>
      <t>0 - Not Accepted by the Tenderer</t>
    </r>
    <r>
      <rPr>
        <i/>
        <sz val="8"/>
        <color theme="1"/>
        <rFont val="Calibri"/>
        <family val="2"/>
        <scheme val="minor"/>
      </rPr>
      <t xml:space="preserve">
1 - Accepted with major changes requested by the Tenderer
2 - Accepted with minor changes requested by the Tenderer
3 - Fully Accepted by Tenderer</t>
    </r>
  </si>
  <si>
    <r>
      <t xml:space="preserve">ISO9001 Accreditation (Quality):
</t>
    </r>
    <r>
      <rPr>
        <i/>
        <sz val="8"/>
        <color indexed="8"/>
        <rFont val="Calibri"/>
        <family val="2"/>
      </rPr>
      <t>0 - None / not offered / alternative system not fully relevant
1 - Alternative system 
2 - ISO9001 but not fully relevant or fully relevant alternative system 
3 - ISO9001 fully relevant</t>
    </r>
  </si>
  <si>
    <r>
      <t xml:space="preserve">Case study 2: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</si>
  <si>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r>
      <t xml:space="preserve">Case study 3: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</si>
  <si>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r>
      <rPr>
        <i/>
        <sz val="11"/>
        <color theme="1"/>
        <rFont val="Calibri"/>
        <family val="2"/>
        <scheme val="minor"/>
      </rPr>
      <t>Contract Cost (Inverse Proportion):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Cheapest tender gets 100% of the overall available. Remaining proposals get a proportion of the 30% available based on comparison to cheapest proposal.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</si>
  <si>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ISO 45001 / BS18001 Accreditation (Safety):
</t>
    </r>
    <r>
      <rPr>
        <i/>
        <sz val="8"/>
        <rFont val="Calibri"/>
        <family val="2"/>
      </rPr>
      <t>0 - None / not offered / alternative system not fully relevant
1 - Alternative system but not fully relevant
2 - ISO 45001 but not fully relevant or fully relevant alternative system 
3 - ISO 45001 fully relevant</t>
    </r>
  </si>
  <si>
    <r>
      <rPr>
        <i/>
        <sz val="11"/>
        <color theme="1"/>
        <rFont val="Calibri"/>
        <family val="2"/>
      </rPr>
      <t xml:space="preserve">Contract Price Breakdown </t>
    </r>
    <r>
      <rPr>
        <i/>
        <sz val="8"/>
        <color theme="1"/>
        <rFont val="Calibri"/>
        <family val="2"/>
      </rPr>
      <t>A full breakdown of contract cost and costs per cost item and a schedule of standard hourly / daily and out of hours rates is provided</t>
    </r>
    <r>
      <rPr>
        <i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
</t>
    </r>
    <r>
      <rPr>
        <i/>
        <sz val="8"/>
        <color theme="1"/>
        <rFont val="Calibri"/>
        <family val="2"/>
      </rPr>
      <t>0 - Not offered
1 - Significant omissions
2 - Minor omissions
3 - Fully completed</t>
    </r>
  </si>
  <si>
    <r>
      <t xml:space="preserve">Payment terms:
</t>
    </r>
    <r>
      <rPr>
        <i/>
        <sz val="8"/>
        <rFont val="Calibri"/>
        <family val="2"/>
        <scheme val="minor"/>
      </rPr>
      <t>0 - Not acceptable</t>
    </r>
    <r>
      <rPr>
        <i/>
        <sz val="8"/>
        <color theme="1"/>
        <rFont val="Calibri"/>
        <family val="2"/>
        <scheme val="minor"/>
      </rPr>
      <t xml:space="preserve">
1 - Acceptable in part but some amendments required
2 - Acceptable but not as envisaged in ITT document
3 - As envisaged in ITT document</t>
    </r>
  </si>
  <si>
    <r>
      <t xml:space="preserve">Quality of Proposal (how specification will be met):
</t>
    </r>
    <r>
      <rPr>
        <i/>
        <sz val="8"/>
        <color theme="1"/>
        <rFont val="Calibri"/>
        <family val="2"/>
        <scheme val="minor"/>
      </rPr>
      <t>0 - Very poor quality proposal
1 - Proposal / presentation of proposal is disjointed/difficult to understand
2 - Proposal is clear but technical content is limited
3 - Proposal is clear and technical content is high</t>
    </r>
  </si>
  <si>
    <r>
      <t xml:space="preserve">Team &amp; Training Records:
</t>
    </r>
    <r>
      <rPr>
        <i/>
        <sz val="8"/>
        <color theme="1"/>
        <rFont val="Calibri"/>
        <family val="2"/>
        <scheme val="minor"/>
      </rPr>
      <t>0 - No details offered
1 - Limited details given
2 - Full details given, but experience not fully relevant
3 - Full details given and experience fully relevant</t>
    </r>
  </si>
  <si>
    <r>
      <rPr>
        <i/>
        <sz val="11"/>
        <color theme="1"/>
        <rFont val="Calibri"/>
        <family val="2"/>
        <scheme val="minor"/>
      </rPr>
      <t>Tender documents completed: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0 - Not offered
1 - 50% completed
2 -80% completed
3 - 100% completed</t>
    </r>
  </si>
  <si>
    <r>
      <t xml:space="preserve">Case study1:
</t>
    </r>
    <r>
      <rPr>
        <i/>
        <sz val="8"/>
        <rFont val="Calibri"/>
        <family val="2"/>
      </rPr>
      <t>0 -  Not offered
1 -  Project not relevant
2 -  Relevant project in a dissimilar industry
3-  Relevant project in a similar industry</t>
    </r>
  </si>
  <si>
    <t>Example only</t>
  </si>
  <si>
    <t>Appendix B - Brooksby PM - Tender Scoring Matrix</t>
  </si>
  <si>
    <r>
      <rPr>
        <i/>
        <sz val="10"/>
        <rFont val="Calibri"/>
        <family val="2"/>
      </rPr>
      <t>Insurance requirements at acceptable levels (Public, Employers, Contractors All Risks, Professional Indemnity):</t>
    </r>
    <r>
      <rPr>
        <sz val="11"/>
        <rFont val="Calibri"/>
        <family val="2"/>
      </rPr>
      <t xml:space="preserve">
</t>
    </r>
    <r>
      <rPr>
        <i/>
        <sz val="8"/>
        <rFont val="Calibri"/>
        <family val="2"/>
      </rPr>
      <t>0 - No details
1 - Requires uplift / more details
2.- Acceptable
3 - Exceeds minimum levels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</si>
</sst>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</font>
    <font>
      <i/>
      <sz val="8"/>
      <name val="Calibri"/>
      <family val="2"/>
    </font>
    <font>
      <i/>
      <sz val="11"/>
      <color indexed="8"/>
      <name val="Calibri"/>
      <family val="2"/>
    </font>
    <font>
      <i/>
      <sz val="8"/>
      <color indexed="8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  <font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7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6" xfId="0" applyFont="1" applyFill="1" applyBorder="1"/>
    <xf numFmtId="10" fontId="0" fillId="0" borderId="2" xfId="3" applyNumberFormat="1" applyFont="1" applyBorder="1"/>
    <xf numFmtId="164" fontId="0" fillId="0" borderId="2" xfId="2" applyNumberFormat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5" xfId="1" applyFont="1" applyBorder="1"/>
    <xf numFmtId="43" fontId="0" fillId="0" borderId="13" xfId="1" applyFont="1" applyBorder="1"/>
    <xf numFmtId="0" fontId="3" fillId="3" borderId="2" xfId="0" applyFont="1" applyFill="1" applyBorder="1" applyAlignment="1">
      <alignment vertical="top" wrapText="1"/>
    </xf>
    <xf numFmtId="10" fontId="0" fillId="3" borderId="2" xfId="3" applyNumberFormat="1" applyFont="1" applyFill="1" applyBorder="1"/>
    <xf numFmtId="0" fontId="0" fillId="3" borderId="1" xfId="0" applyFill="1" applyBorder="1" applyAlignment="1">
      <alignment vertical="top" wrapText="1"/>
    </xf>
    <xf numFmtId="10" fontId="0" fillId="3" borderId="1" xfId="3" applyNumberFormat="1" applyFont="1" applyFill="1" applyBorder="1"/>
    <xf numFmtId="0" fontId="3" fillId="0" borderId="0" xfId="0" applyFont="1" applyAlignment="1">
      <alignment vertical="top" wrapText="1"/>
    </xf>
    <xf numFmtId="9" fontId="0" fillId="0" borderId="0" xfId="3" applyFont="1" applyFill="1" applyBorder="1"/>
    <xf numFmtId="10" fontId="0" fillId="0" borderId="0" xfId="3" applyNumberFormat="1" applyFont="1" applyFill="1" applyBorder="1"/>
    <xf numFmtId="0" fontId="0" fillId="0" borderId="0" xfId="0" applyAlignment="1">
      <alignment vertical="top" wrapText="1"/>
    </xf>
    <xf numFmtId="10" fontId="2" fillId="4" borderId="15" xfId="0" applyNumberFormat="1" applyFont="1" applyFill="1" applyBorder="1"/>
    <xf numFmtId="165" fontId="2" fillId="4" borderId="15" xfId="0" applyNumberFormat="1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2" xfId="0" applyFill="1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7" xfId="2" applyNumberFormat="1" applyFont="1" applyBorder="1"/>
    <xf numFmtId="43" fontId="0" fillId="0" borderId="18" xfId="1" applyFont="1" applyBorder="1"/>
    <xf numFmtId="43" fontId="0" fillId="0" borderId="7" xfId="1" applyFont="1" applyBorder="1"/>
    <xf numFmtId="43" fontId="0" fillId="0" borderId="19" xfId="1" applyFont="1" applyBorder="1"/>
    <xf numFmtId="43" fontId="0" fillId="0" borderId="17" xfId="1" applyFont="1" applyBorder="1"/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2" borderId="22" xfId="0" applyFill="1" applyBorder="1"/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9" fontId="0" fillId="0" borderId="0" xfId="0" applyNumberFormat="1"/>
    <xf numFmtId="165" fontId="0" fillId="0" borderId="0" xfId="0" applyNumberFormat="1"/>
    <xf numFmtId="0" fontId="0" fillId="5" borderId="2" xfId="0" applyFill="1" applyBorder="1" applyAlignment="1">
      <alignment horizontal="left" vertical="top" wrapText="1"/>
    </xf>
    <xf numFmtId="0" fontId="11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43" fontId="0" fillId="0" borderId="1" xfId="1" applyFont="1" applyFill="1" applyBorder="1"/>
    <xf numFmtId="10" fontId="0" fillId="5" borderId="2" xfId="3" applyNumberFormat="1" applyFont="1" applyFill="1" applyBorder="1" applyAlignment="1">
      <alignment horizontal="left" indent="5"/>
    </xf>
    <xf numFmtId="10" fontId="0" fillId="5" borderId="22" xfId="3" applyNumberFormat="1" applyFont="1" applyFill="1" applyBorder="1" applyAlignment="1">
      <alignment horizontal="left" indent="5"/>
    </xf>
    <xf numFmtId="10" fontId="0" fillId="5" borderId="1" xfId="3" applyNumberFormat="1" applyFont="1" applyFill="1" applyBorder="1" applyAlignment="1">
      <alignment horizontal="left" indent="5"/>
    </xf>
    <xf numFmtId="10" fontId="0" fillId="5" borderId="5" xfId="3" applyNumberFormat="1" applyFont="1" applyFill="1" applyBorder="1" applyAlignment="1">
      <alignment horizontal="left" indent="5"/>
    </xf>
    <xf numFmtId="10" fontId="0" fillId="5" borderId="13" xfId="3" applyNumberFormat="1" applyFont="1" applyFill="1" applyBorder="1" applyAlignment="1">
      <alignment horizontal="left" indent="5"/>
    </xf>
    <xf numFmtId="10" fontId="0" fillId="3" borderId="2" xfId="3" applyNumberFormat="1" applyFont="1" applyFill="1" applyBorder="1" applyAlignment="1">
      <alignment horizontal="left" indent="5"/>
    </xf>
    <xf numFmtId="10" fontId="0" fillId="3" borderId="1" xfId="3" applyNumberFormat="1" applyFont="1" applyFill="1" applyBorder="1" applyAlignment="1">
      <alignment horizontal="left" indent="5"/>
    </xf>
    <xf numFmtId="10" fontId="0" fillId="3" borderId="5" xfId="3" applyNumberFormat="1" applyFont="1" applyFill="1" applyBorder="1" applyAlignment="1">
      <alignment horizontal="left" indent="5"/>
    </xf>
    <xf numFmtId="10" fontId="0" fillId="5" borderId="2" xfId="3" applyNumberFormat="1" applyFont="1" applyFill="1" applyBorder="1"/>
    <xf numFmtId="10" fontId="0" fillId="5" borderId="22" xfId="3" applyNumberFormat="1" applyFont="1" applyFill="1" applyBorder="1"/>
    <xf numFmtId="10" fontId="0" fillId="4" borderId="1" xfId="3" applyNumberFormat="1" applyFont="1" applyFill="1" applyBorder="1"/>
    <xf numFmtId="10" fontId="0" fillId="4" borderId="5" xfId="3" applyNumberFormat="1" applyFont="1" applyFill="1" applyBorder="1"/>
    <xf numFmtId="10" fontId="0" fillId="4" borderId="13" xfId="3" applyNumberFormat="1" applyFont="1" applyFill="1" applyBorder="1"/>
    <xf numFmtId="10" fontId="0" fillId="0" borderId="1" xfId="3" applyNumberFormat="1" applyFont="1" applyBorder="1"/>
    <xf numFmtId="10" fontId="0" fillId="0" borderId="5" xfId="3" applyNumberFormat="1" applyFont="1" applyBorder="1"/>
    <xf numFmtId="10" fontId="0" fillId="0" borderId="13" xfId="3" applyNumberFormat="1" applyFont="1" applyBorder="1"/>
    <xf numFmtId="10" fontId="0" fillId="0" borderId="1" xfId="3" applyNumberFormat="1" applyFont="1" applyFill="1" applyBorder="1"/>
    <xf numFmtId="10" fontId="0" fillId="0" borderId="22" xfId="3" applyNumberFormat="1" applyFont="1" applyBorder="1"/>
    <xf numFmtId="10" fontId="0" fillId="0" borderId="12" xfId="3" applyNumberFormat="1" applyFont="1" applyBorder="1"/>
    <xf numFmtId="9" fontId="0" fillId="3" borderId="17" xfId="3" applyFont="1" applyFill="1" applyBorder="1" applyAlignment="1">
      <alignment horizontal="center" vertical="center"/>
    </xf>
    <xf numFmtId="9" fontId="0" fillId="3" borderId="18" xfId="3" applyFont="1" applyFill="1" applyBorder="1" applyAlignment="1">
      <alignment horizontal="center" vertical="center"/>
    </xf>
    <xf numFmtId="9" fontId="0" fillId="3" borderId="7" xfId="3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textRotation="90"/>
    </xf>
    <xf numFmtId="0" fontId="0" fillId="3" borderId="21" xfId="0" applyFill="1" applyBorder="1" applyAlignment="1">
      <alignment horizontal="center" vertical="center" textRotation="90"/>
    </xf>
    <xf numFmtId="0" fontId="0" fillId="3" borderId="30" xfId="0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9" fontId="0" fillId="5" borderId="26" xfId="3" applyFont="1" applyFill="1" applyBorder="1" applyAlignment="1">
      <alignment horizontal="center" vertical="center"/>
    </xf>
    <xf numFmtId="9" fontId="0" fillId="5" borderId="27" xfId="3" applyFont="1" applyFill="1" applyBorder="1" applyAlignment="1">
      <alignment horizontal="center" vertical="center"/>
    </xf>
    <xf numFmtId="9" fontId="0" fillId="5" borderId="28" xfId="3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textRotation="90" wrapText="1"/>
    </xf>
    <xf numFmtId="0" fontId="0" fillId="4" borderId="8" xfId="0" applyFill="1" applyBorder="1" applyAlignment="1">
      <alignment horizontal="center" vertical="center" textRotation="90" wrapText="1"/>
    </xf>
    <xf numFmtId="0" fontId="0" fillId="4" borderId="29" xfId="0" applyFill="1" applyBorder="1" applyAlignment="1">
      <alignment horizontal="center" vertical="center" textRotation="90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B7DEE8"/>
      <color rgb="FFD12F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0"/>
  <sheetViews>
    <sheetView tabSelected="1" zoomScale="85" zoomScaleNormal="85" workbookViewId="0">
      <pane ySplit="3" topLeftCell="A15" activePane="bottomLeft" state="frozen"/>
      <selection activeCell="E1" sqref="E1"/>
      <selection pane="bottomLeft" activeCell="I19" sqref="I19"/>
    </sheetView>
  </sheetViews>
  <sheetFormatPr defaultRowHeight="14.5" x14ac:dyDescent="0.35"/>
  <cols>
    <col min="2" max="2" width="8.81640625" bestFit="1" customWidth="1"/>
    <col min="3" max="3" width="12.26953125" customWidth="1"/>
    <col min="4" max="4" width="70.453125" customWidth="1"/>
    <col min="5" max="5" width="14.26953125" bestFit="1" customWidth="1"/>
    <col min="6" max="6" width="9.26953125" customWidth="1"/>
    <col min="7" max="7" width="10" bestFit="1" customWidth="1"/>
    <col min="8" max="8" width="11.81640625" customWidth="1"/>
    <col min="9" max="9" width="30.453125" customWidth="1"/>
    <col min="10" max="10" width="2.26953125" customWidth="1"/>
    <col min="11" max="11" width="10" bestFit="1" customWidth="1"/>
    <col min="12" max="12" width="11.81640625" customWidth="1"/>
    <col min="13" max="13" width="30.453125" customWidth="1"/>
    <col min="14" max="14" width="2.26953125" customWidth="1"/>
    <col min="15" max="15" width="10" bestFit="1" customWidth="1"/>
    <col min="16" max="16" width="7.81640625" bestFit="1" customWidth="1"/>
    <col min="17" max="17" width="31.453125" bestFit="1" customWidth="1"/>
    <col min="18" max="18" width="2.26953125" customWidth="1"/>
  </cols>
  <sheetData>
    <row r="1" spans="2:18" ht="15" thickBot="1" x14ac:dyDescent="0.4">
      <c r="J1" s="31"/>
      <c r="N1" s="31"/>
      <c r="R1" s="31"/>
    </row>
    <row r="2" spans="2:18" ht="15" thickBot="1" x14ac:dyDescent="0.4">
      <c r="B2" s="77" t="s">
        <v>26</v>
      </c>
      <c r="C2" s="78"/>
      <c r="D2" s="78"/>
      <c r="E2" s="78"/>
      <c r="F2" s="79"/>
      <c r="G2" s="71" t="s">
        <v>10</v>
      </c>
      <c r="H2" s="72"/>
      <c r="I2" s="73"/>
      <c r="J2" s="74"/>
      <c r="K2" s="71" t="s">
        <v>12</v>
      </c>
      <c r="L2" s="72"/>
      <c r="M2" s="73"/>
      <c r="N2" s="74"/>
      <c r="O2" s="80" t="s">
        <v>11</v>
      </c>
      <c r="P2" s="80"/>
      <c r="Q2" s="80"/>
      <c r="R2" s="76"/>
    </row>
    <row r="3" spans="2:18" ht="29.5" thickBot="1" x14ac:dyDescent="0.4">
      <c r="B3" s="33" t="s">
        <v>2</v>
      </c>
      <c r="C3" s="34" t="s">
        <v>9</v>
      </c>
      <c r="D3" s="34" t="s">
        <v>8</v>
      </c>
      <c r="E3" s="34" t="s">
        <v>3</v>
      </c>
      <c r="F3" s="35" t="s">
        <v>7</v>
      </c>
      <c r="G3" s="1" t="s">
        <v>6</v>
      </c>
      <c r="H3" s="2" t="s">
        <v>0</v>
      </c>
      <c r="I3" s="3" t="s">
        <v>1</v>
      </c>
      <c r="J3" s="75"/>
      <c r="K3" s="1" t="s">
        <v>6</v>
      </c>
      <c r="L3" s="2" t="s">
        <v>0</v>
      </c>
      <c r="M3" s="3" t="s">
        <v>1</v>
      </c>
      <c r="N3" s="75"/>
      <c r="O3" s="1" t="s">
        <v>6</v>
      </c>
      <c r="P3" s="2" t="s">
        <v>0</v>
      </c>
      <c r="Q3" s="3" t="s">
        <v>1</v>
      </c>
      <c r="R3" s="74"/>
    </row>
    <row r="4" spans="2:18" ht="51.75" customHeight="1" thickBot="1" x14ac:dyDescent="0.4">
      <c r="B4" s="84" t="s">
        <v>4</v>
      </c>
      <c r="C4" s="81">
        <v>0.5</v>
      </c>
      <c r="D4" s="40" t="s">
        <v>17</v>
      </c>
      <c r="E4" s="46">
        <v>0.8</v>
      </c>
      <c r="F4" s="54">
        <f>E4*C4</f>
        <v>0.4</v>
      </c>
      <c r="G4" s="5">
        <v>40</v>
      </c>
      <c r="H4" s="4">
        <f>(G4/G4)*F4</f>
        <v>0.4</v>
      </c>
      <c r="I4" s="24" t="s">
        <v>25</v>
      </c>
      <c r="J4" s="20"/>
      <c r="K4" s="25">
        <v>50</v>
      </c>
      <c r="L4" s="4">
        <f>(G4/K4)*F4</f>
        <v>0.32000000000000006</v>
      </c>
      <c r="M4" s="24" t="s">
        <v>25</v>
      </c>
      <c r="N4" s="20"/>
      <c r="O4" s="25">
        <v>60</v>
      </c>
      <c r="P4" s="4">
        <f>(G4/O4)*F4</f>
        <v>0.26666666666666666</v>
      </c>
      <c r="Q4" s="24" t="s">
        <v>25</v>
      </c>
      <c r="R4" s="32"/>
    </row>
    <row r="5" spans="2:18" ht="71.5" thickBot="1" x14ac:dyDescent="0.4">
      <c r="B5" s="85"/>
      <c r="C5" s="82"/>
      <c r="D5" s="41" t="s">
        <v>19</v>
      </c>
      <c r="E5" s="47">
        <v>0.05</v>
      </c>
      <c r="F5" s="55">
        <f>E5*C4</f>
        <v>2.5000000000000001E-2</v>
      </c>
      <c r="G5" s="45">
        <v>3</v>
      </c>
      <c r="H5" s="62">
        <f>(F5/3)*G5</f>
        <v>2.5000000000000001E-2</v>
      </c>
      <c r="I5" s="24" t="s">
        <v>25</v>
      </c>
      <c r="J5" s="20"/>
      <c r="K5" s="6">
        <v>2</v>
      </c>
      <c r="L5" s="59">
        <f>(F5/3)*K5</f>
        <v>1.6666666666666666E-2</v>
      </c>
      <c r="M5" s="24" t="s">
        <v>25</v>
      </c>
      <c r="N5" s="20"/>
      <c r="O5" s="6">
        <v>1</v>
      </c>
      <c r="P5" s="59">
        <f>(F5/3)*O5</f>
        <v>8.3333333333333332E-3</v>
      </c>
      <c r="Q5" s="24" t="s">
        <v>25</v>
      </c>
      <c r="R5" s="32"/>
    </row>
    <row r="6" spans="2:18" ht="69.75" customHeight="1" thickBot="1" x14ac:dyDescent="0.4">
      <c r="B6" s="85"/>
      <c r="C6" s="82"/>
      <c r="D6" s="42" t="s">
        <v>20</v>
      </c>
      <c r="E6" s="48">
        <v>0.05</v>
      </c>
      <c r="F6" s="56">
        <f>E6*C4</f>
        <v>2.5000000000000001E-2</v>
      </c>
      <c r="G6" s="6">
        <v>3</v>
      </c>
      <c r="H6" s="59">
        <f>(F6/3)*G6</f>
        <v>2.5000000000000001E-2</v>
      </c>
      <c r="I6" s="24" t="s">
        <v>25</v>
      </c>
      <c r="J6" s="20"/>
      <c r="K6" s="26">
        <v>2</v>
      </c>
      <c r="L6" s="59">
        <f>(F6/3)*K6</f>
        <v>1.6666666666666666E-2</v>
      </c>
      <c r="M6" s="24" t="s">
        <v>25</v>
      </c>
      <c r="N6" s="20"/>
      <c r="O6" s="26">
        <v>1</v>
      </c>
      <c r="P6" s="59">
        <f>(F6/3)*O6</f>
        <v>8.3333333333333332E-3</v>
      </c>
      <c r="Q6" s="24" t="s">
        <v>25</v>
      </c>
      <c r="R6" s="20"/>
    </row>
    <row r="7" spans="2:18" ht="76.5" customHeight="1" thickBot="1" x14ac:dyDescent="0.4">
      <c r="B7" s="85"/>
      <c r="C7" s="82"/>
      <c r="D7" s="43" t="s">
        <v>27</v>
      </c>
      <c r="E7" s="49">
        <v>0.05</v>
      </c>
      <c r="F7" s="57">
        <f>E7*C4</f>
        <v>2.5000000000000001E-2</v>
      </c>
      <c r="G7" s="8">
        <v>3</v>
      </c>
      <c r="H7" s="59">
        <f>(F7/3)*G7</f>
        <v>2.5000000000000001E-2</v>
      </c>
      <c r="I7" s="24" t="s">
        <v>25</v>
      </c>
      <c r="J7" s="20"/>
      <c r="K7" s="27">
        <v>2</v>
      </c>
      <c r="L7" s="60">
        <f t="shared" ref="L7" si="0">(F7/3)*K7</f>
        <v>1.6666666666666666E-2</v>
      </c>
      <c r="M7" s="24" t="s">
        <v>25</v>
      </c>
      <c r="N7" s="20"/>
      <c r="O7" s="27">
        <v>1</v>
      </c>
      <c r="P7" s="60">
        <f t="shared" ref="P7" si="1">(F7/3)*O7</f>
        <v>8.3333333333333332E-3</v>
      </c>
      <c r="Q7" s="24" t="s">
        <v>25</v>
      </c>
      <c r="R7" s="21"/>
    </row>
    <row r="8" spans="2:18" ht="65.25" customHeight="1" thickBot="1" x14ac:dyDescent="0.4">
      <c r="B8" s="86"/>
      <c r="C8" s="83"/>
      <c r="D8" s="44" t="s">
        <v>13</v>
      </c>
      <c r="E8" s="50">
        <v>0.05</v>
      </c>
      <c r="F8" s="58">
        <f>E8*C4</f>
        <v>2.5000000000000001E-2</v>
      </c>
      <c r="G8" s="9">
        <v>3</v>
      </c>
      <c r="H8" s="61">
        <f>(F8/3)*G8</f>
        <v>2.5000000000000001E-2</v>
      </c>
      <c r="I8" s="24" t="s">
        <v>25</v>
      </c>
      <c r="J8" s="20"/>
      <c r="K8" s="28">
        <v>2</v>
      </c>
      <c r="L8" s="61">
        <f t="shared" ref="L8" si="2">(F8/3)*K8</f>
        <v>1.6666666666666666E-2</v>
      </c>
      <c r="M8" s="24" t="s">
        <v>25</v>
      </c>
      <c r="N8" s="20"/>
      <c r="O8" s="28">
        <v>1</v>
      </c>
      <c r="P8" s="61">
        <f t="shared" ref="P8" si="3">(F8/3)*O8</f>
        <v>8.3333333333333332E-3</v>
      </c>
      <c r="Q8" s="24" t="s">
        <v>25</v>
      </c>
      <c r="R8" s="22"/>
    </row>
    <row r="9" spans="2:18" ht="67.5" customHeight="1" thickBot="1" x14ac:dyDescent="0.4">
      <c r="B9" s="68" t="s">
        <v>5</v>
      </c>
      <c r="C9" s="65">
        <v>0.5</v>
      </c>
      <c r="D9" s="10" t="s">
        <v>21</v>
      </c>
      <c r="E9" s="51">
        <v>0.45</v>
      </c>
      <c r="F9" s="11">
        <f>E9*C9</f>
        <v>0.22500000000000001</v>
      </c>
      <c r="G9" s="7">
        <v>3</v>
      </c>
      <c r="H9" s="63">
        <f>(F9/3)*G9</f>
        <v>0.22499999999999998</v>
      </c>
      <c r="I9" s="24" t="s">
        <v>25</v>
      </c>
      <c r="J9" s="30"/>
      <c r="K9" s="29">
        <v>2</v>
      </c>
      <c r="L9" s="4">
        <f>(F9/3)*K9</f>
        <v>0.15</v>
      </c>
      <c r="M9" s="24" t="s">
        <v>25</v>
      </c>
      <c r="N9" s="30"/>
      <c r="O9" s="29">
        <v>1</v>
      </c>
      <c r="P9" s="4">
        <f>(F9/3)*O9</f>
        <v>7.4999999999999997E-2</v>
      </c>
      <c r="Q9" s="24" t="s">
        <v>25</v>
      </c>
      <c r="R9" s="23"/>
    </row>
    <row r="10" spans="2:18" ht="66.75" customHeight="1" thickBot="1" x14ac:dyDescent="0.4">
      <c r="B10" s="69"/>
      <c r="C10" s="66"/>
      <c r="D10" s="12" t="s">
        <v>23</v>
      </c>
      <c r="E10" s="52">
        <v>0.05</v>
      </c>
      <c r="F10" s="13">
        <f>E10*C9</f>
        <v>2.5000000000000001E-2</v>
      </c>
      <c r="G10" s="6">
        <v>3</v>
      </c>
      <c r="H10" s="59">
        <f t="shared" ref="H10:H16" si="4">(F10/3)*G10</f>
        <v>2.5000000000000001E-2</v>
      </c>
      <c r="I10" s="24" t="s">
        <v>25</v>
      </c>
      <c r="J10" s="20"/>
      <c r="K10" s="26">
        <v>2</v>
      </c>
      <c r="L10" s="59">
        <f t="shared" ref="L10:L16" si="5">(F10/3)*K10</f>
        <v>1.6666666666666666E-2</v>
      </c>
      <c r="M10" s="24" t="s">
        <v>25</v>
      </c>
      <c r="N10" s="20"/>
      <c r="O10" s="26">
        <v>1</v>
      </c>
      <c r="P10" s="59">
        <f t="shared" ref="P10:P16" si="6">(F10/3)*O10</f>
        <v>8.3333333333333332E-3</v>
      </c>
      <c r="Q10" s="24" t="s">
        <v>25</v>
      </c>
      <c r="R10" s="20"/>
    </row>
    <row r="11" spans="2:18" ht="66.75" customHeight="1" thickBot="1" x14ac:dyDescent="0.4">
      <c r="B11" s="69"/>
      <c r="C11" s="66"/>
      <c r="D11" s="36" t="s">
        <v>22</v>
      </c>
      <c r="E11" s="52">
        <v>0.1</v>
      </c>
      <c r="F11" s="13">
        <f>E11*C9</f>
        <v>0.05</v>
      </c>
      <c r="G11" s="6">
        <v>3</v>
      </c>
      <c r="H11" s="59">
        <f t="shared" si="4"/>
        <v>0.05</v>
      </c>
      <c r="I11" s="24" t="s">
        <v>25</v>
      </c>
      <c r="J11" s="20"/>
      <c r="K11" s="26">
        <v>2</v>
      </c>
      <c r="L11" s="59">
        <f>(F11/3)*K11</f>
        <v>3.3333333333333333E-2</v>
      </c>
      <c r="M11" s="24" t="s">
        <v>25</v>
      </c>
      <c r="N11" s="20"/>
      <c r="O11" s="26">
        <v>1</v>
      </c>
      <c r="P11" s="59">
        <f>(F11/3)*O11</f>
        <v>1.6666666666666666E-2</v>
      </c>
      <c r="Q11" s="24" t="s">
        <v>25</v>
      </c>
      <c r="R11" s="20"/>
    </row>
    <row r="12" spans="2:18" ht="66.75" customHeight="1" thickBot="1" x14ac:dyDescent="0.4">
      <c r="B12" s="69"/>
      <c r="C12" s="66"/>
      <c r="D12" s="36" t="s">
        <v>24</v>
      </c>
      <c r="E12" s="52">
        <v>0.1</v>
      </c>
      <c r="F12" s="13">
        <f>E12*C9</f>
        <v>0.05</v>
      </c>
      <c r="G12" s="6">
        <v>3</v>
      </c>
      <c r="H12" s="64">
        <f t="shared" si="4"/>
        <v>0.05</v>
      </c>
      <c r="I12" s="24" t="s">
        <v>25</v>
      </c>
      <c r="J12" s="20"/>
      <c r="K12" s="26">
        <v>2</v>
      </c>
      <c r="L12" s="59">
        <f>(F12/3)*K12</f>
        <v>3.3333333333333333E-2</v>
      </c>
      <c r="M12" s="24" t="s">
        <v>25</v>
      </c>
      <c r="N12" s="20"/>
      <c r="O12" s="26">
        <v>1</v>
      </c>
      <c r="P12" s="59">
        <f>(F12/3)*O12</f>
        <v>1.6666666666666666E-2</v>
      </c>
      <c r="Q12" s="24" t="s">
        <v>25</v>
      </c>
      <c r="R12" s="20"/>
    </row>
    <row r="13" spans="2:18" ht="66.75" customHeight="1" thickBot="1" x14ac:dyDescent="0.4">
      <c r="B13" s="69"/>
      <c r="C13" s="66"/>
      <c r="D13" s="36" t="s">
        <v>15</v>
      </c>
      <c r="E13" s="52">
        <v>0.1</v>
      </c>
      <c r="F13" s="13">
        <f>E13*C9</f>
        <v>0.05</v>
      </c>
      <c r="G13" s="6">
        <v>3</v>
      </c>
      <c r="H13" s="64">
        <f t="shared" si="4"/>
        <v>0.05</v>
      </c>
      <c r="I13" s="24" t="s">
        <v>25</v>
      </c>
      <c r="J13" s="20"/>
      <c r="K13" s="26">
        <v>2</v>
      </c>
      <c r="L13" s="59">
        <f>(F13/3)*K13</f>
        <v>3.3333333333333333E-2</v>
      </c>
      <c r="M13" s="24" t="s">
        <v>25</v>
      </c>
      <c r="N13" s="20"/>
      <c r="O13" s="26">
        <v>1</v>
      </c>
      <c r="P13" s="59">
        <f>(F13/3)*O13</f>
        <v>1.6666666666666666E-2</v>
      </c>
      <c r="Q13" s="24" t="s">
        <v>25</v>
      </c>
      <c r="R13" s="20"/>
    </row>
    <row r="14" spans="2:18" ht="66.75" customHeight="1" thickBot="1" x14ac:dyDescent="0.4">
      <c r="B14" s="69"/>
      <c r="C14" s="66"/>
      <c r="D14" s="36" t="s">
        <v>16</v>
      </c>
      <c r="E14" s="52">
        <v>0.1</v>
      </c>
      <c r="F14" s="13">
        <f>E14*C9</f>
        <v>0.05</v>
      </c>
      <c r="G14" s="6">
        <v>3</v>
      </c>
      <c r="H14" s="64">
        <f t="shared" si="4"/>
        <v>0.05</v>
      </c>
      <c r="I14" s="24" t="s">
        <v>25</v>
      </c>
      <c r="J14" s="20"/>
      <c r="K14" s="26">
        <v>2</v>
      </c>
      <c r="L14" s="59">
        <f>(F14/3)*K14</f>
        <v>3.3333333333333333E-2</v>
      </c>
      <c r="M14" s="24" t="s">
        <v>25</v>
      </c>
      <c r="N14" s="20"/>
      <c r="O14" s="26">
        <v>1</v>
      </c>
      <c r="P14" s="59">
        <f>(F14/3)*O14</f>
        <v>1.6666666666666666E-2</v>
      </c>
      <c r="Q14" s="24" t="s">
        <v>25</v>
      </c>
      <c r="R14" s="20"/>
    </row>
    <row r="15" spans="2:18" ht="66.75" customHeight="1" thickBot="1" x14ac:dyDescent="0.4">
      <c r="B15" s="70"/>
      <c r="C15" s="67"/>
      <c r="D15" s="36" t="s">
        <v>18</v>
      </c>
      <c r="E15" s="53">
        <v>0.05</v>
      </c>
      <c r="F15" s="13">
        <f>E15*C9</f>
        <v>2.5000000000000001E-2</v>
      </c>
      <c r="G15" s="8">
        <v>3</v>
      </c>
      <c r="H15" s="64">
        <f t="shared" si="4"/>
        <v>2.5000000000000001E-2</v>
      </c>
      <c r="I15" s="24" t="s">
        <v>25</v>
      </c>
      <c r="J15" s="21"/>
      <c r="K15" s="27">
        <v>2</v>
      </c>
      <c r="L15" s="59">
        <f t="shared" si="5"/>
        <v>1.6666666666666666E-2</v>
      </c>
      <c r="M15" s="24" t="s">
        <v>25</v>
      </c>
      <c r="N15" s="21"/>
      <c r="O15" s="27">
        <v>1</v>
      </c>
      <c r="P15" s="60">
        <f t="shared" si="6"/>
        <v>8.3333333333333332E-3</v>
      </c>
      <c r="Q15" s="24" t="s">
        <v>25</v>
      </c>
      <c r="R15" s="21"/>
    </row>
    <row r="16" spans="2:18" ht="66.75" customHeight="1" thickBot="1" x14ac:dyDescent="0.4">
      <c r="B16" s="70"/>
      <c r="C16" s="67"/>
      <c r="D16" s="37" t="s">
        <v>14</v>
      </c>
      <c r="E16" s="53">
        <v>0.05</v>
      </c>
      <c r="F16" s="13">
        <f>E16*C9</f>
        <v>2.5000000000000001E-2</v>
      </c>
      <c r="G16" s="6">
        <v>3</v>
      </c>
      <c r="H16" s="64">
        <f t="shared" si="4"/>
        <v>2.5000000000000001E-2</v>
      </c>
      <c r="I16" s="24" t="s">
        <v>25</v>
      </c>
      <c r="J16" s="21"/>
      <c r="K16" s="27">
        <v>2</v>
      </c>
      <c r="L16" s="59">
        <f t="shared" si="5"/>
        <v>1.6666666666666666E-2</v>
      </c>
      <c r="M16" s="24" t="s">
        <v>25</v>
      </c>
      <c r="N16" s="21"/>
      <c r="O16" s="27">
        <v>1</v>
      </c>
      <c r="P16" s="60">
        <f t="shared" si="6"/>
        <v>8.3333333333333332E-3</v>
      </c>
      <c r="Q16" s="24" t="s">
        <v>25</v>
      </c>
      <c r="R16" s="21"/>
    </row>
    <row r="17" spans="3:16" ht="15" thickBot="1" x14ac:dyDescent="0.4">
      <c r="C17" s="19">
        <f>SUM(C4:C14)</f>
        <v>1</v>
      </c>
      <c r="F17" s="18">
        <f>SUM(F4:F16)</f>
        <v>1.0000000000000002</v>
      </c>
      <c r="H17" s="18">
        <f>SUM(H4:H16)</f>
        <v>1.0000000000000002</v>
      </c>
      <c r="L17" s="18">
        <f>SUM(L4:L16)</f>
        <v>0.7200000000000002</v>
      </c>
      <c r="P17" s="18">
        <f>SUM(P4:P16)</f>
        <v>0.46666666666666684</v>
      </c>
    </row>
    <row r="19" spans="3:16" x14ac:dyDescent="0.35">
      <c r="D19" s="14"/>
      <c r="E19" s="38"/>
    </row>
    <row r="20" spans="3:16" x14ac:dyDescent="0.35">
      <c r="E20" s="38"/>
    </row>
    <row r="21" spans="3:16" x14ac:dyDescent="0.35">
      <c r="E21" s="39">
        <f>SUM(E9:E16)</f>
        <v>1</v>
      </c>
    </row>
    <row r="25" spans="3:16" x14ac:dyDescent="0.35">
      <c r="D25" s="14"/>
      <c r="E25" s="15"/>
      <c r="F25" s="16"/>
    </row>
    <row r="26" spans="3:16" x14ac:dyDescent="0.35">
      <c r="D26" s="17"/>
      <c r="E26" s="15"/>
      <c r="F26" s="16"/>
    </row>
    <row r="27" spans="3:16" x14ac:dyDescent="0.35">
      <c r="D27" s="14"/>
      <c r="E27" s="15"/>
      <c r="F27" s="16"/>
    </row>
    <row r="28" spans="3:16" x14ac:dyDescent="0.35">
      <c r="D28" s="14"/>
      <c r="E28" s="15"/>
      <c r="F28" s="16"/>
    </row>
    <row r="29" spans="3:16" x14ac:dyDescent="0.35">
      <c r="D29" s="14"/>
      <c r="E29" s="15"/>
      <c r="F29" s="16"/>
    </row>
    <row r="30" spans="3:16" x14ac:dyDescent="0.35">
      <c r="D30" s="14"/>
      <c r="E30" s="15"/>
      <c r="F30" s="16"/>
    </row>
  </sheetData>
  <mergeCells count="11">
    <mergeCell ref="N2:N3"/>
    <mergeCell ref="R2:R3"/>
    <mergeCell ref="B2:F2"/>
    <mergeCell ref="O2:Q2"/>
    <mergeCell ref="C4:C8"/>
    <mergeCell ref="B4:B8"/>
    <mergeCell ref="C9:C16"/>
    <mergeCell ref="B9:B16"/>
    <mergeCell ref="K2:M2"/>
    <mergeCell ref="G2:I2"/>
    <mergeCell ref="J2:J3"/>
  </mergeCells>
  <dataValidations count="1">
    <dataValidation type="list" allowBlank="1" showInputMessage="1" showErrorMessage="1" sqref="O5:O16 G5:G16 K5:K16" xr:uid="{00000000-0002-0000-0000-000000000000}">
      <formula1>"0,1,2,3"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paterson</dc:creator>
  <cp:lastModifiedBy>John Nixon</cp:lastModifiedBy>
  <cp:lastPrinted>2017-05-18T12:54:33Z</cp:lastPrinted>
  <dcterms:created xsi:type="dcterms:W3CDTF">2016-10-17T12:04:38Z</dcterms:created>
  <dcterms:modified xsi:type="dcterms:W3CDTF">2024-11-08T09:21:58Z</dcterms:modified>
</cp:coreProperties>
</file>