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codeName="ThisWorkbook" defaultThemeVersion="166925"/>
  <mc:AlternateContent xmlns:mc="http://schemas.openxmlformats.org/markup-compatibility/2006">
    <mc:Choice Requires="x15">
      <x15ac:absPath xmlns:x15ac="http://schemas.microsoft.com/office/spreadsheetml/2010/11/ac" url="C:\Users\clarks8\Downloads\"/>
    </mc:Choice>
  </mc:AlternateContent>
  <bookViews>
    <workbookView xWindow="0" yWindow="0" windowWidth="28800" windowHeight="12060" tabRatio="801" activeTab="2"/>
  </bookViews>
  <sheets>
    <sheet name="CWF Contractor Guidance" sheetId="3" r:id="rId1"/>
    <sheet name="AfP" sheetId="6" r:id="rId2"/>
    <sheet name="People Staff" sheetId="7" r:id="rId3"/>
    <sheet name="People Labour" sheetId="8" r:id="rId4"/>
    <sheet name="Equipment Plant" sheetId="9" r:id="rId5"/>
    <sheet name="Equipment Other" sheetId="10" r:id="rId6"/>
    <sheet name="Materials" sheetId="11" r:id="rId7"/>
    <sheet name="Charges" sheetId="12" r:id="rId8"/>
    <sheet name="Other and SubCon" sheetId="13" r:id="rId9"/>
    <sheet name="CBS" sheetId="21" r:id="rId10"/>
    <sheet name="CEs" sheetId="15" r:id="rId11"/>
    <sheet name="PAF Calculation" sheetId="16" r:id="rId12"/>
    <sheet name="PC Role" sheetId="17" r:id="rId13"/>
    <sheet name="Forecast" sheetId="19" r:id="rId14"/>
    <sheet name="Data Dump" sheetId="1" r:id="rId15"/>
    <sheet name="Share Ranges" sheetId="14" r:id="rId16"/>
    <sheet name="FA Statement" sheetId="5" r:id="rId17"/>
    <sheet name="Apps Cert Calendar" sheetId="18" r:id="rId18"/>
    <sheet name="ABS" sheetId="4" r:id="rId19"/>
    <sheet name="List" sheetId="20"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1m__upto___5m">'[1]PC %'!$H$3:$H$29</definedName>
    <definedName name="_250k__upto___1m">'[1]PC %'!$G$3:$G$29</definedName>
    <definedName name="_30k__upto___250k">'[1]PC %'!$F$3:$F$29</definedName>
    <definedName name="_5m">'[1]PC %'!$I$3:$I$29</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9" hidden="1">CBS!$B$3:$H$1811</definedName>
    <definedName name="Address">'[1]CWF info'!$B$1:$B$183</definedName>
    <definedName name="AE_Yates">List!$A$8:$A$9</definedName>
    <definedName name="AppStatusList">[2]List!$A$5:$A$6</definedName>
    <definedName name="AS2DocOpenMode" hidden="1">"AS2DocumentEdit"</definedName>
    <definedName name="ATM">List!$B$8</definedName>
    <definedName name="Balvac">List!$C$8</definedName>
    <definedName name="Base_Index">[3]Indexation!$C$7</definedName>
    <definedName name="Carnell">List!$D$8:$D$10</definedName>
    <definedName name="CCWF">'[1]PC %'!$K$3:$K$29</definedName>
    <definedName name="Chevron">List!$E$8</definedName>
    <definedName name="CodeL3">'[4]Project Cost'!$E:$E</definedName>
    <definedName name="CodeLookup">'[5]Commodity Cost Summary (L3)'!$D:$E</definedName>
    <definedName name="Colas">List!$F$8:$F$9</definedName>
    <definedName name="Concrete_Repairs">List!$G$8</definedName>
    <definedName name="ContractorList">[2]List!$C$5:$C$24</definedName>
    <definedName name="contractors">[6]Lists!$B$4:$B$30</definedName>
    <definedName name="Convert">'[7]DP Convert'!$A$5:$B$5003</definedName>
    <definedName name="Cost">'[4]Project Cost'!$I:$I</definedName>
    <definedName name="Crown">List!$H$8:$H$9</definedName>
    <definedName name="F_PWDD">[1]Share!$F$17</definedName>
    <definedName name="Final_PWDD">[1]Share!$G$27</definedName>
    <definedName name="Forkers">List!$I$8</definedName>
    <definedName name="Ground_Control">List!$J$8</definedName>
    <definedName name="HW_Martin">List!$K$8</definedName>
    <definedName name="Index_Quarter">[3]Indexation!$G$11:$G$14</definedName>
    <definedName name="Index_Year">[4]Indexation!$F$11:$F$21</definedName>
    <definedName name="Interserve">List!$L$8</definedName>
    <definedName name="ItemCheck" localSheetId="1">#REF!</definedName>
    <definedName name="ItemCheck">#REF!</definedName>
    <definedName name="J_McCann">List!$M$8:$M$9</definedName>
    <definedName name="Joe_Roocroft">List!$N$8</definedName>
    <definedName name="LotNoList">[2]List!$E$5:$E$15</definedName>
    <definedName name="LxR_Roadlines">List!$O$8</definedName>
    <definedName name="MonthList">[2]List!$G$5:$G$52</definedName>
    <definedName name="option">[6]Lists!$U$4:$U$7</definedName>
    <definedName name="PC">[6]Lists!$V$4:$V$5</definedName>
    <definedName name="_xlnm.Print_Area" localSheetId="1">AfP!$B$1:$N$53</definedName>
    <definedName name="qs">[6]Lists!$E$35:$E$41</definedName>
    <definedName name="Quarter_Lookup">[4]Indexation!$K:$O</definedName>
    <definedName name="Report">[8]PSPD!$E$3</definedName>
    <definedName name="Reportdate">[8]PSPD!$H$3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ute_One">List!$P$8</definedName>
    <definedName name="Scheme" localSheetId="9">'[4]Project Cost'!$B:$B</definedName>
    <definedName name="Scheme">'[8]Task Order Summary'!$C$3</definedName>
    <definedName name="treeList" hidden="1">"10000000000000000000000000000000000000000000000000000000000000000000000000000000000000000000000000000000000000000000000000000000000000000000000000000000000000000000000000000000000000000000000000000000"</definedName>
    <definedName name="upto__30k">'[1]PC %'!$E$3:$E$29</definedName>
    <definedName name="Volkerlaser">List!$Q$8</definedName>
    <definedName name="Wilson_x_Scott">List!$R$8</definedName>
    <definedName name="WJ_North">List!$S$8</definedName>
    <definedName name="yesno">[6]Lists!$Y$4:$Y$5</definedName>
  </definedNames>
  <calcPr calcId="171027"/>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4" l="1"/>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 i="4"/>
  <c r="E30" i="5" l="1"/>
  <c r="E16" i="6"/>
  <c r="I4" i="15" l="1"/>
  <c r="D6" i="4"/>
  <c r="D7" i="4"/>
  <c r="D8" i="4"/>
  <c r="E8" i="4" s="1"/>
  <c r="D9" i="4"/>
  <c r="D10" i="4"/>
  <c r="D11" i="4"/>
  <c r="E11" i="4" s="1"/>
  <c r="D12" i="4"/>
  <c r="E12" i="4" s="1"/>
  <c r="D13" i="4"/>
  <c r="D14" i="4"/>
  <c r="D15" i="4"/>
  <c r="E15" i="4" s="1"/>
  <c r="D16" i="4"/>
  <c r="E16" i="4" s="1"/>
  <c r="D17" i="4"/>
  <c r="D18" i="4"/>
  <c r="D19" i="4"/>
  <c r="E19" i="4" s="1"/>
  <c r="D20" i="4"/>
  <c r="E20" i="4" s="1"/>
  <c r="D21" i="4"/>
  <c r="D22" i="4"/>
  <c r="D23" i="4"/>
  <c r="E23" i="4" s="1"/>
  <c r="D24" i="4"/>
  <c r="E24" i="4" s="1"/>
  <c r="D25" i="4"/>
  <c r="D26" i="4"/>
  <c r="D27" i="4"/>
  <c r="E27" i="4" s="1"/>
  <c r="D28" i="4"/>
  <c r="E28" i="4" s="1"/>
  <c r="D29" i="4"/>
  <c r="D30" i="4"/>
  <c r="D31" i="4"/>
  <c r="E31" i="4" s="1"/>
  <c r="D32" i="4"/>
  <c r="E32" i="4" s="1"/>
  <c r="D33" i="4"/>
  <c r="D34" i="4"/>
  <c r="D35" i="4"/>
  <c r="E35" i="4" s="1"/>
  <c r="D36" i="4"/>
  <c r="E36" i="4" s="1"/>
  <c r="D37" i="4"/>
  <c r="D38" i="4"/>
  <c r="D39" i="4"/>
  <c r="E39" i="4" s="1"/>
  <c r="D40" i="4"/>
  <c r="E40" i="4" s="1"/>
  <c r="D41" i="4"/>
  <c r="D42" i="4"/>
  <c r="D43" i="4"/>
  <c r="E43" i="4" s="1"/>
  <c r="D44" i="4"/>
  <c r="E44" i="4" s="1"/>
  <c r="D45" i="4"/>
  <c r="D46" i="4"/>
  <c r="D47" i="4"/>
  <c r="E47" i="4" s="1"/>
  <c r="D48" i="4"/>
  <c r="E48" i="4" s="1"/>
  <c r="D49" i="4"/>
  <c r="M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AT2" i="15"/>
  <c r="AU2" i="15"/>
  <c r="AV2" i="15"/>
  <c r="AW2" i="15"/>
  <c r="AX2" i="15"/>
  <c r="AY2" i="15"/>
  <c r="AZ2" i="15"/>
  <c r="BA2" i="15"/>
  <c r="BB2" i="15"/>
  <c r="BC2" i="15"/>
  <c r="BD2" i="15"/>
  <c r="L2" i="15"/>
  <c r="D5" i="4" s="1"/>
  <c r="E5" i="4" s="1"/>
  <c r="K5" i="15"/>
  <c r="K6" i="15"/>
  <c r="K7" i="15"/>
  <c r="K8" i="15"/>
  <c r="K9" i="15"/>
  <c r="K10" i="15"/>
  <c r="K11" i="15"/>
  <c r="K12" i="15"/>
  <c r="K13" i="15"/>
  <c r="K14" i="15"/>
  <c r="K15" i="15"/>
  <c r="K16" i="15"/>
  <c r="K17" i="15"/>
  <c r="K18" i="15"/>
  <c r="K19" i="15"/>
  <c r="K20" i="15"/>
  <c r="K21" i="15"/>
  <c r="K22" i="15"/>
  <c r="K23" i="15"/>
  <c r="K24" i="15"/>
  <c r="K25" i="15"/>
  <c r="K26" i="15"/>
  <c r="K4" i="15"/>
  <c r="E6" i="4"/>
  <c r="E7" i="4"/>
  <c r="E9" i="4"/>
  <c r="E10" i="4"/>
  <c r="E13" i="4"/>
  <c r="E14" i="4"/>
  <c r="E17" i="4"/>
  <c r="E18" i="4"/>
  <c r="E21" i="4"/>
  <c r="E22" i="4"/>
  <c r="E25" i="4"/>
  <c r="E26" i="4"/>
  <c r="E29" i="4"/>
  <c r="E30" i="4"/>
  <c r="E33" i="4"/>
  <c r="E34" i="4"/>
  <c r="E37" i="4"/>
  <c r="E38" i="4"/>
  <c r="E41" i="4"/>
  <c r="E42" i="4"/>
  <c r="E45" i="4"/>
  <c r="E46" i="4"/>
  <c r="E49" i="4"/>
  <c r="N21" i="18" l="1"/>
  <c r="N5" i="18"/>
  <c r="N6" i="18"/>
  <c r="N7" i="18"/>
  <c r="N8" i="18"/>
  <c r="N9" i="18"/>
  <c r="N10" i="18"/>
  <c r="N11" i="18"/>
  <c r="N12" i="18"/>
  <c r="N13" i="18"/>
  <c r="N14" i="18"/>
  <c r="N15" i="18"/>
  <c r="N16" i="18"/>
  <c r="N17" i="18"/>
  <c r="N18" i="18"/>
  <c r="N19" i="18"/>
  <c r="N20" i="18"/>
  <c r="N4" i="18"/>
  <c r="I5" i="15" l="1"/>
  <c r="I6" i="15"/>
  <c r="I7" i="15"/>
  <c r="I8" i="15"/>
  <c r="I9" i="15"/>
  <c r="I10" i="15"/>
  <c r="I11" i="15"/>
  <c r="I12" i="15"/>
  <c r="I13" i="15"/>
  <c r="I14" i="15"/>
  <c r="I15" i="15"/>
  <c r="I16" i="15"/>
  <c r="I17" i="15"/>
  <c r="I18" i="15"/>
  <c r="I19" i="15"/>
  <c r="I20" i="15"/>
  <c r="I21" i="15"/>
  <c r="I22" i="15"/>
  <c r="I23" i="15"/>
  <c r="I24" i="15"/>
  <c r="I25" i="15"/>
  <c r="I26" i="15"/>
  <c r="K51" i="6" l="1"/>
  <c r="F47" i="6"/>
  <c r="F49" i="6" s="1"/>
  <c r="H47" i="6"/>
  <c r="H49" i="6" s="1"/>
  <c r="F48" i="6"/>
  <c r="H48" i="6"/>
  <c r="N6" i="4" l="1"/>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O124" i="11"/>
  <c r="I124" i="11"/>
  <c r="O123" i="11"/>
  <c r="I123" i="11"/>
  <c r="O122" i="11"/>
  <c r="I122" i="11"/>
  <c r="O121" i="11"/>
  <c r="I121" i="11"/>
  <c r="O120" i="11"/>
  <c r="I120" i="11"/>
  <c r="O119" i="11"/>
  <c r="I119" i="11"/>
  <c r="O118" i="11"/>
  <c r="I118" i="11"/>
  <c r="O117" i="11"/>
  <c r="I117" i="11"/>
  <c r="O116" i="11"/>
  <c r="I116" i="11"/>
  <c r="O115" i="11"/>
  <c r="I115" i="11"/>
  <c r="O114" i="11"/>
  <c r="I114" i="11"/>
  <c r="O113" i="11"/>
  <c r="I113" i="11"/>
  <c r="O112" i="11"/>
  <c r="I112" i="11"/>
  <c r="O111" i="11"/>
  <c r="I111" i="11"/>
  <c r="O110" i="11"/>
  <c r="I110" i="11"/>
  <c r="O109" i="11"/>
  <c r="I109" i="11"/>
  <c r="O108" i="11"/>
  <c r="I108" i="11"/>
  <c r="O107" i="11"/>
  <c r="I107" i="11"/>
  <c r="O106" i="11"/>
  <c r="I106" i="11"/>
  <c r="O105" i="11"/>
  <c r="I105" i="11"/>
  <c r="O104" i="11"/>
  <c r="I104" i="11"/>
  <c r="O103" i="11"/>
  <c r="I103" i="11"/>
  <c r="O102" i="11"/>
  <c r="I102" i="11"/>
  <c r="O101" i="11"/>
  <c r="I101" i="11"/>
  <c r="O100" i="11"/>
  <c r="I100" i="11"/>
  <c r="O99" i="11"/>
  <c r="I99" i="11"/>
  <c r="O98" i="11"/>
  <c r="I98" i="11"/>
  <c r="O97" i="11"/>
  <c r="I97" i="11"/>
  <c r="O96" i="11"/>
  <c r="I96" i="11"/>
  <c r="O95" i="11"/>
  <c r="I95" i="11"/>
  <c r="O94" i="11"/>
  <c r="I94" i="11"/>
  <c r="O93" i="11"/>
  <c r="I93" i="11"/>
  <c r="O92" i="11"/>
  <c r="I92" i="11"/>
  <c r="O91" i="11"/>
  <c r="I91" i="11"/>
  <c r="O90" i="11"/>
  <c r="I90" i="11"/>
  <c r="O89" i="11"/>
  <c r="I89" i="11"/>
  <c r="O88" i="11"/>
  <c r="I88" i="11"/>
  <c r="O87" i="11"/>
  <c r="I87" i="11"/>
  <c r="O86" i="11"/>
  <c r="I86" i="11"/>
  <c r="O85" i="11"/>
  <c r="I85" i="11"/>
  <c r="O84" i="11"/>
  <c r="I84" i="11"/>
  <c r="O83" i="11"/>
  <c r="I83" i="11"/>
  <c r="O82" i="11"/>
  <c r="I82" i="11"/>
  <c r="O81" i="11"/>
  <c r="I81" i="11"/>
  <c r="O80" i="11"/>
  <c r="I80" i="11"/>
  <c r="O79" i="11"/>
  <c r="I79" i="11"/>
  <c r="O78" i="11"/>
  <c r="I78" i="11"/>
  <c r="O77" i="11"/>
  <c r="I77" i="11"/>
  <c r="O76" i="11"/>
  <c r="I76" i="11"/>
  <c r="O75" i="11"/>
  <c r="I75" i="11"/>
  <c r="O74" i="11"/>
  <c r="I74" i="11"/>
  <c r="O73" i="11"/>
  <c r="I73" i="11"/>
  <c r="O72" i="11"/>
  <c r="I72" i="11"/>
  <c r="O71" i="11"/>
  <c r="I71" i="11"/>
  <c r="O70" i="11"/>
  <c r="I70" i="11"/>
  <c r="O69" i="11"/>
  <c r="I69" i="11"/>
  <c r="O68" i="11"/>
  <c r="I68" i="11"/>
  <c r="O67" i="11"/>
  <c r="I67" i="11"/>
  <c r="O60" i="13"/>
  <c r="I60" i="13"/>
  <c r="O59" i="13"/>
  <c r="I59" i="13"/>
  <c r="O58" i="13"/>
  <c r="I58" i="13"/>
  <c r="O57" i="13"/>
  <c r="I57" i="13"/>
  <c r="O56" i="13"/>
  <c r="I56" i="13"/>
  <c r="O55" i="13"/>
  <c r="I55" i="13"/>
  <c r="O54" i="13"/>
  <c r="I54" i="13"/>
  <c r="O53" i="13"/>
  <c r="I53" i="13"/>
  <c r="O52" i="13"/>
  <c r="I52" i="13"/>
  <c r="O51" i="13"/>
  <c r="I51" i="13"/>
  <c r="O50" i="13"/>
  <c r="I50" i="13"/>
  <c r="O49" i="13"/>
  <c r="I49" i="13"/>
  <c r="O48" i="13"/>
  <c r="I48" i="13"/>
  <c r="O47" i="13"/>
  <c r="I47" i="13"/>
  <c r="O46" i="13"/>
  <c r="I46" i="13"/>
  <c r="O45" i="13"/>
  <c r="I45" i="13"/>
  <c r="O44" i="13"/>
  <c r="I44" i="13"/>
  <c r="O43" i="13"/>
  <c r="I43" i="13"/>
  <c r="O42" i="13"/>
  <c r="I42" i="13"/>
  <c r="O41" i="13"/>
  <c r="I41" i="13"/>
  <c r="O40" i="13"/>
  <c r="I40" i="13"/>
  <c r="O39" i="13"/>
  <c r="I39" i="13"/>
  <c r="O38" i="13"/>
  <c r="I38" i="13"/>
  <c r="O37" i="13"/>
  <c r="I37" i="13"/>
  <c r="O36" i="13"/>
  <c r="I36" i="13"/>
  <c r="O35" i="13"/>
  <c r="I35" i="13"/>
  <c r="O124" i="9"/>
  <c r="I124" i="9"/>
  <c r="O123" i="9"/>
  <c r="I123" i="9"/>
  <c r="O122" i="9"/>
  <c r="I122" i="9"/>
  <c r="O121" i="9"/>
  <c r="I121" i="9"/>
  <c r="O120" i="9"/>
  <c r="I120" i="9"/>
  <c r="O119" i="9"/>
  <c r="I119" i="9"/>
  <c r="O118" i="9"/>
  <c r="I118" i="9"/>
  <c r="O117" i="9"/>
  <c r="I117" i="9"/>
  <c r="O116" i="9"/>
  <c r="I116" i="9"/>
  <c r="O115" i="9"/>
  <c r="I115" i="9"/>
  <c r="O114" i="9"/>
  <c r="I114" i="9"/>
  <c r="O113" i="9"/>
  <c r="I113" i="9"/>
  <c r="O112" i="9"/>
  <c r="I112" i="9"/>
  <c r="O111" i="9"/>
  <c r="I111" i="9"/>
  <c r="O110" i="9"/>
  <c r="I110" i="9"/>
  <c r="O109" i="9"/>
  <c r="I109" i="9"/>
  <c r="O108" i="9"/>
  <c r="I108" i="9"/>
  <c r="O107" i="9"/>
  <c r="I107" i="9"/>
  <c r="O106" i="9"/>
  <c r="I106" i="9"/>
  <c r="O105" i="9"/>
  <c r="I105" i="9"/>
  <c r="O104" i="9"/>
  <c r="I104" i="9"/>
  <c r="O103" i="9"/>
  <c r="I103" i="9"/>
  <c r="O102" i="9"/>
  <c r="I102" i="9"/>
  <c r="O101" i="9"/>
  <c r="I101" i="9"/>
  <c r="O100" i="9"/>
  <c r="I100" i="9"/>
  <c r="O99" i="9"/>
  <c r="I99" i="9"/>
  <c r="O98" i="9"/>
  <c r="I98" i="9"/>
  <c r="O97" i="9"/>
  <c r="I97" i="9"/>
  <c r="O96" i="9"/>
  <c r="I96" i="9"/>
  <c r="O95" i="9"/>
  <c r="I95" i="9"/>
  <c r="O94" i="9"/>
  <c r="I94" i="9"/>
  <c r="O93" i="9"/>
  <c r="I93" i="9"/>
  <c r="O92" i="9"/>
  <c r="I92" i="9"/>
  <c r="O91" i="9"/>
  <c r="I91" i="9"/>
  <c r="O90" i="9"/>
  <c r="I90" i="9"/>
  <c r="O89" i="9"/>
  <c r="I89" i="9"/>
  <c r="O88" i="9"/>
  <c r="I88" i="9"/>
  <c r="O87" i="9"/>
  <c r="I87" i="9"/>
  <c r="O86" i="9"/>
  <c r="I86" i="9"/>
  <c r="O85" i="9"/>
  <c r="I85" i="9"/>
  <c r="O84" i="9"/>
  <c r="I84" i="9"/>
  <c r="O83" i="9"/>
  <c r="I83" i="9"/>
  <c r="O82" i="9"/>
  <c r="I82" i="9"/>
  <c r="O81" i="9"/>
  <c r="I81" i="9"/>
  <c r="O80" i="9"/>
  <c r="I80" i="9"/>
  <c r="O79" i="9"/>
  <c r="I79" i="9"/>
  <c r="O78" i="9"/>
  <c r="I78" i="9"/>
  <c r="O77" i="9"/>
  <c r="I77" i="9"/>
  <c r="O76" i="9"/>
  <c r="I76" i="9"/>
  <c r="O75" i="9"/>
  <c r="I75" i="9"/>
  <c r="O74" i="9"/>
  <c r="I74" i="9"/>
  <c r="O73" i="9"/>
  <c r="I73" i="9"/>
  <c r="O72" i="9"/>
  <c r="I72" i="9"/>
  <c r="O71" i="9"/>
  <c r="I71" i="9"/>
  <c r="O70" i="9"/>
  <c r="I70" i="9"/>
  <c r="O69" i="9"/>
  <c r="I69" i="9"/>
  <c r="O68" i="9"/>
  <c r="I68" i="9"/>
  <c r="O67" i="9"/>
  <c r="I67" i="9"/>
  <c r="N68" i="7"/>
  <c r="H68" i="7"/>
  <c r="I68" i="7" s="1"/>
  <c r="N67" i="7"/>
  <c r="H67" i="7"/>
  <c r="I67" i="7" s="1"/>
  <c r="J67" i="7" s="1"/>
  <c r="N66" i="7"/>
  <c r="O66" i="7" s="1"/>
  <c r="P66" i="7" s="1"/>
  <c r="H66" i="7"/>
  <c r="I66" i="7" s="1"/>
  <c r="J66" i="7" s="1"/>
  <c r="N65" i="7"/>
  <c r="O65" i="7" s="1"/>
  <c r="P65" i="7" s="1"/>
  <c r="H65" i="7"/>
  <c r="N64" i="7"/>
  <c r="H64" i="7"/>
  <c r="I64" i="7" s="1"/>
  <c r="N63" i="7"/>
  <c r="H63" i="7"/>
  <c r="I63" i="7" s="1"/>
  <c r="N62" i="7"/>
  <c r="O62" i="7" s="1"/>
  <c r="H62" i="7"/>
  <c r="I62" i="7" s="1"/>
  <c r="N61" i="7"/>
  <c r="O61" i="7" s="1"/>
  <c r="H61" i="7"/>
  <c r="N60" i="7"/>
  <c r="H60" i="7"/>
  <c r="N59" i="7"/>
  <c r="O59" i="7" s="1"/>
  <c r="H59" i="7"/>
  <c r="I59" i="7" s="1"/>
  <c r="J59" i="7" s="1"/>
  <c r="N58" i="7"/>
  <c r="O58" i="7" s="1"/>
  <c r="P58" i="7" s="1"/>
  <c r="H58" i="7"/>
  <c r="I58" i="7" s="1"/>
  <c r="N57" i="7"/>
  <c r="H57" i="7"/>
  <c r="N56" i="7"/>
  <c r="H56" i="7"/>
  <c r="N55" i="7"/>
  <c r="O55" i="7" s="1"/>
  <c r="H55" i="7"/>
  <c r="I55" i="7" s="1"/>
  <c r="N54" i="7"/>
  <c r="O54" i="7" s="1"/>
  <c r="H54" i="7"/>
  <c r="I54" i="7" s="1"/>
  <c r="J54" i="7" s="1"/>
  <c r="N53" i="7"/>
  <c r="O53" i="7" s="1"/>
  <c r="H53" i="7"/>
  <c r="N52" i="7"/>
  <c r="H52" i="7"/>
  <c r="I52" i="7" s="1"/>
  <c r="N51" i="7"/>
  <c r="H51" i="7"/>
  <c r="I51" i="7" s="1"/>
  <c r="J51" i="7" s="1"/>
  <c r="N50" i="7"/>
  <c r="O50" i="7" s="1"/>
  <c r="P50" i="7" s="1"/>
  <c r="H50" i="7"/>
  <c r="N49" i="7"/>
  <c r="H49" i="7"/>
  <c r="N48" i="7"/>
  <c r="H48" i="7"/>
  <c r="I48" i="7" s="1"/>
  <c r="N47" i="7"/>
  <c r="H47" i="7"/>
  <c r="I47" i="7" s="1"/>
  <c r="N46" i="7"/>
  <c r="O46" i="7" s="1"/>
  <c r="H46" i="7"/>
  <c r="I46" i="7" s="1"/>
  <c r="N45" i="7"/>
  <c r="O45" i="7" s="1"/>
  <c r="H45" i="7"/>
  <c r="N44" i="7"/>
  <c r="H44" i="7"/>
  <c r="N43" i="7"/>
  <c r="O43" i="7" s="1"/>
  <c r="H43" i="7"/>
  <c r="I43" i="7" s="1"/>
  <c r="J43" i="7" s="1"/>
  <c r="N42" i="7"/>
  <c r="O42" i="7" s="1"/>
  <c r="P42" i="7" s="1"/>
  <c r="H42" i="7"/>
  <c r="I42" i="7" s="1"/>
  <c r="N41" i="7"/>
  <c r="H41" i="7"/>
  <c r="N40" i="7"/>
  <c r="H40" i="7"/>
  <c r="N39" i="7"/>
  <c r="O39" i="7" s="1"/>
  <c r="H39" i="7"/>
  <c r="I39" i="7" s="1"/>
  <c r="N124" i="8"/>
  <c r="H124" i="8"/>
  <c r="N123" i="8"/>
  <c r="H123" i="8"/>
  <c r="N122" i="8"/>
  <c r="H122" i="8"/>
  <c r="N121" i="8"/>
  <c r="H121" i="8"/>
  <c r="N120" i="8"/>
  <c r="H120" i="8"/>
  <c r="N119" i="8"/>
  <c r="H119" i="8"/>
  <c r="N118" i="8"/>
  <c r="H118" i="8"/>
  <c r="N117" i="8"/>
  <c r="H117" i="8"/>
  <c r="N116" i="8"/>
  <c r="H116" i="8"/>
  <c r="N115" i="8"/>
  <c r="H115" i="8"/>
  <c r="N114" i="8"/>
  <c r="H114" i="8"/>
  <c r="N113" i="8"/>
  <c r="H113" i="8"/>
  <c r="N112" i="8"/>
  <c r="H112" i="8"/>
  <c r="N111" i="8"/>
  <c r="H111" i="8"/>
  <c r="N110" i="8"/>
  <c r="H110" i="8"/>
  <c r="N109" i="8"/>
  <c r="H109" i="8"/>
  <c r="N108" i="8"/>
  <c r="H108" i="8"/>
  <c r="N107" i="8"/>
  <c r="H107" i="8"/>
  <c r="N106" i="8"/>
  <c r="H106" i="8"/>
  <c r="N105" i="8"/>
  <c r="H105" i="8"/>
  <c r="N104" i="8"/>
  <c r="H104" i="8"/>
  <c r="N103" i="8"/>
  <c r="H103" i="8"/>
  <c r="N102" i="8"/>
  <c r="H102" i="8"/>
  <c r="N101" i="8"/>
  <c r="H101" i="8"/>
  <c r="N100" i="8"/>
  <c r="H100" i="8"/>
  <c r="N99" i="8"/>
  <c r="H99" i="8"/>
  <c r="N98" i="8"/>
  <c r="H98" i="8"/>
  <c r="N97" i="8"/>
  <c r="H97" i="8"/>
  <c r="N96" i="8"/>
  <c r="H96" i="8"/>
  <c r="N95" i="8"/>
  <c r="H95" i="8"/>
  <c r="N94" i="8"/>
  <c r="H94" i="8"/>
  <c r="N93" i="8"/>
  <c r="H93" i="8"/>
  <c r="N92" i="8"/>
  <c r="H92" i="8"/>
  <c r="N91" i="8"/>
  <c r="H91" i="8"/>
  <c r="N90" i="8"/>
  <c r="H90" i="8"/>
  <c r="N89" i="8"/>
  <c r="H89" i="8"/>
  <c r="N88" i="8"/>
  <c r="H88" i="8"/>
  <c r="N87" i="8"/>
  <c r="H87" i="8"/>
  <c r="N86" i="8"/>
  <c r="H86" i="8"/>
  <c r="N85" i="8"/>
  <c r="H85" i="8"/>
  <c r="N84" i="8"/>
  <c r="H84" i="8"/>
  <c r="N83" i="8"/>
  <c r="H83" i="8"/>
  <c r="N82" i="8"/>
  <c r="H82" i="8"/>
  <c r="N81" i="8"/>
  <c r="H81" i="8"/>
  <c r="N80" i="8"/>
  <c r="H80" i="8"/>
  <c r="N79" i="8"/>
  <c r="H79" i="8"/>
  <c r="N78" i="8"/>
  <c r="H78" i="8"/>
  <c r="N77" i="8"/>
  <c r="H77" i="8"/>
  <c r="N76" i="8"/>
  <c r="H76" i="8"/>
  <c r="N75" i="8"/>
  <c r="H75" i="8"/>
  <c r="N74" i="8"/>
  <c r="H74" i="8"/>
  <c r="N73" i="8"/>
  <c r="H73" i="8"/>
  <c r="N72" i="8"/>
  <c r="H72" i="8"/>
  <c r="N71" i="8"/>
  <c r="H71" i="8"/>
  <c r="N70" i="8"/>
  <c r="H70" i="8"/>
  <c r="N69" i="8"/>
  <c r="H69" i="8"/>
  <c r="N68" i="8"/>
  <c r="H68" i="8"/>
  <c r="N67" i="8"/>
  <c r="H67" i="8"/>
  <c r="O124" i="12"/>
  <c r="I124" i="12"/>
  <c r="O123" i="12"/>
  <c r="I123" i="12"/>
  <c r="O122" i="12"/>
  <c r="I122" i="12"/>
  <c r="O121" i="12"/>
  <c r="I121" i="12"/>
  <c r="O120" i="12"/>
  <c r="I120" i="12"/>
  <c r="O119" i="12"/>
  <c r="I119" i="12"/>
  <c r="O118" i="12"/>
  <c r="I118" i="12"/>
  <c r="O117" i="12"/>
  <c r="I117" i="12"/>
  <c r="O116" i="12"/>
  <c r="I116" i="12"/>
  <c r="O115" i="12"/>
  <c r="I115" i="12"/>
  <c r="O114" i="12"/>
  <c r="I114" i="12"/>
  <c r="O113" i="12"/>
  <c r="I113" i="12"/>
  <c r="O112" i="12"/>
  <c r="I112" i="12"/>
  <c r="O111" i="12"/>
  <c r="I111" i="12"/>
  <c r="O110" i="12"/>
  <c r="I110" i="12"/>
  <c r="O109" i="12"/>
  <c r="I109" i="12"/>
  <c r="O108" i="12"/>
  <c r="I108" i="12"/>
  <c r="O107" i="12"/>
  <c r="I107" i="12"/>
  <c r="O106" i="12"/>
  <c r="I106" i="12"/>
  <c r="O105" i="12"/>
  <c r="I105" i="12"/>
  <c r="O104" i="12"/>
  <c r="I104" i="12"/>
  <c r="O103" i="12"/>
  <c r="I103" i="12"/>
  <c r="O102" i="12"/>
  <c r="I102" i="12"/>
  <c r="O101" i="12"/>
  <c r="I101" i="12"/>
  <c r="O100" i="12"/>
  <c r="I100" i="12"/>
  <c r="O99" i="12"/>
  <c r="I99" i="12"/>
  <c r="O98" i="12"/>
  <c r="I98" i="12"/>
  <c r="O97" i="12"/>
  <c r="I97" i="12"/>
  <c r="O96" i="12"/>
  <c r="I96" i="12"/>
  <c r="O95" i="12"/>
  <c r="I95" i="12"/>
  <c r="O94" i="12"/>
  <c r="I94" i="12"/>
  <c r="O93" i="12"/>
  <c r="I93" i="12"/>
  <c r="O92" i="12"/>
  <c r="I92" i="12"/>
  <c r="O91" i="12"/>
  <c r="I91" i="12"/>
  <c r="O90" i="12"/>
  <c r="I90" i="12"/>
  <c r="O89" i="12"/>
  <c r="I89" i="12"/>
  <c r="O88" i="12"/>
  <c r="I88" i="12"/>
  <c r="O87" i="12"/>
  <c r="I87" i="12"/>
  <c r="O86" i="12"/>
  <c r="I86" i="12"/>
  <c r="O85" i="12"/>
  <c r="I85" i="12"/>
  <c r="O84" i="12"/>
  <c r="I84" i="12"/>
  <c r="O83" i="12"/>
  <c r="I83" i="12"/>
  <c r="O82" i="12"/>
  <c r="I82" i="12"/>
  <c r="O81" i="12"/>
  <c r="I81" i="12"/>
  <c r="O80" i="12"/>
  <c r="I80" i="12"/>
  <c r="O79" i="12"/>
  <c r="I79" i="12"/>
  <c r="O78" i="12"/>
  <c r="I78" i="12"/>
  <c r="O77" i="12"/>
  <c r="I77" i="12"/>
  <c r="O76" i="12"/>
  <c r="I76" i="12"/>
  <c r="O75" i="12"/>
  <c r="I75" i="12"/>
  <c r="O74" i="12"/>
  <c r="I74" i="12"/>
  <c r="O73" i="12"/>
  <c r="I73" i="12"/>
  <c r="O72" i="12"/>
  <c r="I72" i="12"/>
  <c r="O71" i="12"/>
  <c r="I71" i="12"/>
  <c r="O70" i="12"/>
  <c r="I70" i="12"/>
  <c r="O69" i="12"/>
  <c r="I69" i="12"/>
  <c r="O68" i="12"/>
  <c r="I68" i="12"/>
  <c r="O67" i="12"/>
  <c r="I67" i="12"/>
  <c r="N6" i="9"/>
  <c r="O124" i="10"/>
  <c r="I124" i="10"/>
  <c r="O123" i="10"/>
  <c r="I123" i="10"/>
  <c r="O122" i="10"/>
  <c r="I122" i="10"/>
  <c r="O121" i="10"/>
  <c r="I121" i="10"/>
  <c r="O120" i="10"/>
  <c r="I120" i="10"/>
  <c r="O119" i="10"/>
  <c r="I119" i="10"/>
  <c r="O118" i="10"/>
  <c r="I118" i="10"/>
  <c r="O117" i="10"/>
  <c r="I117" i="10"/>
  <c r="O116" i="10"/>
  <c r="I116" i="10"/>
  <c r="O115" i="10"/>
  <c r="I115" i="10"/>
  <c r="O114" i="10"/>
  <c r="I114" i="10"/>
  <c r="O113" i="10"/>
  <c r="I113" i="10"/>
  <c r="O112" i="10"/>
  <c r="I112" i="10"/>
  <c r="O111" i="10"/>
  <c r="I111" i="10"/>
  <c r="O110" i="10"/>
  <c r="I110" i="10"/>
  <c r="O109" i="10"/>
  <c r="I109" i="10"/>
  <c r="O108" i="10"/>
  <c r="I108" i="10"/>
  <c r="O107" i="10"/>
  <c r="I107" i="10"/>
  <c r="O106" i="10"/>
  <c r="I106" i="10"/>
  <c r="O105" i="10"/>
  <c r="I105" i="10"/>
  <c r="O104" i="10"/>
  <c r="I104" i="10"/>
  <c r="O103" i="10"/>
  <c r="I103" i="10"/>
  <c r="O102" i="10"/>
  <c r="I102" i="10"/>
  <c r="O101" i="10"/>
  <c r="I101" i="10"/>
  <c r="O100" i="10"/>
  <c r="I100" i="10"/>
  <c r="O99" i="10"/>
  <c r="I99" i="10"/>
  <c r="O98" i="10"/>
  <c r="I98" i="10"/>
  <c r="O97" i="10"/>
  <c r="I97" i="10"/>
  <c r="O96" i="10"/>
  <c r="I96" i="10"/>
  <c r="O95" i="10"/>
  <c r="I95" i="10"/>
  <c r="O94" i="10"/>
  <c r="I94" i="10"/>
  <c r="O93" i="10"/>
  <c r="I93" i="10"/>
  <c r="O92" i="10"/>
  <c r="I92" i="10"/>
  <c r="O91" i="10"/>
  <c r="I91" i="10"/>
  <c r="O90" i="10"/>
  <c r="I90" i="10"/>
  <c r="O89" i="10"/>
  <c r="I89" i="10"/>
  <c r="O88" i="10"/>
  <c r="I88" i="10"/>
  <c r="O87" i="10"/>
  <c r="I87" i="10"/>
  <c r="O86" i="10"/>
  <c r="I86" i="10"/>
  <c r="O85" i="10"/>
  <c r="I85" i="10"/>
  <c r="O84" i="10"/>
  <c r="I84" i="10"/>
  <c r="O83" i="10"/>
  <c r="I83" i="10"/>
  <c r="O82" i="10"/>
  <c r="I82" i="10"/>
  <c r="O81" i="10"/>
  <c r="I81" i="10"/>
  <c r="O80" i="10"/>
  <c r="I80" i="10"/>
  <c r="O79" i="10"/>
  <c r="I79" i="10"/>
  <c r="O78" i="10"/>
  <c r="I78" i="10"/>
  <c r="O77" i="10"/>
  <c r="I77" i="10"/>
  <c r="O76" i="10"/>
  <c r="I76" i="10"/>
  <c r="O75" i="10"/>
  <c r="I75" i="10"/>
  <c r="O74" i="10"/>
  <c r="I74" i="10"/>
  <c r="O73" i="10"/>
  <c r="I73" i="10"/>
  <c r="O72" i="10"/>
  <c r="I72" i="10"/>
  <c r="O71" i="10"/>
  <c r="I71" i="10"/>
  <c r="O70" i="10"/>
  <c r="I70" i="10"/>
  <c r="O69" i="10"/>
  <c r="I69" i="10"/>
  <c r="O68" i="10"/>
  <c r="I68" i="10"/>
  <c r="O67" i="10"/>
  <c r="I67" i="10"/>
  <c r="N6" i="10"/>
  <c r="M6" i="7"/>
  <c r="N66" i="8"/>
  <c r="H66" i="8"/>
  <c r="N65" i="8"/>
  <c r="H65" i="8"/>
  <c r="N64" i="8"/>
  <c r="H64" i="8"/>
  <c r="N63" i="8"/>
  <c r="H63" i="8"/>
  <c r="N62" i="8"/>
  <c r="H62" i="8"/>
  <c r="N61" i="8"/>
  <c r="H61" i="8"/>
  <c r="N60" i="8"/>
  <c r="H60" i="8"/>
  <c r="N59" i="8"/>
  <c r="H59" i="8"/>
  <c r="N58" i="8"/>
  <c r="H58" i="8"/>
  <c r="N57" i="8"/>
  <c r="H57" i="8"/>
  <c r="N56" i="8"/>
  <c r="H56" i="8"/>
  <c r="N55" i="8"/>
  <c r="H55" i="8"/>
  <c r="N54" i="8"/>
  <c r="H54" i="8"/>
  <c r="N53" i="8"/>
  <c r="H53" i="8"/>
  <c r="N52" i="8"/>
  <c r="H52" i="8"/>
  <c r="N51" i="8"/>
  <c r="H51" i="8"/>
  <c r="N50" i="8"/>
  <c r="H50" i="8"/>
  <c r="N49" i="8"/>
  <c r="H49" i="8"/>
  <c r="N48" i="8"/>
  <c r="H48" i="8"/>
  <c r="N47" i="8"/>
  <c r="H47" i="8"/>
  <c r="N46" i="8"/>
  <c r="H46" i="8"/>
  <c r="N45" i="8"/>
  <c r="H45" i="8"/>
  <c r="N44" i="8"/>
  <c r="H44" i="8"/>
  <c r="N43" i="8"/>
  <c r="H43" i="8"/>
  <c r="N42" i="8"/>
  <c r="H42" i="8"/>
  <c r="N41" i="8"/>
  <c r="H41" i="8"/>
  <c r="N40" i="8"/>
  <c r="H40" i="8"/>
  <c r="N39" i="8"/>
  <c r="H39" i="8"/>
  <c r="N38" i="8"/>
  <c r="H38" i="8"/>
  <c r="M6"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O66" i="9"/>
  <c r="I66" i="9"/>
  <c r="O65" i="9"/>
  <c r="I65" i="9"/>
  <c r="O64" i="9"/>
  <c r="I64" i="9"/>
  <c r="O63" i="9"/>
  <c r="I63" i="9"/>
  <c r="O62" i="9"/>
  <c r="I62" i="9"/>
  <c r="O61" i="9"/>
  <c r="I61" i="9"/>
  <c r="O60" i="9"/>
  <c r="I60" i="9"/>
  <c r="O59" i="9"/>
  <c r="I59" i="9"/>
  <c r="O58" i="9"/>
  <c r="I58" i="9"/>
  <c r="O57" i="9"/>
  <c r="I57" i="9"/>
  <c r="O56" i="9"/>
  <c r="I56" i="9"/>
  <c r="O55" i="9"/>
  <c r="I55" i="9"/>
  <c r="O54" i="9"/>
  <c r="I54" i="9"/>
  <c r="O53" i="9"/>
  <c r="I53" i="9"/>
  <c r="O52" i="9"/>
  <c r="I52" i="9"/>
  <c r="O51" i="9"/>
  <c r="I51" i="9"/>
  <c r="O50" i="9"/>
  <c r="I50" i="9"/>
  <c r="O49" i="9"/>
  <c r="I49" i="9"/>
  <c r="O48" i="9"/>
  <c r="I48" i="9"/>
  <c r="O47" i="9"/>
  <c r="I47" i="9"/>
  <c r="O46" i="9"/>
  <c r="I46" i="9"/>
  <c r="O45" i="9"/>
  <c r="I45" i="9"/>
  <c r="O44" i="9"/>
  <c r="I44" i="9"/>
  <c r="O43" i="9"/>
  <c r="I43" i="9"/>
  <c r="O42" i="9"/>
  <c r="I42" i="9"/>
  <c r="O41" i="9"/>
  <c r="I41" i="9"/>
  <c r="O40" i="9"/>
  <c r="I40" i="9"/>
  <c r="O39" i="9"/>
  <c r="I39" i="9"/>
  <c r="O38" i="9"/>
  <c r="I38" i="9"/>
  <c r="O66" i="10"/>
  <c r="I66" i="10"/>
  <c r="O65" i="10"/>
  <c r="I65" i="10"/>
  <c r="O64" i="10"/>
  <c r="I64" i="10"/>
  <c r="O63" i="10"/>
  <c r="I63" i="10"/>
  <c r="O62" i="10"/>
  <c r="I62" i="10"/>
  <c r="O61" i="10"/>
  <c r="I61" i="10"/>
  <c r="O60" i="10"/>
  <c r="I60" i="10"/>
  <c r="O59" i="10"/>
  <c r="I59" i="10"/>
  <c r="O58" i="10"/>
  <c r="I58" i="10"/>
  <c r="O57" i="10"/>
  <c r="I57" i="10"/>
  <c r="O56" i="10"/>
  <c r="I56" i="10"/>
  <c r="O55" i="10"/>
  <c r="I55" i="10"/>
  <c r="O54" i="10"/>
  <c r="I54" i="10"/>
  <c r="O53" i="10"/>
  <c r="I53" i="10"/>
  <c r="O52" i="10"/>
  <c r="I52" i="10"/>
  <c r="O51" i="10"/>
  <c r="I51" i="10"/>
  <c r="O50" i="10"/>
  <c r="I50" i="10"/>
  <c r="O49" i="10"/>
  <c r="I49" i="10"/>
  <c r="O48" i="10"/>
  <c r="I48" i="10"/>
  <c r="O47" i="10"/>
  <c r="I47" i="10"/>
  <c r="O46" i="10"/>
  <c r="I46" i="10"/>
  <c r="O45" i="10"/>
  <c r="I45" i="10"/>
  <c r="O44" i="10"/>
  <c r="I44" i="10"/>
  <c r="O43" i="10"/>
  <c r="I43" i="10"/>
  <c r="O42" i="10"/>
  <c r="I42" i="10"/>
  <c r="O41" i="10"/>
  <c r="I41" i="10"/>
  <c r="O40" i="10"/>
  <c r="I40" i="10"/>
  <c r="O39" i="10"/>
  <c r="I39" i="10"/>
  <c r="O38" i="10"/>
  <c r="I38" i="10"/>
  <c r="J1" i="10"/>
  <c r="J118" i="10" s="1"/>
  <c r="O66" i="11"/>
  <c r="I66" i="11"/>
  <c r="O65" i="11"/>
  <c r="I65" i="11"/>
  <c r="O64" i="11"/>
  <c r="I64" i="11"/>
  <c r="O63" i="11"/>
  <c r="I63" i="11"/>
  <c r="O62" i="11"/>
  <c r="I62" i="11"/>
  <c r="O61" i="11"/>
  <c r="I61" i="11"/>
  <c r="O60" i="11"/>
  <c r="I60" i="11"/>
  <c r="O59" i="11"/>
  <c r="I59" i="11"/>
  <c r="O58" i="11"/>
  <c r="I58" i="11"/>
  <c r="O57" i="11"/>
  <c r="I57" i="11"/>
  <c r="O56" i="11"/>
  <c r="I56" i="11"/>
  <c r="O55" i="11"/>
  <c r="I55" i="11"/>
  <c r="O54" i="11"/>
  <c r="I54" i="11"/>
  <c r="O53" i="11"/>
  <c r="I53" i="11"/>
  <c r="O52" i="11"/>
  <c r="I52" i="11"/>
  <c r="O51" i="11"/>
  <c r="I51" i="11"/>
  <c r="O50" i="11"/>
  <c r="I50" i="11"/>
  <c r="O49" i="11"/>
  <c r="I49" i="11"/>
  <c r="O48" i="11"/>
  <c r="I48" i="11"/>
  <c r="O47" i="11"/>
  <c r="I47" i="11"/>
  <c r="O46" i="11"/>
  <c r="I46" i="11"/>
  <c r="O45" i="11"/>
  <c r="I45" i="11"/>
  <c r="O44" i="11"/>
  <c r="I44" i="11"/>
  <c r="O43" i="11"/>
  <c r="I43" i="11"/>
  <c r="O42" i="11"/>
  <c r="I42" i="11"/>
  <c r="O41" i="11"/>
  <c r="I41" i="11"/>
  <c r="O40" i="11"/>
  <c r="I40" i="11"/>
  <c r="O39" i="11"/>
  <c r="I39" i="11"/>
  <c r="O38" i="11"/>
  <c r="I38" i="11"/>
  <c r="N6" i="11"/>
  <c r="N6" i="12"/>
  <c r="O66" i="12"/>
  <c r="I66" i="12"/>
  <c r="O65" i="12"/>
  <c r="I65" i="12"/>
  <c r="O64" i="12"/>
  <c r="I64" i="12"/>
  <c r="O63" i="12"/>
  <c r="I63" i="12"/>
  <c r="O62" i="12"/>
  <c r="I62" i="12"/>
  <c r="O61" i="12"/>
  <c r="I61" i="12"/>
  <c r="O60" i="12"/>
  <c r="I60" i="12"/>
  <c r="O59" i="12"/>
  <c r="I59" i="12"/>
  <c r="O58" i="12"/>
  <c r="I58" i="12"/>
  <c r="O57" i="12"/>
  <c r="I57" i="12"/>
  <c r="O56" i="12"/>
  <c r="I56" i="12"/>
  <c r="O55" i="12"/>
  <c r="I55" i="12"/>
  <c r="O54" i="12"/>
  <c r="I54" i="12"/>
  <c r="O53" i="12"/>
  <c r="I53" i="12"/>
  <c r="O52" i="12"/>
  <c r="I52" i="12"/>
  <c r="O51" i="12"/>
  <c r="I51" i="12"/>
  <c r="O50" i="12"/>
  <c r="I50" i="12"/>
  <c r="O49" i="12"/>
  <c r="I49" i="12"/>
  <c r="O48" i="12"/>
  <c r="I48" i="12"/>
  <c r="O47" i="12"/>
  <c r="I47" i="12"/>
  <c r="O46" i="12"/>
  <c r="I46" i="12"/>
  <c r="O45" i="12"/>
  <c r="I45" i="12"/>
  <c r="O44" i="12"/>
  <c r="I44" i="12"/>
  <c r="O43" i="12"/>
  <c r="I43" i="12"/>
  <c r="O42" i="12"/>
  <c r="I42" i="12"/>
  <c r="O41" i="12"/>
  <c r="I41" i="12"/>
  <c r="O40" i="12"/>
  <c r="I40" i="12"/>
  <c r="O39" i="12"/>
  <c r="I39" i="12"/>
  <c r="O38" i="12"/>
  <c r="I38" i="12"/>
  <c r="N6"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J1" i="13"/>
  <c r="J1" i="12"/>
  <c r="J1" i="11"/>
  <c r="J90" i="11" s="1"/>
  <c r="P98" i="11" s="1"/>
  <c r="Q98" i="11" s="1"/>
  <c r="J1" i="9"/>
  <c r="J124" i="9" s="1"/>
  <c r="I1" i="8"/>
  <c r="I102" i="8" s="1"/>
  <c r="H5" i="18"/>
  <c r="H6" i="18"/>
  <c r="H7" i="18"/>
  <c r="H8" i="18"/>
  <c r="H9" i="18"/>
  <c r="H10" i="18"/>
  <c r="H11" i="18"/>
  <c r="H12" i="18"/>
  <c r="H13" i="18"/>
  <c r="H14" i="18"/>
  <c r="H15" i="18"/>
  <c r="H16" i="18"/>
  <c r="H17" i="18"/>
  <c r="H18" i="18"/>
  <c r="H19" i="18"/>
  <c r="H20" i="18"/>
  <c r="H21" i="18"/>
  <c r="H4" i="18"/>
  <c r="B12" i="14"/>
  <c r="G2" i="15"/>
  <c r="K1" i="15" s="1"/>
  <c r="B14" i="14"/>
  <c r="I2" i="15" l="1"/>
  <c r="D17" i="14" s="1"/>
  <c r="J38" i="10"/>
  <c r="J63" i="10"/>
  <c r="P71" i="10" s="1"/>
  <c r="Q71" i="10" s="1"/>
  <c r="J41" i="10"/>
  <c r="J43" i="10"/>
  <c r="P50" i="10" s="1"/>
  <c r="Q50" i="10" s="1"/>
  <c r="J47" i="10"/>
  <c r="P70" i="9"/>
  <c r="Q70" i="9" s="1"/>
  <c r="P82" i="9"/>
  <c r="Q82" i="9" s="1"/>
  <c r="J45" i="10"/>
  <c r="J47" i="7"/>
  <c r="O49" i="7"/>
  <c r="P49" i="7" s="1"/>
  <c r="P54" i="7"/>
  <c r="S54" i="7" s="1"/>
  <c r="J63" i="7"/>
  <c r="P69" i="9"/>
  <c r="Q69" i="9" s="1"/>
  <c r="J78" i="9"/>
  <c r="K78" i="9" s="1"/>
  <c r="P81" i="9"/>
  <c r="Q81" i="9" s="1"/>
  <c r="J90" i="9"/>
  <c r="K90" i="9" s="1"/>
  <c r="P93" i="9"/>
  <c r="J98" i="9"/>
  <c r="K98" i="9" s="1"/>
  <c r="P101" i="9"/>
  <c r="Q101" i="9" s="1"/>
  <c r="J106" i="9"/>
  <c r="K106" i="9" s="1"/>
  <c r="P109" i="9"/>
  <c r="Q109" i="9" s="1"/>
  <c r="J114" i="9"/>
  <c r="K114" i="9" s="1"/>
  <c r="T114" i="9" s="1"/>
  <c r="P117" i="9"/>
  <c r="Q117" i="9" s="1"/>
  <c r="J122" i="9"/>
  <c r="K122" i="9" s="1"/>
  <c r="K124" i="9"/>
  <c r="J42" i="7"/>
  <c r="S42" i="7" s="1"/>
  <c r="J64" i="7"/>
  <c r="J68" i="7"/>
  <c r="P85" i="9"/>
  <c r="Q85" i="9" s="1"/>
  <c r="Q93" i="9"/>
  <c r="P118" i="9"/>
  <c r="Q118" i="9" s="1"/>
  <c r="J42" i="10"/>
  <c r="J46" i="10"/>
  <c r="J54" i="10"/>
  <c r="J56" i="10"/>
  <c r="J58" i="10"/>
  <c r="J60" i="10"/>
  <c r="P68" i="10" s="1"/>
  <c r="J62" i="10"/>
  <c r="P70" i="10" s="1"/>
  <c r="Q70" i="10" s="1"/>
  <c r="J64" i="10"/>
  <c r="P72" i="10" s="1"/>
  <c r="Q72" i="10" s="1"/>
  <c r="J66" i="10"/>
  <c r="J110" i="10"/>
  <c r="P120" i="10" s="1"/>
  <c r="J116" i="10"/>
  <c r="K116" i="10" s="1"/>
  <c r="J74" i="9"/>
  <c r="K74" i="9" s="1"/>
  <c r="P78" i="9"/>
  <c r="Q78" i="9" s="1"/>
  <c r="J86" i="9"/>
  <c r="K86" i="9" s="1"/>
  <c r="P90" i="9"/>
  <c r="Q90" i="9" s="1"/>
  <c r="T90" i="9" s="1"/>
  <c r="P98" i="9"/>
  <c r="Q98" i="9" s="1"/>
  <c r="T98" i="9" s="1"/>
  <c r="P106" i="9"/>
  <c r="Q106" i="9" s="1"/>
  <c r="P114" i="9"/>
  <c r="Q114" i="9" s="1"/>
  <c r="P122" i="9"/>
  <c r="Q122" i="9" s="1"/>
  <c r="P36" i="13"/>
  <c r="Q36" i="13" s="1"/>
  <c r="P48" i="13"/>
  <c r="P56" i="13"/>
  <c r="P58" i="13"/>
  <c r="Q58" i="13" s="1"/>
  <c r="P39" i="7"/>
  <c r="P43" i="7"/>
  <c r="J48" i="7"/>
  <c r="J52" i="7"/>
  <c r="P55" i="7"/>
  <c r="P59" i="7"/>
  <c r="P73" i="9"/>
  <c r="Q73" i="9" s="1"/>
  <c r="P94" i="9"/>
  <c r="Q94" i="9" s="1"/>
  <c r="P102" i="9"/>
  <c r="Q102" i="9" s="1"/>
  <c r="P110" i="9"/>
  <c r="Q110" i="9" s="1"/>
  <c r="J39" i="7"/>
  <c r="I40" i="7"/>
  <c r="J40" i="7" s="1"/>
  <c r="O41" i="7"/>
  <c r="P41" i="7" s="1"/>
  <c r="S43" i="7"/>
  <c r="I44" i="7"/>
  <c r="J44" i="7" s="1"/>
  <c r="P46" i="7"/>
  <c r="O47" i="7"/>
  <c r="P47" i="7" s="1"/>
  <c r="I50" i="7"/>
  <c r="J50" i="7" s="1"/>
  <c r="S50" i="7" s="1"/>
  <c r="O51" i="7"/>
  <c r="P51" i="7" s="1"/>
  <c r="S51" i="7" s="1"/>
  <c r="J55" i="7"/>
  <c r="I56" i="7"/>
  <c r="J56" i="7" s="1"/>
  <c r="O57" i="7"/>
  <c r="P57" i="7" s="1"/>
  <c r="S59" i="7"/>
  <c r="I60" i="7"/>
  <c r="J60" i="7" s="1"/>
  <c r="P62" i="7"/>
  <c r="O63" i="7"/>
  <c r="P63" i="7" s="1"/>
  <c r="O67" i="7"/>
  <c r="P67" i="7" s="1"/>
  <c r="S67" i="7" s="1"/>
  <c r="J70" i="9"/>
  <c r="K70" i="9" s="1"/>
  <c r="T70" i="9" s="1"/>
  <c r="P74" i="9"/>
  <c r="Q74" i="9" s="1"/>
  <c r="P77" i="9"/>
  <c r="Q77" i="9" s="1"/>
  <c r="J82" i="9"/>
  <c r="K82" i="9" s="1"/>
  <c r="P86" i="9"/>
  <c r="Q86" i="9" s="1"/>
  <c r="T86" i="9" s="1"/>
  <c r="P89" i="9"/>
  <c r="Q89" i="9" s="1"/>
  <c r="J94" i="9"/>
  <c r="K94" i="9" s="1"/>
  <c r="P97" i="9"/>
  <c r="Q97" i="9" s="1"/>
  <c r="J102" i="9"/>
  <c r="K102" i="9" s="1"/>
  <c r="P105" i="9"/>
  <c r="Q105" i="9" s="1"/>
  <c r="J110" i="9"/>
  <c r="K110" i="9" s="1"/>
  <c r="P113" i="9"/>
  <c r="Q113" i="9" s="1"/>
  <c r="J118" i="9"/>
  <c r="K118" i="9" s="1"/>
  <c r="P121" i="9"/>
  <c r="Q121" i="9" s="1"/>
  <c r="J41" i="13"/>
  <c r="J45" i="13"/>
  <c r="K45" i="13" s="1"/>
  <c r="J53" i="13"/>
  <c r="K53" i="13" s="1"/>
  <c r="J57" i="13"/>
  <c r="K57" i="13" s="1"/>
  <c r="J59" i="13"/>
  <c r="K59" i="13" s="1"/>
  <c r="J69" i="11"/>
  <c r="K69" i="11" s="1"/>
  <c r="J76" i="11"/>
  <c r="J85" i="11"/>
  <c r="P92" i="11" s="1"/>
  <c r="Q92" i="11" s="1"/>
  <c r="J92" i="11"/>
  <c r="K92" i="11" s="1"/>
  <c r="J73" i="11"/>
  <c r="K73" i="11" s="1"/>
  <c r="J74" i="11"/>
  <c r="P81" i="11" s="1"/>
  <c r="Q81" i="11" s="1"/>
  <c r="J80" i="11"/>
  <c r="K80" i="11" s="1"/>
  <c r="J89" i="11"/>
  <c r="P97" i="11" s="1"/>
  <c r="Q97" i="11" s="1"/>
  <c r="J96" i="11"/>
  <c r="K96" i="11" s="1"/>
  <c r="J123" i="11"/>
  <c r="K123" i="11" s="1"/>
  <c r="J119" i="11"/>
  <c r="K119" i="11" s="1"/>
  <c r="J115" i="11"/>
  <c r="J111" i="11"/>
  <c r="K111" i="11" s="1"/>
  <c r="J107" i="11"/>
  <c r="J103" i="11"/>
  <c r="J99" i="11"/>
  <c r="J95" i="11"/>
  <c r="K95" i="11" s="1"/>
  <c r="J91" i="11"/>
  <c r="K91" i="11" s="1"/>
  <c r="J87" i="11"/>
  <c r="J83" i="11"/>
  <c r="J79" i="11"/>
  <c r="J75" i="11"/>
  <c r="J71" i="11"/>
  <c r="J67" i="11"/>
  <c r="J118" i="11"/>
  <c r="K118" i="11" s="1"/>
  <c r="J114" i="11"/>
  <c r="P121" i="11" s="1"/>
  <c r="Q121" i="11" s="1"/>
  <c r="J110" i="11"/>
  <c r="J106" i="11"/>
  <c r="K106" i="11" s="1"/>
  <c r="J88" i="11"/>
  <c r="K88" i="11" s="1"/>
  <c r="J122" i="11"/>
  <c r="K122" i="11" s="1"/>
  <c r="J102" i="11"/>
  <c r="P109" i="11" s="1"/>
  <c r="Q109" i="11" s="1"/>
  <c r="J86" i="11"/>
  <c r="P93" i="11" s="1"/>
  <c r="Q93" i="11" s="1"/>
  <c r="K90" i="11"/>
  <c r="J68" i="11"/>
  <c r="K68" i="11" s="1"/>
  <c r="J77" i="11"/>
  <c r="P87" i="11" s="1"/>
  <c r="Q87" i="11" s="1"/>
  <c r="J78" i="11"/>
  <c r="P88" i="11" s="1"/>
  <c r="Q88" i="11" s="1"/>
  <c r="J84" i="11"/>
  <c r="K84" i="11" s="1"/>
  <c r="J93" i="11"/>
  <c r="P101" i="11" s="1"/>
  <c r="Q101" i="11" s="1"/>
  <c r="J94" i="11"/>
  <c r="P102" i="11" s="1"/>
  <c r="Q102" i="11" s="1"/>
  <c r="J100" i="11"/>
  <c r="K100" i="11" s="1"/>
  <c r="J104" i="11"/>
  <c r="J108" i="11"/>
  <c r="K110" i="11"/>
  <c r="J112" i="11"/>
  <c r="K112" i="11" s="1"/>
  <c r="J116" i="11"/>
  <c r="K116" i="11" s="1"/>
  <c r="J120" i="11"/>
  <c r="K120" i="11" s="1"/>
  <c r="J70" i="11"/>
  <c r="P77" i="11" s="1"/>
  <c r="Q77" i="11" s="1"/>
  <c r="J72" i="11"/>
  <c r="K72" i="11" s="1"/>
  <c r="J81" i="11"/>
  <c r="K81" i="11" s="1"/>
  <c r="J82" i="11"/>
  <c r="K82" i="11" s="1"/>
  <c r="J97" i="11"/>
  <c r="K97" i="11" s="1"/>
  <c r="J98" i="11"/>
  <c r="P105" i="11" s="1"/>
  <c r="Q105" i="11" s="1"/>
  <c r="J101" i="11"/>
  <c r="K101" i="11" s="1"/>
  <c r="J105" i="11"/>
  <c r="P115" i="11" s="1"/>
  <c r="Q115" i="11" s="1"/>
  <c r="J109" i="11"/>
  <c r="K109" i="11" s="1"/>
  <c r="J113" i="11"/>
  <c r="K113" i="11" s="1"/>
  <c r="J117" i="11"/>
  <c r="K117" i="11" s="1"/>
  <c r="J121" i="11"/>
  <c r="K121" i="11" s="1"/>
  <c r="J124" i="11"/>
  <c r="K124" i="11" s="1"/>
  <c r="J38" i="13"/>
  <c r="K38" i="13" s="1"/>
  <c r="P41" i="13"/>
  <c r="Q41" i="13" s="1"/>
  <c r="J46" i="13"/>
  <c r="K46" i="13" s="1"/>
  <c r="P49" i="13"/>
  <c r="Q49" i="13" s="1"/>
  <c r="J54" i="13"/>
  <c r="K54" i="13" s="1"/>
  <c r="J58" i="13"/>
  <c r="K58" i="13" s="1"/>
  <c r="J37" i="13"/>
  <c r="K37" i="13" s="1"/>
  <c r="P40" i="13"/>
  <c r="Q40" i="13" s="1"/>
  <c r="P44" i="13"/>
  <c r="Q44" i="13" s="1"/>
  <c r="J49" i="13"/>
  <c r="K49" i="13" s="1"/>
  <c r="P52" i="13"/>
  <c r="Q52" i="13" s="1"/>
  <c r="P60" i="13"/>
  <c r="Q60" i="13" s="1"/>
  <c r="P35" i="13"/>
  <c r="Q35" i="13" s="1"/>
  <c r="J36" i="13"/>
  <c r="K36" i="13" s="1"/>
  <c r="P39" i="13"/>
  <c r="Q39" i="13" s="1"/>
  <c r="J40" i="13"/>
  <c r="K40" i="13" s="1"/>
  <c r="K41" i="13"/>
  <c r="P43" i="13"/>
  <c r="Q43" i="13" s="1"/>
  <c r="J44" i="13"/>
  <c r="K44" i="13" s="1"/>
  <c r="P47" i="13"/>
  <c r="Q47" i="13" s="1"/>
  <c r="J48" i="13"/>
  <c r="K48" i="13" s="1"/>
  <c r="Q48" i="13"/>
  <c r="P51" i="13"/>
  <c r="Q51" i="13" s="1"/>
  <c r="J52" i="13"/>
  <c r="K52" i="13" s="1"/>
  <c r="P55" i="13"/>
  <c r="Q55" i="13" s="1"/>
  <c r="J56" i="13"/>
  <c r="K56" i="13" s="1"/>
  <c r="Q56" i="13"/>
  <c r="P59" i="13"/>
  <c r="Q59" i="13" s="1"/>
  <c r="J60" i="13"/>
  <c r="K60" i="13" s="1"/>
  <c r="P37" i="13"/>
  <c r="Q37" i="13" s="1"/>
  <c r="J42" i="13"/>
  <c r="K42" i="13" s="1"/>
  <c r="P45" i="13"/>
  <c r="Q45" i="13" s="1"/>
  <c r="J50" i="13"/>
  <c r="K50" i="13" s="1"/>
  <c r="P53" i="13"/>
  <c r="Q53" i="13" s="1"/>
  <c r="P57" i="13"/>
  <c r="Q57" i="13" s="1"/>
  <c r="J35" i="13"/>
  <c r="K35" i="13" s="1"/>
  <c r="P38" i="13"/>
  <c r="Q38" i="13" s="1"/>
  <c r="J39" i="13"/>
  <c r="K39" i="13" s="1"/>
  <c r="P42" i="13"/>
  <c r="Q42" i="13" s="1"/>
  <c r="J43" i="13"/>
  <c r="K43" i="13" s="1"/>
  <c r="P46" i="13"/>
  <c r="Q46" i="13" s="1"/>
  <c r="J47" i="13"/>
  <c r="K47" i="13" s="1"/>
  <c r="P50" i="13"/>
  <c r="Q50" i="13" s="1"/>
  <c r="J51" i="13"/>
  <c r="K51" i="13" s="1"/>
  <c r="P54" i="13"/>
  <c r="Q54" i="13" s="1"/>
  <c r="J55" i="13"/>
  <c r="K55" i="13" s="1"/>
  <c r="P68" i="9"/>
  <c r="Q68" i="9" s="1"/>
  <c r="P84" i="9"/>
  <c r="Q84" i="9" s="1"/>
  <c r="P72" i="9"/>
  <c r="Q72" i="9" s="1"/>
  <c r="P88" i="9"/>
  <c r="Q88" i="9" s="1"/>
  <c r="P76" i="9"/>
  <c r="Q76" i="9" s="1"/>
  <c r="P80" i="9"/>
  <c r="Q80" i="9" s="1"/>
  <c r="J69" i="9"/>
  <c r="K69" i="9" s="1"/>
  <c r="T69" i="9" s="1"/>
  <c r="J73" i="9"/>
  <c r="K73" i="9" s="1"/>
  <c r="J77" i="9"/>
  <c r="K77" i="9" s="1"/>
  <c r="J81" i="9"/>
  <c r="K81" i="9" s="1"/>
  <c r="J85" i="9"/>
  <c r="K85" i="9" s="1"/>
  <c r="T85" i="9" s="1"/>
  <c r="J89" i="9"/>
  <c r="K89" i="9" s="1"/>
  <c r="P92" i="9"/>
  <c r="Q92" i="9" s="1"/>
  <c r="J93" i="9"/>
  <c r="K93" i="9" s="1"/>
  <c r="P96" i="9"/>
  <c r="Q96" i="9" s="1"/>
  <c r="J97" i="9"/>
  <c r="K97" i="9" s="1"/>
  <c r="P100" i="9"/>
  <c r="Q100" i="9" s="1"/>
  <c r="J101" i="9"/>
  <c r="K101" i="9" s="1"/>
  <c r="P104" i="9"/>
  <c r="Q104" i="9" s="1"/>
  <c r="J105" i="9"/>
  <c r="K105" i="9" s="1"/>
  <c r="P108" i="9"/>
  <c r="Q108" i="9" s="1"/>
  <c r="J109" i="9"/>
  <c r="K109" i="9" s="1"/>
  <c r="P112" i="9"/>
  <c r="Q112" i="9" s="1"/>
  <c r="J113" i="9"/>
  <c r="K113" i="9" s="1"/>
  <c r="P116" i="9"/>
  <c r="Q116" i="9" s="1"/>
  <c r="J117" i="9"/>
  <c r="K117" i="9" s="1"/>
  <c r="P120" i="9"/>
  <c r="Q120" i="9" s="1"/>
  <c r="J121" i="9"/>
  <c r="K121" i="9" s="1"/>
  <c r="P124" i="9"/>
  <c r="Q124" i="9" s="1"/>
  <c r="T124" i="9" s="1"/>
  <c r="P67" i="9"/>
  <c r="Q67" i="9" s="1"/>
  <c r="J68" i="9"/>
  <c r="K68" i="9" s="1"/>
  <c r="P71" i="9"/>
  <c r="Q71" i="9" s="1"/>
  <c r="J72" i="9"/>
  <c r="K72" i="9" s="1"/>
  <c r="P75" i="9"/>
  <c r="Q75" i="9" s="1"/>
  <c r="J76" i="9"/>
  <c r="K76" i="9" s="1"/>
  <c r="P79" i="9"/>
  <c r="Q79" i="9" s="1"/>
  <c r="J80" i="9"/>
  <c r="K80" i="9" s="1"/>
  <c r="P83" i="9"/>
  <c r="Q83" i="9" s="1"/>
  <c r="J84" i="9"/>
  <c r="K84" i="9" s="1"/>
  <c r="P87" i="9"/>
  <c r="Q87" i="9" s="1"/>
  <c r="J88" i="9"/>
  <c r="K88" i="9" s="1"/>
  <c r="P91" i="9"/>
  <c r="Q91" i="9" s="1"/>
  <c r="J92" i="9"/>
  <c r="K92" i="9" s="1"/>
  <c r="P95" i="9"/>
  <c r="Q95" i="9" s="1"/>
  <c r="J96" i="9"/>
  <c r="K96" i="9" s="1"/>
  <c r="P99" i="9"/>
  <c r="Q99" i="9" s="1"/>
  <c r="J100" i="9"/>
  <c r="K100" i="9" s="1"/>
  <c r="P103" i="9"/>
  <c r="Q103" i="9" s="1"/>
  <c r="J104" i="9"/>
  <c r="K104" i="9" s="1"/>
  <c r="P107" i="9"/>
  <c r="Q107" i="9" s="1"/>
  <c r="J108" i="9"/>
  <c r="K108" i="9" s="1"/>
  <c r="P111" i="9"/>
  <c r="Q111" i="9" s="1"/>
  <c r="J112" i="9"/>
  <c r="K112" i="9" s="1"/>
  <c r="P115" i="9"/>
  <c r="Q115" i="9" s="1"/>
  <c r="J116" i="9"/>
  <c r="K116" i="9" s="1"/>
  <c r="P119" i="9"/>
  <c r="Q119" i="9" s="1"/>
  <c r="J120" i="9"/>
  <c r="K120" i="9" s="1"/>
  <c r="P123" i="9"/>
  <c r="Q123" i="9" s="1"/>
  <c r="J67" i="9"/>
  <c r="K67" i="9" s="1"/>
  <c r="J71" i="9"/>
  <c r="K71" i="9" s="1"/>
  <c r="J75" i="9"/>
  <c r="K75" i="9" s="1"/>
  <c r="J79" i="9"/>
  <c r="K79" i="9" s="1"/>
  <c r="J83" i="9"/>
  <c r="K83" i="9" s="1"/>
  <c r="J87" i="9"/>
  <c r="K87" i="9" s="1"/>
  <c r="J91" i="9"/>
  <c r="K91" i="9" s="1"/>
  <c r="J95" i="9"/>
  <c r="K95" i="9" s="1"/>
  <c r="J99" i="9"/>
  <c r="K99" i="9" s="1"/>
  <c r="J103" i="9"/>
  <c r="K103" i="9" s="1"/>
  <c r="J107" i="9"/>
  <c r="K107" i="9" s="1"/>
  <c r="J111" i="9"/>
  <c r="K111" i="9" s="1"/>
  <c r="J115" i="9"/>
  <c r="K115" i="9" s="1"/>
  <c r="J119" i="9"/>
  <c r="K119" i="9" s="1"/>
  <c r="J123" i="9"/>
  <c r="K123" i="9" s="1"/>
  <c r="P93" i="12"/>
  <c r="Q93" i="12" s="1"/>
  <c r="J90" i="12"/>
  <c r="K90" i="12" s="1"/>
  <c r="P85" i="12"/>
  <c r="Q85" i="12" s="1"/>
  <c r="J82" i="12"/>
  <c r="K82" i="12" s="1"/>
  <c r="P77" i="12"/>
  <c r="Q77" i="12" s="1"/>
  <c r="J74" i="12"/>
  <c r="K74" i="12" s="1"/>
  <c r="P69" i="12"/>
  <c r="Q69" i="12" s="1"/>
  <c r="P59" i="12"/>
  <c r="Q59" i="12" s="1"/>
  <c r="J56" i="12"/>
  <c r="K56" i="12" s="1"/>
  <c r="P121" i="12"/>
  <c r="Q121" i="12" s="1"/>
  <c r="J118" i="12"/>
  <c r="K118" i="12" s="1"/>
  <c r="P113" i="12"/>
  <c r="Q113" i="12" s="1"/>
  <c r="J110" i="12"/>
  <c r="K110" i="12" s="1"/>
  <c r="P105" i="12"/>
  <c r="Q105" i="12" s="1"/>
  <c r="J102" i="12"/>
  <c r="K102" i="12" s="1"/>
  <c r="P97" i="12"/>
  <c r="Q97" i="12" s="1"/>
  <c r="J94" i="12"/>
  <c r="K94" i="12" s="1"/>
  <c r="P89" i="12"/>
  <c r="Q89" i="12" s="1"/>
  <c r="J86" i="12"/>
  <c r="K86" i="12" s="1"/>
  <c r="P81" i="12"/>
  <c r="Q81" i="12" s="1"/>
  <c r="J78" i="12"/>
  <c r="K78" i="12" s="1"/>
  <c r="P73" i="12"/>
  <c r="Q73" i="12" s="1"/>
  <c r="J70" i="12"/>
  <c r="K70" i="12" s="1"/>
  <c r="P43" i="12"/>
  <c r="Q43" i="12" s="1"/>
  <c r="J40" i="12"/>
  <c r="K40" i="12" s="1"/>
  <c r="J22" i="13"/>
  <c r="K22" i="13" s="1"/>
  <c r="J38" i="11"/>
  <c r="P45" i="11" s="1"/>
  <c r="Q45" i="11" s="1"/>
  <c r="P71" i="12"/>
  <c r="Q71" i="12" s="1"/>
  <c r="P79" i="12"/>
  <c r="Q79" i="12" s="1"/>
  <c r="P87" i="12"/>
  <c r="Q87" i="12" s="1"/>
  <c r="J106" i="12"/>
  <c r="K106" i="12" s="1"/>
  <c r="P109" i="12"/>
  <c r="Q109" i="12" s="1"/>
  <c r="J122" i="12"/>
  <c r="K122" i="12" s="1"/>
  <c r="O44" i="7"/>
  <c r="P44" i="7" s="1"/>
  <c r="J46" i="7"/>
  <c r="S46" i="7" s="1"/>
  <c r="I49" i="7"/>
  <c r="J49" i="7" s="1"/>
  <c r="P53" i="7"/>
  <c r="O60" i="7"/>
  <c r="P60" i="7" s="1"/>
  <c r="J62" i="7"/>
  <c r="S62" i="7" s="1"/>
  <c r="I65" i="7"/>
  <c r="J65" i="7" s="1"/>
  <c r="S65" i="7" s="1"/>
  <c r="S66" i="7"/>
  <c r="J41" i="11"/>
  <c r="K41" i="11" s="1"/>
  <c r="J48" i="11"/>
  <c r="K48" i="11" s="1"/>
  <c r="J60" i="11"/>
  <c r="K60" i="11" s="1"/>
  <c r="J44" i="11"/>
  <c r="P51" i="11" s="1"/>
  <c r="Q51" i="11" s="1"/>
  <c r="O48" i="7"/>
  <c r="P48" i="7" s="1"/>
  <c r="S48" i="7" s="1"/>
  <c r="O64" i="7"/>
  <c r="P64" i="7" s="1"/>
  <c r="S64" i="7" s="1"/>
  <c r="J17" i="13"/>
  <c r="K17" i="13" s="1"/>
  <c r="J29" i="13"/>
  <c r="K29" i="13" s="1"/>
  <c r="J20" i="13"/>
  <c r="K20" i="13" s="1"/>
  <c r="J24" i="13"/>
  <c r="K24" i="13" s="1"/>
  <c r="J13" i="13"/>
  <c r="K13" i="13" s="1"/>
  <c r="J10" i="13"/>
  <c r="K10" i="13" s="1"/>
  <c r="O40" i="7"/>
  <c r="P40" i="7" s="1"/>
  <c r="I45" i="7"/>
  <c r="J45" i="7" s="1"/>
  <c r="O56" i="7"/>
  <c r="P56" i="7" s="1"/>
  <c r="J58" i="7"/>
  <c r="S58" i="7" s="1"/>
  <c r="I61" i="7"/>
  <c r="J61" i="7" s="1"/>
  <c r="J45" i="11"/>
  <c r="P55" i="11" s="1"/>
  <c r="Q55" i="11" s="1"/>
  <c r="I53" i="7"/>
  <c r="J53" i="7" s="1"/>
  <c r="J31" i="13"/>
  <c r="K31" i="13" s="1"/>
  <c r="J56" i="11"/>
  <c r="P63" i="11" s="1"/>
  <c r="Q63" i="11" s="1"/>
  <c r="P74" i="12"/>
  <c r="Q74" i="12" s="1"/>
  <c r="P90" i="12"/>
  <c r="Q90" i="12" s="1"/>
  <c r="J98" i="12"/>
  <c r="K98" i="12" s="1"/>
  <c r="P101" i="12"/>
  <c r="Q101" i="12" s="1"/>
  <c r="J114" i="12"/>
  <c r="K114" i="12" s="1"/>
  <c r="P117" i="12"/>
  <c r="I41" i="7"/>
  <c r="J41" i="7" s="1"/>
  <c r="S41" i="7" s="1"/>
  <c r="P45" i="7"/>
  <c r="O52" i="7"/>
  <c r="P52" i="7" s="1"/>
  <c r="I57" i="7"/>
  <c r="J57" i="7" s="1"/>
  <c r="P61" i="7"/>
  <c r="O68" i="7"/>
  <c r="P68" i="7" s="1"/>
  <c r="J15" i="13"/>
  <c r="K15" i="13" s="1"/>
  <c r="P51" i="12"/>
  <c r="Q51" i="12" s="1"/>
  <c r="J53" i="11"/>
  <c r="K53" i="11" s="1"/>
  <c r="J59" i="10"/>
  <c r="P67" i="10" s="1"/>
  <c r="Q67" i="10" s="1"/>
  <c r="J39" i="10"/>
  <c r="J72" i="10"/>
  <c r="P79" i="10" s="1"/>
  <c r="Q79" i="10" s="1"/>
  <c r="P95" i="12"/>
  <c r="Q95" i="12" s="1"/>
  <c r="P103" i="12"/>
  <c r="Q103" i="12" s="1"/>
  <c r="P111" i="12"/>
  <c r="Q111" i="12" s="1"/>
  <c r="P119" i="12"/>
  <c r="Q119" i="12" s="1"/>
  <c r="P122" i="12"/>
  <c r="Q122" i="12" s="1"/>
  <c r="J26" i="13"/>
  <c r="K26" i="13" s="1"/>
  <c r="J11" i="13"/>
  <c r="K11" i="13" s="1"/>
  <c r="J49" i="10"/>
  <c r="J51" i="10"/>
  <c r="J53" i="10"/>
  <c r="J57" i="10"/>
  <c r="J61" i="10"/>
  <c r="P69" i="10" s="1"/>
  <c r="Q69" i="10" s="1"/>
  <c r="J65" i="10"/>
  <c r="P73" i="10" s="1"/>
  <c r="Q73" i="10" s="1"/>
  <c r="J55" i="10"/>
  <c r="J74" i="10"/>
  <c r="P81" i="10" s="1"/>
  <c r="Q81" i="10" s="1"/>
  <c r="J84" i="10"/>
  <c r="K84" i="10" s="1"/>
  <c r="P67" i="12"/>
  <c r="Q67" i="12" s="1"/>
  <c r="P75" i="12"/>
  <c r="Q75" i="12" s="1"/>
  <c r="P83" i="12"/>
  <c r="Q83" i="12" s="1"/>
  <c r="P91" i="12"/>
  <c r="Q91" i="12" s="1"/>
  <c r="P94" i="12"/>
  <c r="Q94" i="12" s="1"/>
  <c r="P52" i="12"/>
  <c r="Q52" i="12" s="1"/>
  <c r="J65" i="11"/>
  <c r="J50" i="10"/>
  <c r="J94" i="10"/>
  <c r="P102" i="10" s="1"/>
  <c r="Q102" i="10" s="1"/>
  <c r="J100" i="10"/>
  <c r="P107" i="10" s="1"/>
  <c r="Q107" i="10" s="1"/>
  <c r="P99" i="12"/>
  <c r="Q99" i="12" s="1"/>
  <c r="P107" i="12"/>
  <c r="Q107" i="12" s="1"/>
  <c r="P115" i="12"/>
  <c r="Q115" i="12" s="1"/>
  <c r="Q117" i="12"/>
  <c r="O79" i="8"/>
  <c r="P79" i="8" s="1"/>
  <c r="O84" i="8"/>
  <c r="P84" i="8" s="1"/>
  <c r="I88" i="8"/>
  <c r="J88" i="8" s="1"/>
  <c r="O89" i="8"/>
  <c r="P89" i="8" s="1"/>
  <c r="I97" i="8"/>
  <c r="J97" i="8" s="1"/>
  <c r="J102" i="8"/>
  <c r="I123" i="8"/>
  <c r="J123" i="8" s="1"/>
  <c r="O67" i="8"/>
  <c r="P67" i="8" s="1"/>
  <c r="I69" i="8"/>
  <c r="J69" i="8" s="1"/>
  <c r="I70" i="8"/>
  <c r="J70" i="8" s="1"/>
  <c r="O72" i="8"/>
  <c r="P72" i="8" s="1"/>
  <c r="I76" i="8"/>
  <c r="J76" i="8" s="1"/>
  <c r="O77" i="8"/>
  <c r="P77" i="8" s="1"/>
  <c r="O83" i="8"/>
  <c r="P83" i="8" s="1"/>
  <c r="I85" i="8"/>
  <c r="J85" i="8" s="1"/>
  <c r="I86" i="8"/>
  <c r="J86" i="8" s="1"/>
  <c r="O88" i="8"/>
  <c r="P88" i="8" s="1"/>
  <c r="I92" i="8"/>
  <c r="J92" i="8" s="1"/>
  <c r="O93" i="8"/>
  <c r="P93" i="8" s="1"/>
  <c r="O99" i="8"/>
  <c r="P99" i="8" s="1"/>
  <c r="I101" i="8"/>
  <c r="J101" i="8" s="1"/>
  <c r="O103" i="8"/>
  <c r="P103" i="8" s="1"/>
  <c r="O107" i="8"/>
  <c r="P107" i="8" s="1"/>
  <c r="I111" i="8"/>
  <c r="J111" i="8" s="1"/>
  <c r="O110" i="8"/>
  <c r="P110" i="8" s="1"/>
  <c r="I107" i="8"/>
  <c r="J107" i="8" s="1"/>
  <c r="O106" i="8"/>
  <c r="P106" i="8" s="1"/>
  <c r="I103" i="8"/>
  <c r="J103" i="8" s="1"/>
  <c r="O102" i="8"/>
  <c r="P102" i="8" s="1"/>
  <c r="I99" i="8"/>
  <c r="J99" i="8" s="1"/>
  <c r="O98" i="8"/>
  <c r="P98" i="8" s="1"/>
  <c r="I95" i="8"/>
  <c r="J95" i="8" s="1"/>
  <c r="O94" i="8"/>
  <c r="P94" i="8" s="1"/>
  <c r="I91" i="8"/>
  <c r="J91" i="8" s="1"/>
  <c r="O90" i="8"/>
  <c r="P90" i="8" s="1"/>
  <c r="I87" i="8"/>
  <c r="J87" i="8" s="1"/>
  <c r="O86" i="8"/>
  <c r="P86" i="8" s="1"/>
  <c r="I83" i="8"/>
  <c r="J83" i="8" s="1"/>
  <c r="S83" i="8" s="1"/>
  <c r="O82" i="8"/>
  <c r="P82" i="8" s="1"/>
  <c r="I79" i="8"/>
  <c r="J79" i="8" s="1"/>
  <c r="O78" i="8"/>
  <c r="P78" i="8" s="1"/>
  <c r="I75" i="8"/>
  <c r="J75" i="8" s="1"/>
  <c r="O74" i="8"/>
  <c r="P74" i="8" s="1"/>
  <c r="I71" i="8"/>
  <c r="J71" i="8" s="1"/>
  <c r="O70" i="8"/>
  <c r="P70" i="8" s="1"/>
  <c r="I67" i="8"/>
  <c r="J67" i="8" s="1"/>
  <c r="I114" i="8"/>
  <c r="J114" i="8" s="1"/>
  <c r="I106" i="8"/>
  <c r="J106" i="8" s="1"/>
  <c r="O117" i="8"/>
  <c r="P117" i="8" s="1"/>
  <c r="O113" i="8"/>
  <c r="P113" i="8" s="1"/>
  <c r="O105" i="8"/>
  <c r="P105" i="8" s="1"/>
  <c r="I122" i="8"/>
  <c r="J122" i="8" s="1"/>
  <c r="O121" i="8"/>
  <c r="P121" i="8" s="1"/>
  <c r="I118" i="8"/>
  <c r="J118" i="8" s="1"/>
  <c r="I110" i="8"/>
  <c r="J110" i="8" s="1"/>
  <c r="O109" i="8"/>
  <c r="P109" i="8" s="1"/>
  <c r="O68" i="8"/>
  <c r="P68" i="8" s="1"/>
  <c r="I81" i="8"/>
  <c r="J81" i="8" s="1"/>
  <c r="O95" i="8"/>
  <c r="P95" i="8" s="1"/>
  <c r="I98" i="8"/>
  <c r="J98" i="8" s="1"/>
  <c r="O100" i="8"/>
  <c r="P100" i="8" s="1"/>
  <c r="I115" i="8"/>
  <c r="J115" i="8" s="1"/>
  <c r="I73" i="8"/>
  <c r="J73" i="8" s="1"/>
  <c r="I74" i="8"/>
  <c r="J74" i="8" s="1"/>
  <c r="O76" i="8"/>
  <c r="P76" i="8" s="1"/>
  <c r="I80" i="8"/>
  <c r="J80" i="8" s="1"/>
  <c r="O81" i="8"/>
  <c r="P81" i="8" s="1"/>
  <c r="O87" i="8"/>
  <c r="P87" i="8" s="1"/>
  <c r="I89" i="8"/>
  <c r="J89" i="8" s="1"/>
  <c r="I90" i="8"/>
  <c r="J90" i="8" s="1"/>
  <c r="O92" i="8"/>
  <c r="P92" i="8" s="1"/>
  <c r="I96" i="8"/>
  <c r="J96" i="8" s="1"/>
  <c r="O97" i="8"/>
  <c r="P97" i="8" s="1"/>
  <c r="I104" i="8"/>
  <c r="J104" i="8" s="1"/>
  <c r="I108" i="8"/>
  <c r="J108" i="8" s="1"/>
  <c r="O73" i="8"/>
  <c r="P73" i="8" s="1"/>
  <c r="I82" i="8"/>
  <c r="J82" i="8" s="1"/>
  <c r="I119" i="8"/>
  <c r="J119" i="8" s="1"/>
  <c r="I68" i="8"/>
  <c r="J68" i="8" s="1"/>
  <c r="O69" i="8"/>
  <c r="P69" i="8" s="1"/>
  <c r="O75" i="8"/>
  <c r="P75" i="8" s="1"/>
  <c r="I77" i="8"/>
  <c r="J77" i="8" s="1"/>
  <c r="I78" i="8"/>
  <c r="J78" i="8" s="1"/>
  <c r="O80" i="8"/>
  <c r="P80" i="8" s="1"/>
  <c r="I84" i="8"/>
  <c r="J84" i="8" s="1"/>
  <c r="O85" i="8"/>
  <c r="P85" i="8" s="1"/>
  <c r="O91" i="8"/>
  <c r="P91" i="8" s="1"/>
  <c r="I93" i="8"/>
  <c r="J93" i="8" s="1"/>
  <c r="I94" i="8"/>
  <c r="J94" i="8" s="1"/>
  <c r="O96" i="8"/>
  <c r="P96" i="8" s="1"/>
  <c r="I100" i="8"/>
  <c r="J100" i="8" s="1"/>
  <c r="O101" i="8"/>
  <c r="P101" i="8" s="1"/>
  <c r="O114" i="8"/>
  <c r="P114" i="8" s="1"/>
  <c r="O118" i="8"/>
  <c r="P118" i="8" s="1"/>
  <c r="O122" i="8"/>
  <c r="P122" i="8" s="1"/>
  <c r="O104" i="8"/>
  <c r="P104" i="8" s="1"/>
  <c r="I105" i="8"/>
  <c r="J105" i="8" s="1"/>
  <c r="O108" i="8"/>
  <c r="P108" i="8" s="1"/>
  <c r="I109" i="8"/>
  <c r="J109" i="8" s="1"/>
  <c r="O112" i="8"/>
  <c r="P112" i="8" s="1"/>
  <c r="I113" i="8"/>
  <c r="J113" i="8" s="1"/>
  <c r="O116" i="8"/>
  <c r="P116" i="8" s="1"/>
  <c r="I117" i="8"/>
  <c r="J117" i="8" s="1"/>
  <c r="O120" i="8"/>
  <c r="P120" i="8" s="1"/>
  <c r="I121" i="8"/>
  <c r="J121" i="8" s="1"/>
  <c r="O124" i="8"/>
  <c r="P124" i="8" s="1"/>
  <c r="O71" i="8"/>
  <c r="P71" i="8" s="1"/>
  <c r="I72" i="8"/>
  <c r="J72" i="8" s="1"/>
  <c r="O111" i="8"/>
  <c r="P111" i="8" s="1"/>
  <c r="I112" i="8"/>
  <c r="J112" i="8" s="1"/>
  <c r="O115" i="8"/>
  <c r="P115" i="8" s="1"/>
  <c r="I116" i="8"/>
  <c r="J116" i="8" s="1"/>
  <c r="O119" i="8"/>
  <c r="P119" i="8" s="1"/>
  <c r="I120" i="8"/>
  <c r="J120" i="8" s="1"/>
  <c r="O123" i="8"/>
  <c r="P123" i="8" s="1"/>
  <c r="I124" i="8"/>
  <c r="J124" i="8" s="1"/>
  <c r="P76" i="12"/>
  <c r="Q76" i="12" s="1"/>
  <c r="P92" i="12"/>
  <c r="Q92" i="12" s="1"/>
  <c r="P80" i="12"/>
  <c r="Q80" i="12" s="1"/>
  <c r="P96" i="12"/>
  <c r="Q96" i="12" s="1"/>
  <c r="P112" i="12"/>
  <c r="Q112" i="12" s="1"/>
  <c r="P108" i="12"/>
  <c r="Q108" i="12" s="1"/>
  <c r="P68" i="12"/>
  <c r="Q68" i="12" s="1"/>
  <c r="P84" i="12"/>
  <c r="Q84" i="12" s="1"/>
  <c r="P100" i="12"/>
  <c r="Q100" i="12" s="1"/>
  <c r="P72" i="12"/>
  <c r="Q72" i="12" s="1"/>
  <c r="P88" i="12"/>
  <c r="Q88" i="12" s="1"/>
  <c r="P104" i="12"/>
  <c r="Q104" i="12" s="1"/>
  <c r="J65" i="12"/>
  <c r="K65" i="12" s="1"/>
  <c r="J69" i="12"/>
  <c r="K69" i="12" s="1"/>
  <c r="J73" i="12"/>
  <c r="K73" i="12" s="1"/>
  <c r="J77" i="12"/>
  <c r="K77" i="12" s="1"/>
  <c r="J81" i="12"/>
  <c r="K81" i="12" s="1"/>
  <c r="J85" i="12"/>
  <c r="K85" i="12" s="1"/>
  <c r="J89" i="12"/>
  <c r="K89" i="12" s="1"/>
  <c r="J93" i="12"/>
  <c r="K93" i="12" s="1"/>
  <c r="J97" i="12"/>
  <c r="K97" i="12" s="1"/>
  <c r="J101" i="12"/>
  <c r="K101" i="12" s="1"/>
  <c r="J105" i="12"/>
  <c r="K105" i="12" s="1"/>
  <c r="J109" i="12"/>
  <c r="K109" i="12" s="1"/>
  <c r="J113" i="12"/>
  <c r="K113" i="12" s="1"/>
  <c r="P116" i="12"/>
  <c r="Q116" i="12" s="1"/>
  <c r="J117" i="12"/>
  <c r="K117" i="12" s="1"/>
  <c r="P120" i="12"/>
  <c r="Q120" i="12" s="1"/>
  <c r="J121" i="12"/>
  <c r="K121" i="12" s="1"/>
  <c r="P124" i="12"/>
  <c r="Q124" i="12" s="1"/>
  <c r="P44" i="12"/>
  <c r="Q44" i="12" s="1"/>
  <c r="J48" i="12"/>
  <c r="K48" i="12" s="1"/>
  <c r="P60" i="12"/>
  <c r="Q60" i="12" s="1"/>
  <c r="J64" i="12"/>
  <c r="K64" i="12" s="1"/>
  <c r="J68" i="12"/>
  <c r="K68" i="12" s="1"/>
  <c r="J72" i="12"/>
  <c r="K72" i="12" s="1"/>
  <c r="J76" i="12"/>
  <c r="K76" i="12" s="1"/>
  <c r="J80" i="12"/>
  <c r="K80" i="12" s="1"/>
  <c r="J84" i="12"/>
  <c r="K84" i="12" s="1"/>
  <c r="J88" i="12"/>
  <c r="K88" i="12" s="1"/>
  <c r="J92" i="12"/>
  <c r="K92" i="12" s="1"/>
  <c r="J96" i="12"/>
  <c r="K96" i="12" s="1"/>
  <c r="J100" i="12"/>
  <c r="K100" i="12" s="1"/>
  <c r="J104" i="12"/>
  <c r="K104" i="12" s="1"/>
  <c r="J108" i="12"/>
  <c r="K108" i="12" s="1"/>
  <c r="J112" i="12"/>
  <c r="K112" i="12" s="1"/>
  <c r="J116" i="12"/>
  <c r="K116" i="12" s="1"/>
  <c r="J120" i="12"/>
  <c r="K120" i="12" s="1"/>
  <c r="P123" i="12"/>
  <c r="Q123" i="12" s="1"/>
  <c r="J124" i="12"/>
  <c r="K124" i="12" s="1"/>
  <c r="J67" i="12"/>
  <c r="K67" i="12" s="1"/>
  <c r="P70" i="12"/>
  <c r="Q70" i="12" s="1"/>
  <c r="J71" i="12"/>
  <c r="K71" i="12" s="1"/>
  <c r="J75" i="12"/>
  <c r="K75" i="12" s="1"/>
  <c r="T75" i="12" s="1"/>
  <c r="P78" i="12"/>
  <c r="Q78" i="12" s="1"/>
  <c r="J79" i="12"/>
  <c r="K79" i="12" s="1"/>
  <c r="P82" i="12"/>
  <c r="Q82" i="12" s="1"/>
  <c r="J83" i="12"/>
  <c r="K83" i="12" s="1"/>
  <c r="P86" i="12"/>
  <c r="Q86" i="12" s="1"/>
  <c r="J87" i="12"/>
  <c r="K87" i="12" s="1"/>
  <c r="J91" i="12"/>
  <c r="K91" i="12" s="1"/>
  <c r="J95" i="12"/>
  <c r="K95" i="12" s="1"/>
  <c r="P98" i="12"/>
  <c r="Q98" i="12" s="1"/>
  <c r="J99" i="12"/>
  <c r="K99" i="12" s="1"/>
  <c r="P102" i="12"/>
  <c r="Q102" i="12" s="1"/>
  <c r="J103" i="12"/>
  <c r="K103" i="12" s="1"/>
  <c r="T103" i="12" s="1"/>
  <c r="P106" i="12"/>
  <c r="Q106" i="12" s="1"/>
  <c r="J107" i="12"/>
  <c r="K107" i="12" s="1"/>
  <c r="P110" i="12"/>
  <c r="Q110" i="12" s="1"/>
  <c r="J111" i="12"/>
  <c r="K111" i="12" s="1"/>
  <c r="P114" i="12"/>
  <c r="Q114" i="12" s="1"/>
  <c r="J115" i="12"/>
  <c r="K115" i="12" s="1"/>
  <c r="P118" i="12"/>
  <c r="Q118" i="12" s="1"/>
  <c r="J119" i="12"/>
  <c r="K119" i="12" s="1"/>
  <c r="T119" i="12" s="1"/>
  <c r="J123" i="12"/>
  <c r="K123" i="12" s="1"/>
  <c r="J93" i="10"/>
  <c r="P101" i="10" s="1"/>
  <c r="Q101" i="10" s="1"/>
  <c r="J67" i="10"/>
  <c r="J75" i="10"/>
  <c r="J81" i="10"/>
  <c r="P91" i="10" s="1"/>
  <c r="Q91" i="10" s="1"/>
  <c r="J82" i="10"/>
  <c r="K82" i="10" s="1"/>
  <c r="J88" i="10"/>
  <c r="J97" i="10"/>
  <c r="P104" i="10" s="1"/>
  <c r="Q104" i="10" s="1"/>
  <c r="J98" i="10"/>
  <c r="P105" i="10" s="1"/>
  <c r="Q105" i="10" s="1"/>
  <c r="J104" i="10"/>
  <c r="J113" i="10"/>
  <c r="K113" i="10" s="1"/>
  <c r="J114" i="10"/>
  <c r="P121" i="10" s="1"/>
  <c r="Q121" i="10" s="1"/>
  <c r="K118" i="10"/>
  <c r="J120" i="10"/>
  <c r="K120" i="10" s="1"/>
  <c r="J40" i="10"/>
  <c r="P47" i="10" s="1"/>
  <c r="Q47" i="10" s="1"/>
  <c r="K100" i="10"/>
  <c r="J109" i="10"/>
  <c r="P119" i="10" s="1"/>
  <c r="Q119" i="10" s="1"/>
  <c r="J68" i="10"/>
  <c r="J69" i="10"/>
  <c r="P76" i="10" s="1"/>
  <c r="Q76" i="10" s="1"/>
  <c r="J70" i="10"/>
  <c r="P77" i="10" s="1"/>
  <c r="Q77" i="10" s="1"/>
  <c r="J76" i="10"/>
  <c r="J77" i="10"/>
  <c r="K77" i="10" s="1"/>
  <c r="J78" i="10"/>
  <c r="P88" i="10" s="1"/>
  <c r="Q88" i="10" s="1"/>
  <c r="J85" i="10"/>
  <c r="P92" i="10" s="1"/>
  <c r="Q92" i="10" s="1"/>
  <c r="J86" i="10"/>
  <c r="P93" i="10" s="1"/>
  <c r="Q93" i="10" s="1"/>
  <c r="J92" i="10"/>
  <c r="J101" i="10"/>
  <c r="P108" i="10" s="1"/>
  <c r="Q108" i="10" s="1"/>
  <c r="J102" i="10"/>
  <c r="P109" i="10" s="1"/>
  <c r="Q109" i="10" s="1"/>
  <c r="J108" i="10"/>
  <c r="J117" i="10"/>
  <c r="P124" i="10" s="1"/>
  <c r="Q124" i="10" s="1"/>
  <c r="Q120" i="10"/>
  <c r="J124" i="10"/>
  <c r="K124" i="10" s="1"/>
  <c r="J44" i="10"/>
  <c r="P51" i="10" s="1"/>
  <c r="Q51" i="10" s="1"/>
  <c r="Q68" i="10"/>
  <c r="J73" i="10"/>
  <c r="P80" i="10" s="1"/>
  <c r="Q80" i="10" s="1"/>
  <c r="J123" i="10"/>
  <c r="K123" i="10" s="1"/>
  <c r="J119" i="10"/>
  <c r="K119" i="10" s="1"/>
  <c r="T119" i="10" s="1"/>
  <c r="J115" i="10"/>
  <c r="J111" i="10"/>
  <c r="K111" i="10" s="1"/>
  <c r="J107" i="10"/>
  <c r="J103" i="10"/>
  <c r="J99" i="10"/>
  <c r="J95" i="10"/>
  <c r="K95" i="10" s="1"/>
  <c r="J91" i="10"/>
  <c r="J87" i="10"/>
  <c r="J83" i="10"/>
  <c r="K83" i="10" s="1"/>
  <c r="J48" i="10"/>
  <c r="J52" i="10"/>
  <c r="J71" i="10"/>
  <c r="J79" i="10"/>
  <c r="J80" i="10"/>
  <c r="J89" i="10"/>
  <c r="P97" i="10" s="1"/>
  <c r="Q97" i="10" s="1"/>
  <c r="J90" i="10"/>
  <c r="P98" i="10" s="1"/>
  <c r="Q98" i="10" s="1"/>
  <c r="J96" i="10"/>
  <c r="J105" i="10"/>
  <c r="K105" i="10" s="1"/>
  <c r="J106" i="10"/>
  <c r="K106" i="10" s="1"/>
  <c r="K110" i="10"/>
  <c r="J112" i="10"/>
  <c r="K112" i="10" s="1"/>
  <c r="J121" i="10"/>
  <c r="K121" i="10" s="1"/>
  <c r="J122" i="10"/>
  <c r="K122" i="10" s="1"/>
  <c r="J66" i="9"/>
  <c r="J58" i="9"/>
  <c r="J50" i="9"/>
  <c r="J42" i="9"/>
  <c r="P60" i="9"/>
  <c r="P52" i="9"/>
  <c r="P44" i="9"/>
  <c r="I32" i="8"/>
  <c r="J32" i="8" s="1"/>
  <c r="I64" i="8"/>
  <c r="J64" i="8" s="1"/>
  <c r="O59" i="8"/>
  <c r="P59" i="8" s="1"/>
  <c r="I56" i="8"/>
  <c r="J56" i="8" s="1"/>
  <c r="O51" i="8"/>
  <c r="P51" i="8" s="1"/>
  <c r="I48" i="8"/>
  <c r="J48" i="8" s="1"/>
  <c r="O43" i="8"/>
  <c r="P43" i="8" s="1"/>
  <c r="I40" i="8"/>
  <c r="J40" i="8" s="1"/>
  <c r="J16" i="13"/>
  <c r="K16" i="13" s="1"/>
  <c r="J25" i="13"/>
  <c r="K25" i="13" s="1"/>
  <c r="J32" i="13"/>
  <c r="K32" i="13" s="1"/>
  <c r="J12" i="13"/>
  <c r="K12" i="13" s="1"/>
  <c r="J21" i="13"/>
  <c r="K21" i="13" s="1"/>
  <c r="J28" i="13"/>
  <c r="K28" i="13" s="1"/>
  <c r="J33" i="13"/>
  <c r="K33" i="13" s="1"/>
  <c r="J27" i="13"/>
  <c r="K27" i="13" s="1"/>
  <c r="J65" i="9"/>
  <c r="J57" i="9"/>
  <c r="J49" i="9"/>
  <c r="J41" i="9"/>
  <c r="P59" i="9"/>
  <c r="P51" i="9"/>
  <c r="P43" i="9"/>
  <c r="I44" i="8"/>
  <c r="J44" i="8" s="1"/>
  <c r="I46" i="8"/>
  <c r="J46" i="8" s="1"/>
  <c r="O47" i="8"/>
  <c r="P47" i="8" s="1"/>
  <c r="I60" i="8"/>
  <c r="J60" i="8" s="1"/>
  <c r="I62" i="8"/>
  <c r="J62" i="8" s="1"/>
  <c r="O63" i="8"/>
  <c r="P63" i="8" s="1"/>
  <c r="P64" i="9"/>
  <c r="P56" i="9"/>
  <c r="P48" i="9"/>
  <c r="P40" i="9"/>
  <c r="P41" i="9"/>
  <c r="P45" i="9"/>
  <c r="P49" i="9"/>
  <c r="P53" i="9"/>
  <c r="P57" i="9"/>
  <c r="P61" i="9"/>
  <c r="P65" i="9"/>
  <c r="J39" i="9"/>
  <c r="J43" i="9"/>
  <c r="J47" i="9"/>
  <c r="J51" i="9"/>
  <c r="J55" i="9"/>
  <c r="J59" i="9"/>
  <c r="J63" i="9"/>
  <c r="P38" i="9"/>
  <c r="P42" i="9"/>
  <c r="P46" i="9"/>
  <c r="P50" i="9"/>
  <c r="P54" i="9"/>
  <c r="P58" i="9"/>
  <c r="P62" i="9"/>
  <c r="P66" i="9"/>
  <c r="J40" i="9"/>
  <c r="J44" i="9"/>
  <c r="J48" i="9"/>
  <c r="J52" i="9"/>
  <c r="J56" i="9"/>
  <c r="J60" i="9"/>
  <c r="J64" i="9"/>
  <c r="J62" i="9"/>
  <c r="J54" i="9"/>
  <c r="J46" i="9"/>
  <c r="J38" i="9"/>
  <c r="J61" i="9"/>
  <c r="J53" i="9"/>
  <c r="J45" i="9"/>
  <c r="P63" i="9"/>
  <c r="P55" i="9"/>
  <c r="P47" i="9"/>
  <c r="P39" i="9"/>
  <c r="I12" i="8"/>
  <c r="J12" i="8" s="1"/>
  <c r="I38" i="8"/>
  <c r="J38" i="8" s="1"/>
  <c r="O39" i="8"/>
  <c r="P39" i="8" s="1"/>
  <c r="I52" i="8"/>
  <c r="J52" i="8" s="1"/>
  <c r="I54" i="8"/>
  <c r="J54" i="8" s="1"/>
  <c r="O55" i="8"/>
  <c r="P55" i="8" s="1"/>
  <c r="O49" i="8"/>
  <c r="P49" i="8" s="1"/>
  <c r="O65" i="8"/>
  <c r="P65" i="8" s="1"/>
  <c r="J30" i="13"/>
  <c r="K30" i="13" s="1"/>
  <c r="J19" i="13"/>
  <c r="K19" i="13" s="1"/>
  <c r="J14" i="13"/>
  <c r="K14" i="13" s="1"/>
  <c r="P40" i="12"/>
  <c r="Q40" i="12" s="1"/>
  <c r="P48" i="12"/>
  <c r="Q48" i="12" s="1"/>
  <c r="P56" i="12"/>
  <c r="Q56" i="12" s="1"/>
  <c r="P64" i="12"/>
  <c r="Q64" i="12" s="1"/>
  <c r="J40" i="11"/>
  <c r="P47" i="11" s="1"/>
  <c r="Q47" i="11" s="1"/>
  <c r="J42" i="11"/>
  <c r="K42" i="11" s="1"/>
  <c r="J52" i="11"/>
  <c r="K52" i="11" s="1"/>
  <c r="J57" i="11"/>
  <c r="K57" i="11" s="1"/>
  <c r="J64" i="11"/>
  <c r="K64" i="11" s="1"/>
  <c r="I30" i="8"/>
  <c r="J30" i="8" s="1"/>
  <c r="I26" i="8"/>
  <c r="J26" i="8" s="1"/>
  <c r="I22" i="8"/>
  <c r="J22" i="8" s="1"/>
  <c r="I42" i="8"/>
  <c r="J42" i="8" s="1"/>
  <c r="I50" i="8"/>
  <c r="J50" i="8" s="1"/>
  <c r="I58" i="8"/>
  <c r="J58" i="8" s="1"/>
  <c r="I66" i="8"/>
  <c r="J66" i="8" s="1"/>
  <c r="O41" i="8"/>
  <c r="P41" i="8" s="1"/>
  <c r="O57" i="8"/>
  <c r="P57" i="8" s="1"/>
  <c r="J34" i="13"/>
  <c r="K34" i="13" s="1"/>
  <c r="J23" i="13"/>
  <c r="K23" i="13" s="1"/>
  <c r="J18" i="13"/>
  <c r="K18" i="13" s="1"/>
  <c r="P39" i="12"/>
  <c r="Q39" i="12" s="1"/>
  <c r="J44" i="12"/>
  <c r="K44" i="12" s="1"/>
  <c r="P47" i="12"/>
  <c r="Q47" i="12" s="1"/>
  <c r="J52" i="12"/>
  <c r="K52" i="12" s="1"/>
  <c r="P55" i="12"/>
  <c r="Q55" i="12" s="1"/>
  <c r="J60" i="12"/>
  <c r="K60" i="12" s="1"/>
  <c r="P63" i="12"/>
  <c r="Q63" i="12" s="1"/>
  <c r="J49" i="11"/>
  <c r="P59" i="11" s="1"/>
  <c r="Q59" i="11" s="1"/>
  <c r="J61" i="11"/>
  <c r="I33" i="8"/>
  <c r="J33" i="8" s="1"/>
  <c r="O45" i="8"/>
  <c r="P45" i="8" s="1"/>
  <c r="O53" i="8"/>
  <c r="P53" i="8" s="1"/>
  <c r="O61" i="8"/>
  <c r="P61" i="8" s="1"/>
  <c r="I36" i="8"/>
  <c r="J36" i="8" s="1"/>
  <c r="I25" i="8"/>
  <c r="J25" i="8" s="1"/>
  <c r="O38" i="8"/>
  <c r="P38" i="8" s="1"/>
  <c r="I39" i="8"/>
  <c r="J39" i="8" s="1"/>
  <c r="O42" i="8"/>
  <c r="P42" i="8" s="1"/>
  <c r="I43" i="8"/>
  <c r="J43" i="8" s="1"/>
  <c r="O46" i="8"/>
  <c r="P46" i="8" s="1"/>
  <c r="I47" i="8"/>
  <c r="J47" i="8" s="1"/>
  <c r="O50" i="8"/>
  <c r="P50" i="8" s="1"/>
  <c r="I51" i="8"/>
  <c r="J51" i="8" s="1"/>
  <c r="O54" i="8"/>
  <c r="P54" i="8" s="1"/>
  <c r="I55" i="8"/>
  <c r="J55" i="8" s="1"/>
  <c r="O58" i="8"/>
  <c r="P58" i="8" s="1"/>
  <c r="I59" i="8"/>
  <c r="J59" i="8" s="1"/>
  <c r="O62" i="8"/>
  <c r="P62" i="8" s="1"/>
  <c r="I63" i="8"/>
  <c r="J63" i="8" s="1"/>
  <c r="O66" i="8"/>
  <c r="P66" i="8" s="1"/>
  <c r="I28" i="8"/>
  <c r="J28" i="8" s="1"/>
  <c r="I24" i="8"/>
  <c r="J24" i="8" s="1"/>
  <c r="I20" i="8"/>
  <c r="J20" i="8" s="1"/>
  <c r="I16" i="8"/>
  <c r="J16" i="8" s="1"/>
  <c r="I34" i="8"/>
  <c r="J34" i="8" s="1"/>
  <c r="I19" i="8"/>
  <c r="J19" i="8" s="1"/>
  <c r="O40" i="8"/>
  <c r="P40" i="8" s="1"/>
  <c r="I41" i="8"/>
  <c r="J41" i="8" s="1"/>
  <c r="S41" i="8" s="1"/>
  <c r="O44" i="8"/>
  <c r="P44" i="8" s="1"/>
  <c r="I45" i="8"/>
  <c r="J45" i="8" s="1"/>
  <c r="O48" i="8"/>
  <c r="P48" i="8" s="1"/>
  <c r="I49" i="8"/>
  <c r="J49" i="8" s="1"/>
  <c r="O52" i="8"/>
  <c r="P52" i="8" s="1"/>
  <c r="I53" i="8"/>
  <c r="J53" i="8" s="1"/>
  <c r="O56" i="8"/>
  <c r="P56" i="8" s="1"/>
  <c r="I57" i="8"/>
  <c r="J57" i="8" s="1"/>
  <c r="O60" i="8"/>
  <c r="P60" i="8" s="1"/>
  <c r="I61" i="8"/>
  <c r="J61" i="8" s="1"/>
  <c r="O64" i="8"/>
  <c r="P64" i="8" s="1"/>
  <c r="I65" i="8"/>
  <c r="J65" i="8" s="1"/>
  <c r="I35" i="8"/>
  <c r="J35" i="8" s="1"/>
  <c r="I27" i="8"/>
  <c r="J27" i="8" s="1"/>
  <c r="I21" i="8"/>
  <c r="J21" i="8" s="1"/>
  <c r="I18" i="8"/>
  <c r="J18" i="8" s="1"/>
  <c r="I15" i="8"/>
  <c r="J15" i="8" s="1"/>
  <c r="I37" i="8"/>
  <c r="J37" i="8" s="1"/>
  <c r="I29" i="8"/>
  <c r="J29" i="8" s="1"/>
  <c r="I17" i="8"/>
  <c r="J17" i="8" s="1"/>
  <c r="I14" i="8"/>
  <c r="J14" i="8" s="1"/>
  <c r="I11" i="8"/>
  <c r="J11" i="8" s="1"/>
  <c r="I31" i="8"/>
  <c r="I23" i="8"/>
  <c r="J23" i="8" s="1"/>
  <c r="I13" i="8"/>
  <c r="J13" i="8" s="1"/>
  <c r="I10" i="8"/>
  <c r="J10" i="8" s="1"/>
  <c r="J31" i="8"/>
  <c r="K38" i="10"/>
  <c r="P45" i="10"/>
  <c r="Q45" i="10" s="1"/>
  <c r="K42" i="10"/>
  <c r="P49" i="10"/>
  <c r="Q49" i="10" s="1"/>
  <c r="K54" i="10"/>
  <c r="J39" i="11"/>
  <c r="K39" i="11" s="1"/>
  <c r="J43" i="11"/>
  <c r="P50" i="11" s="1"/>
  <c r="Q50" i="11" s="1"/>
  <c r="J47" i="11"/>
  <c r="K47" i="11" s="1"/>
  <c r="J51" i="11"/>
  <c r="K51" i="11" s="1"/>
  <c r="J55" i="11"/>
  <c r="K55" i="11" s="1"/>
  <c r="J59" i="11"/>
  <c r="K59" i="11" s="1"/>
  <c r="J63" i="11"/>
  <c r="K63" i="11" s="1"/>
  <c r="J46" i="11"/>
  <c r="K46" i="11" s="1"/>
  <c r="J50" i="11"/>
  <c r="P60" i="11" s="1"/>
  <c r="Q60" i="11" s="1"/>
  <c r="J54" i="11"/>
  <c r="K54" i="11" s="1"/>
  <c r="J58" i="11"/>
  <c r="K58" i="11" s="1"/>
  <c r="J62" i="11"/>
  <c r="J66" i="11"/>
  <c r="K66" i="11" s="1"/>
  <c r="P38" i="12"/>
  <c r="Q38" i="12" s="1"/>
  <c r="J39" i="12"/>
  <c r="K39" i="12" s="1"/>
  <c r="P42" i="12"/>
  <c r="Q42" i="12" s="1"/>
  <c r="J43" i="12"/>
  <c r="K43" i="12" s="1"/>
  <c r="P46" i="12"/>
  <c r="Q46" i="12" s="1"/>
  <c r="J47" i="12"/>
  <c r="K47" i="12" s="1"/>
  <c r="P50" i="12"/>
  <c r="Q50" i="12" s="1"/>
  <c r="J51" i="12"/>
  <c r="K51" i="12" s="1"/>
  <c r="T51" i="12" s="1"/>
  <c r="P54" i="12"/>
  <c r="Q54" i="12" s="1"/>
  <c r="J55" i="12"/>
  <c r="K55" i="12" s="1"/>
  <c r="P58" i="12"/>
  <c r="Q58" i="12" s="1"/>
  <c r="J59" i="12"/>
  <c r="K59" i="12" s="1"/>
  <c r="P62" i="12"/>
  <c r="Q62" i="12" s="1"/>
  <c r="J63" i="12"/>
  <c r="K63" i="12" s="1"/>
  <c r="P66" i="12"/>
  <c r="Q66" i="12" s="1"/>
  <c r="J38" i="12"/>
  <c r="K38" i="12" s="1"/>
  <c r="P41" i="12"/>
  <c r="Q41" i="12" s="1"/>
  <c r="J42" i="12"/>
  <c r="K42" i="12" s="1"/>
  <c r="P45" i="12"/>
  <c r="Q45" i="12" s="1"/>
  <c r="J46" i="12"/>
  <c r="K46" i="12" s="1"/>
  <c r="P49" i="12"/>
  <c r="Q49" i="12" s="1"/>
  <c r="J50" i="12"/>
  <c r="K50" i="12" s="1"/>
  <c r="P53" i="12"/>
  <c r="Q53" i="12" s="1"/>
  <c r="J54" i="12"/>
  <c r="K54" i="12" s="1"/>
  <c r="P57" i="12"/>
  <c r="Q57" i="12" s="1"/>
  <c r="J58" i="12"/>
  <c r="K58" i="12" s="1"/>
  <c r="P61" i="12"/>
  <c r="Q61" i="12" s="1"/>
  <c r="J62" i="12"/>
  <c r="K62" i="12" s="1"/>
  <c r="P65" i="12"/>
  <c r="Q65" i="12" s="1"/>
  <c r="J66" i="12"/>
  <c r="K66" i="12" s="1"/>
  <c r="J41" i="12"/>
  <c r="K41" i="12" s="1"/>
  <c r="J45" i="12"/>
  <c r="K45" i="12" s="1"/>
  <c r="J49" i="12"/>
  <c r="K49" i="12" s="1"/>
  <c r="J53" i="12"/>
  <c r="K53" i="12" s="1"/>
  <c r="J57" i="12"/>
  <c r="K57" i="12" s="1"/>
  <c r="J61" i="12"/>
  <c r="K61" i="12" s="1"/>
  <c r="O23" i="12"/>
  <c r="P23" i="12" s="1"/>
  <c r="I23" i="12"/>
  <c r="J23" i="12" s="1"/>
  <c r="O22" i="12"/>
  <c r="P22" i="12" s="1"/>
  <c r="I22" i="12"/>
  <c r="J22" i="12" s="1"/>
  <c r="O21" i="12"/>
  <c r="P21" i="12" s="1"/>
  <c r="I21" i="12"/>
  <c r="J21" i="12" s="1"/>
  <c r="O24" i="11"/>
  <c r="I24" i="11"/>
  <c r="J24" i="11" s="1"/>
  <c r="O23" i="11"/>
  <c r="I23" i="11"/>
  <c r="J23" i="11" s="1"/>
  <c r="O22" i="11"/>
  <c r="I22" i="11"/>
  <c r="J22" i="11" s="1"/>
  <c r="O26" i="11"/>
  <c r="I26" i="11"/>
  <c r="J26" i="11" s="1"/>
  <c r="O25" i="11"/>
  <c r="I25" i="11"/>
  <c r="J25" i="11" s="1"/>
  <c r="O21" i="11"/>
  <c r="I21" i="11"/>
  <c r="J21" i="11" s="1"/>
  <c r="O26" i="10"/>
  <c r="I26" i="10"/>
  <c r="J26" i="10" s="1"/>
  <c r="O25" i="10"/>
  <c r="I25" i="10"/>
  <c r="J25" i="10" s="1"/>
  <c r="O24" i="10"/>
  <c r="I24" i="10"/>
  <c r="J24" i="10" s="1"/>
  <c r="I19" i="10"/>
  <c r="J19" i="10" s="1"/>
  <c r="O19" i="10"/>
  <c r="I20" i="10"/>
  <c r="J20" i="10" s="1"/>
  <c r="O20" i="10"/>
  <c r="I21" i="10"/>
  <c r="J21" i="10" s="1"/>
  <c r="O21" i="10"/>
  <c r="O22" i="9"/>
  <c r="P22" i="9" s="1"/>
  <c r="I22" i="9"/>
  <c r="J22" i="9" s="1"/>
  <c r="O21" i="9"/>
  <c r="P21" i="9" s="1"/>
  <c r="I21" i="9"/>
  <c r="J21" i="9" s="1"/>
  <c r="O20" i="9"/>
  <c r="P20" i="9" s="1"/>
  <c r="I20" i="9"/>
  <c r="J20" i="9" s="1"/>
  <c r="N23" i="8"/>
  <c r="O23" i="8" s="1"/>
  <c r="N22" i="8"/>
  <c r="O22" i="8" s="1"/>
  <c r="N21" i="8"/>
  <c r="O21" i="8" s="1"/>
  <c r="N22" i="7"/>
  <c r="O22" i="7" s="1"/>
  <c r="H22" i="7"/>
  <c r="I22" i="7" s="1"/>
  <c r="N21" i="7"/>
  <c r="O21" i="7" s="1"/>
  <c r="H21" i="7"/>
  <c r="I21" i="7" s="1"/>
  <c r="N20" i="7"/>
  <c r="O20" i="7" s="1"/>
  <c r="H20" i="7"/>
  <c r="I20" i="7" s="1"/>
  <c r="H10" i="7"/>
  <c r="N10" i="7"/>
  <c r="H11" i="7"/>
  <c r="I11" i="7" s="1"/>
  <c r="N11" i="7"/>
  <c r="O11" i="7" s="1"/>
  <c r="H12" i="7"/>
  <c r="N12" i="7"/>
  <c r="O12" i="7" s="1"/>
  <c r="H13" i="7"/>
  <c r="I13" i="7" s="1"/>
  <c r="N13" i="7"/>
  <c r="O13" i="7" s="1"/>
  <c r="H14" i="7"/>
  <c r="I14" i="7" s="1"/>
  <c r="N14" i="7"/>
  <c r="O14" i="7" s="1"/>
  <c r="H15" i="7"/>
  <c r="I15" i="7" s="1"/>
  <c r="N15" i="7"/>
  <c r="H16" i="7"/>
  <c r="I16" i="7" s="1"/>
  <c r="N16" i="7"/>
  <c r="O16" i="7" s="1"/>
  <c r="H17" i="7"/>
  <c r="I17" i="7" s="1"/>
  <c r="N17" i="7"/>
  <c r="O17" i="7" s="1"/>
  <c r="H18" i="7"/>
  <c r="I18" i="7" s="1"/>
  <c r="N18" i="7"/>
  <c r="O18" i="7" s="1"/>
  <c r="H19" i="7"/>
  <c r="I19" i="7" s="1"/>
  <c r="N19" i="7"/>
  <c r="O19" i="7" s="1"/>
  <c r="H23" i="7"/>
  <c r="I23" i="7" s="1"/>
  <c r="N23" i="7"/>
  <c r="O23" i="7" s="1"/>
  <c r="H24" i="7"/>
  <c r="I24" i="7" s="1"/>
  <c r="N24" i="7"/>
  <c r="O24" i="7" s="1"/>
  <c r="H25" i="7"/>
  <c r="I25" i="7" s="1"/>
  <c r="N25" i="7"/>
  <c r="O25" i="7" s="1"/>
  <c r="H26" i="7"/>
  <c r="I26" i="7" s="1"/>
  <c r="N26" i="7"/>
  <c r="O26" i="7" s="1"/>
  <c r="H27" i="7"/>
  <c r="I27" i="7" s="1"/>
  <c r="N27" i="7"/>
  <c r="O27" i="7" s="1"/>
  <c r="H28" i="7"/>
  <c r="I28" i="7" s="1"/>
  <c r="N28" i="7"/>
  <c r="O28" i="7" s="1"/>
  <c r="H29" i="7"/>
  <c r="I29" i="7" s="1"/>
  <c r="N29" i="7"/>
  <c r="O29" i="7" s="1"/>
  <c r="H30" i="7"/>
  <c r="I30" i="7" s="1"/>
  <c r="N30" i="7"/>
  <c r="O30" i="7" s="1"/>
  <c r="H31" i="7"/>
  <c r="I31" i="7" s="1"/>
  <c r="N31" i="7"/>
  <c r="O31" i="7" s="1"/>
  <c r="H32" i="7"/>
  <c r="I32" i="7" s="1"/>
  <c r="N32" i="7"/>
  <c r="O32" i="7" s="1"/>
  <c r="H33" i="7"/>
  <c r="I33" i="7" s="1"/>
  <c r="N33" i="7"/>
  <c r="O33" i="7" s="1"/>
  <c r="H34" i="7"/>
  <c r="I34" i="7" s="1"/>
  <c r="N34" i="7"/>
  <c r="O34" i="7" s="1"/>
  <c r="H35" i="7"/>
  <c r="I35" i="7" s="1"/>
  <c r="N35" i="7"/>
  <c r="O35" i="7" s="1"/>
  <c r="H36" i="7"/>
  <c r="I36" i="7" s="1"/>
  <c r="N36" i="7"/>
  <c r="O36" i="7" s="1"/>
  <c r="H37" i="7"/>
  <c r="I37" i="7" s="1"/>
  <c r="N37" i="7"/>
  <c r="O37" i="7" s="1"/>
  <c r="H38" i="7"/>
  <c r="I38" i="7" s="1"/>
  <c r="N38" i="7"/>
  <c r="O38" i="7" s="1"/>
  <c r="T78" i="9" l="1"/>
  <c r="S72" i="8"/>
  <c r="S55" i="7"/>
  <c r="T87" i="12"/>
  <c r="T101" i="9"/>
  <c r="T81" i="9"/>
  <c r="S39" i="7"/>
  <c r="T52" i="12"/>
  <c r="K74" i="10"/>
  <c r="T41" i="13"/>
  <c r="T55" i="12"/>
  <c r="T39" i="12"/>
  <c r="T63" i="11"/>
  <c r="K93" i="10"/>
  <c r="T93" i="10" s="1"/>
  <c r="T107" i="12"/>
  <c r="T121" i="11"/>
  <c r="K74" i="11"/>
  <c r="T94" i="9"/>
  <c r="T65" i="12"/>
  <c r="S54" i="8"/>
  <c r="S46" i="8"/>
  <c r="T60" i="12"/>
  <c r="T117" i="12"/>
  <c r="S120" i="8"/>
  <c r="S112" i="8"/>
  <c r="S74" i="8"/>
  <c r="S98" i="8"/>
  <c r="S106" i="8"/>
  <c r="T74" i="12"/>
  <c r="T90" i="12"/>
  <c r="T60" i="13"/>
  <c r="T58" i="13"/>
  <c r="T122" i="9"/>
  <c r="T106" i="9"/>
  <c r="D16" i="14"/>
  <c r="S42" i="8"/>
  <c r="S94" i="8"/>
  <c r="S110" i="8"/>
  <c r="T117" i="9"/>
  <c r="T93" i="9"/>
  <c r="T110" i="9"/>
  <c r="T74" i="9"/>
  <c r="T97" i="9"/>
  <c r="T118" i="9"/>
  <c r="T102" i="9"/>
  <c r="K94" i="10"/>
  <c r="P123" i="11"/>
  <c r="Q123" i="11" s="1"/>
  <c r="P80" i="11"/>
  <c r="Q80" i="11" s="1"/>
  <c r="T80" i="11" s="1"/>
  <c r="P76" i="11"/>
  <c r="Q76" i="11" s="1"/>
  <c r="P83" i="11"/>
  <c r="Q83" i="11" s="1"/>
  <c r="T96" i="12"/>
  <c r="T56" i="12"/>
  <c r="T91" i="12"/>
  <c r="T69" i="12"/>
  <c r="T115" i="12"/>
  <c r="T99" i="12"/>
  <c r="T79" i="12"/>
  <c r="T77" i="12"/>
  <c r="T36" i="13"/>
  <c r="T49" i="13"/>
  <c r="S62" i="8"/>
  <c r="K89" i="10"/>
  <c r="K101" i="10"/>
  <c r="K69" i="10"/>
  <c r="T69" i="10" s="1"/>
  <c r="P123" i="10"/>
  <c r="Q123" i="10" s="1"/>
  <c r="T123" i="10" s="1"/>
  <c r="T67" i="12"/>
  <c r="T73" i="12"/>
  <c r="T122" i="12"/>
  <c r="T80" i="9"/>
  <c r="T77" i="9"/>
  <c r="T93" i="12"/>
  <c r="P49" i="11"/>
  <c r="Q49" i="11" s="1"/>
  <c r="K56" i="11"/>
  <c r="T40" i="12"/>
  <c r="T121" i="10"/>
  <c r="T111" i="12"/>
  <c r="T95" i="12"/>
  <c r="T83" i="12"/>
  <c r="T101" i="12"/>
  <c r="T85" i="12"/>
  <c r="S90" i="8"/>
  <c r="S67" i="8"/>
  <c r="S99" i="8"/>
  <c r="S53" i="7"/>
  <c r="T89" i="9"/>
  <c r="T73" i="9"/>
  <c r="T59" i="13"/>
  <c r="T44" i="13"/>
  <c r="S40" i="7"/>
  <c r="S45" i="7"/>
  <c r="T48" i="12"/>
  <c r="T63" i="12"/>
  <c r="T47" i="12"/>
  <c r="S48" i="8"/>
  <c r="S58" i="8"/>
  <c r="K72" i="10"/>
  <c r="T72" i="10" s="1"/>
  <c r="T110" i="12"/>
  <c r="T121" i="12"/>
  <c r="S82" i="8"/>
  <c r="S68" i="7"/>
  <c r="S52" i="7"/>
  <c r="T115" i="9"/>
  <c r="T100" i="9"/>
  <c r="T92" i="9"/>
  <c r="T76" i="9"/>
  <c r="P112" i="11"/>
  <c r="Q112" i="11" s="1"/>
  <c r="T112" i="11" s="1"/>
  <c r="P100" i="11"/>
  <c r="Q100" i="11" s="1"/>
  <c r="K86" i="11"/>
  <c r="K102" i="11"/>
  <c r="T102" i="11" s="1"/>
  <c r="T82" i="9"/>
  <c r="S89" i="8"/>
  <c r="T118" i="12"/>
  <c r="S57" i="7"/>
  <c r="S44" i="7"/>
  <c r="T96" i="9"/>
  <c r="T109" i="11"/>
  <c r="K93" i="11"/>
  <c r="T93" i="11" s="1"/>
  <c r="T94" i="12"/>
  <c r="S49" i="7"/>
  <c r="T121" i="9"/>
  <c r="T113" i="9"/>
  <c r="T105" i="9"/>
  <c r="S63" i="7"/>
  <c r="S47" i="7"/>
  <c r="T100" i="12"/>
  <c r="S56" i="7"/>
  <c r="T67" i="9"/>
  <c r="T84" i="9"/>
  <c r="T48" i="13"/>
  <c r="T37" i="13"/>
  <c r="S50" i="8"/>
  <c r="K114" i="10"/>
  <c r="S60" i="7"/>
  <c r="T109" i="9"/>
  <c r="T52" i="13"/>
  <c r="T123" i="11"/>
  <c r="P62" i="11"/>
  <c r="Q62" i="11" s="1"/>
  <c r="P116" i="11"/>
  <c r="Q116" i="11" s="1"/>
  <c r="T116" i="11" s="1"/>
  <c r="P108" i="11"/>
  <c r="Q108" i="11" s="1"/>
  <c r="P96" i="11"/>
  <c r="Q96" i="11" s="1"/>
  <c r="T96" i="11" s="1"/>
  <c r="P91" i="11"/>
  <c r="Q91" i="11" s="1"/>
  <c r="T91" i="11" s="1"/>
  <c r="P107" i="11"/>
  <c r="Q107" i="11" s="1"/>
  <c r="P124" i="11"/>
  <c r="Q124" i="11" s="1"/>
  <c r="K105" i="11"/>
  <c r="P72" i="11"/>
  <c r="Q72" i="11" s="1"/>
  <c r="T72" i="11" s="1"/>
  <c r="T124" i="11"/>
  <c r="T101" i="11"/>
  <c r="T97" i="11"/>
  <c r="T81" i="11"/>
  <c r="K77" i="11"/>
  <c r="T77" i="11" s="1"/>
  <c r="P89" i="11"/>
  <c r="Q89" i="11" s="1"/>
  <c r="K79" i="11"/>
  <c r="K38" i="11"/>
  <c r="P120" i="11"/>
  <c r="Q120" i="11" s="1"/>
  <c r="T120" i="11" s="1"/>
  <c r="P104" i="11"/>
  <c r="Q104" i="11" s="1"/>
  <c r="P84" i="11"/>
  <c r="Q84" i="11" s="1"/>
  <c r="T84" i="11" s="1"/>
  <c r="K70" i="11"/>
  <c r="P118" i="11"/>
  <c r="Q118" i="11" s="1"/>
  <c r="T118" i="11" s="1"/>
  <c r="K108" i="11"/>
  <c r="T108" i="11" s="1"/>
  <c r="T100" i="11"/>
  <c r="P75" i="11"/>
  <c r="Q75" i="11" s="1"/>
  <c r="P67" i="11"/>
  <c r="Q67" i="11" s="1"/>
  <c r="P74" i="11"/>
  <c r="Q74" i="11" s="1"/>
  <c r="K67" i="11"/>
  <c r="P90" i="11"/>
  <c r="Q90" i="11" s="1"/>
  <c r="T90" i="11" s="1"/>
  <c r="K83" i="11"/>
  <c r="P106" i="11"/>
  <c r="Q106" i="11" s="1"/>
  <c r="T106" i="11" s="1"/>
  <c r="K99" i="11"/>
  <c r="P122" i="11"/>
  <c r="Q122" i="11" s="1"/>
  <c r="T122" i="11" s="1"/>
  <c r="K115" i="11"/>
  <c r="T115" i="11" s="1"/>
  <c r="K94" i="11"/>
  <c r="K89" i="11"/>
  <c r="K78" i="11"/>
  <c r="T92" i="11"/>
  <c r="K85" i="11"/>
  <c r="P114" i="11"/>
  <c r="Q114" i="11" s="1"/>
  <c r="K104" i="11"/>
  <c r="P82" i="11"/>
  <c r="Q82" i="11" s="1"/>
  <c r="T82" i="11" s="1"/>
  <c r="P85" i="11"/>
  <c r="Q85" i="11" s="1"/>
  <c r="K75" i="11"/>
  <c r="T75" i="11" s="1"/>
  <c r="P117" i="11"/>
  <c r="Q117" i="11" s="1"/>
  <c r="T117" i="11" s="1"/>
  <c r="K107" i="11"/>
  <c r="P71" i="11"/>
  <c r="Q71" i="11" s="1"/>
  <c r="T105" i="11"/>
  <c r="K62" i="11"/>
  <c r="P70" i="11"/>
  <c r="Q70" i="11" s="1"/>
  <c r="K65" i="11"/>
  <c r="P73" i="11"/>
  <c r="Q73" i="11" s="1"/>
  <c r="T73" i="11" s="1"/>
  <c r="T88" i="11"/>
  <c r="P99" i="11"/>
  <c r="Q99" i="11" s="1"/>
  <c r="P58" i="11"/>
  <c r="Q58" i="11" s="1"/>
  <c r="T58" i="11" s="1"/>
  <c r="K61" i="11"/>
  <c r="P69" i="11"/>
  <c r="Q69" i="11" s="1"/>
  <c r="T69" i="11" s="1"/>
  <c r="P95" i="11"/>
  <c r="Q95" i="11" s="1"/>
  <c r="T95" i="11" s="1"/>
  <c r="P79" i="11"/>
  <c r="Q79" i="11" s="1"/>
  <c r="P68" i="11"/>
  <c r="Q68" i="11" s="1"/>
  <c r="T68" i="11" s="1"/>
  <c r="K114" i="11"/>
  <c r="K98" i="11"/>
  <c r="T98" i="11" s="1"/>
  <c r="P78" i="11"/>
  <c r="Q78" i="11" s="1"/>
  <c r="K71" i="11"/>
  <c r="P94" i="11"/>
  <c r="Q94" i="11" s="1"/>
  <c r="K87" i="11"/>
  <c r="T87" i="11" s="1"/>
  <c r="P110" i="11"/>
  <c r="Q110" i="11" s="1"/>
  <c r="T110" i="11" s="1"/>
  <c r="K103" i="11"/>
  <c r="P113" i="11"/>
  <c r="Q113" i="11" s="1"/>
  <c r="T113" i="11" s="1"/>
  <c r="P119" i="11"/>
  <c r="Q119" i="11" s="1"/>
  <c r="T119" i="11" s="1"/>
  <c r="P111" i="11"/>
  <c r="Q111" i="11" s="1"/>
  <c r="T111" i="11" s="1"/>
  <c r="P103" i="11"/>
  <c r="Q103" i="11" s="1"/>
  <c r="P86" i="11"/>
  <c r="Q86" i="11" s="1"/>
  <c r="K76" i="11"/>
  <c r="T51" i="11"/>
  <c r="P48" i="11"/>
  <c r="Q48" i="11" s="1"/>
  <c r="T48" i="11" s="1"/>
  <c r="K49" i="11"/>
  <c r="K45" i="11"/>
  <c r="T45" i="11" s="1"/>
  <c r="P52" i="11"/>
  <c r="Q52" i="11" s="1"/>
  <c r="T52" i="11" s="1"/>
  <c r="T47" i="11"/>
  <c r="P64" i="11"/>
  <c r="Q64" i="11" s="1"/>
  <c r="T64" i="11" s="1"/>
  <c r="K44" i="11"/>
  <c r="P57" i="11"/>
  <c r="Q57" i="11" s="1"/>
  <c r="T57" i="11" s="1"/>
  <c r="T59" i="11"/>
  <c r="P54" i="11"/>
  <c r="Q54" i="11" s="1"/>
  <c r="T54" i="11" s="1"/>
  <c r="K40" i="11"/>
  <c r="T55" i="13"/>
  <c r="T39" i="13"/>
  <c r="T56" i="13"/>
  <c r="T50" i="13"/>
  <c r="T45" i="13"/>
  <c r="T54" i="13"/>
  <c r="T38" i="13"/>
  <c r="T47" i="13"/>
  <c r="T51" i="13"/>
  <c r="T43" i="13"/>
  <c r="T35" i="13"/>
  <c r="T40" i="13"/>
  <c r="T42" i="13"/>
  <c r="T57" i="13"/>
  <c r="T53" i="13"/>
  <c r="T46" i="13"/>
  <c r="T112" i="9"/>
  <c r="T72" i="9"/>
  <c r="T104" i="9"/>
  <c r="T111" i="9"/>
  <c r="T95" i="9"/>
  <c r="T79" i="9"/>
  <c r="T116" i="9"/>
  <c r="T99" i="9"/>
  <c r="T108" i="9"/>
  <c r="T88" i="9"/>
  <c r="T123" i="9"/>
  <c r="T107" i="9"/>
  <c r="T91" i="9"/>
  <c r="T75" i="9"/>
  <c r="T83" i="9"/>
  <c r="T68" i="9"/>
  <c r="T119" i="9"/>
  <c r="T103" i="9"/>
  <c r="T87" i="9"/>
  <c r="T71" i="9"/>
  <c r="T120" i="9"/>
  <c r="S64" i="8"/>
  <c r="T124" i="12"/>
  <c r="O15" i="7"/>
  <c r="P15" i="7" s="1"/>
  <c r="T60" i="11"/>
  <c r="S61" i="8"/>
  <c r="S53" i="8"/>
  <c r="S45" i="8"/>
  <c r="S63" i="8"/>
  <c r="S47" i="8"/>
  <c r="S39" i="8"/>
  <c r="T105" i="10"/>
  <c r="K44" i="10"/>
  <c r="T82" i="12"/>
  <c r="T71" i="12"/>
  <c r="T113" i="12"/>
  <c r="T81" i="12"/>
  <c r="S121" i="8"/>
  <c r="S113" i="8"/>
  <c r="S78" i="8"/>
  <c r="S79" i="8"/>
  <c r="S103" i="8"/>
  <c r="I10" i="7"/>
  <c r="T59" i="12"/>
  <c r="T43" i="12"/>
  <c r="T55" i="11"/>
  <c r="P46" i="11"/>
  <c r="Q46" i="11" s="1"/>
  <c r="T46" i="11" s="1"/>
  <c r="S52" i="8"/>
  <c r="S44" i="8"/>
  <c r="T101" i="10"/>
  <c r="T72" i="12"/>
  <c r="S124" i="8"/>
  <c r="S116" i="8"/>
  <c r="S77" i="8"/>
  <c r="S81" i="8"/>
  <c r="S61" i="7"/>
  <c r="I12" i="7"/>
  <c r="J12" i="7" s="1"/>
  <c r="S73" i="8"/>
  <c r="O10" i="7"/>
  <c r="T64" i="12"/>
  <c r="K85" i="10"/>
  <c r="T114" i="12"/>
  <c r="T98" i="12"/>
  <c r="T78" i="12"/>
  <c r="T84" i="12"/>
  <c r="T105" i="12"/>
  <c r="T89" i="12"/>
  <c r="T97" i="12"/>
  <c r="S117" i="8"/>
  <c r="S86" i="8"/>
  <c r="S97" i="8"/>
  <c r="S80" i="8"/>
  <c r="S105" i="8"/>
  <c r="S101" i="8"/>
  <c r="S69" i="8"/>
  <c r="S100" i="8"/>
  <c r="S68" i="8"/>
  <c r="S108" i="8"/>
  <c r="S122" i="8"/>
  <c r="S71" i="8"/>
  <c r="S87" i="8"/>
  <c r="S95" i="8"/>
  <c r="S111" i="8"/>
  <c r="S102" i="8"/>
  <c r="S38" i="8"/>
  <c r="S92" i="8"/>
  <c r="S109" i="8"/>
  <c r="S65" i="8"/>
  <c r="S57" i="8"/>
  <c r="S119" i="8"/>
  <c r="S70" i="8"/>
  <c r="S114" i="8"/>
  <c r="S96" i="8"/>
  <c r="S115" i="8"/>
  <c r="S85" i="8"/>
  <c r="S76" i="8"/>
  <c r="S123" i="8"/>
  <c r="S88" i="8"/>
  <c r="S55" i="8"/>
  <c r="S56" i="8"/>
  <c r="S40" i="8"/>
  <c r="S66" i="8"/>
  <c r="S93" i="8"/>
  <c r="S84" i="8"/>
  <c r="S104" i="8"/>
  <c r="S118" i="8"/>
  <c r="S75" i="8"/>
  <c r="S91" i="8"/>
  <c r="S107" i="8"/>
  <c r="T116" i="12"/>
  <c r="T109" i="12"/>
  <c r="T66" i="12"/>
  <c r="T42" i="12"/>
  <c r="T44" i="12"/>
  <c r="T112" i="12"/>
  <c r="T80" i="12"/>
  <c r="T102" i="12"/>
  <c r="T123" i="12"/>
  <c r="T68" i="12"/>
  <c r="T108" i="12"/>
  <c r="T92" i="12"/>
  <c r="T76" i="12"/>
  <c r="T106" i="12"/>
  <c r="T86" i="12"/>
  <c r="T120" i="12"/>
  <c r="T104" i="12"/>
  <c r="T88" i="12"/>
  <c r="T70" i="12"/>
  <c r="P110" i="10"/>
  <c r="Q110" i="10" s="1"/>
  <c r="T110" i="10" s="1"/>
  <c r="K103" i="10"/>
  <c r="P99" i="10"/>
  <c r="Q99" i="10" s="1"/>
  <c r="K91" i="10"/>
  <c r="T91" i="10" s="1"/>
  <c r="K107" i="10"/>
  <c r="T107" i="10" s="1"/>
  <c r="P117" i="10"/>
  <c r="Q117" i="10" s="1"/>
  <c r="K73" i="10"/>
  <c r="T73" i="10" s="1"/>
  <c r="T124" i="10"/>
  <c r="K117" i="10"/>
  <c r="P75" i="10"/>
  <c r="Q75" i="10" s="1"/>
  <c r="K68" i="10"/>
  <c r="T68" i="10" s="1"/>
  <c r="K40" i="10"/>
  <c r="P114" i="10"/>
  <c r="Q114" i="10" s="1"/>
  <c r="K104" i="10"/>
  <c r="T104" i="10" s="1"/>
  <c r="P111" i="10"/>
  <c r="Q111" i="10" s="1"/>
  <c r="T111" i="10" s="1"/>
  <c r="K86" i="10"/>
  <c r="K81" i="10"/>
  <c r="T81" i="10" s="1"/>
  <c r="P115" i="10"/>
  <c r="Q115" i="10" s="1"/>
  <c r="P112" i="10"/>
  <c r="Q112" i="10" s="1"/>
  <c r="T112" i="10" s="1"/>
  <c r="P86" i="10"/>
  <c r="Q86" i="10" s="1"/>
  <c r="P83" i="10"/>
  <c r="Q83" i="10" s="1"/>
  <c r="T83" i="10" s="1"/>
  <c r="K76" i="10"/>
  <c r="T76" i="10" s="1"/>
  <c r="K88" i="10"/>
  <c r="T88" i="10" s="1"/>
  <c r="P95" i="10"/>
  <c r="Q95" i="10" s="1"/>
  <c r="T95" i="10" s="1"/>
  <c r="P96" i="10"/>
  <c r="Q96" i="10" s="1"/>
  <c r="P90" i="10"/>
  <c r="Q90" i="10" s="1"/>
  <c r="K80" i="10"/>
  <c r="T80" i="10" s="1"/>
  <c r="P78" i="10"/>
  <c r="Q78" i="10" s="1"/>
  <c r="K71" i="10"/>
  <c r="T71" i="10" s="1"/>
  <c r="K92" i="10"/>
  <c r="T92" i="10" s="1"/>
  <c r="P100" i="10"/>
  <c r="Q100" i="10" s="1"/>
  <c r="T100" i="10" s="1"/>
  <c r="P87" i="10"/>
  <c r="Q87" i="10" s="1"/>
  <c r="P84" i="10"/>
  <c r="Q84" i="10" s="1"/>
  <c r="T84" i="10" s="1"/>
  <c r="K109" i="10"/>
  <c r="T109" i="10" s="1"/>
  <c r="T120" i="10"/>
  <c r="K102" i="10"/>
  <c r="T102" i="10" s="1"/>
  <c r="K97" i="10"/>
  <c r="T97" i="10" s="1"/>
  <c r="K78" i="10"/>
  <c r="K70" i="10"/>
  <c r="T70" i="10" s="1"/>
  <c r="K98" i="10"/>
  <c r="T98" i="10" s="1"/>
  <c r="P94" i="10"/>
  <c r="Q94" i="10" s="1"/>
  <c r="T94" i="10" s="1"/>
  <c r="K87" i="10"/>
  <c r="P116" i="10"/>
  <c r="Q116" i="10" s="1"/>
  <c r="T116" i="10" s="1"/>
  <c r="P113" i="10"/>
  <c r="Q113" i="10" s="1"/>
  <c r="T113" i="10" s="1"/>
  <c r="K96" i="10"/>
  <c r="P103" i="10"/>
  <c r="Q103" i="10" s="1"/>
  <c r="K79" i="10"/>
  <c r="T79" i="10" s="1"/>
  <c r="P89" i="10"/>
  <c r="Q89" i="10" s="1"/>
  <c r="P106" i="10"/>
  <c r="Q106" i="10" s="1"/>
  <c r="T106" i="10" s="1"/>
  <c r="K99" i="10"/>
  <c r="P122" i="10"/>
  <c r="Q122" i="10" s="1"/>
  <c r="T122" i="10" s="1"/>
  <c r="K115" i="10"/>
  <c r="P118" i="10"/>
  <c r="Q118" i="10" s="1"/>
  <c r="T118" i="10" s="1"/>
  <c r="K108" i="10"/>
  <c r="T108" i="10" s="1"/>
  <c r="K90" i="10"/>
  <c r="T77" i="10"/>
  <c r="P82" i="10"/>
  <c r="Q82" i="10" s="1"/>
  <c r="T82" i="10" s="1"/>
  <c r="P85" i="10"/>
  <c r="Q85" i="10" s="1"/>
  <c r="K75" i="10"/>
  <c r="P74" i="10"/>
  <c r="Q74" i="10" s="1"/>
  <c r="K67" i="10"/>
  <c r="T67" i="10" s="1"/>
  <c r="T62" i="12"/>
  <c r="T54" i="12"/>
  <c r="T46" i="12"/>
  <c r="T38" i="12"/>
  <c r="K43" i="11"/>
  <c r="S60" i="8"/>
  <c r="P56" i="11"/>
  <c r="Q56" i="11" s="1"/>
  <c r="S49" i="8"/>
  <c r="S59" i="8"/>
  <c r="S51" i="8"/>
  <c r="S43" i="8"/>
  <c r="T41" i="12"/>
  <c r="P59" i="10"/>
  <c r="Q59" i="10" s="1"/>
  <c r="K49" i="10"/>
  <c r="T49" i="10" s="1"/>
  <c r="K61" i="10"/>
  <c r="P61" i="10"/>
  <c r="Q61" i="10" s="1"/>
  <c r="P57" i="10"/>
  <c r="Q57" i="10" s="1"/>
  <c r="P54" i="10"/>
  <c r="Q54" i="10" s="1"/>
  <c r="T54" i="10" s="1"/>
  <c r="K47" i="10"/>
  <c r="T47" i="10" s="1"/>
  <c r="P52" i="10"/>
  <c r="Q52" i="10" s="1"/>
  <c r="K45" i="10"/>
  <c r="T45" i="10" s="1"/>
  <c r="K43" i="10"/>
  <c r="K51" i="10"/>
  <c r="T51" i="10" s="1"/>
  <c r="P65" i="11"/>
  <c r="Q65" i="11" s="1"/>
  <c r="P66" i="11"/>
  <c r="Q66" i="11" s="1"/>
  <c r="T66" i="11" s="1"/>
  <c r="K50" i="11"/>
  <c r="T50" i="11" s="1"/>
  <c r="P61" i="11"/>
  <c r="Q61" i="11" s="1"/>
  <c r="P53" i="11"/>
  <c r="Q53" i="11" s="1"/>
  <c r="T53" i="11" s="1"/>
  <c r="T50" i="12"/>
  <c r="T61" i="12"/>
  <c r="T45" i="12"/>
  <c r="T58" i="12"/>
  <c r="T57" i="12"/>
  <c r="T49" i="12"/>
  <c r="T53" i="12"/>
  <c r="P22" i="7"/>
  <c r="P20" i="7"/>
  <c r="J22" i="7"/>
  <c r="J20" i="7"/>
  <c r="J34" i="7"/>
  <c r="P11" i="7"/>
  <c r="J11" i="7"/>
  <c r="J19" i="7"/>
  <c r="P17" i="7"/>
  <c r="P28" i="7"/>
  <c r="J18" i="7"/>
  <c r="P25" i="7"/>
  <c r="P18" i="7"/>
  <c r="P10" i="7"/>
  <c r="P19" i="7"/>
  <c r="J10" i="7"/>
  <c r="P13" i="7"/>
  <c r="J15" i="7"/>
  <c r="P30" i="7"/>
  <c r="P23" i="7"/>
  <c r="J13" i="7"/>
  <c r="P12" i="7"/>
  <c r="T62" i="11" l="1"/>
  <c r="T117" i="10"/>
  <c r="T76" i="11"/>
  <c r="T56" i="11"/>
  <c r="T74" i="10"/>
  <c r="T49" i="11"/>
  <c r="T86" i="11"/>
  <c r="T114" i="10"/>
  <c r="T115" i="10"/>
  <c r="T89" i="10"/>
  <c r="T114" i="11"/>
  <c r="T74" i="11"/>
  <c r="T85" i="10"/>
  <c r="T107" i="11"/>
  <c r="T104" i="11"/>
  <c r="T83" i="11"/>
  <c r="T65" i="11"/>
  <c r="S12" i="7"/>
  <c r="T75" i="10"/>
  <c r="T99" i="10"/>
  <c r="T87" i="10"/>
  <c r="T89" i="11"/>
  <c r="T67" i="11"/>
  <c r="T99" i="11"/>
  <c r="T70" i="11"/>
  <c r="T61" i="11"/>
  <c r="T85" i="11"/>
  <c r="T103" i="11"/>
  <c r="T71" i="11"/>
  <c r="T79" i="11"/>
  <c r="T94" i="11"/>
  <c r="T78" i="11"/>
  <c r="T90" i="10"/>
  <c r="S15" i="7"/>
  <c r="T78" i="10"/>
  <c r="T61" i="10"/>
  <c r="T96" i="10"/>
  <c r="T86" i="10"/>
  <c r="T103" i="10"/>
  <c r="P64" i="10"/>
  <c r="Q64" i="10" s="1"/>
  <c r="K64" i="10"/>
  <c r="K57" i="10"/>
  <c r="T57" i="10" s="1"/>
  <c r="P62" i="10"/>
  <c r="Q62" i="10" s="1"/>
  <c r="K52" i="10"/>
  <c r="T52" i="10" s="1"/>
  <c r="K62" i="10"/>
  <c r="P66" i="10"/>
  <c r="Q66" i="10" s="1"/>
  <c r="K66" i="10"/>
  <c r="K59" i="10"/>
  <c r="T59" i="10" s="1"/>
  <c r="P60" i="10"/>
  <c r="Q60" i="10" s="1"/>
  <c r="K50" i="10"/>
  <c r="T50" i="10" s="1"/>
  <c r="K60" i="10"/>
  <c r="S22" i="7"/>
  <c r="S20" i="7"/>
  <c r="P29" i="7"/>
  <c r="J36" i="7"/>
  <c r="S10" i="7"/>
  <c r="J17" i="7"/>
  <c r="S17" i="7" s="1"/>
  <c r="J27" i="7"/>
  <c r="S13" i="7"/>
  <c r="P34" i="7"/>
  <c r="S34" i="7" s="1"/>
  <c r="S11" i="7"/>
  <c r="P27" i="7"/>
  <c r="J30" i="7"/>
  <c r="S30" i="7" s="1"/>
  <c r="J37" i="7"/>
  <c r="P37" i="7"/>
  <c r="J23" i="7"/>
  <c r="S23" i="7" s="1"/>
  <c r="J29" i="7"/>
  <c r="S19" i="7"/>
  <c r="P32" i="7"/>
  <c r="J32" i="7"/>
  <c r="J25" i="7"/>
  <c r="S25" i="7" s="1"/>
  <c r="J28" i="7"/>
  <c r="S28" i="7" s="1"/>
  <c r="J35" i="7"/>
  <c r="P35" i="7"/>
  <c r="S18" i="7"/>
  <c r="O34" i="13"/>
  <c r="P34" i="13" s="1"/>
  <c r="O33" i="13"/>
  <c r="P33" i="13" s="1"/>
  <c r="O32" i="13"/>
  <c r="P32" i="13" s="1"/>
  <c r="O31" i="13"/>
  <c r="P31" i="13" s="1"/>
  <c r="O30" i="13"/>
  <c r="P30" i="13" s="1"/>
  <c r="O29" i="13"/>
  <c r="P29" i="13" s="1"/>
  <c r="O28" i="13"/>
  <c r="P28" i="13" s="1"/>
  <c r="O27" i="13"/>
  <c r="P27" i="13" s="1"/>
  <c r="O26" i="13"/>
  <c r="P26" i="13" s="1"/>
  <c r="O25" i="13"/>
  <c r="P25" i="13" s="1"/>
  <c r="O24" i="13"/>
  <c r="P24" i="13" s="1"/>
  <c r="O23" i="13"/>
  <c r="P23" i="13" s="1"/>
  <c r="O22" i="13"/>
  <c r="P22" i="13" s="1"/>
  <c r="O21" i="13"/>
  <c r="P21" i="13" s="1"/>
  <c r="O20" i="13"/>
  <c r="P20" i="13" s="1"/>
  <c r="O19" i="13"/>
  <c r="P19" i="13" s="1"/>
  <c r="O18" i="13"/>
  <c r="P18" i="13" s="1"/>
  <c r="O17" i="13"/>
  <c r="P17" i="13" s="1"/>
  <c r="O16" i="13"/>
  <c r="P16" i="13" s="1"/>
  <c r="O15" i="13"/>
  <c r="P15" i="13" s="1"/>
  <c r="O14" i="13"/>
  <c r="P14" i="13" s="1"/>
  <c r="O13" i="13"/>
  <c r="P13" i="13" s="1"/>
  <c r="O12" i="13"/>
  <c r="P12" i="13" s="1"/>
  <c r="O11" i="13"/>
  <c r="P11" i="13" s="1"/>
  <c r="O10" i="13"/>
  <c r="O9" i="13"/>
  <c r="P9" i="13" s="1"/>
  <c r="O37" i="12"/>
  <c r="P37" i="12" s="1"/>
  <c r="O36" i="12"/>
  <c r="P36" i="12" s="1"/>
  <c r="O35" i="12"/>
  <c r="P35" i="12" s="1"/>
  <c r="O34" i="12"/>
  <c r="P34" i="12" s="1"/>
  <c r="O33" i="12"/>
  <c r="P33" i="12" s="1"/>
  <c r="O32" i="12"/>
  <c r="P32" i="12" s="1"/>
  <c r="O31" i="12"/>
  <c r="P31" i="12" s="1"/>
  <c r="O30" i="12"/>
  <c r="P30" i="12" s="1"/>
  <c r="O29" i="12"/>
  <c r="P29" i="12" s="1"/>
  <c r="O28" i="12"/>
  <c r="P28" i="12" s="1"/>
  <c r="O27" i="12"/>
  <c r="P27" i="12" s="1"/>
  <c r="O26" i="12"/>
  <c r="P26" i="12" s="1"/>
  <c r="O25" i="12"/>
  <c r="P25" i="12" s="1"/>
  <c r="O24" i="12"/>
  <c r="P24" i="12" s="1"/>
  <c r="O20" i="12"/>
  <c r="P20" i="12" s="1"/>
  <c r="O19" i="12"/>
  <c r="P19" i="12" s="1"/>
  <c r="O18" i="12"/>
  <c r="P18" i="12" s="1"/>
  <c r="O17" i="12"/>
  <c r="P17" i="12" s="1"/>
  <c r="O16" i="12"/>
  <c r="P16" i="12" s="1"/>
  <c r="O15" i="12"/>
  <c r="P15" i="12" s="1"/>
  <c r="O14" i="12"/>
  <c r="P14" i="12" s="1"/>
  <c r="O13" i="12"/>
  <c r="P13" i="12" s="1"/>
  <c r="O12" i="12"/>
  <c r="P12" i="12" s="1"/>
  <c r="O11" i="12"/>
  <c r="P11" i="12" s="1"/>
  <c r="O10" i="12"/>
  <c r="O9" i="12"/>
  <c r="P9" i="12" s="1"/>
  <c r="I35" i="12"/>
  <c r="J35" i="12" s="1"/>
  <c r="O37" i="11"/>
  <c r="O36" i="11"/>
  <c r="O35" i="11"/>
  <c r="O34" i="11"/>
  <c r="O33" i="11"/>
  <c r="O32" i="11"/>
  <c r="O31" i="11"/>
  <c r="O30" i="11"/>
  <c r="O29" i="11"/>
  <c r="O28" i="11"/>
  <c r="O27" i="11"/>
  <c r="O20" i="11"/>
  <c r="O19" i="11"/>
  <c r="O18" i="11"/>
  <c r="O17" i="11"/>
  <c r="O16" i="11"/>
  <c r="O15" i="11"/>
  <c r="P15" i="11" s="1"/>
  <c r="O14" i="11"/>
  <c r="O13" i="11"/>
  <c r="P13" i="11" s="1"/>
  <c r="O12" i="11"/>
  <c r="O11" i="11"/>
  <c r="P11" i="11" s="1"/>
  <c r="O10" i="11"/>
  <c r="O9" i="11"/>
  <c r="P9" i="11" s="1"/>
  <c r="I35" i="11"/>
  <c r="J35" i="11" s="1"/>
  <c r="P43" i="11" s="1"/>
  <c r="Q43" i="11" s="1"/>
  <c r="T43" i="11" s="1"/>
  <c r="O37" i="10"/>
  <c r="O36" i="10"/>
  <c r="O35" i="10"/>
  <c r="O34" i="10"/>
  <c r="O33" i="10"/>
  <c r="O32" i="10"/>
  <c r="O31" i="10"/>
  <c r="O30" i="10"/>
  <c r="O29" i="10"/>
  <c r="O28" i="10"/>
  <c r="O27" i="10"/>
  <c r="O23" i="10"/>
  <c r="O22" i="10"/>
  <c r="O18" i="10"/>
  <c r="O17" i="10"/>
  <c r="O16" i="10"/>
  <c r="O15" i="10"/>
  <c r="P15" i="10" s="1"/>
  <c r="O14" i="10"/>
  <c r="O13" i="10"/>
  <c r="P13" i="10" s="1"/>
  <c r="O12" i="10"/>
  <c r="P12" i="10" s="1"/>
  <c r="O11" i="10"/>
  <c r="P11" i="10" s="1"/>
  <c r="O10" i="10"/>
  <c r="O9" i="10"/>
  <c r="P9" i="10" s="1"/>
  <c r="I35" i="10"/>
  <c r="J35" i="10" s="1"/>
  <c r="P43" i="10" s="1"/>
  <c r="Q43" i="10" s="1"/>
  <c r="T43" i="10" s="1"/>
  <c r="I37" i="9"/>
  <c r="J37" i="9" s="1"/>
  <c r="O37" i="9"/>
  <c r="P37" i="9" s="1"/>
  <c r="O36" i="9"/>
  <c r="P36" i="9" s="1"/>
  <c r="O35" i="9"/>
  <c r="P35" i="9" s="1"/>
  <c r="O34" i="9"/>
  <c r="P34" i="9" s="1"/>
  <c r="O33" i="9"/>
  <c r="P33" i="9" s="1"/>
  <c r="O32" i="9"/>
  <c r="P32" i="9" s="1"/>
  <c r="O31" i="9"/>
  <c r="P31" i="9" s="1"/>
  <c r="O30" i="9"/>
  <c r="P30" i="9" s="1"/>
  <c r="O29" i="9"/>
  <c r="P29" i="9" s="1"/>
  <c r="O28" i="9"/>
  <c r="P28" i="9" s="1"/>
  <c r="O27" i="9"/>
  <c r="P27" i="9" s="1"/>
  <c r="O26" i="9"/>
  <c r="P26" i="9" s="1"/>
  <c r="O25" i="9"/>
  <c r="P25" i="9" s="1"/>
  <c r="O24" i="9"/>
  <c r="P24" i="9" s="1"/>
  <c r="O23" i="9"/>
  <c r="P23" i="9" s="1"/>
  <c r="O19" i="9"/>
  <c r="P19" i="9" s="1"/>
  <c r="O18" i="9"/>
  <c r="P18" i="9" s="1"/>
  <c r="O17" i="9"/>
  <c r="P17" i="9" s="1"/>
  <c r="O16" i="9"/>
  <c r="P16" i="9" s="1"/>
  <c r="O15" i="9"/>
  <c r="P15" i="9" s="1"/>
  <c r="O14" i="9"/>
  <c r="P14" i="9" s="1"/>
  <c r="O13" i="9"/>
  <c r="P13" i="9" s="1"/>
  <c r="O12" i="9"/>
  <c r="P12" i="9" s="1"/>
  <c r="O11" i="9"/>
  <c r="P11" i="9" s="1"/>
  <c r="O10" i="9"/>
  <c r="O9" i="9"/>
  <c r="P9" i="9" s="1"/>
  <c r="P10" i="11" l="1"/>
  <c r="O6" i="11"/>
  <c r="O6" i="13"/>
  <c r="P10" i="13"/>
  <c r="P6" i="13" s="1"/>
  <c r="O6" i="9"/>
  <c r="P10" i="9"/>
  <c r="P6" i="9" s="1"/>
  <c r="T60" i="10"/>
  <c r="O6" i="12"/>
  <c r="P10" i="12"/>
  <c r="P6" i="12" s="1"/>
  <c r="O6" i="10"/>
  <c r="S29" i="7"/>
  <c r="T62" i="10"/>
  <c r="T64" i="10"/>
  <c r="T66" i="10"/>
  <c r="P36" i="7"/>
  <c r="S36" i="7" s="1"/>
  <c r="Q11" i="12"/>
  <c r="Q15" i="12"/>
  <c r="Q14" i="12"/>
  <c r="Q9" i="13"/>
  <c r="Q12" i="13"/>
  <c r="Q13" i="13"/>
  <c r="Q11" i="13"/>
  <c r="Q15" i="13"/>
  <c r="Q12" i="12"/>
  <c r="Q13" i="12"/>
  <c r="P12" i="11"/>
  <c r="Q9" i="11"/>
  <c r="Q13" i="11"/>
  <c r="Q10" i="11"/>
  <c r="Q11" i="11"/>
  <c r="Q15" i="11"/>
  <c r="P10" i="10"/>
  <c r="Q10" i="10" s="1"/>
  <c r="Q11" i="10"/>
  <c r="Q15" i="10"/>
  <c r="Q12" i="10"/>
  <c r="Q9" i="10"/>
  <c r="Q13" i="10"/>
  <c r="Q15" i="9"/>
  <c r="Q13" i="9"/>
  <c r="S27" i="7"/>
  <c r="S37" i="7"/>
  <c r="S35" i="7"/>
  <c r="S32" i="7"/>
  <c r="Q9" i="12"/>
  <c r="Q10" i="9"/>
  <c r="Q12" i="9"/>
  <c r="Q9" i="9"/>
  <c r="B2" i="19"/>
  <c r="B27" i="19"/>
  <c r="C27" i="19"/>
  <c r="O26" i="19"/>
  <c r="N26" i="19"/>
  <c r="M26" i="19"/>
  <c r="L26" i="19"/>
  <c r="K26" i="19"/>
  <c r="C17" i="14"/>
  <c r="N37" i="8"/>
  <c r="O37" i="8" s="1"/>
  <c r="N36" i="8"/>
  <c r="O36" i="8" s="1"/>
  <c r="N35" i="8"/>
  <c r="O35" i="8" s="1"/>
  <c r="N34" i="8"/>
  <c r="O34" i="8" s="1"/>
  <c r="N33" i="8"/>
  <c r="O33" i="8" s="1"/>
  <c r="N32" i="8"/>
  <c r="O32" i="8" s="1"/>
  <c r="N31" i="8"/>
  <c r="O31" i="8" s="1"/>
  <c r="N30" i="8"/>
  <c r="O30" i="8" s="1"/>
  <c r="N29" i="8"/>
  <c r="O29" i="8" s="1"/>
  <c r="N28" i="8"/>
  <c r="O28" i="8" s="1"/>
  <c r="N27" i="8"/>
  <c r="O27" i="8" s="1"/>
  <c r="N26" i="8"/>
  <c r="O26" i="8" s="1"/>
  <c r="N25" i="8"/>
  <c r="O25" i="8" s="1"/>
  <c r="N24" i="8"/>
  <c r="O24" i="8" s="1"/>
  <c r="N20" i="8"/>
  <c r="O20" i="8" s="1"/>
  <c r="N19" i="8"/>
  <c r="O19" i="8" s="1"/>
  <c r="N18" i="8"/>
  <c r="O18" i="8" s="1"/>
  <c r="N17" i="8"/>
  <c r="O17" i="8" s="1"/>
  <c r="N16" i="8"/>
  <c r="O16" i="8" s="1"/>
  <c r="N15" i="8"/>
  <c r="O15" i="8" s="1"/>
  <c r="N14" i="8"/>
  <c r="O14" i="8" s="1"/>
  <c r="N13" i="8"/>
  <c r="O13" i="8" s="1"/>
  <c r="N12" i="8"/>
  <c r="O12" i="8" s="1"/>
  <c r="N11" i="8"/>
  <c r="O11" i="8" s="1"/>
  <c r="N10" i="8"/>
  <c r="N9" i="8"/>
  <c r="O9" i="8" s="1"/>
  <c r="Q10" i="13" l="1"/>
  <c r="Q10" i="12"/>
  <c r="O10" i="8"/>
  <c r="O6" i="8" s="1"/>
  <c r="N6" i="8"/>
  <c r="Q12" i="11"/>
  <c r="Q11" i="9"/>
  <c r="P13" i="8"/>
  <c r="P12" i="8"/>
  <c r="P14" i="8"/>
  <c r="P11" i="8"/>
  <c r="P15" i="8"/>
  <c r="P9" i="8"/>
  <c r="P6" i="19"/>
  <c r="O12" i="19"/>
  <c r="D12" i="19"/>
  <c r="C12" i="19"/>
  <c r="N12" i="19"/>
  <c r="M12" i="19"/>
  <c r="E12" i="19"/>
  <c r="P8" i="19"/>
  <c r="P10" i="8" l="1"/>
  <c r="P10" i="19"/>
  <c r="I12" i="19"/>
  <c r="P7" i="19"/>
  <c r="F12" i="19"/>
  <c r="P12" i="19" s="1"/>
  <c r="P11" i="19"/>
  <c r="G12" i="19"/>
  <c r="K12" i="19"/>
  <c r="J12" i="19"/>
  <c r="H12" i="19"/>
  <c r="L12" i="19"/>
  <c r="P9" i="19"/>
  <c r="C13" i="19" l="1"/>
  <c r="H27" i="19" s="1"/>
  <c r="C16" i="19" l="1"/>
  <c r="N9" i="7"/>
  <c r="H9" i="7"/>
  <c r="I9" i="7" l="1"/>
  <c r="H6" i="7"/>
  <c r="O9" i="7"/>
  <c r="O6" i="7" s="1"/>
  <c r="N6" i="7"/>
  <c r="P16" i="7"/>
  <c r="E30" i="6"/>
  <c r="J16" i="7" l="1"/>
  <c r="S16" i="7" s="1"/>
  <c r="P26" i="7"/>
  <c r="P9" i="7"/>
  <c r="B4" i="14"/>
  <c r="B6" i="14"/>
  <c r="B10" i="14"/>
  <c r="B8" i="14"/>
  <c r="C16" i="14"/>
  <c r="B16" i="14"/>
  <c r="B17" i="14" s="1"/>
  <c r="C33" i="6"/>
  <c r="E28" i="5"/>
  <c r="C14" i="5"/>
  <c r="C13" i="5"/>
  <c r="C12" i="5"/>
  <c r="C17" i="5"/>
  <c r="C16" i="5"/>
  <c r="J26" i="7" l="1"/>
  <c r="S26" i="7" s="1"/>
  <c r="P33" i="7"/>
  <c r="J33" i="7"/>
  <c r="C51" i="5"/>
  <c r="D10" i="16"/>
  <c r="D11" i="16"/>
  <c r="D22" i="16"/>
  <c r="K15" i="14"/>
  <c r="L15" i="14"/>
  <c r="M15" i="14"/>
  <c r="N15" i="14"/>
  <c r="O15" i="14"/>
  <c r="I9" i="13"/>
  <c r="Q17" i="13"/>
  <c r="Q19" i="13"/>
  <c r="Q20" i="13"/>
  <c r="T5" i="4"/>
  <c r="T7" i="4"/>
  <c r="T15" i="4"/>
  <c r="T17" i="4"/>
  <c r="T21" i="4"/>
  <c r="T23" i="4"/>
  <c r="T27" i="4"/>
  <c r="T31" i="4"/>
  <c r="T33" i="4"/>
  <c r="T35" i="4"/>
  <c r="T37" i="4"/>
  <c r="T39" i="4"/>
  <c r="T41" i="4"/>
  <c r="T43" i="4"/>
  <c r="T47" i="4"/>
  <c r="I9" i="12"/>
  <c r="I10" i="12"/>
  <c r="J10" i="12" s="1"/>
  <c r="I11" i="12"/>
  <c r="J11" i="12" s="1"/>
  <c r="I12" i="12"/>
  <c r="J12" i="12" s="1"/>
  <c r="I13" i="12"/>
  <c r="J13" i="12" s="1"/>
  <c r="I14" i="12"/>
  <c r="J14" i="12" s="1"/>
  <c r="I15" i="12"/>
  <c r="J15" i="12" s="1"/>
  <c r="I16" i="12"/>
  <c r="J16" i="12" s="1"/>
  <c r="I17" i="12"/>
  <c r="J17" i="12" s="1"/>
  <c r="I18" i="12"/>
  <c r="J18" i="12" s="1"/>
  <c r="I19" i="12"/>
  <c r="J19" i="12" s="1"/>
  <c r="I20" i="12"/>
  <c r="J20" i="12" s="1"/>
  <c r="I24" i="12"/>
  <c r="J24" i="12" s="1"/>
  <c r="I25" i="12"/>
  <c r="J25" i="12" s="1"/>
  <c r="I26" i="12"/>
  <c r="J26" i="12" s="1"/>
  <c r="I27" i="12"/>
  <c r="J27" i="12" s="1"/>
  <c r="I28" i="12"/>
  <c r="J28" i="12" s="1"/>
  <c r="I29" i="12"/>
  <c r="J29" i="12" s="1"/>
  <c r="I30" i="12"/>
  <c r="J30" i="12" s="1"/>
  <c r="I31" i="12"/>
  <c r="J31" i="12" s="1"/>
  <c r="I32" i="12"/>
  <c r="J32" i="12" s="1"/>
  <c r="I33" i="12"/>
  <c r="J33" i="12" s="1"/>
  <c r="I34" i="12"/>
  <c r="J34" i="12" s="1"/>
  <c r="I36" i="12"/>
  <c r="J36" i="12" s="1"/>
  <c r="I37" i="12"/>
  <c r="J37" i="12" s="1"/>
  <c r="S5" i="4"/>
  <c r="S7" i="4"/>
  <c r="S9" i="4"/>
  <c r="S11" i="4"/>
  <c r="S17" i="4"/>
  <c r="S19" i="4"/>
  <c r="S21" i="4"/>
  <c r="S23" i="4"/>
  <c r="S25" i="4"/>
  <c r="S27" i="4"/>
  <c r="S29" i="4"/>
  <c r="S31" i="4"/>
  <c r="S33" i="4"/>
  <c r="S34" i="4"/>
  <c r="S37" i="4"/>
  <c r="S38" i="4"/>
  <c r="S39" i="4"/>
  <c r="S41" i="4"/>
  <c r="S43" i="4"/>
  <c r="S47" i="4"/>
  <c r="I9" i="11"/>
  <c r="I10" i="11"/>
  <c r="I11" i="11"/>
  <c r="I12" i="11"/>
  <c r="I13" i="11"/>
  <c r="J13" i="11" s="1"/>
  <c r="I14" i="11"/>
  <c r="J14" i="11" s="1"/>
  <c r="I15" i="11"/>
  <c r="J15" i="11" s="1"/>
  <c r="I16" i="11"/>
  <c r="J16" i="11" s="1"/>
  <c r="I17" i="11"/>
  <c r="J17" i="11" s="1"/>
  <c r="I18" i="11"/>
  <c r="J18" i="11" s="1"/>
  <c r="I19" i="11"/>
  <c r="J19" i="11" s="1"/>
  <c r="I20" i="11"/>
  <c r="J20" i="11" s="1"/>
  <c r="I27" i="11"/>
  <c r="J27" i="11" s="1"/>
  <c r="I28" i="11"/>
  <c r="J28" i="11" s="1"/>
  <c r="I29" i="11"/>
  <c r="J29" i="11" s="1"/>
  <c r="I30" i="11"/>
  <c r="J30" i="11" s="1"/>
  <c r="P38" i="11" s="1"/>
  <c r="Q38" i="11" s="1"/>
  <c r="T38" i="11" s="1"/>
  <c r="I31" i="11"/>
  <c r="J31" i="11" s="1"/>
  <c r="P39" i="11" s="1"/>
  <c r="Q39" i="11" s="1"/>
  <c r="T39" i="11" s="1"/>
  <c r="I32" i="11"/>
  <c r="J32" i="11" s="1"/>
  <c r="P40" i="11" s="1"/>
  <c r="Q40" i="11" s="1"/>
  <c r="T40" i="11" s="1"/>
  <c r="I33" i="11"/>
  <c r="J33" i="11" s="1"/>
  <c r="P41" i="11" s="1"/>
  <c r="Q41" i="11" s="1"/>
  <c r="T41" i="11" s="1"/>
  <c r="I34" i="11"/>
  <c r="J34" i="11" s="1"/>
  <c r="P42" i="11" s="1"/>
  <c r="Q42" i="11" s="1"/>
  <c r="T42" i="11" s="1"/>
  <c r="I36" i="11"/>
  <c r="J36" i="11" s="1"/>
  <c r="P44" i="11" s="1"/>
  <c r="Q44" i="11" s="1"/>
  <c r="T44" i="11" s="1"/>
  <c r="I37" i="11"/>
  <c r="J37" i="11" s="1"/>
  <c r="R7" i="4"/>
  <c r="R8" i="4"/>
  <c r="R11" i="4"/>
  <c r="R12" i="4"/>
  <c r="R15" i="4"/>
  <c r="R20" i="4"/>
  <c r="R23" i="4"/>
  <c r="R27" i="4"/>
  <c r="R31" i="4"/>
  <c r="R36" i="4"/>
  <c r="R43" i="4"/>
  <c r="R47" i="4"/>
  <c r="R48" i="4"/>
  <c r="I9" i="10"/>
  <c r="I10" i="10"/>
  <c r="J10" i="10" s="1"/>
  <c r="I11" i="10"/>
  <c r="I12" i="10"/>
  <c r="J12" i="10" s="1"/>
  <c r="I13" i="10"/>
  <c r="J13" i="10" s="1"/>
  <c r="I14" i="10"/>
  <c r="J14" i="10" s="1"/>
  <c r="I15" i="10"/>
  <c r="I16" i="10"/>
  <c r="J16" i="10" s="1"/>
  <c r="I17" i="10"/>
  <c r="J17" i="10" s="1"/>
  <c r="I18" i="10"/>
  <c r="J18" i="10" s="1"/>
  <c r="I22" i="10"/>
  <c r="J22" i="10" s="1"/>
  <c r="I23" i="10"/>
  <c r="J23" i="10" s="1"/>
  <c r="I27" i="10"/>
  <c r="J27" i="10" s="1"/>
  <c r="I28" i="10"/>
  <c r="J28" i="10" s="1"/>
  <c r="I29" i="10"/>
  <c r="J29" i="10" s="1"/>
  <c r="I30" i="10"/>
  <c r="J30" i="10" s="1"/>
  <c r="P38" i="10" s="1"/>
  <c r="Q38" i="10" s="1"/>
  <c r="T38" i="10" s="1"/>
  <c r="I31" i="10"/>
  <c r="J31" i="10" s="1"/>
  <c r="I32" i="10"/>
  <c r="J32" i="10" s="1"/>
  <c r="P40" i="10" s="1"/>
  <c r="Q40" i="10" s="1"/>
  <c r="T40" i="10" s="1"/>
  <c r="I33" i="10"/>
  <c r="J33" i="10" s="1"/>
  <c r="I34" i="10"/>
  <c r="J34" i="10" s="1"/>
  <c r="P42" i="10" s="1"/>
  <c r="Q42" i="10" s="1"/>
  <c r="T42" i="10" s="1"/>
  <c r="I36" i="10"/>
  <c r="J36" i="10" s="1"/>
  <c r="P44" i="10" s="1"/>
  <c r="Q44" i="10" s="1"/>
  <c r="T44" i="10" s="1"/>
  <c r="I37" i="10"/>
  <c r="J37" i="10" s="1"/>
  <c r="I9" i="9"/>
  <c r="I10" i="9"/>
  <c r="J10" i="9" s="1"/>
  <c r="I11" i="9"/>
  <c r="J11" i="9" s="1"/>
  <c r="I12" i="9"/>
  <c r="J12" i="9" s="1"/>
  <c r="I13" i="9"/>
  <c r="J13" i="9" s="1"/>
  <c r="I14" i="9"/>
  <c r="J14" i="9" s="1"/>
  <c r="I15" i="9"/>
  <c r="J15" i="9" s="1"/>
  <c r="I16" i="9"/>
  <c r="J16" i="9" s="1"/>
  <c r="I17" i="9"/>
  <c r="J17" i="9" s="1"/>
  <c r="I18" i="9"/>
  <c r="J18" i="9" s="1"/>
  <c r="I19" i="9"/>
  <c r="J19" i="9" s="1"/>
  <c r="I23" i="9"/>
  <c r="J23" i="9" s="1"/>
  <c r="I24" i="9"/>
  <c r="J24" i="9" s="1"/>
  <c r="I25" i="9"/>
  <c r="J25" i="9" s="1"/>
  <c r="I26" i="9"/>
  <c r="J26" i="9" s="1"/>
  <c r="I27" i="9"/>
  <c r="J27" i="9" s="1"/>
  <c r="I28" i="9"/>
  <c r="J28" i="9" s="1"/>
  <c r="I29" i="9"/>
  <c r="J29" i="9" s="1"/>
  <c r="I30" i="9"/>
  <c r="J30" i="9" s="1"/>
  <c r="I31" i="9"/>
  <c r="J31" i="9" s="1"/>
  <c r="I32" i="9"/>
  <c r="J32" i="9" s="1"/>
  <c r="I33" i="9"/>
  <c r="J33" i="9" s="1"/>
  <c r="I34" i="9"/>
  <c r="J34" i="9" s="1"/>
  <c r="I35" i="9"/>
  <c r="J35" i="9" s="1"/>
  <c r="I36" i="9"/>
  <c r="J36" i="9" s="1"/>
  <c r="H9" i="8"/>
  <c r="H6" i="8" s="1"/>
  <c r="P17" i="8"/>
  <c r="P18" i="8"/>
  <c r="P19" i="8"/>
  <c r="J9" i="7"/>
  <c r="S9" i="7" s="1"/>
  <c r="H5" i="4" s="1"/>
  <c r="K45" i="6"/>
  <c r="E44" i="5" s="1"/>
  <c r="R5" i="4"/>
  <c r="R6" i="4"/>
  <c r="T6" i="4"/>
  <c r="S8" i="4"/>
  <c r="T8" i="4"/>
  <c r="R9" i="4"/>
  <c r="T9" i="4"/>
  <c r="R10" i="4"/>
  <c r="S10" i="4"/>
  <c r="T10" i="4"/>
  <c r="T11" i="4"/>
  <c r="S12" i="4"/>
  <c r="T12" i="4"/>
  <c r="R13" i="4"/>
  <c r="S13" i="4"/>
  <c r="T13" i="4"/>
  <c r="R14" i="4"/>
  <c r="S14" i="4"/>
  <c r="T14" i="4"/>
  <c r="S15" i="4"/>
  <c r="R16" i="4"/>
  <c r="S16" i="4"/>
  <c r="T16" i="4"/>
  <c r="R17" i="4"/>
  <c r="R18" i="4"/>
  <c r="S18" i="4"/>
  <c r="T18" i="4"/>
  <c r="R19" i="4"/>
  <c r="T19" i="4"/>
  <c r="S20" i="4"/>
  <c r="T20" i="4"/>
  <c r="R21" i="4"/>
  <c r="R22" i="4"/>
  <c r="S22" i="4"/>
  <c r="T22" i="4"/>
  <c r="R24" i="4"/>
  <c r="S24" i="4"/>
  <c r="T24" i="4"/>
  <c r="R25" i="4"/>
  <c r="T25" i="4"/>
  <c r="R26" i="4"/>
  <c r="S26" i="4"/>
  <c r="T26" i="4"/>
  <c r="R28" i="4"/>
  <c r="S28" i="4"/>
  <c r="T28" i="4"/>
  <c r="R29" i="4"/>
  <c r="T29" i="4"/>
  <c r="R30" i="4"/>
  <c r="S30" i="4"/>
  <c r="T30" i="4"/>
  <c r="R32" i="4"/>
  <c r="S32" i="4"/>
  <c r="T32" i="4"/>
  <c r="R33" i="4"/>
  <c r="R34" i="4"/>
  <c r="T34" i="4"/>
  <c r="R35" i="4"/>
  <c r="S35" i="4"/>
  <c r="S36" i="4"/>
  <c r="T36" i="4"/>
  <c r="R37" i="4"/>
  <c r="R38" i="4"/>
  <c r="T38" i="4"/>
  <c r="R39" i="4"/>
  <c r="R40" i="4"/>
  <c r="S40" i="4"/>
  <c r="T40" i="4"/>
  <c r="R41" i="4"/>
  <c r="R42" i="4"/>
  <c r="S42" i="4"/>
  <c r="T42" i="4"/>
  <c r="R44" i="4"/>
  <c r="S44" i="4"/>
  <c r="T44" i="4"/>
  <c r="R45" i="4"/>
  <c r="S45" i="4"/>
  <c r="T45" i="4"/>
  <c r="R46" i="4"/>
  <c r="S46" i="4"/>
  <c r="T46" i="4"/>
  <c r="S48" i="4"/>
  <c r="T48" i="4"/>
  <c r="R49" i="4"/>
  <c r="S49" i="4"/>
  <c r="T49" i="4"/>
  <c r="D13" i="16" l="1"/>
  <c r="D24" i="16" s="1"/>
  <c r="D26" i="16" s="1"/>
  <c r="D33" i="16" s="1"/>
  <c r="I6" i="11"/>
  <c r="I6" i="13"/>
  <c r="J9" i="13"/>
  <c r="K9" i="13" s="1"/>
  <c r="T9" i="13" s="1"/>
  <c r="I6" i="9"/>
  <c r="J9" i="9"/>
  <c r="I6" i="12"/>
  <c r="I6" i="10"/>
  <c r="J9" i="10"/>
  <c r="P16" i="10" s="1"/>
  <c r="Q16" i="10" s="1"/>
  <c r="J15" i="10"/>
  <c r="P22" i="10" s="1"/>
  <c r="Q22" i="10" s="1"/>
  <c r="J11" i="10"/>
  <c r="P18" i="10" s="1"/>
  <c r="Q18" i="10" s="1"/>
  <c r="I9" i="8"/>
  <c r="J10" i="11"/>
  <c r="P17" i="11" s="1"/>
  <c r="Q17" i="11" s="1"/>
  <c r="J9" i="11"/>
  <c r="J12" i="11"/>
  <c r="P19" i="11" s="1"/>
  <c r="Q19" i="11" s="1"/>
  <c r="J11" i="11"/>
  <c r="K11" i="11" s="1"/>
  <c r="T11" i="11" s="1"/>
  <c r="J9" i="12"/>
  <c r="S11" i="8"/>
  <c r="K22" i="12"/>
  <c r="Q22" i="12"/>
  <c r="Q25" i="12"/>
  <c r="Q17" i="12"/>
  <c r="K12" i="12"/>
  <c r="T12" i="12" s="1"/>
  <c r="K19" i="12"/>
  <c r="Q19" i="12"/>
  <c r="Q22" i="13"/>
  <c r="Q16" i="13"/>
  <c r="Q27" i="13"/>
  <c r="T13" i="13"/>
  <c r="Q24" i="13"/>
  <c r="Q26" i="13"/>
  <c r="Q29" i="13"/>
  <c r="T12" i="13"/>
  <c r="Q18" i="13"/>
  <c r="T15" i="13"/>
  <c r="T11" i="13"/>
  <c r="T10" i="13"/>
  <c r="K25" i="12"/>
  <c r="T25" i="12" s="1"/>
  <c r="K10" i="12"/>
  <c r="T10" i="12" s="1"/>
  <c r="K17" i="12"/>
  <c r="K15" i="12"/>
  <c r="T15" i="12" s="1"/>
  <c r="P22" i="11"/>
  <c r="Q22" i="11" s="1"/>
  <c r="K25" i="11"/>
  <c r="P25" i="11"/>
  <c r="Q25" i="11" s="1"/>
  <c r="K22" i="11"/>
  <c r="P21" i="11"/>
  <c r="Q21" i="11" s="1"/>
  <c r="K21" i="11"/>
  <c r="P28" i="11"/>
  <c r="Q28" i="11" s="1"/>
  <c r="K15" i="11"/>
  <c r="T15" i="11" s="1"/>
  <c r="P36" i="11"/>
  <c r="Q36" i="11" s="1"/>
  <c r="P20" i="11"/>
  <c r="Q20" i="11" s="1"/>
  <c r="P31" i="11"/>
  <c r="Q31" i="11" s="1"/>
  <c r="K14" i="11"/>
  <c r="P19" i="10"/>
  <c r="Q19" i="10" s="1"/>
  <c r="K15" i="10"/>
  <c r="T15" i="10" s="1"/>
  <c r="K18" i="10"/>
  <c r="K23" i="10"/>
  <c r="P17" i="10"/>
  <c r="Q17" i="10" s="1"/>
  <c r="K32" i="10"/>
  <c r="K12" i="10"/>
  <c r="T12" i="10" s="1"/>
  <c r="K10" i="10"/>
  <c r="T10" i="10" s="1"/>
  <c r="K22" i="9"/>
  <c r="Q22" i="9"/>
  <c r="K12" i="9"/>
  <c r="T12" i="9" s="1"/>
  <c r="K19" i="9"/>
  <c r="Q19" i="9"/>
  <c r="K18" i="9"/>
  <c r="Q18" i="9"/>
  <c r="K17" i="9"/>
  <c r="Q17" i="9"/>
  <c r="K25" i="9"/>
  <c r="Q25" i="9"/>
  <c r="P22" i="8"/>
  <c r="S22" i="8" s="1"/>
  <c r="P27" i="8"/>
  <c r="S27" i="8" s="1"/>
  <c r="P34" i="8"/>
  <c r="P25" i="8"/>
  <c r="P28" i="8"/>
  <c r="P20" i="8"/>
  <c r="S12" i="8"/>
  <c r="S33" i="7"/>
  <c r="D27" i="19"/>
  <c r="Q38" i="4"/>
  <c r="Q14" i="4"/>
  <c r="Q18" i="4"/>
  <c r="Q6" i="4"/>
  <c r="Q44" i="4"/>
  <c r="Q17" i="4"/>
  <c r="Q8" i="4"/>
  <c r="Q26" i="4"/>
  <c r="Q22" i="4"/>
  <c r="Q10" i="4"/>
  <c r="Q9" i="4"/>
  <c r="Q25" i="4"/>
  <c r="Q28" i="4"/>
  <c r="Q24" i="4"/>
  <c r="Q20" i="4"/>
  <c r="Q12" i="4"/>
  <c r="K11" i="9"/>
  <c r="T11" i="9" s="1"/>
  <c r="K15" i="9"/>
  <c r="T15" i="9" s="1"/>
  <c r="K10" i="9"/>
  <c r="T10" i="9" s="1"/>
  <c r="S17" i="8"/>
  <c r="S15" i="8"/>
  <c r="S10" i="8"/>
  <c r="P44" i="4"/>
  <c r="P32" i="4"/>
  <c r="P20" i="4"/>
  <c r="P16" i="4"/>
  <c r="P43" i="4"/>
  <c r="P27" i="4"/>
  <c r="P23" i="4"/>
  <c r="P11" i="4"/>
  <c r="P47" i="4"/>
  <c r="P35" i="4"/>
  <c r="P19" i="4"/>
  <c r="P5" i="4"/>
  <c r="P29" i="4"/>
  <c r="P21" i="4"/>
  <c r="P45" i="4"/>
  <c r="P49" i="4"/>
  <c r="P41" i="4"/>
  <c r="P33" i="4"/>
  <c r="P25" i="4"/>
  <c r="P13" i="4"/>
  <c r="P9" i="4"/>
  <c r="Q35" i="4"/>
  <c r="Q49" i="4"/>
  <c r="Q48" i="4"/>
  <c r="Q46" i="4"/>
  <c r="Q42" i="4"/>
  <c r="Q36" i="4"/>
  <c r="Q33" i="4"/>
  <c r="Q32" i="4"/>
  <c r="Q30" i="4"/>
  <c r="Q16" i="4"/>
  <c r="Q23" i="4"/>
  <c r="Q7" i="4"/>
  <c r="Q43" i="4"/>
  <c r="Q47" i="4"/>
  <c r="Q39" i="4"/>
  <c r="Q31" i="4"/>
  <c r="Q19" i="4"/>
  <c r="Q15" i="4"/>
  <c r="Q11" i="4"/>
  <c r="Q41" i="4"/>
  <c r="Q40" i="4"/>
  <c r="Q34" i="4"/>
  <c r="Q27" i="4"/>
  <c r="P15" i="4"/>
  <c r="P7" i="4"/>
  <c r="P37" i="4"/>
  <c r="P6" i="4"/>
  <c r="P31" i="4"/>
  <c r="P39" i="4"/>
  <c r="P12" i="4"/>
  <c r="P48" i="4"/>
  <c r="P40" i="4"/>
  <c r="P36" i="4"/>
  <c r="P28" i="4"/>
  <c r="P24" i="4"/>
  <c r="P8" i="4"/>
  <c r="P17" i="4"/>
  <c r="P22" i="4"/>
  <c r="Q45" i="4"/>
  <c r="Q37" i="4"/>
  <c r="Q29" i="4"/>
  <c r="Q21" i="4"/>
  <c r="Q13" i="4"/>
  <c r="P46" i="4"/>
  <c r="P38" i="4"/>
  <c r="P30" i="4"/>
  <c r="P14" i="4"/>
  <c r="Q5" i="4"/>
  <c r="P42" i="4"/>
  <c r="P34" i="4"/>
  <c r="P26" i="4"/>
  <c r="P18" i="4"/>
  <c r="P10" i="4"/>
  <c r="K9" i="10" l="1"/>
  <c r="T9" i="10" s="1"/>
  <c r="K10" i="11"/>
  <c r="T10" i="11" s="1"/>
  <c r="K11" i="10"/>
  <c r="T11" i="10" s="1"/>
  <c r="K12" i="11"/>
  <c r="T12" i="11" s="1"/>
  <c r="T18" i="10"/>
  <c r="P16" i="11"/>
  <c r="Q16" i="11" s="1"/>
  <c r="J6" i="11"/>
  <c r="P14" i="11" s="1"/>
  <c r="J6" i="12"/>
  <c r="K9" i="12"/>
  <c r="P16" i="8"/>
  <c r="S16" i="8" s="1"/>
  <c r="I6" i="8"/>
  <c r="J9" i="8"/>
  <c r="K9" i="11"/>
  <c r="P18" i="11"/>
  <c r="Q18" i="11" s="1"/>
  <c r="E27" i="19"/>
  <c r="E32" i="5"/>
  <c r="E17" i="14"/>
  <c r="E16" i="14"/>
  <c r="G2" i="17" s="1"/>
  <c r="T22" i="9"/>
  <c r="K23" i="12"/>
  <c r="Q23" i="12"/>
  <c r="K14" i="12"/>
  <c r="T14" i="12" s="1"/>
  <c r="K21" i="12"/>
  <c r="Q21" i="12"/>
  <c r="T22" i="12"/>
  <c r="T17" i="12"/>
  <c r="T19" i="12"/>
  <c r="Q16" i="12"/>
  <c r="Q18" i="12"/>
  <c r="Q20" i="12"/>
  <c r="Q26" i="12"/>
  <c r="K16" i="12"/>
  <c r="Q27" i="12"/>
  <c r="K11" i="12"/>
  <c r="T11" i="12" s="1"/>
  <c r="K13" i="12"/>
  <c r="T13" i="12" s="1"/>
  <c r="K32" i="12"/>
  <c r="Q32" i="12"/>
  <c r="Q29" i="12"/>
  <c r="Q24" i="12"/>
  <c r="Q23" i="13"/>
  <c r="Q30" i="13"/>
  <c r="T19" i="13"/>
  <c r="Q34" i="13"/>
  <c r="T34" i="13" s="1"/>
  <c r="T17" i="13"/>
  <c r="T20" i="13"/>
  <c r="T16" i="13"/>
  <c r="Q31" i="13"/>
  <c r="T18" i="13"/>
  <c r="T29" i="13"/>
  <c r="Q25" i="13"/>
  <c r="T22" i="13"/>
  <c r="K26" i="11"/>
  <c r="P26" i="11"/>
  <c r="Q26" i="11" s="1"/>
  <c r="K23" i="11"/>
  <c r="P23" i="11"/>
  <c r="Q23" i="11" s="1"/>
  <c r="T21" i="11"/>
  <c r="T22" i="11"/>
  <c r="P27" i="11"/>
  <c r="Q27" i="11" s="1"/>
  <c r="P24" i="11"/>
  <c r="Q24" i="11" s="1"/>
  <c r="K24" i="11"/>
  <c r="K16" i="11"/>
  <c r="T25" i="11"/>
  <c r="K18" i="11"/>
  <c r="K36" i="11"/>
  <c r="T36" i="11" s="1"/>
  <c r="K31" i="11"/>
  <c r="T31" i="11" s="1"/>
  <c r="K13" i="11"/>
  <c r="T13" i="11" s="1"/>
  <c r="K29" i="11"/>
  <c r="K32" i="11"/>
  <c r="P32" i="11"/>
  <c r="Q32" i="11" s="1"/>
  <c r="K35" i="11"/>
  <c r="P35" i="11"/>
  <c r="Q35" i="11" s="1"/>
  <c r="P29" i="11"/>
  <c r="Q29" i="11" s="1"/>
  <c r="K19" i="11"/>
  <c r="T19" i="11" s="1"/>
  <c r="K17" i="11"/>
  <c r="T17" i="11" s="1"/>
  <c r="K28" i="11"/>
  <c r="T28" i="11" s="1"/>
  <c r="P28" i="10"/>
  <c r="Q28" i="10" s="1"/>
  <c r="P25" i="10"/>
  <c r="Q25" i="10" s="1"/>
  <c r="K25" i="10"/>
  <c r="K17" i="10"/>
  <c r="K24" i="10"/>
  <c r="P24" i="10"/>
  <c r="Q24" i="10" s="1"/>
  <c r="K19" i="10"/>
  <c r="T19" i="10" s="1"/>
  <c r="P26" i="10"/>
  <c r="Q26" i="10" s="1"/>
  <c r="K26" i="10"/>
  <c r="P29" i="10"/>
  <c r="Q29" i="10" s="1"/>
  <c r="K13" i="10"/>
  <c r="T13" i="10" s="1"/>
  <c r="P20" i="10"/>
  <c r="Q20" i="10" s="1"/>
  <c r="K20" i="10"/>
  <c r="K36" i="10"/>
  <c r="K16" i="10"/>
  <c r="T16" i="10" s="1"/>
  <c r="T17" i="10"/>
  <c r="P23" i="10"/>
  <c r="Q23" i="10" s="1"/>
  <c r="T23" i="10" s="1"/>
  <c r="P32" i="10"/>
  <c r="Q32" i="10" s="1"/>
  <c r="T32" i="10" s="1"/>
  <c r="K22" i="10"/>
  <c r="T22" i="10" s="1"/>
  <c r="P33" i="10"/>
  <c r="Q33" i="10" s="1"/>
  <c r="P27" i="10"/>
  <c r="Q27" i="10" s="1"/>
  <c r="K13" i="9"/>
  <c r="T13" i="9" s="1"/>
  <c r="K20" i="9"/>
  <c r="Q20" i="9"/>
  <c r="T17" i="9"/>
  <c r="T25" i="9"/>
  <c r="U17" i="4"/>
  <c r="W17" i="4" s="1"/>
  <c r="X17" i="4" s="1"/>
  <c r="U14" i="4"/>
  <c r="W14" i="4" s="1"/>
  <c r="X14" i="4" s="1"/>
  <c r="T18" i="9"/>
  <c r="K9" i="9"/>
  <c r="T9" i="9" s="1"/>
  <c r="U25" i="4"/>
  <c r="W25" i="4" s="1"/>
  <c r="X25" i="4" s="1"/>
  <c r="Q23" i="9"/>
  <c r="Q32" i="9"/>
  <c r="Q28" i="9"/>
  <c r="Q29" i="9"/>
  <c r="Q27" i="9"/>
  <c r="T19" i="9"/>
  <c r="U30" i="4"/>
  <c r="W30" i="4" s="1"/>
  <c r="X30" i="4" s="1"/>
  <c r="U44" i="4"/>
  <c r="W44" i="4" s="1"/>
  <c r="X44" i="4" s="1"/>
  <c r="U24" i="4"/>
  <c r="W24" i="4" s="1"/>
  <c r="X24" i="4" s="1"/>
  <c r="U12" i="4"/>
  <c r="W12" i="4" s="1"/>
  <c r="X12" i="4" s="1"/>
  <c r="U10" i="4"/>
  <c r="W10" i="4" s="1"/>
  <c r="X10" i="4" s="1"/>
  <c r="S20" i="8"/>
  <c r="P23" i="8"/>
  <c r="P21" i="8"/>
  <c r="S18" i="8"/>
  <c r="S25" i="8"/>
  <c r="P24" i="8"/>
  <c r="P32" i="8"/>
  <c r="P36" i="8"/>
  <c r="S36" i="8" s="1"/>
  <c r="P30" i="8"/>
  <c r="S34" i="8"/>
  <c r="P26" i="8"/>
  <c r="S14" i="8"/>
  <c r="P29" i="8"/>
  <c r="S19" i="8"/>
  <c r="S13" i="8"/>
  <c r="U43" i="4"/>
  <c r="W43" i="4" s="1"/>
  <c r="X43" i="4" s="1"/>
  <c r="U28" i="4"/>
  <c r="W28" i="4" s="1"/>
  <c r="X28" i="4" s="1"/>
  <c r="U38" i="4"/>
  <c r="W38" i="4" s="1"/>
  <c r="X38" i="4" s="1"/>
  <c r="U29" i="4"/>
  <c r="W29" i="4" s="1"/>
  <c r="X29" i="4" s="1"/>
  <c r="U20" i="4"/>
  <c r="W20" i="4" s="1"/>
  <c r="X20" i="4" s="1"/>
  <c r="U49" i="4"/>
  <c r="W49" i="4" s="1"/>
  <c r="X49" i="4" s="1"/>
  <c r="U47" i="4"/>
  <c r="W47" i="4" s="1"/>
  <c r="X47" i="4" s="1"/>
  <c r="U18" i="4"/>
  <c r="W18" i="4" s="1"/>
  <c r="X18" i="4" s="1"/>
  <c r="U26" i="4"/>
  <c r="W26" i="4" s="1"/>
  <c r="X26" i="4" s="1"/>
  <c r="U22" i="4"/>
  <c r="W22" i="4" s="1"/>
  <c r="X22" i="4" s="1"/>
  <c r="U36" i="4"/>
  <c r="W36" i="4" s="1"/>
  <c r="X36" i="4" s="1"/>
  <c r="U15" i="4"/>
  <c r="W15" i="4" s="1"/>
  <c r="X15" i="4" s="1"/>
  <c r="U8" i="4"/>
  <c r="W8" i="4" s="1"/>
  <c r="X8" i="4" s="1"/>
  <c r="U40" i="4"/>
  <c r="W40" i="4" s="1"/>
  <c r="X40" i="4" s="1"/>
  <c r="U9" i="4"/>
  <c r="W9" i="4" s="1"/>
  <c r="X9" i="4" s="1"/>
  <c r="U34" i="4"/>
  <c r="W34" i="4" s="1"/>
  <c r="X34" i="4" s="1"/>
  <c r="U48" i="4"/>
  <c r="W48" i="4" s="1"/>
  <c r="X48" i="4" s="1"/>
  <c r="U33" i="4"/>
  <c r="W33" i="4" s="1"/>
  <c r="X33" i="4" s="1"/>
  <c r="U16" i="4"/>
  <c r="W16" i="4" s="1"/>
  <c r="X16" i="4" s="1"/>
  <c r="U39" i="4"/>
  <c r="W39" i="4" s="1"/>
  <c r="X39" i="4" s="1"/>
  <c r="U21" i="4"/>
  <c r="W21" i="4" s="1"/>
  <c r="X21" i="4" s="1"/>
  <c r="U7" i="4"/>
  <c r="W7" i="4" s="1"/>
  <c r="X7" i="4" s="1"/>
  <c r="U23" i="4"/>
  <c r="W23" i="4" s="1"/>
  <c r="X23" i="4" s="1"/>
  <c r="U31" i="4"/>
  <c r="W31" i="4" s="1"/>
  <c r="X31" i="4" s="1"/>
  <c r="U27" i="4"/>
  <c r="W27" i="4" s="1"/>
  <c r="X27" i="4" s="1"/>
  <c r="U32" i="4"/>
  <c r="W32" i="4" s="1"/>
  <c r="X32" i="4" s="1"/>
  <c r="U19" i="4"/>
  <c r="W19" i="4" s="1"/>
  <c r="X19" i="4" s="1"/>
  <c r="U35" i="4"/>
  <c r="W35" i="4" s="1"/>
  <c r="X35" i="4" s="1"/>
  <c r="U46" i="4"/>
  <c r="W46" i="4" s="1"/>
  <c r="X46" i="4" s="1"/>
  <c r="U42" i="4"/>
  <c r="W42" i="4" s="1"/>
  <c r="X42" i="4" s="1"/>
  <c r="U11" i="4"/>
  <c r="W11" i="4" s="1"/>
  <c r="X11" i="4" s="1"/>
  <c r="U5" i="4"/>
  <c r="W5" i="4" s="1"/>
  <c r="X5" i="4" s="1"/>
  <c r="U45" i="4"/>
  <c r="W45" i="4" s="1"/>
  <c r="X45" i="4" s="1"/>
  <c r="U41" i="4"/>
  <c r="W41" i="4" s="1"/>
  <c r="X41" i="4" s="1"/>
  <c r="U13" i="4"/>
  <c r="W13" i="4" s="1"/>
  <c r="X13" i="4" s="1"/>
  <c r="U37" i="4"/>
  <c r="W37" i="4" s="1"/>
  <c r="X37" i="4" s="1"/>
  <c r="T18" i="11" l="1"/>
  <c r="T16" i="11"/>
  <c r="T9" i="11"/>
  <c r="T24" i="11"/>
  <c r="Q14" i="11"/>
  <c r="T9" i="12"/>
  <c r="M6" i="4" s="1"/>
  <c r="S6" i="4" s="1"/>
  <c r="U6" i="4" s="1"/>
  <c r="W6" i="4" s="1"/>
  <c r="X6" i="4" s="1"/>
  <c r="S9" i="8"/>
  <c r="J6" i="8"/>
  <c r="E38" i="6" s="1"/>
  <c r="K32" i="9"/>
  <c r="Q40" i="9"/>
  <c r="K33" i="10"/>
  <c r="T33" i="10" s="1"/>
  <c r="P41" i="10"/>
  <c r="Q41" i="10" s="1"/>
  <c r="T23" i="13"/>
  <c r="S21" i="8"/>
  <c r="T20" i="10"/>
  <c r="T21" i="12"/>
  <c r="S23" i="8"/>
  <c r="T20" i="9"/>
  <c r="T26" i="10"/>
  <c r="T24" i="10"/>
  <c r="T23" i="12"/>
  <c r="K36" i="12"/>
  <c r="Q36" i="12"/>
  <c r="K29" i="12"/>
  <c r="T29" i="12" s="1"/>
  <c r="T32" i="12"/>
  <c r="Q30" i="12"/>
  <c r="K20" i="12"/>
  <c r="T20" i="12" s="1"/>
  <c r="K33" i="12"/>
  <c r="Q33" i="12"/>
  <c r="K26" i="12"/>
  <c r="T26" i="12" s="1"/>
  <c r="Q28" i="12"/>
  <c r="K18" i="12"/>
  <c r="K31" i="12"/>
  <c r="Q31" i="12"/>
  <c r="K24" i="12"/>
  <c r="T24" i="12" s="1"/>
  <c r="K34" i="12"/>
  <c r="Q34" i="12"/>
  <c r="K27" i="12"/>
  <c r="T27" i="12" s="1"/>
  <c r="T16" i="12"/>
  <c r="T30" i="13"/>
  <c r="T31" i="13"/>
  <c r="T27" i="13"/>
  <c r="Q32" i="13"/>
  <c r="T25" i="13"/>
  <c r="Q33" i="13"/>
  <c r="T26" i="13"/>
  <c r="P33" i="11"/>
  <c r="Q33" i="11" s="1"/>
  <c r="K33" i="11"/>
  <c r="T23" i="11"/>
  <c r="T26" i="11"/>
  <c r="T35" i="11"/>
  <c r="T32" i="11"/>
  <c r="P34" i="11"/>
  <c r="Q34" i="11" s="1"/>
  <c r="K34" i="11"/>
  <c r="K27" i="11"/>
  <c r="T27" i="11" s="1"/>
  <c r="T29" i="11"/>
  <c r="P30" i="11"/>
  <c r="K20" i="11"/>
  <c r="T20" i="11" s="1"/>
  <c r="T25" i="10"/>
  <c r="P36" i="10"/>
  <c r="Q36" i="10" s="1"/>
  <c r="T36" i="10" s="1"/>
  <c r="K29" i="10"/>
  <c r="T29" i="10" s="1"/>
  <c r="P35" i="10"/>
  <c r="Q35" i="10" s="1"/>
  <c r="K35" i="10"/>
  <c r="K28" i="10"/>
  <c r="T28" i="10" s="1"/>
  <c r="K34" i="10"/>
  <c r="P34" i="10"/>
  <c r="Q34" i="10" s="1"/>
  <c r="K27" i="10"/>
  <c r="T27" i="10" s="1"/>
  <c r="P30" i="10"/>
  <c r="Q30" i="10" s="1"/>
  <c r="Q16" i="9"/>
  <c r="T32" i="9"/>
  <c r="Q30" i="9"/>
  <c r="K23" i="9"/>
  <c r="T23" i="9" s="1"/>
  <c r="Q36" i="9"/>
  <c r="K29" i="9"/>
  <c r="T29" i="9" s="1"/>
  <c r="Q34" i="9"/>
  <c r="K27" i="9"/>
  <c r="T27" i="9" s="1"/>
  <c r="Q35" i="9"/>
  <c r="K28" i="9"/>
  <c r="T28" i="9" s="1"/>
  <c r="Q26" i="9"/>
  <c r="K16" i="9"/>
  <c r="S29" i="8"/>
  <c r="P37" i="8"/>
  <c r="S30" i="8"/>
  <c r="S32" i="8"/>
  <c r="P33" i="8"/>
  <c r="S26" i="8"/>
  <c r="P35" i="8"/>
  <c r="S28" i="8"/>
  <c r="P31" i="8"/>
  <c r="S24" i="8"/>
  <c r="T14" i="11" l="1"/>
  <c r="P6" i="8"/>
  <c r="G38" i="6" s="1"/>
  <c r="I38" i="6" s="1"/>
  <c r="K35" i="9"/>
  <c r="T35" i="9" s="1"/>
  <c r="Q43" i="9"/>
  <c r="Q38" i="9"/>
  <c r="Q47" i="9"/>
  <c r="K40" i="9"/>
  <c r="T40" i="9" s="1"/>
  <c r="K34" i="9"/>
  <c r="T34" i="9" s="1"/>
  <c r="Q42" i="9"/>
  <c r="K36" i="9"/>
  <c r="T36" i="9" s="1"/>
  <c r="Q44" i="9"/>
  <c r="P48" i="10"/>
  <c r="Q48" i="10" s="1"/>
  <c r="K41" i="10"/>
  <c r="T41" i="10" s="1"/>
  <c r="T32" i="13"/>
  <c r="T33" i="11"/>
  <c r="T34" i="12"/>
  <c r="T33" i="12"/>
  <c r="T18" i="12"/>
  <c r="K37" i="12"/>
  <c r="Q37" i="12"/>
  <c r="K30" i="12"/>
  <c r="T30" i="12" s="1"/>
  <c r="K35" i="12"/>
  <c r="Q35" i="12"/>
  <c r="K28" i="12"/>
  <c r="T28" i="12" s="1"/>
  <c r="T31" i="12"/>
  <c r="T36" i="12"/>
  <c r="T24" i="13"/>
  <c r="T33" i="13"/>
  <c r="Q30" i="11"/>
  <c r="P37" i="11"/>
  <c r="Q37" i="11" s="1"/>
  <c r="K30" i="11"/>
  <c r="T34" i="11"/>
  <c r="T35" i="10"/>
  <c r="T34" i="10"/>
  <c r="K37" i="10"/>
  <c r="P37" i="10"/>
  <c r="Q37" i="10" s="1"/>
  <c r="K30" i="10"/>
  <c r="T30" i="10" s="1"/>
  <c r="T16" i="9"/>
  <c r="Q33" i="9"/>
  <c r="K26" i="9"/>
  <c r="T26" i="9" s="1"/>
  <c r="K37" i="9"/>
  <c r="Q37" i="9"/>
  <c r="K30" i="9"/>
  <c r="T30" i="9" s="1"/>
  <c r="S35" i="8"/>
  <c r="S37" i="8"/>
  <c r="S33" i="8"/>
  <c r="S31" i="8"/>
  <c r="Q6" i="11" l="1"/>
  <c r="G41" i="6" s="1"/>
  <c r="T37" i="10"/>
  <c r="S6" i="8"/>
  <c r="T37" i="12"/>
  <c r="P6" i="11"/>
  <c r="Q6" i="12"/>
  <c r="G42" i="6" s="1"/>
  <c r="K6" i="12"/>
  <c r="E42" i="6" s="1"/>
  <c r="K43" i="9"/>
  <c r="T43" i="9" s="1"/>
  <c r="Q50" i="9"/>
  <c r="Q53" i="9"/>
  <c r="K50" i="9"/>
  <c r="K38" i="9"/>
  <c r="T38" i="9" s="1"/>
  <c r="Q45" i="9"/>
  <c r="K49" i="9"/>
  <c r="Q52" i="9"/>
  <c r="Q49" i="9"/>
  <c r="K42" i="9"/>
  <c r="T42" i="9" s="1"/>
  <c r="K47" i="9"/>
  <c r="T47" i="9" s="1"/>
  <c r="Q57" i="9"/>
  <c r="T37" i="9"/>
  <c r="Q51" i="9"/>
  <c r="K51" i="9"/>
  <c r="K44" i="9"/>
  <c r="T44" i="9" s="1"/>
  <c r="Q54" i="9"/>
  <c r="K33" i="9"/>
  <c r="T33" i="9" s="1"/>
  <c r="Q41" i="9"/>
  <c r="P55" i="10"/>
  <c r="Q55" i="10" s="1"/>
  <c r="P58" i="10"/>
  <c r="Q58" i="10" s="1"/>
  <c r="K48" i="10"/>
  <c r="T48" i="10" s="1"/>
  <c r="K55" i="10"/>
  <c r="T35" i="12"/>
  <c r="T30" i="11"/>
  <c r="K37" i="11"/>
  <c r="M38" i="6"/>
  <c r="T6" i="12" l="1"/>
  <c r="T55" i="10"/>
  <c r="T37" i="11"/>
  <c r="T6" i="11" s="1"/>
  <c r="K6" i="11"/>
  <c r="E41" i="6" s="1"/>
  <c r="I41" i="6" s="1"/>
  <c r="M41" i="6" s="1"/>
  <c r="T51" i="9"/>
  <c r="K64" i="9"/>
  <c r="K57" i="9"/>
  <c r="T57" i="9" s="1"/>
  <c r="Q64" i="9"/>
  <c r="Q59" i="9"/>
  <c r="K52" i="9"/>
  <c r="T52" i="9" s="1"/>
  <c r="K45" i="9"/>
  <c r="T45" i="9" s="1"/>
  <c r="Q55" i="9"/>
  <c r="K60" i="9"/>
  <c r="K53" i="9"/>
  <c r="T53" i="9" s="1"/>
  <c r="Q60" i="9"/>
  <c r="K54" i="9"/>
  <c r="T54" i="9" s="1"/>
  <c r="K61" i="9"/>
  <c r="Q61" i="9"/>
  <c r="T49" i="9"/>
  <c r="T50" i="9"/>
  <c r="K41" i="9"/>
  <c r="T41" i="9" s="1"/>
  <c r="Q48" i="9"/>
  <c r="K65" i="10"/>
  <c r="K58" i="10"/>
  <c r="T58" i="10" s="1"/>
  <c r="P65" i="10"/>
  <c r="Q65" i="10" s="1"/>
  <c r="I42" i="6"/>
  <c r="M42" i="6" s="1"/>
  <c r="G9" i="17"/>
  <c r="T61" i="9" l="1"/>
  <c r="K62" i="9"/>
  <c r="Q62" i="9"/>
  <c r="K55" i="9"/>
  <c r="T55" i="9" s="1"/>
  <c r="T60" i="9"/>
  <c r="K66" i="9"/>
  <c r="K59" i="9"/>
  <c r="T59" i="9" s="1"/>
  <c r="Q66" i="9"/>
  <c r="T64" i="9"/>
  <c r="K48" i="9"/>
  <c r="T48" i="9" s="1"/>
  <c r="Q58" i="9"/>
  <c r="T65" i="10"/>
  <c r="G18" i="17"/>
  <c r="G15" i="17"/>
  <c r="G16" i="17"/>
  <c r="G14" i="17"/>
  <c r="G17" i="17"/>
  <c r="T66" i="9" l="1"/>
  <c r="T62" i="9"/>
  <c r="K65" i="9"/>
  <c r="Q65" i="9"/>
  <c r="K58" i="9"/>
  <c r="T58" i="9" s="1"/>
  <c r="G19" i="17"/>
  <c r="G25" i="17" s="1"/>
  <c r="F17" i="14" l="1"/>
  <c r="G17" i="14" s="1"/>
  <c r="F16" i="14"/>
  <c r="G16" i="14" s="1"/>
  <c r="T65" i="9"/>
  <c r="E34" i="5"/>
  <c r="E36" i="5" s="1"/>
  <c r="F27" i="19"/>
  <c r="G27" i="19" s="1"/>
  <c r="J27" i="19" s="1"/>
  <c r="I27" i="19" l="1"/>
  <c r="N27" i="19" l="1"/>
  <c r="K27" i="19"/>
  <c r="M27" i="19"/>
  <c r="L27" i="19" s="1"/>
  <c r="O27" i="19"/>
  <c r="P27" i="19" l="1"/>
  <c r="Q27" i="19" s="1"/>
  <c r="Q21" i="13" l="1"/>
  <c r="T21" i="13" s="1"/>
  <c r="K6" i="13"/>
  <c r="E43" i="6" s="1"/>
  <c r="J6" i="13"/>
  <c r="Q14" i="13" s="1"/>
  <c r="Q6" i="13" s="1"/>
  <c r="G43" i="6" s="1"/>
  <c r="Q28" i="13"/>
  <c r="I43" i="6" l="1"/>
  <c r="M43" i="6" s="1"/>
  <c r="T14" i="13"/>
  <c r="T28" i="13"/>
  <c r="K46" i="9"/>
  <c r="Q56" i="9"/>
  <c r="K56" i="9"/>
  <c r="Q46" i="9"/>
  <c r="Q63" i="9"/>
  <c r="Q39" i="9"/>
  <c r="K14" i="9"/>
  <c r="K24" i="9"/>
  <c r="K63" i="9"/>
  <c r="Q21" i="9"/>
  <c r="K21" i="9"/>
  <c r="K31" i="9"/>
  <c r="K39" i="9"/>
  <c r="Q31" i="9"/>
  <c r="J6" i="9"/>
  <c r="Q14" i="9" s="1"/>
  <c r="Q24" i="9"/>
  <c r="T46" i="9" l="1"/>
  <c r="T6" i="13"/>
  <c r="T39" i="9"/>
  <c r="T14" i="9"/>
  <c r="Q6" i="9"/>
  <c r="G39" i="6" s="1"/>
  <c r="T56" i="9"/>
  <c r="T31" i="9"/>
  <c r="K6" i="9"/>
  <c r="E39" i="6" s="1"/>
  <c r="T24" i="9"/>
  <c r="T63" i="9"/>
  <c r="T21" i="9"/>
  <c r="P38" i="7"/>
  <c r="P31" i="7"/>
  <c r="J24" i="7"/>
  <c r="J14" i="7"/>
  <c r="J31" i="7"/>
  <c r="J38" i="7"/>
  <c r="J21" i="7"/>
  <c r="P21" i="7"/>
  <c r="I6" i="7"/>
  <c r="P14" i="7" s="1"/>
  <c r="P6" i="7" s="1"/>
  <c r="G37" i="6" s="1"/>
  <c r="P24" i="7"/>
  <c r="S24" i="7" s="1"/>
  <c r="I39" i="6" l="1"/>
  <c r="M39" i="6" s="1"/>
  <c r="S31" i="7"/>
  <c r="T6" i="9"/>
  <c r="S21" i="7"/>
  <c r="S14" i="7"/>
  <c r="S38" i="7"/>
  <c r="J6" i="7"/>
  <c r="E37" i="6" s="1"/>
  <c r="K14" i="10"/>
  <c r="K31" i="10"/>
  <c r="P63" i="10"/>
  <c r="Q63" i="10" s="1"/>
  <c r="P53" i="10"/>
  <c r="Q53" i="10" s="1"/>
  <c r="P46" i="10"/>
  <c r="Q46" i="10" s="1"/>
  <c r="K46" i="10"/>
  <c r="P39" i="10"/>
  <c r="Q39" i="10" s="1"/>
  <c r="P21" i="10"/>
  <c r="Q21" i="10" s="1"/>
  <c r="P56" i="10"/>
  <c r="Q56" i="10" s="1"/>
  <c r="K53" i="10"/>
  <c r="P31" i="10"/>
  <c r="Q31" i="10" s="1"/>
  <c r="K21" i="10"/>
  <c r="K63" i="10"/>
  <c r="K39" i="10"/>
  <c r="J6" i="10"/>
  <c r="P14" i="10" s="1"/>
  <c r="K56" i="10"/>
  <c r="T39" i="10" l="1"/>
  <c r="T56" i="10"/>
  <c r="T46" i="10"/>
  <c r="I37" i="6"/>
  <c r="T63" i="10"/>
  <c r="S6" i="7"/>
  <c r="T53" i="10"/>
  <c r="T21" i="10"/>
  <c r="T31" i="10"/>
  <c r="Q14" i="10"/>
  <c r="Q6" i="10" s="1"/>
  <c r="G40" i="6" s="1"/>
  <c r="G45" i="6" s="1"/>
  <c r="P6" i="10"/>
  <c r="K6" i="10"/>
  <c r="E40" i="6" s="1"/>
  <c r="I40" i="6" l="1"/>
  <c r="M40" i="6" s="1"/>
  <c r="M37" i="6"/>
  <c r="E45" i="6"/>
  <c r="T14" i="10"/>
  <c r="T6" i="10" s="1"/>
  <c r="M45" i="6" l="1"/>
  <c r="I45" i="6"/>
  <c r="H16" i="14"/>
  <c r="E38" i="5" l="1"/>
  <c r="H17" i="14"/>
  <c r="J16" i="14"/>
  <c r="I16" i="14"/>
  <c r="I17" i="14" l="1"/>
  <c r="M17" i="14" s="1"/>
  <c r="J17" i="14"/>
  <c r="K16" i="14"/>
  <c r="M16" i="14"/>
  <c r="L16" i="14" s="1"/>
  <c r="O16" i="14"/>
  <c r="N16" i="14"/>
  <c r="O17" i="14" l="1"/>
  <c r="K17" i="14"/>
  <c r="L17" i="14"/>
  <c r="N17" i="14"/>
  <c r="P16" i="14"/>
  <c r="E47" i="6" s="1"/>
  <c r="E48" i="6" l="1"/>
  <c r="E49" i="6"/>
  <c r="P17" i="14"/>
  <c r="Q16" i="14"/>
  <c r="I47" i="6" l="1"/>
  <c r="I48" i="6" s="1"/>
  <c r="E51" i="6"/>
  <c r="Q17" i="14"/>
  <c r="E40" i="5" l="1"/>
  <c r="E42" i="5" s="1"/>
  <c r="E46" i="5" s="1"/>
  <c r="I49" i="6"/>
  <c r="I51" i="6" s="1"/>
  <c r="M47" i="6"/>
  <c r="B49" i="5" l="1"/>
  <c r="M49" i="6"/>
  <c r="M48" i="6"/>
  <c r="M51" i="6" l="1"/>
</calcChain>
</file>

<file path=xl/comments1.xml><?xml version="1.0" encoding="utf-8"?>
<comments xmlns="http://schemas.openxmlformats.org/spreadsheetml/2006/main">
  <authors>
    <author>Logan, Ella</author>
  </authors>
  <commentList>
    <comment ref="F27" authorId="0" shapeId="0">
      <text>
        <r>
          <rPr>
            <b/>
            <sz val="9"/>
            <color indexed="81"/>
            <rFont val="Tahoma"/>
            <family val="2"/>
          </rPr>
          <t>Logan, Ella:</t>
        </r>
        <r>
          <rPr>
            <sz val="9"/>
            <color indexed="81"/>
            <rFont val="Tahoma"/>
            <family val="2"/>
          </rPr>
          <t xml:space="preserve">
Amend to £0.00 if not PC on this scheme</t>
        </r>
      </text>
    </comment>
  </commentList>
</comments>
</file>

<file path=xl/sharedStrings.xml><?xml version="1.0" encoding="utf-8"?>
<sst xmlns="http://schemas.openxmlformats.org/spreadsheetml/2006/main" count="12014" uniqueCount="4488">
  <si>
    <t xml:space="preserve">Enter the agreed value of compensation events into tab 'EWs CEs'. </t>
  </si>
  <si>
    <t>For People costs enter names of people column B and the role of people column C</t>
  </si>
  <si>
    <t xml:space="preserve"> </t>
  </si>
  <si>
    <t>Grand Total</t>
  </si>
  <si>
    <t>Other/SC</t>
  </si>
  <si>
    <t>Charges</t>
  </si>
  <si>
    <t>Materials</t>
  </si>
  <si>
    <t>Equipment</t>
  </si>
  <si>
    <t>People</t>
  </si>
  <si>
    <t>Other</t>
  </si>
  <si>
    <t>Plant</t>
  </si>
  <si>
    <t>Labour</t>
  </si>
  <si>
    <t>Staff</t>
  </si>
  <si>
    <t>Date:</t>
  </si>
  <si>
    <t>Position:</t>
  </si>
  <si>
    <t xml:space="preserve">Name: </t>
  </si>
  <si>
    <t xml:space="preserve">Signed: </t>
  </si>
  <si>
    <t>Signed on behalf of Highways England Company Ltd</t>
  </si>
  <si>
    <t>Signed on behalf of</t>
  </si>
  <si>
    <t>Final Account Due:</t>
  </si>
  <si>
    <t>Latest Cumulative Certified:</t>
  </si>
  <si>
    <t>Total Final Account:</t>
  </si>
  <si>
    <r>
      <rPr>
        <b/>
        <sz val="10"/>
        <color indexed="10"/>
        <rFont val="Arial"/>
        <family val="2"/>
      </rPr>
      <t xml:space="preserve">Pain / </t>
    </r>
    <r>
      <rPr>
        <b/>
        <sz val="10"/>
        <color indexed="8"/>
        <rFont val="Arial"/>
        <family val="2"/>
      </rPr>
      <t>Gain Share:</t>
    </r>
  </si>
  <si>
    <t>Final Price for Services Provided to Date:</t>
  </si>
  <si>
    <t>Final Total of the Prices:</t>
  </si>
  <si>
    <t>Agreed and Implemented CEs:</t>
  </si>
  <si>
    <t>Original Target Costs:</t>
  </si>
  <si>
    <t>Financial Information:</t>
  </si>
  <si>
    <t>Highways England Company Limited</t>
  </si>
  <si>
    <t>Employer:</t>
  </si>
  <si>
    <t>Contractor:</t>
  </si>
  <si>
    <t>Lot No:</t>
  </si>
  <si>
    <t>Task Order No:</t>
  </si>
  <si>
    <t>Scheme PIN No:</t>
  </si>
  <si>
    <t>Contract:</t>
  </si>
  <si>
    <t>Final Account Statement for Scheme:</t>
  </si>
  <si>
    <t xml:space="preserve">Highways England  </t>
  </si>
  <si>
    <t>check</t>
  </si>
  <si>
    <t>Total</t>
  </si>
  <si>
    <t>Pain Share - taken at interim &amp; final</t>
  </si>
  <si>
    <t>Gain share - released at final account only</t>
  </si>
  <si>
    <t xml:space="preserve">Pain/Gain </t>
  </si>
  <si>
    <t>Other &amp; Subcontractors</t>
  </si>
  <si>
    <t>Equipment - Other</t>
  </si>
  <si>
    <t>Equipment - Plant</t>
  </si>
  <si>
    <t>People - Labour</t>
  </si>
  <si>
    <t>People - Staff</t>
  </si>
  <si>
    <t>Change in Month</t>
  </si>
  <si>
    <t>Previously Certified</t>
  </si>
  <si>
    <t>Assessed</t>
  </si>
  <si>
    <t>Disallowed</t>
  </si>
  <si>
    <t>Applied</t>
  </si>
  <si>
    <t>SCC Head</t>
  </si>
  <si>
    <t>Period End Date:</t>
  </si>
  <si>
    <t>Application Status:</t>
  </si>
  <si>
    <t>Application For Payment No :</t>
  </si>
  <si>
    <t>Agreed CE Value:</t>
  </si>
  <si>
    <t>Contractor Task Order Value:</t>
  </si>
  <si>
    <t>Contractor Task Order No:</t>
  </si>
  <si>
    <t>NEC Option:</t>
  </si>
  <si>
    <t>Application for Payment</t>
  </si>
  <si>
    <t>Gross Total</t>
  </si>
  <si>
    <t>Fee</t>
  </si>
  <si>
    <t>Net Total</t>
  </si>
  <si>
    <t>Quantity</t>
  </si>
  <si>
    <t>UoM</t>
  </si>
  <si>
    <t>Rate</t>
  </si>
  <si>
    <t>Date</t>
  </si>
  <si>
    <t>Staff Name</t>
  </si>
  <si>
    <t>MMHW Series</t>
  </si>
  <si>
    <t xml:space="preserve">Note: Actual Cost Should Be In Accordance With The Schedule Of Cost Components </t>
  </si>
  <si>
    <t>Direct Fee</t>
  </si>
  <si>
    <t>Labour Name</t>
  </si>
  <si>
    <t>Company</t>
  </si>
  <si>
    <t>Other / Subcontractors</t>
  </si>
  <si>
    <t>Share Range</t>
  </si>
  <si>
    <t>Variance</t>
  </si>
  <si>
    <t>Final PSPD</t>
  </si>
  <si>
    <t>Final Total of the Prices</t>
  </si>
  <si>
    <t>Amendments to Uplift for PC Role</t>
  </si>
  <si>
    <t>Final Price Adjustment for Inflation</t>
  </si>
  <si>
    <t>Agreed &amp; Implemented CEs</t>
  </si>
  <si>
    <t>Original Target Cost</t>
  </si>
  <si>
    <t>Contractor</t>
  </si>
  <si>
    <t>Final Account Due</t>
  </si>
  <si>
    <t>Share Payment Due</t>
  </si>
  <si>
    <t>Pain Share</t>
  </si>
  <si>
    <t>Gain Share</t>
  </si>
  <si>
    <t>TSC Option C</t>
  </si>
  <si>
    <t>Procurement Method:</t>
  </si>
  <si>
    <t>&gt; 105%</t>
  </si>
  <si>
    <t>No</t>
  </si>
  <si>
    <t>95%-105%</t>
  </si>
  <si>
    <t>85%-95%</t>
  </si>
  <si>
    <t>Completion Date:</t>
  </si>
  <si>
    <t>&lt;85%</t>
  </si>
  <si>
    <t>Share %</t>
  </si>
  <si>
    <t>Share Ranges</t>
  </si>
  <si>
    <t>Scheme Start Date:</t>
  </si>
  <si>
    <t>Contract Data - Option C &amp; Clause Z57.2</t>
  </si>
  <si>
    <t>PIN:</t>
  </si>
  <si>
    <t>Scheme Name:</t>
  </si>
  <si>
    <t xml:space="preserve">  </t>
  </si>
  <si>
    <t>Status / Comments</t>
  </si>
  <si>
    <t>CEMAR CE Ref</t>
  </si>
  <si>
    <t>LESS Original Target Cost</t>
  </si>
  <si>
    <t>Final Target Price Including PAF</t>
  </si>
  <si>
    <t>HTMPAF Indices Uplift</t>
  </si>
  <si>
    <t>Total Target Price (excl PAF)</t>
  </si>
  <si>
    <t>Provide total star rates using current rates</t>
  </si>
  <si>
    <t>Star Rates/Non Tendered Items Price - Current Rates</t>
  </si>
  <si>
    <t>Provide total star rates using base rates</t>
  </si>
  <si>
    <t>Star Rates/Non Tendered Items Price - Base Rates</t>
  </si>
  <si>
    <t>Tendered Items Target Price</t>
  </si>
  <si>
    <t>Indices Uplift</t>
  </si>
  <si>
    <t>the Index Period (S) is the period of time in weeks from the date of award of the Framework Contract to the Pricing Date</t>
  </si>
  <si>
    <t>S</t>
  </si>
  <si>
    <t>the Pricing Period (P) is the period of time in weeks from the Pricing Date to the Task starting date</t>
  </si>
  <si>
    <t>P</t>
  </si>
  <si>
    <t>the Task Index (L) is the value of the latest task index that had been released at the Pricing Date</t>
  </si>
  <si>
    <t>L</t>
  </si>
  <si>
    <t>the base date Task Index (B) is the value of the latest task index that had been released at the time of the base date</t>
  </si>
  <si>
    <t>B</t>
  </si>
  <si>
    <t>Task Starting Date</t>
  </si>
  <si>
    <r>
      <t xml:space="preserve">Date target price returned </t>
    </r>
    <r>
      <rPr>
        <b/>
        <sz val="9"/>
        <color indexed="10"/>
        <rFont val="Arial"/>
        <family val="2"/>
      </rPr>
      <t>(amend for each return)</t>
    </r>
  </si>
  <si>
    <t>Pricing Date</t>
  </si>
  <si>
    <t>Base date in contract data:</t>
  </si>
  <si>
    <t>(((L-B)/B)x((S+P)/S))</t>
  </si>
  <si>
    <t>Target Price Indices Uplift</t>
  </si>
  <si>
    <t>Total Target PC Role uplift £</t>
  </si>
  <si>
    <t>Amend red text to your applicable uplift banding</t>
  </si>
  <si>
    <t>Band E</t>
  </si>
  <si>
    <t>&gt;£5m</t>
  </si>
  <si>
    <t>Band D</t>
  </si>
  <si>
    <t>&gt;£1m upto £5m</t>
  </si>
  <si>
    <t>Band C</t>
  </si>
  <si>
    <t>&gt;250k upto £1m</t>
  </si>
  <si>
    <t>Band B</t>
  </si>
  <si>
    <t>&gt;£30k upto £250k</t>
  </si>
  <si>
    <t>Band A</t>
  </si>
  <si>
    <t>upto £30k</t>
  </si>
  <si>
    <t>Percentage (excluding fee)</t>
  </si>
  <si>
    <t>Band</t>
  </si>
  <si>
    <t>Value of Scheme</t>
  </si>
  <si>
    <t xml:space="preserve">For Principle Contractor role and responsibilities in line with the requirements of CDM Regulations 2015 </t>
  </si>
  <si>
    <t>FACTORS APPLICABLE WHEN APPOINTED PRINCIPLE CONTRACTOR</t>
  </si>
  <si>
    <t>Total Value of scheme</t>
  </si>
  <si>
    <t>Contractor 6  - Final Target</t>
  </si>
  <si>
    <t>Contractor 5  - Final Target</t>
  </si>
  <si>
    <t>Contractor 4  - Final Target</t>
  </si>
  <si>
    <t>Contractor 3  - Final Target</t>
  </si>
  <si>
    <t>Contractor 2  - Final Target</t>
  </si>
  <si>
    <t>Contractor 1  - Final Target</t>
  </si>
  <si>
    <t>PC  - Final Target</t>
  </si>
  <si>
    <t>Final Payment Date</t>
  </si>
  <si>
    <t>We also retain our responsibilities for all defects, shrinkages and other faults arising in connection with our works in accordance with the terms of the Construction Works Framework contract and at common law. We further confirm that we have no outstanding claims against Highways England Company Ltd in respect of the above scheme.</t>
  </si>
  <si>
    <t>Final Account</t>
  </si>
  <si>
    <t>lookup</t>
  </si>
  <si>
    <t>use dropdown</t>
  </si>
  <si>
    <t>enter manually</t>
  </si>
  <si>
    <t>Value</t>
  </si>
  <si>
    <t>Other &amp; Sub Contractors</t>
  </si>
  <si>
    <t>Monthly Total</t>
  </si>
  <si>
    <t>Scheme Total</t>
  </si>
  <si>
    <t>PC Adjustment:</t>
  </si>
  <si>
    <t>PAF Adjustment:</t>
  </si>
  <si>
    <t>Insert amount in original target for PC Role</t>
  </si>
  <si>
    <t>Previous month total</t>
  </si>
  <si>
    <t>Forecast PSPD</t>
  </si>
  <si>
    <t>Total Increase in forecasted costs</t>
  </si>
  <si>
    <t>Area 10</t>
  </si>
  <si>
    <t>NEC Option</t>
  </si>
  <si>
    <t>TSC Option E</t>
  </si>
  <si>
    <t xml:space="preserve">PC Role </t>
  </si>
  <si>
    <t>Yes</t>
  </si>
  <si>
    <t>Principle Contractor:</t>
  </si>
  <si>
    <t>Status</t>
  </si>
  <si>
    <t>Interim</t>
  </si>
  <si>
    <t>Final</t>
  </si>
  <si>
    <t>Programmed Commencement Date:</t>
  </si>
  <si>
    <t>Actual Commencement Date:</t>
  </si>
  <si>
    <t>Programmed Completion Date:</t>
  </si>
  <si>
    <t>Actual Completion Date:</t>
  </si>
  <si>
    <t>Estimated</t>
  </si>
  <si>
    <t>Contractors Quotation</t>
  </si>
  <si>
    <t>SM Assessment</t>
  </si>
  <si>
    <t>Implemented Value</t>
  </si>
  <si>
    <t>Interim AFP Provision</t>
  </si>
  <si>
    <t>Application Stage :</t>
  </si>
  <si>
    <t>Compensation Events</t>
  </si>
  <si>
    <t xml:space="preserve">Final Account Calculations </t>
  </si>
  <si>
    <t xml:space="preserve">Programmed scheme start date </t>
  </si>
  <si>
    <t>To be completed by HE QS prior to final account</t>
  </si>
  <si>
    <t>For Contractors Use</t>
  </si>
  <si>
    <t>Contractor AFP Due Date</t>
  </si>
  <si>
    <t>SM Assessment Date</t>
  </si>
  <si>
    <t>SM Certifcate Issue Date</t>
  </si>
  <si>
    <t>Contractors Invoice Date</t>
  </si>
  <si>
    <t>Contractor Working Period End Date</t>
  </si>
  <si>
    <t>Period</t>
  </si>
  <si>
    <t>Payment Schedule</t>
  </si>
  <si>
    <t>Reason</t>
  </si>
  <si>
    <t>A10 - Defined Cost - Charges</t>
  </si>
  <si>
    <t>A10 - Defined Cost - Materials</t>
  </si>
  <si>
    <t>A10 - Defined Cost - Equipment</t>
  </si>
  <si>
    <t>A10 - Defined Cost - Plant</t>
  </si>
  <si>
    <t>A10 - Defined Cost - (People) Labour</t>
  </si>
  <si>
    <t>A10 - Defined Cost - (People) Staff</t>
  </si>
  <si>
    <t>A10 - Defined Cost - Other &amp; Subcontractor</t>
  </si>
  <si>
    <t>Defined Cost Forecast</t>
  </si>
  <si>
    <t>Complete all blue shaded cells in rows 7 -30</t>
  </si>
  <si>
    <t>If additional rows are needed copy existing empty rows and paste underneath</t>
  </si>
  <si>
    <t>Sub-total</t>
  </si>
  <si>
    <t>Area 10 Construction Works Framework</t>
  </si>
  <si>
    <t>Atlantic House</t>
  </si>
  <si>
    <t>Birchwood Point</t>
  </si>
  <si>
    <t xml:space="preserve">Birchwood  </t>
  </si>
  <si>
    <t>Warrington</t>
  </si>
  <si>
    <t>WA3 7WE</t>
  </si>
  <si>
    <t>ACTIVITY DESCRIPTION</t>
  </si>
  <si>
    <t>Final Price Value</t>
  </si>
  <si>
    <t>Defined Cost Components</t>
  </si>
  <si>
    <t>HE ABS Analysis</t>
  </si>
  <si>
    <t>£</t>
  </si>
  <si>
    <t>%</t>
  </si>
  <si>
    <t>Cost Summary</t>
  </si>
  <si>
    <t>HE Assessment</t>
  </si>
  <si>
    <t>Guidance Notes</t>
  </si>
  <si>
    <t>Select 'Application for Payment' from the drop-down in cell C5. The HE QS will change this to 'HE Assessment' when they return the certified amount.</t>
  </si>
  <si>
    <t xml:space="preserve">For second/third etc applications ensure the previous certified figures are entered into Column K (Rows 36-50) </t>
  </si>
  <si>
    <t>Cost Information Worksheets</t>
  </si>
  <si>
    <t>Application For Payment (AfP) Worksheet</t>
  </si>
  <si>
    <t>ATM</t>
  </si>
  <si>
    <t>Balvac</t>
  </si>
  <si>
    <t>Carnell</t>
  </si>
  <si>
    <t>Chevron</t>
  </si>
  <si>
    <t>Colas</t>
  </si>
  <si>
    <t>Concrete Repairs</t>
  </si>
  <si>
    <t>Crown</t>
  </si>
  <si>
    <t>Forkers</t>
  </si>
  <si>
    <t>Ground Control</t>
  </si>
  <si>
    <t>HW Martin</t>
  </si>
  <si>
    <t>Interserve</t>
  </si>
  <si>
    <t>J McCann</t>
  </si>
  <si>
    <t>Joe Roocroft</t>
  </si>
  <si>
    <t>L&amp;R Roadlines</t>
  </si>
  <si>
    <t>Route One</t>
  </si>
  <si>
    <t>Volkerlaser</t>
  </si>
  <si>
    <t>Wilson &amp; Scott</t>
  </si>
  <si>
    <t>WJ North</t>
  </si>
  <si>
    <t>AE Yates</t>
  </si>
  <si>
    <t>Lot 5</t>
  </si>
  <si>
    <t>Lot 7</t>
  </si>
  <si>
    <t>Lot 13</t>
  </si>
  <si>
    <t>Lot 4</t>
  </si>
  <si>
    <t>Lot 11</t>
  </si>
  <si>
    <t>Lot 9</t>
  </si>
  <si>
    <t>Lot 10</t>
  </si>
  <si>
    <t>Lot 8</t>
  </si>
  <si>
    <t>Lot 14</t>
  </si>
  <si>
    <t>Lot 6</t>
  </si>
  <si>
    <t>BCIS index issued monthly by HE</t>
  </si>
  <si>
    <t>Choose an activity series from the drop-down for every cost item entered. This data is required for HE Cost Intelligence (ABS Analysis)</t>
  </si>
  <si>
    <t>Selecting Option E from cell E9 will remove pain/gain calculations from the bottom of the sheet</t>
  </si>
  <si>
    <t>Enter fee uplift on the 'People Staff' WS only. The other cost sheets will autopopulate</t>
  </si>
  <si>
    <t>PAF Calculation</t>
  </si>
  <si>
    <t>Adjust task starting date in tab 'PAF Calculation' cell D5,D6 and D9. This can be  done at any point from the 1st AFP onward but will only affect the final account.</t>
  </si>
  <si>
    <t>Enter agreed % on tab 'PC role' as necessary. This will only affect the final account.</t>
  </si>
  <si>
    <t>PC  Role Worksheet</t>
  </si>
  <si>
    <t>Enter forecast data. This will not affect any payment assessements but will be used to inform HE monthly business reporting.</t>
  </si>
  <si>
    <t>Forecast Worksheet</t>
  </si>
  <si>
    <t>Data Dump Worksheet</t>
  </si>
  <si>
    <t>To be used for Contractors own purposes. Eg Can be used to populate Cost worksheets using Vlookup/Sumif formula</t>
  </si>
  <si>
    <t>Share Ranges Worksheet</t>
  </si>
  <si>
    <t>Autopopulated based on choices in drop-downs, used for Final Account calculations. Does not required any amendment or data entry.</t>
  </si>
  <si>
    <t>C.Es Worksheet</t>
  </si>
  <si>
    <t>Will uplift the agreed target regardless of whether the CE is implemented yet. This is intended for interim application purposes only to ensure Contractors are not negatively affected by delay to agreeing C.Es.</t>
  </si>
  <si>
    <t>Base date index</t>
  </si>
  <si>
    <t>0100-100 Preliminaries (Excluding TM)</t>
  </si>
  <si>
    <t>0100-100A Traffic Safety and Management</t>
  </si>
  <si>
    <t>0200-100 Site Clearance</t>
  </si>
  <si>
    <t>0300-100 Fencing, Gates and Stiles</t>
  </si>
  <si>
    <t>0400-100 Vehicle Restraint Systems (Rigid)</t>
  </si>
  <si>
    <t>0400-200 Vehicle Restraint Systems (Deformable)</t>
  </si>
  <si>
    <t>0400-300 Parapets and Guardrails</t>
  </si>
  <si>
    <t>0500-100 Drainage &amp; Service Ducts</t>
  </si>
  <si>
    <t xml:space="preserve">0500-300 Drainage - Chambers and Gullies </t>
  </si>
  <si>
    <t>0500-400 Drainage - Headwalls and Outfall Works</t>
  </si>
  <si>
    <t>0500-200 Drainage - Filter Drains</t>
  </si>
  <si>
    <t>0600-100 Earthworks</t>
  </si>
  <si>
    <t xml:space="preserve">0700-100 Pavements - Sub Base </t>
  </si>
  <si>
    <t xml:space="preserve">0700-200 Pavements - Road Base </t>
  </si>
  <si>
    <t xml:space="preserve">0700-300 Binder Course </t>
  </si>
  <si>
    <t>0700-400 Surface (wearing) course</t>
  </si>
  <si>
    <t>0700-500 Planing</t>
  </si>
  <si>
    <t xml:space="preserve">0700-600 Rigid Pavement </t>
  </si>
  <si>
    <t xml:space="preserve">0700-700 Surface Treatment </t>
  </si>
  <si>
    <t>0700-800 Overbanding and Inlaid Crack Sealing Repair System</t>
  </si>
  <si>
    <t>1100-100 Kerbs and Channels</t>
  </si>
  <si>
    <t>1100-200 Footways and Paved Areas</t>
  </si>
  <si>
    <t>1200-200 Permanent Traffic Signal Installations</t>
  </si>
  <si>
    <t>1200-300 Road Markings</t>
  </si>
  <si>
    <t>1200-400 Road Studs</t>
  </si>
  <si>
    <t>1200-100 Traffic Signs and Bollards</t>
  </si>
  <si>
    <t>1300-100 Road Lighting Columns and Masts</t>
  </si>
  <si>
    <t>1400-100 Electrical work for road lighting, traffic signs - Cable and Duct</t>
  </si>
  <si>
    <t>1400-200 Electrical work for road lighting, traffic signs - Chambers</t>
  </si>
  <si>
    <t>1400-300 Electrical work for road lighting, traffic signs - Equipment</t>
  </si>
  <si>
    <t>1500-100 Motorway Communications equipment - Cable and Ducts</t>
  </si>
  <si>
    <t>1500-200 Motorway Communications equipment - Chambers</t>
  </si>
  <si>
    <t>1500-300 Motorway Communications equipment - Technology Equipment</t>
  </si>
  <si>
    <t>1500-400 Motorway Communications equipment - Looper Detector Installations</t>
  </si>
  <si>
    <t>1600-100 Piling and Embedded Retaining Walls</t>
  </si>
  <si>
    <t>1700-100 Structural Concrete (incl steel reinforcement)</t>
  </si>
  <si>
    <t>1800-100 Structural Steelwork</t>
  </si>
  <si>
    <t>1900/5000-100 Protective Systems (Incorporation Series 1900 &amp; 5000)</t>
  </si>
  <si>
    <t>2000-100 Waterproofing</t>
  </si>
  <si>
    <t>2100-100 Bridge Bearings</t>
  </si>
  <si>
    <t xml:space="preserve">2300-100 Bridge Joints </t>
  </si>
  <si>
    <t>2400-100 Brickwork, Blockwork and Stonework</t>
  </si>
  <si>
    <t>2500-100 Special Structures (incl. acoustic fences)</t>
  </si>
  <si>
    <t>2700-100 Other Works (SUs, noise insulation, Acc works etc)</t>
  </si>
  <si>
    <t>3000-100 Landscape and Ecology</t>
  </si>
  <si>
    <t>Initial Target Price Value</t>
  </si>
  <si>
    <t>CE Price Value</t>
  </si>
  <si>
    <t>Check</t>
  </si>
  <si>
    <t>Input Agreed Target Price Split</t>
  </si>
  <si>
    <t>Please indicate the percentage split of each agred CE against the Work Series by value. Eg. For TM CE only, please enter 100 under 0100-100A Traffic Safety and Management, For CE which half affects Filter Drains and Earthworks, enter 50 in 0500-200 Drainage - Filter Drains and 0600-100 Earthworks</t>
  </si>
  <si>
    <t>Total:</t>
  </si>
  <si>
    <t>CBS Code</t>
  </si>
  <si>
    <t>Commodity Breakdown Structure (CBS)</t>
  </si>
  <si>
    <t>Resource Type</t>
  </si>
  <si>
    <t>Category</t>
  </si>
  <si>
    <t>Sub Category</t>
  </si>
  <si>
    <t>Description</t>
  </si>
  <si>
    <t>Coverage and Guidance Notes</t>
  </si>
  <si>
    <t>Unit</t>
  </si>
  <si>
    <t>01.100.1000.10</t>
  </si>
  <si>
    <t>Directly Employed Labour</t>
  </si>
  <si>
    <t>Directly employed unskilled Labour</t>
  </si>
  <si>
    <t>Labourer/General Operative</t>
  </si>
  <si>
    <t>Includes cleaner, gateman, groundworker, apprentices, etc.</t>
  </si>
  <si>
    <t>hr</t>
  </si>
  <si>
    <t>01.100.2000.05</t>
  </si>
  <si>
    <t>Directly employed semi-skilled Labour</t>
  </si>
  <si>
    <t>Security guard</t>
  </si>
  <si>
    <t>includes CCTV monitoring staff, excludes traffic safety.</t>
  </si>
  <si>
    <t>01.100.2000.10</t>
  </si>
  <si>
    <t>Banksman</t>
  </si>
  <si>
    <t>01.100.2000.15</t>
  </si>
  <si>
    <t>Storesperson</t>
  </si>
  <si>
    <t>01.100.2000.20</t>
  </si>
  <si>
    <t>Concreter</t>
  </si>
  <si>
    <t>Includes concrete finishers, "rubber-up"</t>
  </si>
  <si>
    <t>01.100.2000.25</t>
  </si>
  <si>
    <t>Fencer</t>
  </si>
  <si>
    <t>01.100.2000.30</t>
  </si>
  <si>
    <t>Pipe layer</t>
  </si>
  <si>
    <t>01.100.2000.40</t>
  </si>
  <si>
    <t xml:space="preserve">Kerb layer </t>
  </si>
  <si>
    <t>Includes paver</t>
  </si>
  <si>
    <t>01.100.2000.50</t>
  </si>
  <si>
    <t>Plant operator</t>
  </si>
  <si>
    <t>(machine driver)</t>
  </si>
  <si>
    <t>01.100.2000.60</t>
  </si>
  <si>
    <t xml:space="preserve">Scaffolder </t>
  </si>
  <si>
    <t>01.100.2000.70</t>
  </si>
  <si>
    <t>Welder</t>
  </si>
  <si>
    <t>01.100.2000.80</t>
  </si>
  <si>
    <t xml:space="preserve">Structural steel erector </t>
  </si>
  <si>
    <t>01.100.2000.90</t>
  </si>
  <si>
    <t xml:space="preserve">Steel fixer </t>
  </si>
  <si>
    <t>includes NIP hands</t>
  </si>
  <si>
    <t>01.100.3000.10</t>
  </si>
  <si>
    <t>Directly employed skilled Labour</t>
  </si>
  <si>
    <t>Ganger</t>
  </si>
  <si>
    <t>01.100.3000.20</t>
  </si>
  <si>
    <t>Bricklayer</t>
  </si>
  <si>
    <t>01.100.3000.30</t>
  </si>
  <si>
    <t>Carpenter</t>
  </si>
  <si>
    <t>(joiner)</t>
  </si>
  <si>
    <t>01.100.3000.40</t>
  </si>
  <si>
    <t>Plumber</t>
  </si>
  <si>
    <t>01.100.3000.50</t>
  </si>
  <si>
    <t>Electrician</t>
  </si>
  <si>
    <t>01.100.3000.60</t>
  </si>
  <si>
    <t>Skilled labourer unnamed</t>
  </si>
  <si>
    <t>Skilled labour where trade is not given</t>
  </si>
  <si>
    <t>01.100.4000.10</t>
  </si>
  <si>
    <t>Directly Employed Labour Extra over Costs</t>
  </si>
  <si>
    <t>Subsistence</t>
  </si>
  <si>
    <t>LS</t>
  </si>
  <si>
    <t>01.100.4000.20</t>
  </si>
  <si>
    <t>Travel</t>
  </si>
  <si>
    <t>includes mileage rates, fares, other travel costs</t>
  </si>
  <si>
    <t>01.100.4000.30</t>
  </si>
  <si>
    <t>Overtime &amp; Night working where paid or claimed as an extra cost</t>
  </si>
  <si>
    <t>01.200.1000.10</t>
  </si>
  <si>
    <t>Labour Only Sub contract or Agency Labour</t>
  </si>
  <si>
    <t>Indirectly employed unskilled Labour</t>
  </si>
  <si>
    <t>Includes cleaner, gateman, groundworker etc.</t>
  </si>
  <si>
    <t>01.200.2000.05</t>
  </si>
  <si>
    <t>Indirectly employed semi-skilled Labour</t>
  </si>
  <si>
    <t>01.200.2000.10</t>
  </si>
  <si>
    <t>01.200.2000.15</t>
  </si>
  <si>
    <t>01.200.2000.20</t>
  </si>
  <si>
    <t>01.200.2000.25</t>
  </si>
  <si>
    <t>01.200.2000.30</t>
  </si>
  <si>
    <t>01.200.2000.40</t>
  </si>
  <si>
    <t>01.200.2000.50</t>
  </si>
  <si>
    <t>01.200.2000.60</t>
  </si>
  <si>
    <t>01.200.2000.70</t>
  </si>
  <si>
    <t>01.200.2000.80</t>
  </si>
  <si>
    <t>01.200.2000.90</t>
  </si>
  <si>
    <t>01.200.3000.10</t>
  </si>
  <si>
    <t>Indirectly employed skilled Labour</t>
  </si>
  <si>
    <t>01.200.3000.20</t>
  </si>
  <si>
    <t>01.200.3000.30</t>
  </si>
  <si>
    <t>01.200.3000.40</t>
  </si>
  <si>
    <t>01.200.3000.50</t>
  </si>
  <si>
    <t>01.200.3000.60</t>
  </si>
  <si>
    <t>01.200.4000.10</t>
  </si>
  <si>
    <t>Indirectly Employed Labour Extra over Costs</t>
  </si>
  <si>
    <t>01.200.4000.20</t>
  </si>
  <si>
    <t>01.200.4000.30</t>
  </si>
  <si>
    <t>01.300.1000.10</t>
  </si>
  <si>
    <t>Project Management</t>
  </si>
  <si>
    <t>Project Director</t>
  </si>
  <si>
    <t>01.300.1000.20</t>
  </si>
  <si>
    <t>Project Manager</t>
  </si>
  <si>
    <t>Includes all grade of Project / Programme Manager</t>
  </si>
  <si>
    <t>01.300.1000.30</t>
  </si>
  <si>
    <t>Construction Manager (or Agent)</t>
  </si>
  <si>
    <t>Includes Works Manager, all grades of Agent, etc.</t>
  </si>
  <si>
    <t>01.300.1000.40</t>
  </si>
  <si>
    <t>Technology Integration &amp; Commissioning Manager</t>
  </si>
  <si>
    <t>01.300.1000.50</t>
  </si>
  <si>
    <t>Temp Works Co-ordinator</t>
  </si>
  <si>
    <t>01.300.1000.60</t>
  </si>
  <si>
    <t>Planning Manager</t>
  </si>
  <si>
    <t>Includes Senior Planner or Senior Planning Engineer</t>
  </si>
  <si>
    <t>01.300.1000.70</t>
  </si>
  <si>
    <t>Planning Engineer</t>
  </si>
  <si>
    <t>includes or grades of planner, programmer, Logistics Manager and the like</t>
  </si>
  <si>
    <t>01.300.1000.80</t>
  </si>
  <si>
    <t>Safety Health &amp; Environment Manager</t>
  </si>
  <si>
    <t>01.300.1000.90</t>
  </si>
  <si>
    <t>Safety Health &amp; Environment Trainer or advisor</t>
  </si>
  <si>
    <t>01.300.2000.10</t>
  </si>
  <si>
    <t>Design &amp; Engineering</t>
  </si>
  <si>
    <t>Design Manager</t>
  </si>
  <si>
    <t>includes Design Co-ordinator</t>
  </si>
  <si>
    <t>01.300.2000.20</t>
  </si>
  <si>
    <t>Technology Design Integration Manager</t>
  </si>
  <si>
    <t>01.300.2000.30</t>
  </si>
  <si>
    <t>Senior Engineer</t>
  </si>
  <si>
    <t xml:space="preserve">State type of Engineer. Includes all specialisms </t>
  </si>
  <si>
    <t>01.300.2000.40</t>
  </si>
  <si>
    <t xml:space="preserve">Engineer </t>
  </si>
  <si>
    <t>State type of Engineer. Includes all specialisms and grades below Senior Engineer; includes technician grades</t>
  </si>
  <si>
    <t>01.300.2000.50</t>
  </si>
  <si>
    <t xml:space="preserve">IVQT Engineer </t>
  </si>
  <si>
    <t>State type of Engineer or inspector. Includes Works Superintendent</t>
  </si>
  <si>
    <t>01.300.2000.60</t>
  </si>
  <si>
    <t>Survey Manager/Senior Land Surveyor</t>
  </si>
  <si>
    <t>01.300.2000.70</t>
  </si>
  <si>
    <t>Setting out engineer/land surveyor</t>
  </si>
  <si>
    <t>01.300.2000.80</t>
  </si>
  <si>
    <t>Chain man</t>
  </si>
  <si>
    <t>01.300.3000.10</t>
  </si>
  <si>
    <t>Site Supervision</t>
  </si>
  <si>
    <t>Technology Commissioning Supervisor</t>
  </si>
  <si>
    <t>01.300.3000.20</t>
  </si>
  <si>
    <t xml:space="preserve">Foreman </t>
  </si>
  <si>
    <t>State type of Foreman / Supervisor</t>
  </si>
  <si>
    <t>01.300.3000.30</t>
  </si>
  <si>
    <t>Traffic Safety Control Officer (TSCO)</t>
  </si>
  <si>
    <t>Includes Traffic Safety CCTV staff</t>
  </si>
  <si>
    <t>01.300.3000.40</t>
  </si>
  <si>
    <t>Occupational HealthNurse</t>
  </si>
  <si>
    <t>Inc First Aider if full time occupation</t>
  </si>
  <si>
    <t>01.300.4000.10</t>
  </si>
  <si>
    <t>Commercial, QS &amp; Accountancy</t>
  </si>
  <si>
    <t>Commercial Manager</t>
  </si>
  <si>
    <t>State grade</t>
  </si>
  <si>
    <t>01.300.4000.20</t>
  </si>
  <si>
    <t>Quantity Surveyor</t>
  </si>
  <si>
    <t>01.300.4000.30</t>
  </si>
  <si>
    <t>Buyer</t>
  </si>
  <si>
    <t>01.300.4000.40</t>
  </si>
  <si>
    <t xml:space="preserve">Accountant/Auditor </t>
  </si>
  <si>
    <t>01.300.4000.50</t>
  </si>
  <si>
    <t>Estimator</t>
  </si>
  <si>
    <t>01.300.4000.60</t>
  </si>
  <si>
    <t>Other Manager</t>
  </si>
  <si>
    <t>includes Risk Manager, Performance improvement manager, Public Relations Manager, etc. State grade</t>
  </si>
  <si>
    <t>01.300.5000.10</t>
  </si>
  <si>
    <t>Administration, including IT &amp; QA</t>
  </si>
  <si>
    <t>QA Manager</t>
  </si>
  <si>
    <t>01.300.5000.20</t>
  </si>
  <si>
    <t>IT Systems Manager</t>
  </si>
  <si>
    <t>01.300.5000.30</t>
  </si>
  <si>
    <t>Office Manager</t>
  </si>
  <si>
    <t>01.300.5000.40</t>
  </si>
  <si>
    <t xml:space="preserve">Administrator </t>
  </si>
  <si>
    <t>includes Clerk, Typist, Secretary, Receptionist, Document Controller, Accounts Clerk, etc.</t>
  </si>
  <si>
    <t>01.300.5000.50</t>
  </si>
  <si>
    <t>Admin Assistant</t>
  </si>
  <si>
    <t>includes all other clerical roles</t>
  </si>
  <si>
    <t>01.300.6000.10</t>
  </si>
  <si>
    <t>Staff Extra over Costs</t>
  </si>
  <si>
    <t>01.300.6000.20</t>
  </si>
  <si>
    <t>01.300.6000.30</t>
  </si>
  <si>
    <t>01.300.6000.40</t>
  </si>
  <si>
    <t>Other Expenses</t>
  </si>
  <si>
    <t>01.300.6000.50</t>
  </si>
  <si>
    <t>Professional Fees</t>
  </si>
  <si>
    <t>01.300.6000.60</t>
  </si>
  <si>
    <t>Partnering Events</t>
  </si>
  <si>
    <t>01.990.1000.10</t>
  </si>
  <si>
    <t>Other - people</t>
  </si>
  <si>
    <t>Unallocated people</t>
  </si>
  <si>
    <t>Include here new or otherwise non-standard items</t>
  </si>
  <si>
    <t>01.990.1000.15</t>
  </si>
  <si>
    <t>People not described/quantified in accordance with CBS</t>
  </si>
  <si>
    <t>Include here incorrect or incomplete standard items which prevent coding to relevant CBS categories (e.g. gang rates)</t>
  </si>
  <si>
    <t>01.990.1000.20</t>
  </si>
  <si>
    <t>Arithmetic errors</t>
  </si>
  <si>
    <t>02.100.1000.10</t>
  </si>
  <si>
    <t>Plant and Equipment</t>
  </si>
  <si>
    <t>Excavation Equipment</t>
  </si>
  <si>
    <t>Excavators</t>
  </si>
  <si>
    <t>360o tracked or wheeled Mini excavator up to 3 tonnes</t>
  </si>
  <si>
    <t>02.100.1000.20</t>
  </si>
  <si>
    <t>360o tracked or wheeled Mini excavator3.01 - 6.00 tonnes</t>
  </si>
  <si>
    <t>02.100.1000.30</t>
  </si>
  <si>
    <t>360o tracked excavator 6.01 - 17 tonnes</t>
  </si>
  <si>
    <t>02.100.1000.40</t>
  </si>
  <si>
    <t>360o tracked excavator 17.01 - 26 tonnes</t>
  </si>
  <si>
    <t>02.100.1000.50</t>
  </si>
  <si>
    <t>360o tracked excavator 26.01 tonnes and above</t>
  </si>
  <si>
    <t>02.100.1000.60</t>
  </si>
  <si>
    <t>360o wheeled excavator 6.01 - 17 tonnes</t>
  </si>
  <si>
    <t>i.e. Rubber duck</t>
  </si>
  <si>
    <t>02.100.1000.70</t>
  </si>
  <si>
    <t>360o wheeled excavator 17.01 - 26 tonnes</t>
  </si>
  <si>
    <t>02.100.1000.80</t>
  </si>
  <si>
    <t>360o wheeled excavator 26.01 tonnes and above</t>
  </si>
  <si>
    <t>02.100.1000.90</t>
  </si>
  <si>
    <t>Excavator with integral breaker or pile cruncher or similar</t>
  </si>
  <si>
    <t xml:space="preserve"> To be used where excavator and attachment are not separated. State size of excavator.</t>
  </si>
  <si>
    <t>02.100.1000.95</t>
  </si>
  <si>
    <t xml:space="preserve">Suction / vacuum excavator </t>
  </si>
  <si>
    <t>(e.g. Vac Ex)</t>
  </si>
  <si>
    <t>02.100.2000.10</t>
  </si>
  <si>
    <t>Excavator Ancillary Equipment</t>
  </si>
  <si>
    <t>Breaker attachment for Mini excavator up to 6 tonnes</t>
  </si>
  <si>
    <t>State type of attachment</t>
  </si>
  <si>
    <t>02.100.2000.20</t>
  </si>
  <si>
    <t xml:space="preserve">Breaker attachment for excavator over 6 tonnes </t>
  </si>
  <si>
    <t>02.100.2000.30</t>
  </si>
  <si>
    <t xml:space="preserve">Pile cruncher for Mini excavator up to 6 tonnes </t>
  </si>
  <si>
    <t xml:space="preserve">State type of attachment </t>
  </si>
  <si>
    <t>02.100.2000.40</t>
  </si>
  <si>
    <t xml:space="preserve">Pile cruncher for excavator over 6 tonnes </t>
  </si>
  <si>
    <t>02.100.2000.50</t>
  </si>
  <si>
    <t xml:space="preserve">Pallet fork adaptor for excavator over 6 tonnes </t>
  </si>
  <si>
    <t xml:space="preserve">(includes kerb lifter). State type of attachment </t>
  </si>
  <si>
    <t>02.100.2000.60</t>
  </si>
  <si>
    <t>Other non-mechanical attachements</t>
  </si>
  <si>
    <t xml:space="preserve">(e.g. ripper tooth). State type of attachment </t>
  </si>
  <si>
    <t>02.100.3000.05</t>
  </si>
  <si>
    <t>Loading Shovels</t>
  </si>
  <si>
    <t>Tracked loaders up to 3 tonnes</t>
  </si>
  <si>
    <t>02.100.3000.15</t>
  </si>
  <si>
    <t>Tracked loaders 3.01 - 6tonnes</t>
  </si>
  <si>
    <t>02.100.3000.20</t>
  </si>
  <si>
    <t>Tracked loaders 6.01 - 17 tonnes</t>
  </si>
  <si>
    <t>02.100.3000.25</t>
  </si>
  <si>
    <t>Tracked loaders 17.01 - 26 tonnes</t>
  </si>
  <si>
    <t>02.100.3000.30</t>
  </si>
  <si>
    <t>Tracked loaders 26.01 tonnes and above</t>
  </si>
  <si>
    <t>02.100.3000.35</t>
  </si>
  <si>
    <t>Compact Wheeled loaders up to 3.00 tonnes</t>
  </si>
  <si>
    <t>(e.g. Bobcat, skid steer)</t>
  </si>
  <si>
    <t>02.100.3000.40</t>
  </si>
  <si>
    <t>Wheeled loaders 3.01 - 6 tonnes</t>
  </si>
  <si>
    <t>02.100.3000.45</t>
  </si>
  <si>
    <t>Wheeled loaders 6.01 - 17 tonnes</t>
  </si>
  <si>
    <t>02.100.3000.50</t>
  </si>
  <si>
    <t>Wheeled loaders 17.01 - 26 tonnes</t>
  </si>
  <si>
    <t>02.100.3000.55</t>
  </si>
  <si>
    <t>Wheeled loaders 26.01 tonnes and above</t>
  </si>
  <si>
    <t>02.100.3000.60</t>
  </si>
  <si>
    <t>Wheeled loader with 180o backhoe excavator</t>
  </si>
  <si>
    <t>i.e. JCB 2, JCB 3</t>
  </si>
  <si>
    <t>02.100.4000.10</t>
  </si>
  <si>
    <t>Crawler Dozers</t>
  </si>
  <si>
    <t>Small dozer up to 10 tonnes</t>
  </si>
  <si>
    <t>02.100.4000.20</t>
  </si>
  <si>
    <t>Medium dozer 10.01 to 25 tonnes</t>
  </si>
  <si>
    <t>02.100.4000.30</t>
  </si>
  <si>
    <t>Large dozers 25.01 tonnes and above</t>
  </si>
  <si>
    <t>02.100.5000.10</t>
  </si>
  <si>
    <t xml:space="preserve">Other Bulk Earthworks </t>
  </si>
  <si>
    <t>Scrapers</t>
  </si>
  <si>
    <t>02.100.5000.20</t>
  </si>
  <si>
    <t>Graders</t>
  </si>
  <si>
    <t>02.100.6000.10</t>
  </si>
  <si>
    <t>Piling equipment - powered</t>
  </si>
  <si>
    <t>Pile Boring auger machine</t>
  </si>
  <si>
    <t>State type</t>
  </si>
  <si>
    <t>02.100.6000.20</t>
  </si>
  <si>
    <t>Pile Boring shell, auger, tripod, cables &amp; pullies</t>
  </si>
  <si>
    <t>i.e. gravity powered</t>
  </si>
  <si>
    <t>02.100.6000.30</t>
  </si>
  <si>
    <t>Pile Hammering / Extracting machine</t>
  </si>
  <si>
    <t>02.100.6000.40</t>
  </si>
  <si>
    <t>Pile Cropping machine</t>
  </si>
  <si>
    <t>i.e. hire of Machine(excavator) and attachment complete. State type.</t>
  </si>
  <si>
    <t>02.200.1000.10</t>
  </si>
  <si>
    <t>Compaction Equipment</t>
  </si>
  <si>
    <t>Plate compactors</t>
  </si>
  <si>
    <t>Pedestrian operated vibration rammer or trench compactor up to 200 Kg</t>
  </si>
  <si>
    <t>02.200.1000.20</t>
  </si>
  <si>
    <t>Pedestrian operated vibrating plate compactor (all sizes)</t>
  </si>
  <si>
    <t>02.200.2000.10</t>
  </si>
  <si>
    <t>Pedestrian guide rollers</t>
  </si>
  <si>
    <t xml:space="preserve">Vibratory pedestrian operated single trench roller up to 600 mm wide </t>
  </si>
  <si>
    <t>includes radio controlled rollers. State if sheep's foot type</t>
  </si>
  <si>
    <t>02.200.2000.20</t>
  </si>
  <si>
    <t>Vibratory pedestrian operated twin trench roller 601mm wide and above</t>
  </si>
  <si>
    <t>02.200.3000.10</t>
  </si>
  <si>
    <t>Self propelled sit on rollers</t>
  </si>
  <si>
    <t>Self propelled vibratory tandem rollers 800 - 1199 mm wide</t>
  </si>
  <si>
    <t xml:space="preserve"> e.g. Bomag 80. State if sheep's foot type</t>
  </si>
  <si>
    <t>02.200.3000.20</t>
  </si>
  <si>
    <t>Self propelled vibratory tandem rollers 1200 -2399 mm wide</t>
  </si>
  <si>
    <t xml:space="preserve"> e.g. Bomag 120. State if sheep's foot type</t>
  </si>
  <si>
    <t>02.200.3000.30</t>
  </si>
  <si>
    <t>Self propelled vibratory tandem rollers 2400 mm wide and above</t>
  </si>
  <si>
    <t>e.g. Bomag 240. Includes three point roller. State if sheep's foot type</t>
  </si>
  <si>
    <t>02.200.4000.10</t>
  </si>
  <si>
    <t>Towed rollers</t>
  </si>
  <si>
    <t>Towed Vibrating roller up to 7 tonnes</t>
  </si>
  <si>
    <t>State type and size</t>
  </si>
  <si>
    <t>02.200.4000.20</t>
  </si>
  <si>
    <t>Towed Vibrating roller 7.01 tonnes and above</t>
  </si>
  <si>
    <t>02.200.4000.30</t>
  </si>
  <si>
    <t>Towed dead weight roller</t>
  </si>
  <si>
    <t>02.300.1000.10</t>
  </si>
  <si>
    <t>Transport</t>
  </si>
  <si>
    <t>Dumpers</t>
  </si>
  <si>
    <t xml:space="preserve">Small dumpers 2 wheel drive </t>
  </si>
  <si>
    <t>State capacity in Tonnes</t>
  </si>
  <si>
    <t>02.300.1000.20</t>
  </si>
  <si>
    <t xml:space="preserve">Small dumpers 4 wheel drive </t>
  </si>
  <si>
    <t>02.300.1000.30</t>
  </si>
  <si>
    <t>Small dumpers 4 wheel drive side tipping</t>
  </si>
  <si>
    <t>02.300.2000.10</t>
  </si>
  <si>
    <t>Articulated Dump Trucks</t>
  </si>
  <si>
    <t>Articulated dump trucks up to 23 tonnes</t>
  </si>
  <si>
    <t>02.300.2000.20</t>
  </si>
  <si>
    <t>Articulated dump trucks 23.01 -32 tonnes</t>
  </si>
  <si>
    <t>02.300.2000.30</t>
  </si>
  <si>
    <t>Articulated dump trucks 32.01 tonnes and above</t>
  </si>
  <si>
    <t>02.300.3000.10</t>
  </si>
  <si>
    <t>Rear Dump Trucks</t>
  </si>
  <si>
    <t>Rear dump trucks up to 23 tonnes</t>
  </si>
  <si>
    <t>02.300.3000.20</t>
  </si>
  <si>
    <t>Rear dump trucks 23.01 - 32 tonnes</t>
  </si>
  <si>
    <t>02.300.3000.30</t>
  </si>
  <si>
    <t>Rear dump trucks 32.01 tonne and above</t>
  </si>
  <si>
    <t>02.300.4000.05</t>
  </si>
  <si>
    <t>Road Tipper Lorries</t>
  </si>
  <si>
    <t>Tipper lorry up to 7.5 tonnes</t>
  </si>
  <si>
    <t>include Transit tipper or similar</t>
  </si>
  <si>
    <t>02.300.4000.10</t>
  </si>
  <si>
    <t>Tipper lorry 7.51 - 20 tonnes</t>
  </si>
  <si>
    <t>02.300.4000.20</t>
  </si>
  <si>
    <t>Tipper lorry 20.01 - 30 tonnes</t>
  </si>
  <si>
    <t>02.300.4000.30</t>
  </si>
  <si>
    <t>Tipper lorry 30.01 tonnes and above</t>
  </si>
  <si>
    <t>02.300.5000.10</t>
  </si>
  <si>
    <t>Other Road Lorries (inc trailers)</t>
  </si>
  <si>
    <t>Road Lorry up to 20 tonnes with or without lifting equipment</t>
  </si>
  <si>
    <t>State type of equipment, e.g. Hiab crane, grab bucket, off-loading platform ( e.g. "beaver tail")</t>
  </si>
  <si>
    <t>02.300.5000.20</t>
  </si>
  <si>
    <t>Road Lorry 20.01 - 44 tonnes with or without lifting equipment</t>
  </si>
  <si>
    <t>State type of equipment, e.g. Hiab crane, grab bucket, off -oading platform ( e.g. "beaver tail")</t>
  </si>
  <si>
    <t>02.300.5000.30</t>
  </si>
  <si>
    <t>Articulated lorry tractor unit with 12m trailer (up to 44t)</t>
  </si>
  <si>
    <t>02.300.5000.40</t>
  </si>
  <si>
    <t>Articulated lorry tractor unit with Low loader trailer (up to 44t)</t>
  </si>
  <si>
    <t>02.300.5000.50</t>
  </si>
  <si>
    <t>Trailer up to 10 tonnes</t>
  </si>
  <si>
    <t>02.300.5000.60</t>
  </si>
  <si>
    <t>Trailer 10.01 tonnes and above</t>
  </si>
  <si>
    <t>02.300.6000.10</t>
  </si>
  <si>
    <t xml:space="preserve">Tractors </t>
  </si>
  <si>
    <t>Tractor up to 75 KW</t>
  </si>
  <si>
    <t>02.300.6000.20</t>
  </si>
  <si>
    <t>Tractor 75.01 - 92 KW</t>
  </si>
  <si>
    <t>02.300.6000.30</t>
  </si>
  <si>
    <t>Tractor 92.01 KW and above</t>
  </si>
  <si>
    <t>02.300.6000.40</t>
  </si>
  <si>
    <t>Add to tractor for trailer</t>
  </si>
  <si>
    <t>02.300.6000.50</t>
  </si>
  <si>
    <t>Add to tractor for Hiab</t>
  </si>
  <si>
    <t>02.300.6000.60</t>
  </si>
  <si>
    <t>Add to tractor for fencing auger</t>
  </si>
  <si>
    <t>02.300.6000.70</t>
  </si>
  <si>
    <t>Fresco broom</t>
  </si>
  <si>
    <t>02.300.7000.10</t>
  </si>
  <si>
    <t>Vans</t>
  </si>
  <si>
    <t>Vans - up to 1.50 tonnes</t>
  </si>
  <si>
    <t>wk</t>
  </si>
  <si>
    <t>02.300.7000.20</t>
  </si>
  <si>
    <t>Vans - over 1.50 tonnes</t>
  </si>
  <si>
    <t>02.300.8000.10</t>
  </si>
  <si>
    <t>Personnel Transport etc.</t>
  </si>
  <si>
    <t>Mini-bus</t>
  </si>
  <si>
    <t>including MPVs, personnel carriers, etc.</t>
  </si>
  <si>
    <t>02.300.8000.20</t>
  </si>
  <si>
    <t>Welfare van</t>
  </si>
  <si>
    <t>including mess facilities, etc.</t>
  </si>
  <si>
    <t>02.300.8000.30</t>
  </si>
  <si>
    <t>4 Wheel Drives and Pick-ups</t>
  </si>
  <si>
    <t>4WD, Landrover, Hilux, etc</t>
  </si>
  <si>
    <t>02.300.8000.40</t>
  </si>
  <si>
    <t xml:space="preserve">Cars - Small </t>
  </si>
  <si>
    <t>Ka or equivalent</t>
  </si>
  <si>
    <t>02.300.8000.50</t>
  </si>
  <si>
    <t xml:space="preserve">Cars - Medium </t>
  </si>
  <si>
    <t>Focus or equivalent</t>
  </si>
  <si>
    <t>02.300.8000.60</t>
  </si>
  <si>
    <t>Cars - Large</t>
  </si>
  <si>
    <t>Mondeo or equivalent</t>
  </si>
  <si>
    <t>02.300.8000.85</t>
  </si>
  <si>
    <t>Spares, servicing and maintenance for vehicles</t>
  </si>
  <si>
    <t>02.300.9000.10</t>
  </si>
  <si>
    <t>Vehicle Recovery Service for live Public Highway</t>
  </si>
  <si>
    <t>Rear Impact Protection Vehicle (RIPV)</t>
  </si>
  <si>
    <t>includes IPV</t>
  </si>
  <si>
    <t>02.300.9000.20</t>
  </si>
  <si>
    <t>Light recovery vehicle</t>
  </si>
  <si>
    <t>02.300.9000.30</t>
  </si>
  <si>
    <t>Heavy recovery vehicle</t>
  </si>
  <si>
    <t>02.400.1000.10</t>
  </si>
  <si>
    <t xml:space="preserve">Concrete equipment </t>
  </si>
  <si>
    <t>Slip formers &amp; concrete trains</t>
  </si>
  <si>
    <t xml:space="preserve">Central road restraint slip former, including hopper etc. </t>
  </si>
  <si>
    <t>02.400.1000.20</t>
  </si>
  <si>
    <t xml:space="preserve">Drainage channel slip former, including hopper etc. </t>
  </si>
  <si>
    <t>02.400.2000.10</t>
  </si>
  <si>
    <t>Lorry mounted concrete pumps</t>
  </si>
  <si>
    <t>Lorry mounted concrete pump up to 50 m3 / hour, boom up to 20m</t>
  </si>
  <si>
    <t>02.400.2000.20</t>
  </si>
  <si>
    <t>Lorry mounted concrete pump 50.01 - 80 m3 / hour, boom 20.01- 40m</t>
  </si>
  <si>
    <t>02.400.2000.30</t>
  </si>
  <si>
    <t>Lorry mounted concrete pump 80.01 m3 / hour and above, boom 40.01m and above</t>
  </si>
  <si>
    <t>02.400.2000.40</t>
  </si>
  <si>
    <t>Skip for placing concrete</t>
  </si>
  <si>
    <t>02.400.2000.50</t>
  </si>
  <si>
    <t>Concrete wash out plant / settlement tank</t>
  </si>
  <si>
    <t>02.400.3000.10</t>
  </si>
  <si>
    <t>Vibrating pokers (self propelled)</t>
  </si>
  <si>
    <t>Vibrator poker (self propelled)</t>
  </si>
  <si>
    <t>02.400.3000.20</t>
  </si>
  <si>
    <t>Vibrator poker (self propelled) poker head only</t>
  </si>
  <si>
    <t>02.400.4000.10</t>
  </si>
  <si>
    <t>Vibrating Beams &amp; Screeders</t>
  </si>
  <si>
    <t>Vibrating rotary paddle screeder up to 1.80m</t>
  </si>
  <si>
    <t>02.400.4000.20</t>
  </si>
  <si>
    <t>Vibrating beam screeds - Single</t>
  </si>
  <si>
    <t>State width</t>
  </si>
  <si>
    <t>02.400.4000.30</t>
  </si>
  <si>
    <t>Vibrating beam screeds - Double</t>
  </si>
  <si>
    <t>02.400.5000.10</t>
  </si>
  <si>
    <t>Concrete Saw</t>
  </si>
  <si>
    <t>Hand held diesel concrete saw</t>
  </si>
  <si>
    <t>i.e. Stihl saw or equivalent</t>
  </si>
  <si>
    <t>02.400.5000.20</t>
  </si>
  <si>
    <t xml:space="preserve">Hand held petrol concrete saw </t>
  </si>
  <si>
    <t>i.e. masonry / cut off</t>
  </si>
  <si>
    <t>02.400.5000.30</t>
  </si>
  <si>
    <t xml:space="preserve">Pedestrian guided concrete saw </t>
  </si>
  <si>
    <t>i.e. floor saw</t>
  </si>
  <si>
    <t>02.400.6000.10</t>
  </si>
  <si>
    <t>Formwork</t>
  </si>
  <si>
    <t>Formwork - beam</t>
  </si>
  <si>
    <t>(e.g. Alform or similar) State size</t>
  </si>
  <si>
    <t>02.400.6000.20</t>
  </si>
  <si>
    <t>Formwork - brace or prop</t>
  </si>
  <si>
    <t>(e.g. Rapidshore or similar) .State size.Where end link and tilt plate is an extra please show calculation of cost in rate column or state they are excluded</t>
  </si>
  <si>
    <t>02.400.6000.30</t>
  </si>
  <si>
    <t>Formwork - soldier</t>
  </si>
  <si>
    <t>e.g. Super slim, Kwikform or similar) etc. State size</t>
  </si>
  <si>
    <t>02.400.6000.40</t>
  </si>
  <si>
    <t xml:space="preserve">Formwork - clamp assembly for timber waling </t>
  </si>
  <si>
    <t>(includes hydraulic walers). State size</t>
  </si>
  <si>
    <t>02.400.6000.45</t>
  </si>
  <si>
    <t xml:space="preserve">Formwork - modular metal or fibreglass panels </t>
  </si>
  <si>
    <t>State number and panel size or total area, nature and use (e.g. 60m2 formwork for vertical surfaces to barrier)</t>
  </si>
  <si>
    <t>02.400.6000.50</t>
  </si>
  <si>
    <t>Road form</t>
  </si>
  <si>
    <t>State size</t>
  </si>
  <si>
    <t>02.400.6000.60</t>
  </si>
  <si>
    <t>Stake/road pin extractor for road form</t>
  </si>
  <si>
    <t>02.400.6000.70</t>
  </si>
  <si>
    <t>Formwork - curved fibreglass (or other material) to concrete manhole surround</t>
  </si>
  <si>
    <t>State chamber size (diameter) and height ( e.g. curved fibreglass fmwk to inspection chamber 1200mm diameter, 1500mm high)</t>
  </si>
  <si>
    <t>02.400.7000.10</t>
  </si>
  <si>
    <t>Hire of scaffold</t>
  </si>
  <si>
    <t>Erect scaffold</t>
  </si>
  <si>
    <t xml:space="preserve">State type and size of temporary works structure (m3) </t>
  </si>
  <si>
    <t>02.400.7000.20</t>
  </si>
  <si>
    <t>Hire of scaffold - complete structure</t>
  </si>
  <si>
    <t>(includes Acrow props). State individual components or type and size of temporary works structure (m3)</t>
  </si>
  <si>
    <t>02.400.7000.30</t>
  </si>
  <si>
    <t>Dismantle scaffold</t>
  </si>
  <si>
    <t>02.400.7000.40</t>
  </si>
  <si>
    <t>Scaffold tube</t>
  </si>
  <si>
    <t>State length of individual tube and diameter</t>
  </si>
  <si>
    <t>02.400.7000.50</t>
  </si>
  <si>
    <t>Scaffold fittings</t>
  </si>
  <si>
    <t>includes clips, joints, bends, universal joints, baseplates, castors, etc. State type and size</t>
  </si>
  <si>
    <t>02.400.7000.60</t>
  </si>
  <si>
    <t>Scaffold boards</t>
  </si>
  <si>
    <t>02.400.8000.10</t>
  </si>
  <si>
    <t>Ladders, Steps &amp; Towers</t>
  </si>
  <si>
    <t>Podium steps - complete</t>
  </si>
  <si>
    <t>State height and width</t>
  </si>
  <si>
    <t>02.400.8000.20</t>
  </si>
  <si>
    <t>Proprietary scaffold tower system - complete</t>
  </si>
  <si>
    <t xml:space="preserve">State height, plan area and manufacturer </t>
  </si>
  <si>
    <t>02.400.8000.25</t>
  </si>
  <si>
    <t>Podium step or proprietary scaffold tower system components</t>
  </si>
  <si>
    <t>Where items charged separately. State type, dimensions, and manufacturer.</t>
  </si>
  <si>
    <t>02.400.8000.30</t>
  </si>
  <si>
    <t xml:space="preserve">Ladder </t>
  </si>
  <si>
    <t>State type and length</t>
  </si>
  <si>
    <t>02.400.8000.70</t>
  </si>
  <si>
    <t>Crash deck or barrier landing</t>
  </si>
  <si>
    <t>State type, size and height.</t>
  </si>
  <si>
    <t>02.400.8000.75</t>
  </si>
  <si>
    <t>Soft landing air bags</t>
  </si>
  <si>
    <t xml:space="preserve">State type, size and number </t>
  </si>
  <si>
    <t>02.400.9000.10</t>
  </si>
  <si>
    <t>Concrete &amp; Grout Mixers</t>
  </si>
  <si>
    <t>Concrete or mortar mixer - standalone</t>
  </si>
  <si>
    <t xml:space="preserve">State size </t>
  </si>
  <si>
    <t>02.400.9000.20</t>
  </si>
  <si>
    <t xml:space="preserve">Concrete mixer - lorry mounted </t>
  </si>
  <si>
    <t>02.400.9000.30</t>
  </si>
  <si>
    <t>Grout pan / mixer / pump</t>
  </si>
  <si>
    <t>02.500.1000.10</t>
  </si>
  <si>
    <t>Compressors</t>
  </si>
  <si>
    <t>Compressor up to 6.00 m3 / minute including hose</t>
  </si>
  <si>
    <t xml:space="preserve"> i.e. up to 212 cfm</t>
  </si>
  <si>
    <t>02.500.1000.20</t>
  </si>
  <si>
    <t>Compressor 6.01 -12.0 m3 / minute including hose</t>
  </si>
  <si>
    <t xml:space="preserve"> i.e. 213 to 423 cfm</t>
  </si>
  <si>
    <t>02.500.1000.30</t>
  </si>
  <si>
    <t>Compressor 12.01 -18.00 m3 / minute including hose</t>
  </si>
  <si>
    <t xml:space="preserve"> i.e. 424 to 635 cfm</t>
  </si>
  <si>
    <t>02.500.1000.40</t>
  </si>
  <si>
    <t>Compressor 18.01 m3 / minute and above including hose</t>
  </si>
  <si>
    <t xml:space="preserve"> i.e. 636 cfm and above</t>
  </si>
  <si>
    <t>02.500.1000.50</t>
  </si>
  <si>
    <t>Tractor mounted compressor including tools &amp; hoses for 2 operatives use.</t>
  </si>
  <si>
    <t>02.500.1000.60</t>
  </si>
  <si>
    <t>Tractors with front bucket and 2 tool compressor</t>
  </si>
  <si>
    <t>i.e. Tractair</t>
  </si>
  <si>
    <t>02.500.2000.10</t>
  </si>
  <si>
    <t>Compressor Tools &amp; Additional Hoses</t>
  </si>
  <si>
    <t>Breaker or pick</t>
  </si>
  <si>
    <t xml:space="preserve">(e.g. air, soil, tunnel, impact wrench, steel chisel, etc.). State type </t>
  </si>
  <si>
    <t>02.500.2000.20</t>
  </si>
  <si>
    <t>Scabbler or grinder - single headed</t>
  </si>
  <si>
    <t>02.500.2000.30</t>
  </si>
  <si>
    <t>Scabbler or grinder - multi-headed</t>
  </si>
  <si>
    <t>02.500.2000.40</t>
  </si>
  <si>
    <t>Sander</t>
  </si>
  <si>
    <t>02.500.2000.50</t>
  </si>
  <si>
    <t>Saw</t>
  </si>
  <si>
    <t>02.500.2000.60</t>
  </si>
  <si>
    <t>Poker</t>
  </si>
  <si>
    <t>02.500.2000.70</t>
  </si>
  <si>
    <t xml:space="preserve">Additional compressor hoses </t>
  </si>
  <si>
    <t>State type, diameter and length</t>
  </si>
  <si>
    <t>02.600.1000.10</t>
  </si>
  <si>
    <t>Asphalting &amp; Tarmacing Equipment, Paving Slab Layer etc.</t>
  </si>
  <si>
    <t>Asphalting &amp; Tarmacing Equipment</t>
  </si>
  <si>
    <t xml:space="preserve">Pavers -mini up to 37kW </t>
  </si>
  <si>
    <t>02.600.1000.20</t>
  </si>
  <si>
    <t>Pavers - tracked or wheeled 37.01 - 82 kW</t>
  </si>
  <si>
    <t>02.600.1000.30</t>
  </si>
  <si>
    <t>Pavers - tracked or wheeled 82.01 kW and above</t>
  </si>
  <si>
    <t>02.600.2000.10</t>
  </si>
  <si>
    <t>Planers</t>
  </si>
  <si>
    <t>Planer up to 0.35m wide</t>
  </si>
  <si>
    <t>02.600.2000.20</t>
  </si>
  <si>
    <t>Planer 0.36 - 1.00m wide</t>
  </si>
  <si>
    <t>02.600.2000.30</t>
  </si>
  <si>
    <t>Planer 1.01 - 2.00m wide</t>
  </si>
  <si>
    <t>02.600.2000.40</t>
  </si>
  <si>
    <t>Planer 2.01 - 3.00m wide</t>
  </si>
  <si>
    <t>02.600.2000.50</t>
  </si>
  <si>
    <t>Planer 3.01m wide and above</t>
  </si>
  <si>
    <t>02.600.3000.10</t>
  </si>
  <si>
    <t>Paving Slab Layer etc.</t>
  </si>
  <si>
    <t>Paving slab layer</t>
  </si>
  <si>
    <t>includes vacuum/suction lifter)</t>
  </si>
  <si>
    <t>day</t>
  </si>
  <si>
    <t>02.600.3000.20</t>
  </si>
  <si>
    <t xml:space="preserve">Block grab </t>
  </si>
  <si>
    <t>02.600.3000.30</t>
  </si>
  <si>
    <t>02.600.4000.10</t>
  </si>
  <si>
    <t xml:space="preserve">Materials Processing </t>
  </si>
  <si>
    <t>Establishment and removal of processing plant</t>
  </si>
  <si>
    <t>State type of pant</t>
  </si>
  <si>
    <t>02.600.4000.20</t>
  </si>
  <si>
    <t>Material crushing plant</t>
  </si>
  <si>
    <t>02.600.4000.30</t>
  </si>
  <si>
    <t>Material screening or segregation plant</t>
  </si>
  <si>
    <t>02.600.4000.40</t>
  </si>
  <si>
    <t>Aggregate washing plant</t>
  </si>
  <si>
    <t>02.600.4000.50</t>
  </si>
  <si>
    <t>Concrete batcher</t>
  </si>
  <si>
    <t>02.600.4000.60</t>
  </si>
  <si>
    <t>Macadam batcher</t>
  </si>
  <si>
    <t>02.600.4000.70</t>
  </si>
  <si>
    <t>Weighbridge</t>
  </si>
  <si>
    <t>02.700.1000.05</t>
  </si>
  <si>
    <t xml:space="preserve">Cranes, Mobile Access Platforms &amp; Fork Lifts </t>
  </si>
  <si>
    <t>Cranes</t>
  </si>
  <si>
    <t>Wheeled crane up to 18 tonnes</t>
  </si>
  <si>
    <t>02.700.1000.10</t>
  </si>
  <si>
    <t>Wheeled crane 18.01 - 28tonnes</t>
  </si>
  <si>
    <t>02.700.1000.15</t>
  </si>
  <si>
    <t>Wheeled crane 28.01 - 48 tonnes</t>
  </si>
  <si>
    <t>02.700.1000.20</t>
  </si>
  <si>
    <t>Wheeled crane 48.01 -68 tonnes</t>
  </si>
  <si>
    <t>02.700.1000.25</t>
  </si>
  <si>
    <t>Wheeled crane 68.01 -108 tonnes</t>
  </si>
  <si>
    <t>02.700.1000.30</t>
  </si>
  <si>
    <t>Wheeled crane 108.01 - 208 tonnes</t>
  </si>
  <si>
    <t>02.700.1000.35</t>
  </si>
  <si>
    <t>Wheeled crane 208.01 -299 tonnes</t>
  </si>
  <si>
    <t>02.700.1000.40</t>
  </si>
  <si>
    <t>Wheeled crane 300 tonnes and above</t>
  </si>
  <si>
    <t>02.700.1000.45</t>
  </si>
  <si>
    <t>Crawler mounted cranes up to 40 tonnes</t>
  </si>
  <si>
    <t>02.700.1000.50</t>
  </si>
  <si>
    <t>Crawler mounted cranes 40.01 - 65 tonnes</t>
  </si>
  <si>
    <t>02.700.1000.55</t>
  </si>
  <si>
    <t>Crawler mounted cranes 65.01 tonnes and above</t>
  </si>
  <si>
    <t>02.700.1000.60</t>
  </si>
  <si>
    <t>Craneage ancillaries</t>
  </si>
  <si>
    <t>Where slings, cradles, crane mats, etc. hired separately. State type</t>
  </si>
  <si>
    <t>02.700.1000.65</t>
  </si>
  <si>
    <t>Personnel Hoists</t>
  </si>
  <si>
    <t>State type and maximum Safe Working Load</t>
  </si>
  <si>
    <t>02.700.1000.70</t>
  </si>
  <si>
    <t>Material Hoists</t>
  </si>
  <si>
    <t>02.700.2000.10</t>
  </si>
  <si>
    <t>Access Platforms &amp; Fork Lifts</t>
  </si>
  <si>
    <t>Scissor Lift self propelled</t>
  </si>
  <si>
    <t>02.700.2000.20</t>
  </si>
  <si>
    <t>Cherry Picker self propelled</t>
  </si>
  <si>
    <t>02.700.2000.30</t>
  </si>
  <si>
    <t xml:space="preserve">Cherry Picker Lorry mounted </t>
  </si>
  <si>
    <t>02.700.2000.40</t>
  </si>
  <si>
    <t>Tele handler with attachments or all terrain Forklift</t>
  </si>
  <si>
    <t>02.700.3000.10</t>
  </si>
  <si>
    <t>Survey and Confined Spaces access equipment</t>
  </si>
  <si>
    <t xml:space="preserve">Hydraulic manhole cover lifter for covers up to 900 mm </t>
  </si>
  <si>
    <t>02.700.3000.20</t>
  </si>
  <si>
    <t>Hydraulic manhole cover lifter 901 mm and above</t>
  </si>
  <si>
    <t>02.700.3000.30</t>
  </si>
  <si>
    <t>EDM Equipment</t>
  </si>
  <si>
    <t>02.700.3000.35</t>
  </si>
  <si>
    <t>Levels</t>
  </si>
  <si>
    <t>02.700.3000.40</t>
  </si>
  <si>
    <t>Laser level</t>
  </si>
  <si>
    <t>02.700.3000.50</t>
  </si>
  <si>
    <t>Gas Detector</t>
  </si>
  <si>
    <t>02.700.3000.55</t>
  </si>
  <si>
    <t>Cable Detector</t>
  </si>
  <si>
    <t>02.700.3000.60</t>
  </si>
  <si>
    <t>Noise Meter</t>
  </si>
  <si>
    <t>02.700.3000.65</t>
  </si>
  <si>
    <t>GPS</t>
  </si>
  <si>
    <t>02.700.3000.70</t>
  </si>
  <si>
    <t>HAV Monitoring equipment</t>
  </si>
  <si>
    <t>02.800.1000.02</t>
  </si>
  <si>
    <t xml:space="preserve">Miscellaneous Site Equipment </t>
  </si>
  <si>
    <t>Electrical Equipment</t>
  </si>
  <si>
    <t>Generators up to 16 kVA</t>
  </si>
  <si>
    <t>02.800.1000.04</t>
  </si>
  <si>
    <t>Generators 16.01 - 90 kVA</t>
  </si>
  <si>
    <t>02.800.1000.06</t>
  </si>
  <si>
    <t>Generators 90.01 -180 kVA</t>
  </si>
  <si>
    <t>02.800.1000.08</t>
  </si>
  <si>
    <t>Generators 180.01 kVA and above</t>
  </si>
  <si>
    <t>02.800.1000.10</t>
  </si>
  <si>
    <t>Transformer up to 16 KVA</t>
  </si>
  <si>
    <t>02.800.1000.12</t>
  </si>
  <si>
    <t>Transformer 16.01 - 90 KVA</t>
  </si>
  <si>
    <t>02.800.1000.14</t>
  </si>
  <si>
    <t>Transformer 90.01 -180 KVA</t>
  </si>
  <si>
    <t>02.800.1000.16</t>
  </si>
  <si>
    <t>Transformer 180.01 KVA and above</t>
  </si>
  <si>
    <t>02.800.1000.18</t>
  </si>
  <si>
    <t xml:space="preserve">Light tower 2 lights </t>
  </si>
  <si>
    <t>State height</t>
  </si>
  <si>
    <t>02.800.1000.20</t>
  </si>
  <si>
    <t>Light tower 4 lights</t>
  </si>
  <si>
    <t>02.800.1000.22</t>
  </si>
  <si>
    <t>Temporary traffic signals - 2 way control</t>
  </si>
  <si>
    <t>02.800.1000.24</t>
  </si>
  <si>
    <t>Temporary traffic signals - 3 way control</t>
  </si>
  <si>
    <t>02.800.1000.26</t>
  </si>
  <si>
    <t>Temporary traffic signals - 4 way control</t>
  </si>
  <si>
    <t>02.800.1000.28</t>
  </si>
  <si>
    <t>Electric powered drill or impact wrench</t>
  </si>
  <si>
    <t>State type of drill or wrench</t>
  </si>
  <si>
    <t>02.800.1000.30</t>
  </si>
  <si>
    <t>Angle grinder</t>
  </si>
  <si>
    <t>02.800.1000.32</t>
  </si>
  <si>
    <t>Cut off / masonry saw</t>
  </si>
  <si>
    <t>02.800.1000.34</t>
  </si>
  <si>
    <t>Diamond drilling rig &amp; water bottle</t>
  </si>
  <si>
    <t>02.800.1000.36</t>
  </si>
  <si>
    <t>Diamond drill rig water tank</t>
  </si>
  <si>
    <t>02.800.1000.38</t>
  </si>
  <si>
    <t>Diamond drill vacuum pump</t>
  </si>
  <si>
    <t>02.800.1000.40</t>
  </si>
  <si>
    <t>Pop rivet gun lazy tongs</t>
  </si>
  <si>
    <t>02.800.1000.42</t>
  </si>
  <si>
    <t>Hilti cartridge fixing gun</t>
  </si>
  <si>
    <t>02.800.1000.44</t>
  </si>
  <si>
    <t>Bench Saw</t>
  </si>
  <si>
    <t>02.800.2000.10</t>
  </si>
  <si>
    <t xml:space="preserve">Pumps </t>
  </si>
  <si>
    <t>Pump &amp; hose up to 75mm diameter</t>
  </si>
  <si>
    <t>includes single hose</t>
  </si>
  <si>
    <t>02.800.2000.20</t>
  </si>
  <si>
    <t>Pump &amp; hose 76 - 115 mm diameter</t>
  </si>
  <si>
    <t>02.800.2000.30</t>
  </si>
  <si>
    <t>Pump &amp; hose 115 mm diameter and above</t>
  </si>
  <si>
    <t>02.800.2000.40</t>
  </si>
  <si>
    <t xml:space="preserve">Additional hose </t>
  </si>
  <si>
    <t>State diameter of hose and length</t>
  </si>
  <si>
    <t>02.800.3000.10</t>
  </si>
  <si>
    <t>Mechanical road sweepers, gritters etc.</t>
  </si>
  <si>
    <t>Road sweeper with integral tank and gulley suction pump</t>
  </si>
  <si>
    <t>State operating (day, out of hours) or travel time</t>
  </si>
  <si>
    <t>02.800.3000.20</t>
  </si>
  <si>
    <t>Towable Road Brush</t>
  </si>
  <si>
    <t>02.800.3000.30</t>
  </si>
  <si>
    <t xml:space="preserve">Waste Disposal fees </t>
  </si>
  <si>
    <t>02.800.3000.40</t>
  </si>
  <si>
    <t>Tractor with road brush(es)</t>
  </si>
  <si>
    <t>02.800.3000.50</t>
  </si>
  <si>
    <t>Establish and Remove wheel wash</t>
  </si>
  <si>
    <t>02.800.3000.60</t>
  </si>
  <si>
    <t>Wheel wash</t>
  </si>
  <si>
    <t>02.800.3000.70</t>
  </si>
  <si>
    <t>Drain Jetter or pressure washer</t>
  </si>
  <si>
    <t xml:space="preserve">includes CCTV survey for pipe or duct </t>
  </si>
  <si>
    <t>02.800.3000.75</t>
  </si>
  <si>
    <t>Drain rods, reels, hoses, etc</t>
  </si>
  <si>
    <t>02.800.3000.80</t>
  </si>
  <si>
    <t>Gritter with integral spreader (&amp; snow blade if required)</t>
  </si>
  <si>
    <t>State size of gritter lorry and snow blade (if provided)</t>
  </si>
  <si>
    <t>02.800.4000.10</t>
  </si>
  <si>
    <t>Bowsers</t>
  </si>
  <si>
    <t>Mobile towable water bowsers up to 3,000 litres</t>
  </si>
  <si>
    <t>02.800.4000.20</t>
  </si>
  <si>
    <t>Mobile towable washer water bowsers up to 3,000 litres</t>
  </si>
  <si>
    <t>02.800.4000.30</t>
  </si>
  <si>
    <t>Mobile towable water bowsers 3,001 litres and above</t>
  </si>
  <si>
    <t>02.800.4000.40</t>
  </si>
  <si>
    <t>Lorry mounted water bowsers</t>
  </si>
  <si>
    <t>02.800.4000.50</t>
  </si>
  <si>
    <t>Mobile towable fuel bowsers up to 3,000 litres</t>
  </si>
  <si>
    <t>State if includes bund or drip tray</t>
  </si>
  <si>
    <t>02.800.4000.60</t>
  </si>
  <si>
    <t>Mobile towable fuel bowsers 3,001 litres and above</t>
  </si>
  <si>
    <t>02.800.4000.70</t>
  </si>
  <si>
    <t>Bunded fuel tank up to 3,000 litres</t>
  </si>
  <si>
    <t>02.800.4000.80</t>
  </si>
  <si>
    <t>Bunded fuel tank up to 3,001 litres and above</t>
  </si>
  <si>
    <t>02.800.4000.90</t>
  </si>
  <si>
    <t>Lorry mounted fuel bowsers (including drip trays &amp; spillage kit)</t>
  </si>
  <si>
    <t>State capacity of bowser</t>
  </si>
  <si>
    <t>02.800.5000.05</t>
  </si>
  <si>
    <t>Stores &amp; Offices</t>
  </si>
  <si>
    <t>Container with integral racking</t>
  </si>
  <si>
    <t>e.g.ISO lockable 12m container or similar</t>
  </si>
  <si>
    <t>02.800.5000.10</t>
  </si>
  <si>
    <t>Container without racking for bulk materials</t>
  </si>
  <si>
    <t>e.g. ISO lockable 12m container or similar</t>
  </si>
  <si>
    <t>02.800.5000.15</t>
  </si>
  <si>
    <t>Mobile Office - towable</t>
  </si>
  <si>
    <t>02.800.5000.20</t>
  </si>
  <si>
    <t>Main site offices including welfare facilities</t>
  </si>
  <si>
    <t>State size of unit and type of facilities.</t>
  </si>
  <si>
    <t>02.800.5000.25</t>
  </si>
  <si>
    <t xml:space="preserve">Workforce welfare building </t>
  </si>
  <si>
    <t>02.800.5000.30</t>
  </si>
  <si>
    <t xml:space="preserve">Establish temporary office(s), foundations &amp; services connections, craneage &amp; skirt </t>
  </si>
  <si>
    <t>02.800.5000.35</t>
  </si>
  <si>
    <t xml:space="preserve">Hire of temporary Vehicle Recovery office, foundations &amp; services connections, craneage &amp; skirt </t>
  </si>
  <si>
    <t>State size of unit</t>
  </si>
  <si>
    <t>02.800.5000.40</t>
  </si>
  <si>
    <t xml:space="preserve">Remove from site temporary office(s), foundations &amp; services connections, craneage &amp; skirt </t>
  </si>
  <si>
    <t>02.800.5000.45</t>
  </si>
  <si>
    <t xml:space="preserve">Small temporary office </t>
  </si>
  <si>
    <t>Includes Portakabin. State size of unit and whether supplied as shell or furnished</t>
  </si>
  <si>
    <t>02.800.5000.50</t>
  </si>
  <si>
    <t>Single fibreglass toilet unit</t>
  </si>
  <si>
    <t>Includes "tardis"</t>
  </si>
  <si>
    <t>02.800.6000.05</t>
  </si>
  <si>
    <t>Skips</t>
  </si>
  <si>
    <t>Skips - up to 4 m3</t>
  </si>
  <si>
    <t>State type of skip (i.e. wheelie bin)</t>
  </si>
  <si>
    <t>02.800.6000.10</t>
  </si>
  <si>
    <t>Skips - 4.01 m3 and above</t>
  </si>
  <si>
    <t>02.800.6000.15</t>
  </si>
  <si>
    <t>Skips - up to 16 m3 enclosed</t>
  </si>
  <si>
    <t>02.800.6000.20</t>
  </si>
  <si>
    <t xml:space="preserve">Skips - 16.01 m3 and above enclosed </t>
  </si>
  <si>
    <t>02.800.6000.25</t>
  </si>
  <si>
    <t>Skips - disposal of waste charge</t>
  </si>
  <si>
    <t>includes charges for excess weight, comtaminated waste, etc. State type of material (inert, hazardous, etc) and type of charge</t>
  </si>
  <si>
    <t>t</t>
  </si>
  <si>
    <t>02.800.7000.10</t>
  </si>
  <si>
    <t>Trench Supports</t>
  </si>
  <si>
    <t>Trench supports</t>
  </si>
  <si>
    <t>includes manhole or drag boxes. State type of support and size</t>
  </si>
  <si>
    <t>02.800.8000.10</t>
  </si>
  <si>
    <t>Miscellaneous Tools</t>
  </si>
  <si>
    <t>Tree stump grinder pedestrian operated</t>
  </si>
  <si>
    <t>02.800.8000.20</t>
  </si>
  <si>
    <t>Wood chipper</t>
  </si>
  <si>
    <t>State duty</t>
  </si>
  <si>
    <t>02.800.8000.30</t>
  </si>
  <si>
    <t>Brush cutter or hedge trimmer</t>
  </si>
  <si>
    <t>02.800.8000.40</t>
  </si>
  <si>
    <t>Chain saw</t>
  </si>
  <si>
    <t>02.800.8000.50</t>
  </si>
  <si>
    <t>Mower</t>
  </si>
  <si>
    <t>State type. Includes strimmer.</t>
  </si>
  <si>
    <t>02.800.8000.60</t>
  </si>
  <si>
    <t>Cutting, burning or welding kit</t>
  </si>
  <si>
    <t>02.800.9000.10</t>
  </si>
  <si>
    <t>Traffic Management Equipment</t>
  </si>
  <si>
    <t>Road cone</t>
  </si>
  <si>
    <t xml:space="preserve">State colour, size, and number </t>
  </si>
  <si>
    <t>02.800.9000.20</t>
  </si>
  <si>
    <t>Road plate</t>
  </si>
  <si>
    <t>State size and depth (mm)</t>
  </si>
  <si>
    <t>02.800.9000.30</t>
  </si>
  <si>
    <t>Vehicle barrier</t>
  </si>
  <si>
    <t>e.g. Varioguard. State barrier type, size and overall length</t>
  </si>
  <si>
    <t>02.800.9000.35</t>
  </si>
  <si>
    <t>Pedestrian barrier</t>
  </si>
  <si>
    <t>e.g. Heras. State barrier type, size and overall length</t>
  </si>
  <si>
    <t>02.800.9000.40</t>
  </si>
  <si>
    <t>Crash cushion</t>
  </si>
  <si>
    <t>02.800.9000.50</t>
  </si>
  <si>
    <t>Temporary works and diversion signs</t>
  </si>
  <si>
    <t>Includes pedestrian signage, metal A-frame. State type, size and number.</t>
  </si>
  <si>
    <t>02.800.9000.60</t>
  </si>
  <si>
    <t>Electronic Fixed Text Message Sign (FTMS)</t>
  </si>
  <si>
    <t>02.800.9000.70</t>
  </si>
  <si>
    <t>Electronic mobile text message sign</t>
  </si>
  <si>
    <t>State power source</t>
  </si>
  <si>
    <t>02.800.9000.90</t>
  </si>
  <si>
    <t xml:space="preserve">Miscellaneous traffic management equipment </t>
  </si>
  <si>
    <t>Includes all other traffic management equipment ( e.g. traffic cone lights). State details and number.</t>
  </si>
  <si>
    <t>02.900.1000.10</t>
  </si>
  <si>
    <t>Fuel</t>
  </si>
  <si>
    <t>Diesel &amp; Petrol</t>
  </si>
  <si>
    <t>Uls Gas Oil (unleaded red diesel)</t>
  </si>
  <si>
    <t>Uls - Unleaded low sulphur, untaxed</t>
  </si>
  <si>
    <t>l</t>
  </si>
  <si>
    <t>02.900.1000.20</t>
  </si>
  <si>
    <t>Unleaded road diesel</t>
  </si>
  <si>
    <t xml:space="preserve"> (DERV)</t>
  </si>
  <si>
    <t>02.900.1000.30</t>
  </si>
  <si>
    <t>Unleaded road petrol</t>
  </si>
  <si>
    <t>02.900.2000.10</t>
  </si>
  <si>
    <t>Bottled gases</t>
  </si>
  <si>
    <t>Gas for heating</t>
  </si>
  <si>
    <t>(e.g. butane, propane,etc.). State type</t>
  </si>
  <si>
    <t>kg</t>
  </si>
  <si>
    <t>02.900.2000.20</t>
  </si>
  <si>
    <t>Gas for cutting</t>
  </si>
  <si>
    <t>(e.g. acetylene, oxygen, CO2, etc). State type</t>
  </si>
  <si>
    <t>02.950.1000.10</t>
  </si>
  <si>
    <t>Purchase of non-mechanical equipment</t>
  </si>
  <si>
    <t>Traffic management equipment purchased</t>
  </si>
  <si>
    <t>Road plates</t>
  </si>
  <si>
    <t>State dimensions</t>
  </si>
  <si>
    <t>no</t>
  </si>
  <si>
    <t>02.950.1000.15</t>
  </si>
  <si>
    <t>Road cones</t>
  </si>
  <si>
    <t>State colour and size</t>
  </si>
  <si>
    <t>02.950.1000.20</t>
  </si>
  <si>
    <t>Road cone lights</t>
  </si>
  <si>
    <t>02.950.1000.25</t>
  </si>
  <si>
    <t>Overhead cable Guardian system components</t>
  </si>
  <si>
    <t>02.950.1000.30</t>
  </si>
  <si>
    <t>Temporary vehicle barrier</t>
  </si>
  <si>
    <t>m</t>
  </si>
  <si>
    <t>02.950.1000.35</t>
  </si>
  <si>
    <t>Temporary pedestrian barrier</t>
  </si>
  <si>
    <t>02.950.1000.40</t>
  </si>
  <si>
    <t>Temporary barriers - ancillaries</t>
  </si>
  <si>
    <t>includes fittings, clips, basplates etc. State type and size</t>
  </si>
  <si>
    <t>02.950.1000.45</t>
  </si>
  <si>
    <t>Temporary vehicle access equipment</t>
  </si>
  <si>
    <t>includes sleepers, alloy roadways, crane mats, proprietarysystems, etc. Excludes any permanent or temporary road building material.</t>
  </si>
  <si>
    <t>02.950.1000.50</t>
  </si>
  <si>
    <t>Temporary signs</t>
  </si>
  <si>
    <t>Includes all material types. Includes post or A-frame mounted</t>
  </si>
  <si>
    <t>02.950.1500.10</t>
  </si>
  <si>
    <t>Setting Out equipment purchased</t>
  </si>
  <si>
    <t>Timber pegs</t>
  </si>
  <si>
    <t>02.950.1500.15</t>
  </si>
  <si>
    <t>Steel pegs</t>
  </si>
  <si>
    <t>02.950.1500.20</t>
  </si>
  <si>
    <t>Setting out ancillaries</t>
  </si>
  <si>
    <t xml:space="preserve">includes tapes, paint, clips, nails, etc. State type. </t>
  </si>
  <si>
    <t>02.950.2000.10</t>
  </si>
  <si>
    <t>Concrete equipment purchased</t>
  </si>
  <si>
    <t>Road forms</t>
  </si>
  <si>
    <t>02.950.2000.15</t>
  </si>
  <si>
    <t>Road form pins</t>
  </si>
  <si>
    <t>02.950.3000.10</t>
  </si>
  <si>
    <t>Lifting equipment purchased</t>
  </si>
  <si>
    <t>Slings and shackles</t>
  </si>
  <si>
    <t>02.950.3000.15</t>
  </si>
  <si>
    <t>Chains and shackles</t>
  </si>
  <si>
    <t>02.950.4000.10</t>
  </si>
  <si>
    <t>Access equipment purchased</t>
  </si>
  <si>
    <t>Podium step/landing components</t>
  </si>
  <si>
    <t>State type of component and size</t>
  </si>
  <si>
    <t>02.950.4000.15</t>
  </si>
  <si>
    <t>Ladders</t>
  </si>
  <si>
    <t>02.950.4000.20</t>
  </si>
  <si>
    <t>02.950.4000.25</t>
  </si>
  <si>
    <t>02.950.4000.30</t>
  </si>
  <si>
    <t>02.950.5000.10</t>
  </si>
  <si>
    <t>Waste disposal equipment purchased</t>
  </si>
  <si>
    <t>Pollution control consumables</t>
  </si>
  <si>
    <t>includes oil spill kits, plant nappies, drip trays, etc. State type and size</t>
  </si>
  <si>
    <t>02.950.5000.20</t>
  </si>
  <si>
    <t>02.990.1000.05</t>
  </si>
  <si>
    <t>Other - Equipment</t>
  </si>
  <si>
    <t>Purchase of equipment (not hired)</t>
  </si>
  <si>
    <t>Excludes equipment covered under 02.950 and consumables</t>
  </si>
  <si>
    <t>02.990.1000.07</t>
  </si>
  <si>
    <t>Purchase of plant consumables</t>
  </si>
  <si>
    <t>includes blades, drill bits, lubricants, fuel additives etc. Excludes diesel, petrol and gases</t>
  </si>
  <si>
    <t>02.990.1000.10</t>
  </si>
  <si>
    <t>Unallocated Equipment</t>
  </si>
  <si>
    <t>02.990.1000.15</t>
  </si>
  <si>
    <t>Equipment not described/quantified in accordance with CBS</t>
  </si>
  <si>
    <t>Include here incorrect or incomplete standard items which prevent coding to relevant CBS categories</t>
  </si>
  <si>
    <t>03.100.1000.05</t>
  </si>
  <si>
    <t>Aggregates, Fill &amp; Roadstone</t>
  </si>
  <si>
    <t xml:space="preserve">Imported Aggregates &amp;Fill </t>
  </si>
  <si>
    <t>Hardcore (or acceptable fill Class 1,2, or 3)</t>
  </si>
  <si>
    <t>03.100.1000.10</t>
  </si>
  <si>
    <t>Filter Media (or Class 6A fill)</t>
  </si>
  <si>
    <t>State type of fill</t>
  </si>
  <si>
    <t>03.100.1000.15</t>
  </si>
  <si>
    <t>Fill for starter layer (or Class 6B, C, D or H fill)</t>
  </si>
  <si>
    <t>03.100.1000.20</t>
  </si>
  <si>
    <t>Cement bound granular base (CBGB or Class 6E)</t>
  </si>
  <si>
    <t>03.100.1000.25</t>
  </si>
  <si>
    <t>Capping material (class 6F fill)</t>
  </si>
  <si>
    <t>03.100.1000.30</t>
  </si>
  <si>
    <t>Gabion Stone (Class 6G fill)</t>
  </si>
  <si>
    <t>State size of stone</t>
  </si>
  <si>
    <t>03.100.1000.35</t>
  </si>
  <si>
    <t>Fill for reinforced earth structures (or Class 6I or J fill)</t>
  </si>
  <si>
    <t>03.100.1000.40</t>
  </si>
  <si>
    <t>Fill for Armco structures (or Class 6K, L or M fill)</t>
  </si>
  <si>
    <t>03.100.1000.45</t>
  </si>
  <si>
    <t>Fill for around structures (or Class 6N or P fill)</t>
  </si>
  <si>
    <t>03.100.1000.50</t>
  </si>
  <si>
    <t>Sub-base - Type 1</t>
  </si>
  <si>
    <t>03.100.1000.55</t>
  </si>
  <si>
    <t>Sub-base - Type 2</t>
  </si>
  <si>
    <t>03.100.1000.60</t>
  </si>
  <si>
    <t>Sub-base - Type 3</t>
  </si>
  <si>
    <t>03.100.1000.65</t>
  </si>
  <si>
    <t>Pipe bedding Type A (90% 10mm aggregate to dust)</t>
  </si>
  <si>
    <t>03.100.1000.70</t>
  </si>
  <si>
    <t>Filter drain material Type B</t>
  </si>
  <si>
    <t xml:space="preserve"> e.g. (94% 10 - 40 Aggregate - 74% 20 - 40 Aggregate)</t>
  </si>
  <si>
    <t>03.100.1000.75</t>
  </si>
  <si>
    <t>Sand including stone dust</t>
  </si>
  <si>
    <t>03.100.1000.78</t>
  </si>
  <si>
    <t>Rock salt &amp; other de-icing aggregates</t>
  </si>
  <si>
    <t>03.100.1000.80</t>
  </si>
  <si>
    <t>Part-load charge (aggregates)</t>
  </si>
  <si>
    <t>includes additional charge for small quantities</t>
  </si>
  <si>
    <t>03.100.1000.85</t>
  </si>
  <si>
    <t>Waiting time (aggregates)</t>
  </si>
  <si>
    <t>minute</t>
  </si>
  <si>
    <t>03.100.2000.10</t>
  </si>
  <si>
    <t>Imported topsoil</t>
  </si>
  <si>
    <t>03.100.3000.10</t>
  </si>
  <si>
    <t>Roadstone</t>
  </si>
  <si>
    <t>Road Planings</t>
  </si>
  <si>
    <t>includes asphalt arisings</t>
  </si>
  <si>
    <t>03.100.3000.20</t>
  </si>
  <si>
    <t>Rolled asphalt binder course</t>
  </si>
  <si>
    <t>03.100.3000.30</t>
  </si>
  <si>
    <t>Stone Mastic Asphalt (SMA)</t>
  </si>
  <si>
    <t>03.100.3000.40</t>
  </si>
  <si>
    <t>Close graded macadam</t>
  </si>
  <si>
    <t>State aggregate size and polished stone value (PSV)</t>
  </si>
  <si>
    <t>03.100.3000.50</t>
  </si>
  <si>
    <t>Dense bitumen macadam (DBM50)</t>
  </si>
  <si>
    <t>03.100.3000.60</t>
  </si>
  <si>
    <t>Heavy duty macadam (HDM50)</t>
  </si>
  <si>
    <t>03.100.3000.70</t>
  </si>
  <si>
    <t>Open graded macadam</t>
  </si>
  <si>
    <t>03.100.3000.80</t>
  </si>
  <si>
    <t>Part-load charge (roadstone)</t>
  </si>
  <si>
    <t>03.100.3000.85</t>
  </si>
  <si>
    <t>Extra charge for night time / weekend delivery</t>
  </si>
  <si>
    <t>i.e. working out of hours</t>
  </si>
  <si>
    <t>03.100.3000.90</t>
  </si>
  <si>
    <t>Waiting time (roadstone)</t>
  </si>
  <si>
    <t>03.100.4000.10</t>
  </si>
  <si>
    <t>Disposal of excavated material off site</t>
  </si>
  <si>
    <t>Disposal of excavated material off site - acceptable</t>
  </si>
  <si>
    <t>Use where service is provided by a Haulier and charged on Tonnage Basis. Includes inert/ non-hazardous material unless spcifically classed as unacceptable.</t>
  </si>
  <si>
    <t>03.100.4000.20</t>
  </si>
  <si>
    <t>Disposal of excavated material off site - unacceptable</t>
  </si>
  <si>
    <t>Use where service is provided by a Haulier and charged on Tonnage Basis.</t>
  </si>
  <si>
    <t>03.100.4000.30</t>
  </si>
  <si>
    <t>Disposal of excavated concrete, tarmac and other hard material - off site</t>
  </si>
  <si>
    <t>Use where service is provided by a Haulier and charged on Tonnage Basis</t>
  </si>
  <si>
    <t>03.100.4000.40</t>
  </si>
  <si>
    <t>Disposal of excavated material - contaminated - off site</t>
  </si>
  <si>
    <t>03.200.1000.05</t>
  </si>
  <si>
    <t xml:space="preserve">Concrete </t>
  </si>
  <si>
    <t xml:space="preserve">Ready Mix Concrete </t>
  </si>
  <si>
    <t>Blinding concrete up to Mix C12/15(BS/EN 206-1)</t>
  </si>
  <si>
    <t>m3</t>
  </si>
  <si>
    <t>03.200.1000.10</t>
  </si>
  <si>
    <t>Structural concrete - Mix C16/20 to C25/30 (BS/EN 206-1)</t>
  </si>
  <si>
    <t>03.200.1000.15</t>
  </si>
  <si>
    <t>Structural concrete - Mix C28/35 to C32/40 (BS/EN 206-1)</t>
  </si>
  <si>
    <t>03.200.1000.20</t>
  </si>
  <si>
    <t>Structural concrete -Mix C35/45(BS/EN 206-1) and stronger</t>
  </si>
  <si>
    <t>03.200.1000.25</t>
  </si>
  <si>
    <t xml:space="preserve">Structural concrete - Mix C16/20 to C25/30 (BS/EN 206-1) sulphate resisting </t>
  </si>
  <si>
    <t>03.200.1000.30</t>
  </si>
  <si>
    <t xml:space="preserve">Structural concrete - Mix C28/35 to C32/40 (BS/EN 206-1) sulphate resisting </t>
  </si>
  <si>
    <t>03.200.1000.35</t>
  </si>
  <si>
    <t xml:space="preserve">Structural concrete -Mix C35/45(BS/EN 206-1) and stronger sulphate resisting </t>
  </si>
  <si>
    <t>03.200.1000.38</t>
  </si>
  <si>
    <t>Structural concrete to stated design mix, strength not stated</t>
  </si>
  <si>
    <t>Includes project specific design mixesST1 to ST6 where no design strength is specified. Where mix and design strength are stated, use items 03.200.1000.05-35</t>
  </si>
  <si>
    <t>03.200.1000.40</t>
  </si>
  <si>
    <t>Specialist concrete</t>
  </si>
  <si>
    <t>(e.g. lightweight foamed concrete, air entrained, etc). State type of concrete &amp; strength</t>
  </si>
  <si>
    <t>03.200.1000.80</t>
  </si>
  <si>
    <t>Part load charge (concrete)</t>
  </si>
  <si>
    <t>03.200.1000.85</t>
  </si>
  <si>
    <t>03.200.1000.90</t>
  </si>
  <si>
    <t>Waiting time (concrete)</t>
  </si>
  <si>
    <t>03.200.2000.10</t>
  </si>
  <si>
    <t>Grout, cement, mortar additives and cement mortar</t>
  </si>
  <si>
    <t>Ready-mix mortar</t>
  </si>
  <si>
    <t>includes cement, granolithic, epoxy mortars, instant repair products, etc.. State type of mortar</t>
  </si>
  <si>
    <t>03.200.2000.20</t>
  </si>
  <si>
    <t>Cement</t>
  </si>
  <si>
    <t>(e.g. OPC, SRC) State type of cement.</t>
  </si>
  <si>
    <t>03.200.2000.30</t>
  </si>
  <si>
    <t>Mortar &amp; concrete additives</t>
  </si>
  <si>
    <t>(e.g. plasticizer, lime). State type of additive</t>
  </si>
  <si>
    <t>03.200.2000.40</t>
  </si>
  <si>
    <t>Cement grout</t>
  </si>
  <si>
    <t>includes cement / PFA. State type of grout</t>
  </si>
  <si>
    <t>03.200.2000.50</t>
  </si>
  <si>
    <t>Dry premixed bagged concrete</t>
  </si>
  <si>
    <t>e.g. fence post foundation mixes. State type of concrete &amp; use</t>
  </si>
  <si>
    <t>03.200.3000.05</t>
  </si>
  <si>
    <t>Reinforcement</t>
  </si>
  <si>
    <t>Mild steel bar (cut and bent) up to 16mm diameter</t>
  </si>
  <si>
    <t>State diameter</t>
  </si>
  <si>
    <t>03.200.3000.10</t>
  </si>
  <si>
    <t>Mild steel bar (cut and bent) 20mm diameter and above</t>
  </si>
  <si>
    <t>03.200.3000.15</t>
  </si>
  <si>
    <t>High yield steel bar (cut and bent) up to 16mm diameter</t>
  </si>
  <si>
    <t>03.200.3000.20</t>
  </si>
  <si>
    <t>High yield steel bar (cut and bent) 20mm diameter and over</t>
  </si>
  <si>
    <t>03.200.3000.25</t>
  </si>
  <si>
    <t xml:space="preserve">Stainless steel bar EN1.4462 bar cut </t>
  </si>
  <si>
    <t>03.200.3000.30</t>
  </si>
  <si>
    <t>High yield Prestress Strand</t>
  </si>
  <si>
    <t>03.200.3000.35</t>
  </si>
  <si>
    <t>Square Mesh Fabric reinforcement</t>
  </si>
  <si>
    <t xml:space="preserve">State type </t>
  </si>
  <si>
    <t>03.200.3000.40</t>
  </si>
  <si>
    <t>Helical steel reinforcement</t>
  </si>
  <si>
    <t>03.200.3000.45</t>
  </si>
  <si>
    <t>Steel tie wire</t>
  </si>
  <si>
    <t>03.200.3000.50</t>
  </si>
  <si>
    <t>Stainless steel tie wire</t>
  </si>
  <si>
    <t>03.200.3000.55</t>
  </si>
  <si>
    <t>Reinforcement ancillaries</t>
  </si>
  <si>
    <t>State type e.g. chairs, safety caps,etc.</t>
  </si>
  <si>
    <t>03.200.3000.60</t>
  </si>
  <si>
    <t>Reinforcing steel - spacers</t>
  </si>
  <si>
    <t>per 1000</t>
  </si>
  <si>
    <t>03.200.3000.65</t>
  </si>
  <si>
    <t>Mild steel dowel bar</t>
  </si>
  <si>
    <t>State diameter and length</t>
  </si>
  <si>
    <t>03.200.3000.70</t>
  </si>
  <si>
    <t xml:space="preserve">Stainless steel dowel bar </t>
  </si>
  <si>
    <t>03.200.3000.75</t>
  </si>
  <si>
    <t>Dowel bar ancillaries</t>
  </si>
  <si>
    <t>(e.g. end caps, sleeves, etc). State type</t>
  </si>
  <si>
    <t>03.200.4000.10</t>
  </si>
  <si>
    <t>Formwork Materials</t>
  </si>
  <si>
    <t>Plywood or other timber based sheet material</t>
  </si>
  <si>
    <t>State type and thickness</t>
  </si>
  <si>
    <t>m2</t>
  </si>
  <si>
    <t>03.200.4000.20</t>
  </si>
  <si>
    <t>Planed square edge carcassing timber</t>
  </si>
  <si>
    <t>State size. Note that conversion to m3 units is needed</t>
  </si>
  <si>
    <t>03.200.4000.30</t>
  </si>
  <si>
    <t>Sawn formwork carcassing timber</t>
  </si>
  <si>
    <t>03.200.4000.40</t>
  </si>
  <si>
    <t>Formwork sundries</t>
  </si>
  <si>
    <t>(e.g. mould oil, filer). State number and type of individual units (drum, bag, millilitre, etc.)</t>
  </si>
  <si>
    <t>03.200.4000.50</t>
  </si>
  <si>
    <t>Formwork - struts, props, plates and components</t>
  </si>
  <si>
    <t>(e.g. Rapid bar) State type and dimensions.</t>
  </si>
  <si>
    <t>03.200.4000.60</t>
  </si>
  <si>
    <t>State chamber size (diameter) and height</t>
  </si>
  <si>
    <t>03.200.4000.70</t>
  </si>
  <si>
    <t>Formwork - corrugated plastic sheet or other permanent forms</t>
  </si>
  <si>
    <t>(e.g. Pecafil, Omnia)</t>
  </si>
  <si>
    <t>03.200.5000.10</t>
  </si>
  <si>
    <t>Precast Concrete Components for Structures</t>
  </si>
  <si>
    <t>PCC beam units</t>
  </si>
  <si>
    <t>Statye type, dimensions, concrete class or strength</t>
  </si>
  <si>
    <t>03.200.5000.20</t>
  </si>
  <si>
    <t>PCC column units</t>
  </si>
  <si>
    <t>03.200.5000.30</t>
  </si>
  <si>
    <t>Other PCC units</t>
  </si>
  <si>
    <t>03.300.1000.10</t>
  </si>
  <si>
    <t>Drainage, ducts, fittings, chambers</t>
  </si>
  <si>
    <t>Precast Concrete Pipes &amp; Culverts</t>
  </si>
  <si>
    <t>Concrete pipe up to 300mm diameter</t>
  </si>
  <si>
    <t>State pipe length, diameter, class or strength of concrete</t>
  </si>
  <si>
    <t>03.300.1000.20</t>
  </si>
  <si>
    <t>Concrete pipe 301 - 900mm diameter</t>
  </si>
  <si>
    <t>03.300.1000.30</t>
  </si>
  <si>
    <t>Concrete pipe 901mm diameter and above</t>
  </si>
  <si>
    <t>03.300.1000.40</t>
  </si>
  <si>
    <t>Concrete pipe up to 300mm diameter - rocker</t>
  </si>
  <si>
    <t>03.300.1000.50</t>
  </si>
  <si>
    <t xml:space="preserve">Concrete pipe 301 - 900mm diameter - rocker </t>
  </si>
  <si>
    <t>03.300.1000.60</t>
  </si>
  <si>
    <t>Concrete pipe 901mm diameter and above - rocker</t>
  </si>
  <si>
    <t>03.300.1000.65</t>
  </si>
  <si>
    <t xml:space="preserve">Concrete pipe fittings </t>
  </si>
  <si>
    <t>State type of fitting (e.g. bends), diameter, class or strength of concrete</t>
  </si>
  <si>
    <t>03.300.1000.70</t>
  </si>
  <si>
    <t>Precast concrete culvert units</t>
  </si>
  <si>
    <t>State section type, length, cross section size, concrete class or strength</t>
  </si>
  <si>
    <t>03.300.1000.75</t>
  </si>
  <si>
    <t>Precast concrete culvert unit - ancillaries</t>
  </si>
  <si>
    <t>(e.g. end walls, joint sets, access openings, etc.) State type, dimensions, concrete class or strength</t>
  </si>
  <si>
    <t>03.300.1000.80</t>
  </si>
  <si>
    <t>Interceptors and separators</t>
  </si>
  <si>
    <t>State type, dimensions, concrete class or strength or other material type where not concrete</t>
  </si>
  <si>
    <t>03.300.2000.10</t>
  </si>
  <si>
    <t>Clayware Pipes &amp; Ducts</t>
  </si>
  <si>
    <t>Clay pipe up to 300mm diameter</t>
  </si>
  <si>
    <t>(e.g. Hepsleeve including collars). State pipe length and diameter</t>
  </si>
  <si>
    <t>03.300.2000.20</t>
  </si>
  <si>
    <t>Clay pipe 301 - 900mm diameter</t>
  </si>
  <si>
    <t>03.300.2000.30</t>
  </si>
  <si>
    <t>Clay pipe fittings</t>
  </si>
  <si>
    <t>State type of fitting (e.g. bends, junctions, gullies, etc.) and diameter</t>
  </si>
  <si>
    <t>03.300.3000.02</t>
  </si>
  <si>
    <t>Plastic pipes and ducts</t>
  </si>
  <si>
    <t>Plastic service pipe for gas &amp; water; up to 100mm diameter</t>
  </si>
  <si>
    <t>03.300.3000.04</t>
  </si>
  <si>
    <t>Plastic service pipe for gas &amp; water; 101 - 300mm diameter</t>
  </si>
  <si>
    <t>03.300.3000.06</t>
  </si>
  <si>
    <t>Plastic service pipe for gas &amp; water; 301mm diameter and above</t>
  </si>
  <si>
    <t>03.300.3000.08</t>
  </si>
  <si>
    <t>Plastic service pipe for gas &amp; water; fittings</t>
  </si>
  <si>
    <t>State type of fitting (e.g. bends, junctions, etc.) and diameter</t>
  </si>
  <si>
    <t>03.300.3000.10</t>
  </si>
  <si>
    <t>Plastic pipe drain up to 300mm diameter</t>
  </si>
  <si>
    <t>State whether single/twin wall and diameter</t>
  </si>
  <si>
    <t>03.300.3000.12</t>
  </si>
  <si>
    <t>Plastic pipe drain 301 - 900mm diameter</t>
  </si>
  <si>
    <t>03.300.3000.14</t>
  </si>
  <si>
    <t>Plastic pipe drain 901mm diameter and above</t>
  </si>
  <si>
    <t>03.300.3000.16</t>
  </si>
  <si>
    <t>Plastic pipe drain coupler &amp; sealing ring</t>
  </si>
  <si>
    <t>Where supplied separately to pipe. State whether single/twin wall and diameter</t>
  </si>
  <si>
    <t>03.300.3000.18</t>
  </si>
  <si>
    <t>Plastic pipe drain fittings</t>
  </si>
  <si>
    <t>State type of fitting (e.g. bends, junctions, etc.), whether single/twin wall and diameter</t>
  </si>
  <si>
    <t>03.300.3000.20</t>
  </si>
  <si>
    <t>Plastic perforated pipe drain up to 300mm diameter</t>
  </si>
  <si>
    <t>03.300.3000.22</t>
  </si>
  <si>
    <t>Plastic perforated pipe drain 301 - 900mm diameter</t>
  </si>
  <si>
    <t>03.300.3000.24</t>
  </si>
  <si>
    <t>Plastic perforated pipe drain 901mm diameter and above</t>
  </si>
  <si>
    <t>03.300.3000.26</t>
  </si>
  <si>
    <t>Plastic perforated pipe drain coupler &amp; sealing ring</t>
  </si>
  <si>
    <t>Where supplied separately to pipe. State diameter</t>
  </si>
  <si>
    <t>03.300.3000.28</t>
  </si>
  <si>
    <t>Plastic perforated pipe drain fittings</t>
  </si>
  <si>
    <t>03.300.3000.30</t>
  </si>
  <si>
    <t>Plastic pipe in gulley connection</t>
  </si>
  <si>
    <t>i.e Ridgiflex or similar supplied in 25m coil. State diameter andjointing method</t>
  </si>
  <si>
    <t>03.300.3000.32</t>
  </si>
  <si>
    <t>Plastic twin-wall duct Black (power)</t>
  </si>
  <si>
    <t>State diameter, jointing method and whether couplings are included</t>
  </si>
  <si>
    <t>03.300.3000.34</t>
  </si>
  <si>
    <t>Plastic twin-wall duct Purple (comms)</t>
  </si>
  <si>
    <t>03.300.3000.36</t>
  </si>
  <si>
    <t>Plastic twin-wall duct Orange (lighting)</t>
  </si>
  <si>
    <t>03.300.3000.38</t>
  </si>
  <si>
    <t>Plastic single-wall duct</t>
  </si>
  <si>
    <t>03.300.3000.40</t>
  </si>
  <si>
    <t>Plastic duct; coupler and sealing ring</t>
  </si>
  <si>
    <t>Where supplied separately to pipe. State duct type, whether single/twin wall and diameter</t>
  </si>
  <si>
    <t>03.300.3000.42</t>
  </si>
  <si>
    <t>Plastic duct: fittings</t>
  </si>
  <si>
    <t>State type of fitting (e.g. bends, junctions, etc,), whether single/twin wall and diameter</t>
  </si>
  <si>
    <t>03.300.3000.50</t>
  </si>
  <si>
    <t>Duct spacer</t>
  </si>
  <si>
    <t>State diameter and number of ways</t>
  </si>
  <si>
    <t>03.300.3000.52</t>
  </si>
  <si>
    <t>Duct end sealing bungs</t>
  </si>
  <si>
    <t>State size of bung, cable size and type of service</t>
  </si>
  <si>
    <t>03.300.3000.54</t>
  </si>
  <si>
    <t>Draw cords &amp; temporary bungs</t>
  </si>
  <si>
    <t>State length and size</t>
  </si>
  <si>
    <t>03.300.4000.10</t>
  </si>
  <si>
    <t>Plastic fittings &amp; Cellular drainage products</t>
  </si>
  <si>
    <t>Plastic inspection chambers</t>
  </si>
  <si>
    <t>State size of chamber and use</t>
  </si>
  <si>
    <t>03.300.4000.40</t>
  </si>
  <si>
    <t>Plastic yard gulley</t>
  </si>
  <si>
    <t>03.300.4000.50</t>
  </si>
  <si>
    <t>Plastic yard gulley silt box</t>
  </si>
  <si>
    <t>03.300.4000.60</t>
  </si>
  <si>
    <t>Plastic yard gulley grating</t>
  </si>
  <si>
    <t>03.300.4000.70</t>
  </si>
  <si>
    <t>50mm diameter pipe for weep holes</t>
  </si>
  <si>
    <t>03.300.4000.80</t>
  </si>
  <si>
    <t>Plastic Road Gulley</t>
  </si>
  <si>
    <t>03.300.4000.85</t>
  </si>
  <si>
    <t>Fin drain materials</t>
  </si>
  <si>
    <t>State type and size. System used will vary - where geotextiles are not attached to drain pipes or cellar plastics use03.500.1000</t>
  </si>
  <si>
    <t>03.300.4000.90</t>
  </si>
  <si>
    <t>Cellular attenuation tank</t>
  </si>
  <si>
    <t>03.300.5000.10</t>
  </si>
  <si>
    <t>Ductile Iron Pipe / Fittings</t>
  </si>
  <si>
    <t>Ductile iron pipe up to 300mm diameter</t>
  </si>
  <si>
    <t>State pipe length and jointing method</t>
  </si>
  <si>
    <t>03.300.5000.20</t>
  </si>
  <si>
    <t>Ductile iron pipe 301mm diamter and above</t>
  </si>
  <si>
    <t>03.300.5000.30</t>
  </si>
  <si>
    <t>Ductile iron pipe coupler &amp; sealing ring</t>
  </si>
  <si>
    <t>03.300.5000.40</t>
  </si>
  <si>
    <t>Ductile iron pipe fittings</t>
  </si>
  <si>
    <t>State type of fitting and diameter</t>
  </si>
  <si>
    <t>03.300.5500.10</t>
  </si>
  <si>
    <t>Valves &amp; Penstocks</t>
  </si>
  <si>
    <t>Penstocks</t>
  </si>
  <si>
    <t>State type and diameter. Includes Hydrobrake</t>
  </si>
  <si>
    <t>03.300.5500.20</t>
  </si>
  <si>
    <t>Valves and spindles</t>
  </si>
  <si>
    <t>State type and diameter</t>
  </si>
  <si>
    <t>03.300.5500.30</t>
  </si>
  <si>
    <t>Reducer plates and weirs for storm water storage</t>
  </si>
  <si>
    <t>State type and diameter of pipe and outflow</t>
  </si>
  <si>
    <t>03.300.6000.05</t>
  </si>
  <si>
    <t>Concrete Chamber Units</t>
  </si>
  <si>
    <t>Precast concrete chamber rings internal diameter up to 1050mm</t>
  </si>
  <si>
    <t>State diameter and height of unit</t>
  </si>
  <si>
    <t>03.300.6000.10</t>
  </si>
  <si>
    <t>Precast concrete chamber rings internal diameter 1051mm and above</t>
  </si>
  <si>
    <t>03.300.6000.15</t>
  </si>
  <si>
    <t>Precast concrete chamber cover slab internal diameter up to 1050mm</t>
  </si>
  <si>
    <t>State diameter of unit</t>
  </si>
  <si>
    <t>03.300.6000.20</t>
  </si>
  <si>
    <t>Precast concrete chamber cover slab internal diameter 1051mm and above</t>
  </si>
  <si>
    <t>03.300.6000.25</t>
  </si>
  <si>
    <t>Precast concrete chamber reducer slab internal diameter 1051mm and above</t>
  </si>
  <si>
    <t>03.300.6000.30</t>
  </si>
  <si>
    <t>Miscellaneous fittings or factory work to precast concrete chambers</t>
  </si>
  <si>
    <t>State type of fitting or nature of work (e.g. ladder rungs, chains etc.)</t>
  </si>
  <si>
    <t>03.300.6000.35</t>
  </si>
  <si>
    <t>Precast concrete inspection chamber rectangular frames</t>
  </si>
  <si>
    <t>State internal dimensions of chamber &amp; height of unit</t>
  </si>
  <si>
    <t>03.300.6000.40</t>
  </si>
  <si>
    <t>Precast concrete inspection chamber rectangular cover slab</t>
  </si>
  <si>
    <t>State internal dimensions of chamber &amp; nature of opening</t>
  </si>
  <si>
    <t>03.300.6000.45</t>
  </si>
  <si>
    <t>Precast concrete gulley pot</t>
  </si>
  <si>
    <t>03.300.6000.50</t>
  </si>
  <si>
    <t>Precast concrete gulley cover</t>
  </si>
  <si>
    <t>03.300.7000.05</t>
  </si>
  <si>
    <t>Covers &amp; Frames</t>
  </si>
  <si>
    <t>Cover and frame</t>
  </si>
  <si>
    <t>State material, size and grade</t>
  </si>
  <si>
    <t>03.300.7000.10</t>
  </si>
  <si>
    <t>Gulley grating and frame</t>
  </si>
  <si>
    <t>03.300.7000.15</t>
  </si>
  <si>
    <t>Hatch box cover</t>
  </si>
  <si>
    <t>State material and size</t>
  </si>
  <si>
    <t>03.300.7000.20</t>
  </si>
  <si>
    <t>Stop tap boxes covers</t>
  </si>
  <si>
    <t>03.300.7000.25</t>
  </si>
  <si>
    <t>Telecoms box cover</t>
  </si>
  <si>
    <t>03.300.7000.30</t>
  </si>
  <si>
    <t>Security cover &amp; frame for modular security chamber boxes</t>
  </si>
  <si>
    <t>State size and type</t>
  </si>
  <si>
    <t>03.300.7000.35</t>
  </si>
  <si>
    <t>Security access modular chamber boxes</t>
  </si>
  <si>
    <t>03.300.7000.40</t>
  </si>
  <si>
    <t>Security access modular chamber box sump base</t>
  </si>
  <si>
    <t>03.300.7000.45</t>
  </si>
  <si>
    <t>Ductile iron channel &amp; gratings combined</t>
  </si>
  <si>
    <t>03.300.7000.50</t>
  </si>
  <si>
    <t>Ductile iron channel &amp; gratings combined - specials</t>
  </si>
  <si>
    <t>03.400.1000.10</t>
  </si>
  <si>
    <t xml:space="preserve">Kerbs, Paving, Bricks &amp; Blocks </t>
  </si>
  <si>
    <t>Kerbs, edgings and channels</t>
  </si>
  <si>
    <t>Precast concrete kerbs</t>
  </si>
  <si>
    <t>State size and shape</t>
  </si>
  <si>
    <t>03.400.1000.20</t>
  </si>
  <si>
    <t>Precast concrete kerbs curved 5.01 m radius and above</t>
  </si>
  <si>
    <t>03.400.1000.30</t>
  </si>
  <si>
    <t>Precast concrete kerbs specials including curved up to 5m radius</t>
  </si>
  <si>
    <t>03.400.1000.40</t>
  </si>
  <si>
    <t>Edging Kerb</t>
  </si>
  <si>
    <t>03.400.1000.50</t>
  </si>
  <si>
    <t>Edging Kerb specials</t>
  </si>
  <si>
    <t>03.400.1000.60</t>
  </si>
  <si>
    <t>PC Dished channel</t>
  </si>
  <si>
    <t>03.400.1000.70</t>
  </si>
  <si>
    <t>Drainage channel with grating</t>
  </si>
  <si>
    <t>(e.g. Aco Drain) State materials, type and dimensions of channel and grating</t>
  </si>
  <si>
    <t>03.400.1000.75</t>
  </si>
  <si>
    <t>Drainage channel with grating - specials</t>
  </si>
  <si>
    <t>(e.g. end cpas, outfalls, etc.) State materials, type and dimensions of unit</t>
  </si>
  <si>
    <t>03.400.1000.80</t>
  </si>
  <si>
    <t>Drainage block or kerb unit with integral slot drain</t>
  </si>
  <si>
    <t>(e.g. Safeticurb) State materials, type and dimensions of unit</t>
  </si>
  <si>
    <t>03.400.1000.90</t>
  </si>
  <si>
    <t>Drainage unit with metallic slot drain</t>
  </si>
  <si>
    <t>(e.g. Aco Q Max, Ultraslot). State materials, type and dimensions of unit</t>
  </si>
  <si>
    <t>03.400.2000.10</t>
  </si>
  <si>
    <t>Integrated channel and drainage blocks</t>
  </si>
  <si>
    <t>2-part combined secret channel and perforated kerb units</t>
  </si>
  <si>
    <t>(e.g. Envirokerb or Beany kerb). State materials, type and dimension of unit</t>
  </si>
  <si>
    <t>03.400.2000.20</t>
  </si>
  <si>
    <t>2-part Combined secret channel and perforated kerb specials</t>
  </si>
  <si>
    <t>(e.g.  end caps, outfalls, etc). State materials,  type and dimension of unit</t>
  </si>
  <si>
    <t>03.400.2000.30</t>
  </si>
  <si>
    <t>2-part combined secret channel and perforated kerb gulley units</t>
  </si>
  <si>
    <t>State type and dimensions of unit</t>
  </si>
  <si>
    <t>03.400.2000.40</t>
  </si>
  <si>
    <t>2-part combined secret channel and perforated kerb mastic sealant</t>
  </si>
  <si>
    <t>03.400.2000.50</t>
  </si>
  <si>
    <t>2-part combined secret channel and perforated kerb bedding mortar</t>
  </si>
  <si>
    <t>03.400.2000.60</t>
  </si>
  <si>
    <t>1-part secret channel and perforated kerb units</t>
  </si>
  <si>
    <t>(e.g. Aco KerbDrain) State materials, type and dimensions of unit</t>
  </si>
  <si>
    <t>03.400.2000.70</t>
  </si>
  <si>
    <t>1-part secret channel and perforated kerb specials</t>
  </si>
  <si>
    <t>(e.g. end caps, outfalls, etc.) State materials, type and dimensions of unit</t>
  </si>
  <si>
    <t>03.400.2000.80</t>
  </si>
  <si>
    <t>1-part secret channel and perforated kerb gulley units</t>
  </si>
  <si>
    <t>State materials, type and dimensions of unit</t>
  </si>
  <si>
    <t>03.400.3000.10</t>
  </si>
  <si>
    <t>Block Paviors</t>
  </si>
  <si>
    <t>Standard brick or concrete. State type and size</t>
  </si>
  <si>
    <t>03.400.3000.20</t>
  </si>
  <si>
    <t>Other paviours</t>
  </si>
  <si>
    <t>(e.g. Charcon Grassgrid Paving, tactile, etc.) State type and size</t>
  </si>
  <si>
    <t>03.400.4000.10</t>
  </si>
  <si>
    <t>Paving Slabs</t>
  </si>
  <si>
    <t>03.400.5000.10</t>
  </si>
  <si>
    <t>Bricks</t>
  </si>
  <si>
    <t>Engineering bricks</t>
  </si>
  <si>
    <t xml:space="preserve">State Class </t>
  </si>
  <si>
    <t>03.400.5000.20</t>
  </si>
  <si>
    <t>Other bricks</t>
  </si>
  <si>
    <t>State type (facing, common, etc.)</t>
  </si>
  <si>
    <t>03.400.6000.10</t>
  </si>
  <si>
    <t>Blocks</t>
  </si>
  <si>
    <t>Concrete blocks</t>
  </si>
  <si>
    <t>03.500.1000.10</t>
  </si>
  <si>
    <t>Membranes, Geotextiles, Jointing Materials</t>
  </si>
  <si>
    <t>Membranes &amp; Geotextiles</t>
  </si>
  <si>
    <t>Concrete waterproofing system</t>
  </si>
  <si>
    <t>(e.g. Servipak, Bituthene, etc.) State type and gauge</t>
  </si>
  <si>
    <t>03.500.1000.20</t>
  </si>
  <si>
    <t>Concrete waterproofing system primer</t>
  </si>
  <si>
    <t>(e.g.Mulseal, "blackjack", etc.)</t>
  </si>
  <si>
    <t>03.500.1000.30</t>
  </si>
  <si>
    <t>Damp proof membranes</t>
  </si>
  <si>
    <t>(e.g. Visqueen) State type and gauge</t>
  </si>
  <si>
    <t>03.500.1000.40</t>
  </si>
  <si>
    <t xml:space="preserve">Geotextile </t>
  </si>
  <si>
    <t>(e.g. Terram) State grade and use</t>
  </si>
  <si>
    <t>03.500.1000.50</t>
  </si>
  <si>
    <t xml:space="preserve">Warning barrier, duct or cable marker tape </t>
  </si>
  <si>
    <t>(e.g. Nicoflex 600 etc.)</t>
  </si>
  <si>
    <t>03.500.1000.55</t>
  </si>
  <si>
    <t>Tape ancillaries</t>
  </si>
  <si>
    <t>includes fixing crimps, tools, etc.</t>
  </si>
  <si>
    <t>03.500.2000.10</t>
  </si>
  <si>
    <t>Joint Fillers</t>
  </si>
  <si>
    <t xml:space="preserve">Filler - fibre board </t>
  </si>
  <si>
    <t>(e.g. Flexcell, etc) State type and thickness</t>
  </si>
  <si>
    <t>03.500.2000.20</t>
  </si>
  <si>
    <t>Filler - cellular plastic</t>
  </si>
  <si>
    <t>(e.g. Expandafoam cord, etc.) State type and thickness</t>
  </si>
  <si>
    <t>03.500.2000.30</t>
  </si>
  <si>
    <t xml:space="preserve">Bitumen rubber sealing strip </t>
  </si>
  <si>
    <t>State section size and length</t>
  </si>
  <si>
    <t>03.500.3000.10</t>
  </si>
  <si>
    <t>Joint sealants &amp; lubricants</t>
  </si>
  <si>
    <t>Sealant</t>
  </si>
  <si>
    <t>(e.g Thioflex, FOSROC, Lokfix etc.). State type</t>
  </si>
  <si>
    <t>03.500.3000.20</t>
  </si>
  <si>
    <t>Pipe joint lubricant</t>
  </si>
  <si>
    <t>State type of lubricant and pipe requiring lubrication.</t>
  </si>
  <si>
    <t>03.500.4000.10</t>
  </si>
  <si>
    <t>Waterbars</t>
  </si>
  <si>
    <t>PVC Water stop</t>
  </si>
  <si>
    <t>03.600.1000.10</t>
  </si>
  <si>
    <t>Gabion Baskets, Reinforced Earth Components</t>
  </si>
  <si>
    <t>Gabion Baskets</t>
  </si>
  <si>
    <t>Galvanised Gabion Baskets</t>
  </si>
  <si>
    <t>03.600.1000.20</t>
  </si>
  <si>
    <t xml:space="preserve">Galvanised Reno Mattress </t>
  </si>
  <si>
    <t>03.600.2000.10</t>
  </si>
  <si>
    <t>Reinforced Earth Components</t>
  </si>
  <si>
    <t xml:space="preserve">Reinforced Earth Components </t>
  </si>
  <si>
    <t>03.700.1000.10</t>
  </si>
  <si>
    <t>Fencing &amp; Vehicle Restraint</t>
  </si>
  <si>
    <t>Fencing &amp; Gates</t>
  </si>
  <si>
    <t>Timber for Highway Boundary Fencing post &amp; rails</t>
  </si>
  <si>
    <t xml:space="preserve"> State size. Note that conversion to m3 units is needed</t>
  </si>
  <si>
    <t>03.700.1000.12</t>
  </si>
  <si>
    <t>Timber panels for Highways Fencing &amp; Noise Barriers</t>
  </si>
  <si>
    <t>e.g. Timber panels made off site. State type and size of panels</t>
  </si>
  <si>
    <t>03.700.1000.14</t>
  </si>
  <si>
    <t>Timber for Highways Fencing &amp; Noise Barriers</t>
  </si>
  <si>
    <t>e.g. feather edged boards for putting onto site assembled framework. State type and size</t>
  </si>
  <si>
    <t>03.700.1000.20</t>
  </si>
  <si>
    <t>Plain or coated fencing wire</t>
  </si>
  <si>
    <t>03.700.1000.22</t>
  </si>
  <si>
    <t>Barbed fencing wire</t>
  </si>
  <si>
    <t>03.700.1000.30</t>
  </si>
  <si>
    <t>Galvanised mesh</t>
  </si>
  <si>
    <t>(e.g. chain link) State height and coating (e.g. galvanised, plastic, etc)</t>
  </si>
  <si>
    <t>03.700.1000.32</t>
  </si>
  <si>
    <t>Galvanised wire mesh netting</t>
  </si>
  <si>
    <t>(e.g. pig or sheep netting). State type and height</t>
  </si>
  <si>
    <t>03.700.1000.40</t>
  </si>
  <si>
    <t>Concrete fence posts</t>
  </si>
  <si>
    <t>includes bracings and specials (e.g. anchor) State type and height</t>
  </si>
  <si>
    <t>03.700.1000.50</t>
  </si>
  <si>
    <t>Metal palisade fencing posts</t>
  </si>
  <si>
    <t>includes bracings and specials (e.g. acnhor). State type and height</t>
  </si>
  <si>
    <t>03.700.1000.55</t>
  </si>
  <si>
    <t>Metal palisade fencing panels</t>
  </si>
  <si>
    <t>State type and height</t>
  </si>
  <si>
    <t>03.700.1000.60</t>
  </si>
  <si>
    <t>Pedestrian metal guard or handrail - tubes</t>
  </si>
  <si>
    <t>i.e. "kee klamp" or similar. State diameter of tube</t>
  </si>
  <si>
    <t>03.700.1000.65</t>
  </si>
  <si>
    <t>Pedestrian metal guard or handrail - fittings</t>
  </si>
  <si>
    <t>includes fixings, connections, etc. State type &amp; diameter</t>
  </si>
  <si>
    <t>03.700.1000.70</t>
  </si>
  <si>
    <t>Pedestrian barrier posts</t>
  </si>
  <si>
    <t>State type &amp; height</t>
  </si>
  <si>
    <t>03.700.1000.72</t>
  </si>
  <si>
    <t>Pedestrian barrier panels</t>
  </si>
  <si>
    <t>State number &amp; panel size or total area</t>
  </si>
  <si>
    <t>03.700.1000.80</t>
  </si>
  <si>
    <t>Gates</t>
  </si>
  <si>
    <t>State type, height and width</t>
  </si>
  <si>
    <t>03.700.1000.85</t>
  </si>
  <si>
    <t>Fencing and gates - ancillaries</t>
  </si>
  <si>
    <t>includes clips, nails, bolts, ironmongery, etc. State type</t>
  </si>
  <si>
    <t>03.700.2000.10</t>
  </si>
  <si>
    <t>Vehicle Restraint</t>
  </si>
  <si>
    <t>Corrugated Steel vehicle restraint - beams</t>
  </si>
  <si>
    <t>State size of beam</t>
  </si>
  <si>
    <t>03.700.2000.15</t>
  </si>
  <si>
    <t>Corrugated Steel vehicle restraint - posts</t>
  </si>
  <si>
    <t>03.700.2000.20</t>
  </si>
  <si>
    <t>Tensioned cable vehicle restraint - steel cable</t>
  </si>
  <si>
    <t>03.700.2000.25</t>
  </si>
  <si>
    <t>Tensioned cable vehicle restraint - posts</t>
  </si>
  <si>
    <t>03.700.2000.30</t>
  </si>
  <si>
    <t>Open box beam - beams</t>
  </si>
  <si>
    <t>03.700.2000.35</t>
  </si>
  <si>
    <t>Open box beam - posts</t>
  </si>
  <si>
    <t>03.700.2000.40</t>
  </si>
  <si>
    <t>Rectangular hollow section - beams</t>
  </si>
  <si>
    <t>03.700.2000.45</t>
  </si>
  <si>
    <t>Rectangular hollow section - posts</t>
  </si>
  <si>
    <t>03.700.2000.50</t>
  </si>
  <si>
    <t>03.700.2000.60</t>
  </si>
  <si>
    <t>Metal Parapet posts</t>
  </si>
  <si>
    <t>03.700.2000.65</t>
  </si>
  <si>
    <t>Metal Parapet panels</t>
  </si>
  <si>
    <t>03.700.2000.70</t>
  </si>
  <si>
    <t>Vehicle restraints - ancillaries</t>
  </si>
  <si>
    <t>includes fixings, connections, etc. State type</t>
  </si>
  <si>
    <t>03.720.1000.10</t>
  </si>
  <si>
    <t>Traffic Signs and Posts</t>
  </si>
  <si>
    <t>Posts</t>
  </si>
  <si>
    <t>Posts for fixed traffic non-illuminated signage</t>
  </si>
  <si>
    <t>03.720.1000.20</t>
  </si>
  <si>
    <t>Posts with light control box for fixed traffic illuminated signage</t>
  </si>
  <si>
    <t>03.720.1000.50</t>
  </si>
  <si>
    <t>Traffic sign ancillaries</t>
  </si>
  <si>
    <t>e.g post extensions, clamps, caps, etc. State type</t>
  </si>
  <si>
    <t>03.720.2000.10</t>
  </si>
  <si>
    <t>Signs</t>
  </si>
  <si>
    <t xml:space="preserve">Traffic Signs; face up to 1m2 </t>
  </si>
  <si>
    <t>State size of sign and type/legend</t>
  </si>
  <si>
    <t>03.720.2000.20</t>
  </si>
  <si>
    <t>Traffic Signs; face 1.01 to 5m2</t>
  </si>
  <si>
    <t>03.720.2000.30</t>
  </si>
  <si>
    <t>Traffic Signs; face 5.01 to 10m2</t>
  </si>
  <si>
    <t>03.720.2000.40</t>
  </si>
  <si>
    <t>Traffic Signs; face 10.01m2 and above</t>
  </si>
  <si>
    <t>03.800.1000.10</t>
  </si>
  <si>
    <t>Piling Materials</t>
  </si>
  <si>
    <t>Sheet Piles</t>
  </si>
  <si>
    <t>State pile section size, length</t>
  </si>
  <si>
    <t>03.800.2000.10</t>
  </si>
  <si>
    <t>Cast in-situ concrete piles</t>
  </si>
  <si>
    <t>Cast in-situ concrete piles - reinforcement</t>
  </si>
  <si>
    <t>03.800.3000.10</t>
  </si>
  <si>
    <t>Precast concrete piles</t>
  </si>
  <si>
    <t>State pile type and size</t>
  </si>
  <si>
    <t>03.800.4000.10</t>
  </si>
  <si>
    <t>Steel H piles</t>
  </si>
  <si>
    <t>State pile section size.</t>
  </si>
  <si>
    <t>03.800.5000.10</t>
  </si>
  <si>
    <t>Spiral Steel piles</t>
  </si>
  <si>
    <t>03.800.6000.10</t>
  </si>
  <si>
    <t>Plastic piles</t>
  </si>
  <si>
    <t>03.850.1000.10</t>
  </si>
  <si>
    <t>Equipment Support Structures</t>
  </si>
  <si>
    <t>Support Structures - Metal</t>
  </si>
  <si>
    <t>Pole or post - straight</t>
  </si>
  <si>
    <t>State height and section size</t>
  </si>
  <si>
    <t>03.850.1000.15</t>
  </si>
  <si>
    <t>Pole or post - cantilevered</t>
  </si>
  <si>
    <t>03.850.1000.25</t>
  </si>
  <si>
    <t>Mast</t>
  </si>
  <si>
    <t>i.e fabricated. State height &amp; cross-sectional dimensions</t>
  </si>
  <si>
    <t>03.850.1000.30</t>
  </si>
  <si>
    <t>Portal Gantry</t>
  </si>
  <si>
    <t>03.850.1000.35</t>
  </si>
  <si>
    <t>Brackets &amp; Clamps</t>
  </si>
  <si>
    <t>includes all types of fixtures and fixings to support equipment (e.g CCTV)</t>
  </si>
  <si>
    <t>03.850.1000.40</t>
  </si>
  <si>
    <t>Isolated PCC plinth foundation</t>
  </si>
  <si>
    <t>State dimensions and purpose (e.g. switchgear cabinet plinth)</t>
  </si>
  <si>
    <t>03.900.1000.10</t>
  </si>
  <si>
    <t>Electrical Materials</t>
  </si>
  <si>
    <t>Metal conductors</t>
  </si>
  <si>
    <t>Metal electrical cable</t>
  </si>
  <si>
    <t>State type of cable and size (mm2); type of sheathing andnumber of cores.</t>
  </si>
  <si>
    <t>03.900.1000.20</t>
  </si>
  <si>
    <t>Metal electrical cable - terminal</t>
  </si>
  <si>
    <t>includes glands. State type of terminal, type and size of cable (mm2)</t>
  </si>
  <si>
    <t>03.900.1000.30</t>
  </si>
  <si>
    <t>Joint, splicing kit or tee</t>
  </si>
  <si>
    <t>includes junction boxes. State type.</t>
  </si>
  <si>
    <t>03.900.1000.40</t>
  </si>
  <si>
    <t>Lightning Protection copper or aluminium tape</t>
  </si>
  <si>
    <t>03.900.1000.50</t>
  </si>
  <si>
    <t>Lightning Protection copper or aluminium tape joints, terminations or connections</t>
  </si>
  <si>
    <t>03.900.1000.60</t>
  </si>
  <si>
    <t>Lightning Protection - brass or aluminium fixing clips</t>
  </si>
  <si>
    <t>03.900.1000.70</t>
  </si>
  <si>
    <t>Earthing rods &amp; clamps</t>
  </si>
  <si>
    <t>03.900.1000.80</t>
  </si>
  <si>
    <t>Earthing rod - test point</t>
  </si>
  <si>
    <t>03.900.2000.10</t>
  </si>
  <si>
    <t>Metal conductors - Equipment</t>
  </si>
  <si>
    <t>Switchgear</t>
  </si>
  <si>
    <t>03.900.2000.12</t>
  </si>
  <si>
    <t>Control equipment</t>
  </si>
  <si>
    <t>State purpose &amp; type</t>
  </si>
  <si>
    <t>03.900.2000.14</t>
  </si>
  <si>
    <t>Heating equipment</t>
  </si>
  <si>
    <t>State type (e.g. tubular heater, etc.)</t>
  </si>
  <si>
    <t>03.900.2000.16</t>
  </si>
  <si>
    <t>Ventilating equipment</t>
  </si>
  <si>
    <t>State type (e.g. exractor fan, etc.)</t>
  </si>
  <si>
    <t>03.900.2000.18</t>
  </si>
  <si>
    <t>Switchgear cabinet shell only</t>
  </si>
  <si>
    <t>State type (e.g. LeGrand GRP enclosure, etc.). Includes locking kit.</t>
  </si>
  <si>
    <t>03.900.2000.20</t>
  </si>
  <si>
    <t>Off site assembled switchgear cabinet</t>
  </si>
  <si>
    <t>i.e. prefitted. State purpose &amp; contents</t>
  </si>
  <si>
    <t>03.900.2000.25</t>
  </si>
  <si>
    <t>Feeder Pillars</t>
  </si>
  <si>
    <t>03.900.2000.30</t>
  </si>
  <si>
    <t>Lighting column with lighting head</t>
  </si>
  <si>
    <t>State height and whether single or double head</t>
  </si>
  <si>
    <t>03.900.2000.31</t>
  </si>
  <si>
    <t>Lighting column only</t>
  </si>
  <si>
    <t>03.900.2000.32</t>
  </si>
  <si>
    <t>Lighting head only</t>
  </si>
  <si>
    <t>State whether single or double head</t>
  </si>
  <si>
    <t>03.900.2000.33</t>
  </si>
  <si>
    <t>Lighting head, lantern &amp; luminaire</t>
  </si>
  <si>
    <t>State type and whether single or double head</t>
  </si>
  <si>
    <t>03.900.2000.34</t>
  </si>
  <si>
    <t>Lighting lantern &amp; luminaire only</t>
  </si>
  <si>
    <t>03.900.2000.35</t>
  </si>
  <si>
    <t>Lighting lantern only</t>
  </si>
  <si>
    <t>03.900.2000.36</t>
  </si>
  <si>
    <t>Lighting luminaire only</t>
  </si>
  <si>
    <t>03.900.2000.40</t>
  </si>
  <si>
    <t>Electronic traffic information signs - Advance Mortorway Indicator (AMI)</t>
  </si>
  <si>
    <t>03.900.2000.42</t>
  </si>
  <si>
    <t>Electronic traffic information signs - Fixed Text Message Sign (FTMS)</t>
  </si>
  <si>
    <t>03.900.2000.44</t>
  </si>
  <si>
    <t>Electronic traffic information signs - Variable Messaging Sign (VMS)</t>
  </si>
  <si>
    <t>03.900.2000.50</t>
  </si>
  <si>
    <t>Electronic Variable speed limit signs</t>
  </si>
  <si>
    <t>03.900.2000.60</t>
  </si>
  <si>
    <t>Electronic traffic information signs - other</t>
  </si>
  <si>
    <t>03.900.2000.70</t>
  </si>
  <si>
    <t>Batteries for back up power supplies</t>
  </si>
  <si>
    <t>State type &amp; purpose</t>
  </si>
  <si>
    <t>03.900.2000.75</t>
  </si>
  <si>
    <t>Battery charger</t>
  </si>
  <si>
    <t>03.900.2000.80</t>
  </si>
  <si>
    <t>Solar panels</t>
  </si>
  <si>
    <t>State size, whether or not inclusive of supports and type of supports</t>
  </si>
  <si>
    <t>03.900.2000.85</t>
  </si>
  <si>
    <t>Labels</t>
  </si>
  <si>
    <t>03.900.2000.90</t>
  </si>
  <si>
    <t>Miscellaneous metal conductor equipment</t>
  </si>
  <si>
    <t>(e.g. transformers, etc). State type</t>
  </si>
  <si>
    <t>03.900.3000.10</t>
  </si>
  <si>
    <t>Fibre Optic conductors</t>
  </si>
  <si>
    <t>Fibre Optic cable</t>
  </si>
  <si>
    <t>State type of cable and size (mm2)</t>
  </si>
  <si>
    <t>03.900.3000.20</t>
  </si>
  <si>
    <t>Fibre optic cable - terminal</t>
  </si>
  <si>
    <t>03.900.3000.30</t>
  </si>
  <si>
    <t>03.900.4000.10</t>
  </si>
  <si>
    <t>Fibre Optic conductors - Equipment</t>
  </si>
  <si>
    <t>Signal booster / Antenna</t>
  </si>
  <si>
    <t>(e.g. mini Hermes transponder)</t>
  </si>
  <si>
    <t>03.900.4000.20</t>
  </si>
  <si>
    <t>CCTV camera</t>
  </si>
  <si>
    <t>03.900.4000.22</t>
  </si>
  <si>
    <t>Ambient Light Monitor (ALM)</t>
  </si>
  <si>
    <t>i.e.photocell detector</t>
  </si>
  <si>
    <t>03.900.4000.24</t>
  </si>
  <si>
    <t>Flash unit</t>
  </si>
  <si>
    <t>03.900.4000.26</t>
  </si>
  <si>
    <t>Radar unit</t>
  </si>
  <si>
    <t>03.900.4000.28</t>
  </si>
  <si>
    <t>Weather sensor</t>
  </si>
  <si>
    <t>(e.g. wind, barometer, fog, frost, visibility precipitation sensor, etc.). State type</t>
  </si>
  <si>
    <t>03.900.4000.30</t>
  </si>
  <si>
    <t>ERT Emergency phone equipment and enclosure - composite item</t>
  </si>
  <si>
    <t>03.900.4000.32</t>
  </si>
  <si>
    <t>ERT Handset</t>
  </si>
  <si>
    <t>03.900.4000.34</t>
  </si>
  <si>
    <t>ERT Enclosure</t>
  </si>
  <si>
    <t>03.900.4000.36</t>
  </si>
  <si>
    <t>ERT miscellaneous components &amp; fixings</t>
  </si>
  <si>
    <t>e.g. responder</t>
  </si>
  <si>
    <t>03.900.4000.40</t>
  </si>
  <si>
    <t>Interface Terminal / OCU with monitor screen</t>
  </si>
  <si>
    <t>i.e. offence capture &amp; recording unit equipment. State type &amp; purpose</t>
  </si>
  <si>
    <t>03.900.4000.42</t>
  </si>
  <si>
    <t>Interface Terminal / OCU - Monitor screen recorder and printer</t>
  </si>
  <si>
    <t>State type &amp; purpose (e.g. HADECS 3 local Maintenance Engineer terminal</t>
  </si>
  <si>
    <t>03.900.4000.50</t>
  </si>
  <si>
    <t>ANPR recordor / retrieval system</t>
  </si>
  <si>
    <t>03.900.4000.90</t>
  </si>
  <si>
    <t xml:space="preserve">Miscellaneous fibre optic conductor equipment </t>
  </si>
  <si>
    <t>(e.g.tranformers) State type</t>
  </si>
  <si>
    <t>03.900.5000.10</t>
  </si>
  <si>
    <t>Containment (ducts taken elsewhere)</t>
  </si>
  <si>
    <t>Open cable tray</t>
  </si>
  <si>
    <t xml:space="preserve">State type, size and use </t>
  </si>
  <si>
    <t>03.900.5000.20</t>
  </si>
  <si>
    <t>Above ground conduit or ducting</t>
  </si>
  <si>
    <t>03.900.5000.30</t>
  </si>
  <si>
    <t>Separate GRP enclosures, cabinets, boxes and the like</t>
  </si>
  <si>
    <t>03.990.1000.10</t>
  </si>
  <si>
    <t>Other Materials</t>
  </si>
  <si>
    <t>Unallocated materials</t>
  </si>
  <si>
    <t>Include here new or otherwise non-standard items. State quantity and type of individual units (drum, bag, millilitre,etc).</t>
  </si>
  <si>
    <t>03.990.1000.15</t>
  </si>
  <si>
    <t>Materials not described/quantified in accordance with CBS</t>
  </si>
  <si>
    <t>Include here incorrect or incomplete standard items which prevent coding to relevant CBS categories.</t>
  </si>
  <si>
    <t>03.990.1000.20</t>
  </si>
  <si>
    <t>03.990.1000.30</t>
  </si>
  <si>
    <t>Revenue from recycling materials</t>
  </si>
  <si>
    <t>04.100.1000.10</t>
  </si>
  <si>
    <t>Provision of temporary services (non Mobile)</t>
  </si>
  <si>
    <t>Provision of temporary water</t>
  </si>
  <si>
    <t>Installation of temporary water service</t>
  </si>
  <si>
    <t>04.100.1000.20</t>
  </si>
  <si>
    <t>Charges for water consumption</t>
  </si>
  <si>
    <t>04.100.1000.30</t>
  </si>
  <si>
    <t>Remove temporary water service on completion of works</t>
  </si>
  <si>
    <t>04.100.2000.10</t>
  </si>
  <si>
    <t>Provision of temporary gas</t>
  </si>
  <si>
    <t>Installation of temporary gas service</t>
  </si>
  <si>
    <t>04.100.2000.20</t>
  </si>
  <si>
    <t>Charges for gas consumption</t>
  </si>
  <si>
    <t>04.100.2000.30</t>
  </si>
  <si>
    <t xml:space="preserve">Provision of temporary gas tank &amp; base </t>
  </si>
  <si>
    <t>04.100.2000.40</t>
  </si>
  <si>
    <t>Remove temporary gas on completion of works</t>
  </si>
  <si>
    <t>04.100.3000.10</t>
  </si>
  <si>
    <t>Provision of temporary electricity</t>
  </si>
  <si>
    <t>Installation of temporary electricity service</t>
  </si>
  <si>
    <t>04.100.3000.20</t>
  </si>
  <si>
    <t>Charges for electricity consumption</t>
  </si>
  <si>
    <t>04.100.3000.30</t>
  </si>
  <si>
    <t>Remove temporary electricity on completion of works</t>
  </si>
  <si>
    <t>04.200.1000.10</t>
  </si>
  <si>
    <t>Payments to public authorities</t>
  </si>
  <si>
    <t>Planning &amp; building regulations fees associated with temporary offices</t>
  </si>
  <si>
    <t>Planning fees associated with temporary offices</t>
  </si>
  <si>
    <t>04.200.1000.20</t>
  </si>
  <si>
    <t>Building regulations fees associated with temporary offices</t>
  </si>
  <si>
    <t>04.200.1000.30</t>
  </si>
  <si>
    <t>Scheme Registration Fees</t>
  </si>
  <si>
    <t>04.200.2000.10</t>
  </si>
  <si>
    <t>Orders, Licences &amp; Fees</t>
  </si>
  <si>
    <t xml:space="preserve">Environment Agency Licences </t>
  </si>
  <si>
    <t>04.200.2000.20</t>
  </si>
  <si>
    <t>Local Authority Licences / Orders</t>
  </si>
  <si>
    <t>04.200.2000.30</t>
  </si>
  <si>
    <t>Network Rail Costs</t>
  </si>
  <si>
    <t>04.200.2000.40</t>
  </si>
  <si>
    <t>Considerate contractor</t>
  </si>
  <si>
    <t>04.300.1000.10</t>
  </si>
  <si>
    <t>Cancellation charges arising out from compensation event</t>
  </si>
  <si>
    <t>Allowable cancellation charges</t>
  </si>
  <si>
    <t>Restocking charges</t>
  </si>
  <si>
    <t>04.300.1000.20</t>
  </si>
  <si>
    <t>Abortive manufacturing costs</t>
  </si>
  <si>
    <t>04.300.1000.30</t>
  </si>
  <si>
    <t>Abortive delivery costs</t>
  </si>
  <si>
    <t>04.400.1000.10</t>
  </si>
  <si>
    <t>Payments associated with the temporary use of land and buildings etc.</t>
  </si>
  <si>
    <t>Buying or leasing land</t>
  </si>
  <si>
    <t>Land or building purchase costs</t>
  </si>
  <si>
    <t>04.400.1000.20</t>
  </si>
  <si>
    <t>Land or building rent costs</t>
  </si>
  <si>
    <t>04.400.1000.30</t>
  </si>
  <si>
    <t>Legal &amp; other fees associated with buying, selling or renting land or buildings for temporary use</t>
  </si>
  <si>
    <t>04.400.1000.40</t>
  </si>
  <si>
    <t>Building refurbishment costs associated with first occupying buildings &amp; dilapidations</t>
  </si>
  <si>
    <t>04.400.2000.10</t>
  </si>
  <si>
    <t>Compensation Payments to third parties</t>
  </si>
  <si>
    <t>Compensation Payments to third parties e.g. for loss of crops</t>
  </si>
  <si>
    <t>04.400.3000.10</t>
  </si>
  <si>
    <t>Royalties</t>
  </si>
  <si>
    <t>04.400.4000.10</t>
  </si>
  <si>
    <t>Inspection Certificates</t>
  </si>
  <si>
    <t>inc Fire</t>
  </si>
  <si>
    <t>04.400.5000.10</t>
  </si>
  <si>
    <t>Charges for access to working areas</t>
  </si>
  <si>
    <t>04.400.6000.10</t>
  </si>
  <si>
    <t>Facilities for visits to the working areas by others</t>
  </si>
  <si>
    <t>04.500.1000.10</t>
  </si>
  <si>
    <t>Office supplies and services</t>
  </si>
  <si>
    <t>Office supplies &amp; services for the Contractor</t>
  </si>
  <si>
    <t>Purchase of equipment and furniture (for Contractor)</t>
  </si>
  <si>
    <t xml:space="preserve">Includes signage for compound &amp; accomodation areas </t>
  </si>
  <si>
    <t>04.500.1000.20</t>
  </si>
  <si>
    <t>Hire of equipment and furniture (for Contractor)</t>
  </si>
  <si>
    <t>04.500.1000.30</t>
  </si>
  <si>
    <t>Communications/telephone systems (for Contractor)</t>
  </si>
  <si>
    <t>04.500.1000.40</t>
  </si>
  <si>
    <t>IT (for Contractor)</t>
  </si>
  <si>
    <t xml:space="preserve">(i.e. Computers/Servers/Video Conferencing etc) </t>
  </si>
  <si>
    <t>04.500.1000.50</t>
  </si>
  <si>
    <t>Telephone charges (for Contractor)</t>
  </si>
  <si>
    <t>04.500.1000.60</t>
  </si>
  <si>
    <t>Consumables (for Contractor)</t>
  </si>
  <si>
    <t>04.500.1000.70</t>
  </si>
  <si>
    <t>Servicing of temporary toilets (for Contractor)</t>
  </si>
  <si>
    <t>includes cleaning and effluent disposal service</t>
  </si>
  <si>
    <t>04.500.2000.10</t>
  </si>
  <si>
    <t>Office supplies &amp; services for the Client (Overseeing Organisation)</t>
  </si>
  <si>
    <t>Purchase of equipment and furniture (for Client)</t>
  </si>
  <si>
    <t>Includes signage for compound &amp; accomodation areas</t>
  </si>
  <si>
    <t>04.500.2000.20</t>
  </si>
  <si>
    <t>Hire of equipment and furniture (for Client)</t>
  </si>
  <si>
    <t>04.500.2000.30</t>
  </si>
  <si>
    <t>Communications/telephone systems (for Client</t>
  </si>
  <si>
    <t>04.500.2000.40</t>
  </si>
  <si>
    <t>IT (for Client)</t>
  </si>
  <si>
    <t>04.500.2000.50</t>
  </si>
  <si>
    <t>Telephone charges (for Client)</t>
  </si>
  <si>
    <t>04.500.2000.60</t>
  </si>
  <si>
    <t>Consumables (for Client)</t>
  </si>
  <si>
    <t>04.500.2000.70</t>
  </si>
  <si>
    <t>Servicing of temporary toilets (for Client)</t>
  </si>
  <si>
    <t>04.500.3000.05</t>
  </si>
  <si>
    <t>Safety Related Equipment</t>
  </si>
  <si>
    <t>Personal Protective Equipment</t>
  </si>
  <si>
    <t>04.500.3000.10</t>
  </si>
  <si>
    <t>First Aid Supplies</t>
  </si>
  <si>
    <t>04.500.3000.15</t>
  </si>
  <si>
    <t>Safety Equipment</t>
  </si>
  <si>
    <t>(i.e Rescue tripod, harness &amp; stretcher, etc.)</t>
  </si>
  <si>
    <t>04.500.3000.20</t>
  </si>
  <si>
    <t>Safety signs &amp; literature</t>
  </si>
  <si>
    <t>Site or personal safety specific</t>
  </si>
  <si>
    <t>04.500.3000.25</t>
  </si>
  <si>
    <t>Vehicle equipment</t>
  </si>
  <si>
    <t>(e.g. vehicle stickers, etc.)</t>
  </si>
  <si>
    <t>04.500.3000.30</t>
  </si>
  <si>
    <t>Safety tests &amp; checks</t>
  </si>
  <si>
    <t>04.500.3000.35</t>
  </si>
  <si>
    <t xml:space="preserve">Health checks </t>
  </si>
  <si>
    <t>04.500.3000.40</t>
  </si>
  <si>
    <t>Alcohol &amp; drug tests</t>
  </si>
  <si>
    <t>04.990.1000.10</t>
  </si>
  <si>
    <t>Other Charges</t>
  </si>
  <si>
    <t>Unallocated charges</t>
  </si>
  <si>
    <t>04.990.1000.15</t>
  </si>
  <si>
    <t>Charges not described/quantified in accordance with CBS</t>
  </si>
  <si>
    <t>04.990.1000.20</t>
  </si>
  <si>
    <t>05.015.1040.10</t>
  </si>
  <si>
    <t>Indirect Works Costs</t>
  </si>
  <si>
    <t>Attendant Labour and Equipment-Small tools</t>
  </si>
  <si>
    <t>Small tools for Contractor</t>
  </si>
  <si>
    <t>05.015.1040.20</t>
  </si>
  <si>
    <t>Small tools for Client Overseeing</t>
  </si>
  <si>
    <t>05.015.3010.10</t>
  </si>
  <si>
    <t>General Temporary Works-Site Infrastructure</t>
  </si>
  <si>
    <t>Haulroads</t>
  </si>
  <si>
    <t>05.015.3010.20</t>
  </si>
  <si>
    <t>Hardstandings</t>
  </si>
  <si>
    <t>05.015.3010.30</t>
  </si>
  <si>
    <t>Temporary Structures</t>
  </si>
  <si>
    <t>05.015.3010.40</t>
  </si>
  <si>
    <t>Temporary Traffic Lights</t>
  </si>
  <si>
    <t>05.015.3010.50</t>
  </si>
  <si>
    <t>Protection of services</t>
  </si>
  <si>
    <t>05.015.3020.10</t>
  </si>
  <si>
    <t>General Temporary Works-Waste Removal</t>
  </si>
  <si>
    <t>General Waste Skips</t>
  </si>
  <si>
    <t>05.015.3020.20</t>
  </si>
  <si>
    <t>Recycables</t>
  </si>
  <si>
    <t>05.015.3020.30</t>
  </si>
  <si>
    <t>Builders Waste</t>
  </si>
  <si>
    <t>05.015.3020.40</t>
  </si>
  <si>
    <t>05.015.3030.10</t>
  </si>
  <si>
    <t>General Temporary Works-Fencing (To Temporary Works and Structures)</t>
  </si>
  <si>
    <t>Timber fences</t>
  </si>
  <si>
    <t>05.015.3030.20</t>
  </si>
  <si>
    <t>Temporary Security Type Panels</t>
  </si>
  <si>
    <t>05.015.3030.30</t>
  </si>
  <si>
    <t>Pedestrian Panels</t>
  </si>
  <si>
    <t>05.015.3040.10</t>
  </si>
  <si>
    <t>General Temporary Works -Scaffolding &amp; Falsework</t>
  </si>
  <si>
    <t>Scaffolding - Access Scaffolding</t>
  </si>
  <si>
    <t>05.015.3040.20</t>
  </si>
  <si>
    <t>Falsework, Shuttering and the like</t>
  </si>
  <si>
    <t>05.015.3050.10</t>
  </si>
  <si>
    <t>General Temporary Works-Temporary Piling &amp; Cofferdams</t>
  </si>
  <si>
    <t>Trenchsheets</t>
  </si>
  <si>
    <t>05.015.3050.20</t>
  </si>
  <si>
    <t>Piles</t>
  </si>
  <si>
    <t>05.015.3050.30</t>
  </si>
  <si>
    <t>Other Temporary systems</t>
  </si>
  <si>
    <t>05.015.3050.40</t>
  </si>
  <si>
    <t>General Temporary Works-Cofferdams</t>
  </si>
  <si>
    <t>05.015.3060.10</t>
  </si>
  <si>
    <t>General Temporary Works-Miscellaneous Temporary Works</t>
  </si>
  <si>
    <t>Miscellaneous Temporary Works</t>
  </si>
  <si>
    <t>05.015.4010.10</t>
  </si>
  <si>
    <t>Traffic Management &amp; Safety-Traffic Management</t>
  </si>
  <si>
    <t>Establish TM</t>
  </si>
  <si>
    <t>05.015.4010.20</t>
  </si>
  <si>
    <t>Maintain TM</t>
  </si>
  <si>
    <t>05.015.4010.30</t>
  </si>
  <si>
    <t>Remove TM</t>
  </si>
  <si>
    <t>05.015.4010.40</t>
  </si>
  <si>
    <t>TM (Establish, Maintain, Remove - All-in)</t>
  </si>
  <si>
    <t>05.015.4015.10</t>
  </si>
  <si>
    <t>Traffic Management-Temporary Journey Time System - set-up, maintenance, monitoring and removal</t>
  </si>
  <si>
    <t>Set-up temporary Journey Time System</t>
  </si>
  <si>
    <t>05.015.4015.20</t>
  </si>
  <si>
    <t>Maintain/monitor temporary Journey Time System</t>
  </si>
  <si>
    <t>05.015.4015.30</t>
  </si>
  <si>
    <t>Remove temporary Journey Time System</t>
  </si>
  <si>
    <t>05.015.4020.10</t>
  </si>
  <si>
    <t>Traffic Management &amp; Safety-Temporary CCTV - set-up, maintenance, monitoring and removal</t>
  </si>
  <si>
    <t>Set-up temporary CCTV</t>
  </si>
  <si>
    <t>05.015.4020.20</t>
  </si>
  <si>
    <t>Maintain/monitor temporary CCTV</t>
  </si>
  <si>
    <t>05.015.4020.30</t>
  </si>
  <si>
    <t>Remove temporary CCTV</t>
  </si>
  <si>
    <t>05.015.4030.10</t>
  </si>
  <si>
    <t>Traffic Management &amp; Safety-Temporary Diversion of Traffic</t>
  </si>
  <si>
    <t>Establish and Remove Traffic Diversions (public)</t>
  </si>
  <si>
    <t>05.015.4030.20</t>
  </si>
  <si>
    <t>Maintain Traffic Diversions (public)</t>
  </si>
  <si>
    <t>05.015.4030.30</t>
  </si>
  <si>
    <t>Construct Crossovers</t>
  </si>
  <si>
    <t>05.015.4030.40</t>
  </si>
  <si>
    <t>Remove Crossovers and Reinstate</t>
  </si>
  <si>
    <t>05.015.4040.10</t>
  </si>
  <si>
    <t>Traffic Management &amp; Safety-Recovery Vehicles</t>
  </si>
  <si>
    <t>Establish &amp; Remove Recovery Bases &amp; Welfare Facilities</t>
  </si>
  <si>
    <t>05.015.4040.20</t>
  </si>
  <si>
    <t>Recovery Vehicle - Heavy</t>
  </si>
  <si>
    <t>05.015.4040.30</t>
  </si>
  <si>
    <t>Recovery Vehicle - Light</t>
  </si>
  <si>
    <t>05.015.4040.40</t>
  </si>
  <si>
    <t>Recovery Vehicle - Coaches/IPVs/Other</t>
  </si>
  <si>
    <t>05.015.4050.10</t>
  </si>
  <si>
    <t>Winter Maintenance</t>
  </si>
  <si>
    <t>Winter Maintenance - Gritting</t>
  </si>
  <si>
    <t>05.015.5010.10</t>
  </si>
  <si>
    <t>Speed Enforcement-Temporary speed enforcement cameras</t>
  </si>
  <si>
    <t>Set-up temporary speed enforcement cameras</t>
  </si>
  <si>
    <t>05.015.5010.20</t>
  </si>
  <si>
    <t>Maintain temporary speed enforcement cameras</t>
  </si>
  <si>
    <t>05.015.5010.30</t>
  </si>
  <si>
    <t>Remove temporary speed enforcement cameras</t>
  </si>
  <si>
    <t>05.015.5020.10</t>
  </si>
  <si>
    <t>Speed Enforcement--ANPR</t>
  </si>
  <si>
    <t>Set-up temporary ANPR</t>
  </si>
  <si>
    <t>05.015.5020.20</t>
  </si>
  <si>
    <t>Maintain temporary ANPR</t>
  </si>
  <si>
    <t>05.015.5020.30</t>
  </si>
  <si>
    <t>Remove temporary ANPR</t>
  </si>
  <si>
    <t>05.020.1010.10</t>
  </si>
  <si>
    <t>Site Clearance</t>
  </si>
  <si>
    <t>Site clearance</t>
  </si>
  <si>
    <t>General site clearance</t>
  </si>
  <si>
    <t>ha</t>
  </si>
  <si>
    <t>05.020.1210.10</t>
  </si>
  <si>
    <t>Take Up or Down and Set Aside for Re-use or Remove Off Site-Fences and barriers</t>
  </si>
  <si>
    <t>Road Restraint - All Types (VCB measure in Demolitions)</t>
  </si>
  <si>
    <t>05.020.1210.20</t>
  </si>
  <si>
    <t>Parapets</t>
  </si>
  <si>
    <t>05.020.1210.30</t>
  </si>
  <si>
    <t>Pedestrian guardrails</t>
  </si>
  <si>
    <t>05.020.1210.40</t>
  </si>
  <si>
    <t>Fencing</t>
  </si>
  <si>
    <t>05.020.1210.50</t>
  </si>
  <si>
    <t>Environmental Barriers</t>
  </si>
  <si>
    <t>05.020.1220.10</t>
  </si>
  <si>
    <t>Take Up or Down and Set Aside for Re-use or Remove Off Site-Kerbs and channels</t>
  </si>
  <si>
    <t>Kerbs, channels, edgings and the like</t>
  </si>
  <si>
    <t>05.020.1220.20</t>
  </si>
  <si>
    <t>Combined drainage &amp; kerb blocks</t>
  </si>
  <si>
    <t>05.020.1220.30</t>
  </si>
  <si>
    <t>Linear drainage channel systems</t>
  </si>
  <si>
    <t>05.020.1230.10</t>
  </si>
  <si>
    <t>Take Up or Down and Set Aside for Re-use or Remove Off Site-Paving, brickwork etc</t>
  </si>
  <si>
    <t>Blockwork &amp; stonework</t>
  </si>
  <si>
    <t>05.020.1230.20</t>
  </si>
  <si>
    <t>Paved Areas &amp; the like</t>
  </si>
  <si>
    <t>05.020.1230.30</t>
  </si>
  <si>
    <t>Brickwork</t>
  </si>
  <si>
    <t>05.020.1230.40</t>
  </si>
  <si>
    <t>Copings, string courses and the like</t>
  </si>
  <si>
    <t>05.020.1240.10</t>
  </si>
  <si>
    <t>Take Up or Down and Set Aside for Re-use or Remove Off Site-Other roadworks</t>
  </si>
  <si>
    <t>Covers, gratings &amp; frames</t>
  </si>
  <si>
    <t>05.020.1240.20</t>
  </si>
  <si>
    <t>Traffic sign</t>
  </si>
  <si>
    <t>05.020.1240.30</t>
  </si>
  <si>
    <t>Road stud</t>
  </si>
  <si>
    <t>05.020.1240.40</t>
  </si>
  <si>
    <t>Marker post</t>
  </si>
  <si>
    <t>05.020.1240.50</t>
  </si>
  <si>
    <t>Street furniture</t>
  </si>
  <si>
    <t>05.020.1240.60</t>
  </si>
  <si>
    <t>Take Up or Down and Set Aside for Re-use or Remove Off Site-Traffic signal</t>
  </si>
  <si>
    <t>05.020.1250.10</t>
  </si>
  <si>
    <t>Take Up or Down and Set Aside for Re-use or Remove Off Site-Electrical and Communications</t>
  </si>
  <si>
    <t>Cables</t>
  </si>
  <si>
    <t>05.020.1250.20</t>
  </si>
  <si>
    <t>Feeder pillars</t>
  </si>
  <si>
    <t>05.020.1250.30</t>
  </si>
  <si>
    <t>Lighting column including bracket arm &amp; lantern etc</t>
  </si>
  <si>
    <t>05.020.1250.40</t>
  </si>
  <si>
    <t xml:space="preserve">Communications equipment (excl MS3 / MS4) </t>
  </si>
  <si>
    <t>05.020.1250.50</t>
  </si>
  <si>
    <t>MS3 Sign, post and arm</t>
  </si>
  <si>
    <t>05.020.1250.60</t>
  </si>
  <si>
    <t>MS4 Sign, post and arm</t>
  </si>
  <si>
    <t>05.020.5210.10</t>
  </si>
  <si>
    <t>Demolition</t>
  </si>
  <si>
    <t>Demolition of individual or groups of buildings or structures</t>
  </si>
  <si>
    <t>05.020.5210.20</t>
  </si>
  <si>
    <t>Partial demolition of individual structures</t>
  </si>
  <si>
    <t>05.020.5210.30</t>
  </si>
  <si>
    <t>Partial demolition of existing Gantries, CCTV Masts and Cantilever MSs including all attached equipment and all associated infrastructure</t>
  </si>
  <si>
    <t>05.020.5210.40</t>
  </si>
  <si>
    <t>Partial demolition of Drainage and Pipelines (all bores, buried and or above ground) with all associated equipment; penstocks, chambers, pumps, electrical assemblies and the like and all associated infrastructure</t>
  </si>
  <si>
    <t>05.020.5210.50</t>
  </si>
  <si>
    <t>Partial demolition and Removal of Vertical Concrete Barriers - All Types including all attached equipment and all associated infrastructure</t>
  </si>
  <si>
    <t>05.020.5210.60</t>
  </si>
  <si>
    <t>Removal of hazardous materials from existing  structures, attached or associated equipment (asbestos and the like)</t>
  </si>
  <si>
    <t>05.030.1010.05</t>
  </si>
  <si>
    <t>Concrete foundation to timber posts</t>
  </si>
  <si>
    <t>05.030.1010.10</t>
  </si>
  <si>
    <t>Wire to existing fence</t>
  </si>
  <si>
    <t>05.030.1010.15</t>
  </si>
  <si>
    <t>Wire mesh to existing fence</t>
  </si>
  <si>
    <t>05.030.1010.20</t>
  </si>
  <si>
    <t>Wire mesh fencing</t>
  </si>
  <si>
    <t>05.030.1010.25</t>
  </si>
  <si>
    <t>Timber post and rail fence</t>
  </si>
  <si>
    <t>05.030.1010.30</t>
  </si>
  <si>
    <t>Chain link fence - including foundations</t>
  </si>
  <si>
    <t>05.030.1010.35</t>
  </si>
  <si>
    <t>Close Boarded Fence</t>
  </si>
  <si>
    <t>05.030.1010.40</t>
  </si>
  <si>
    <t>Galvanized Steel Palisade fencing - unclimbable - including foundations</t>
  </si>
  <si>
    <t>05.030.1010.45</t>
  </si>
  <si>
    <t>Post and wire fencing</t>
  </si>
  <si>
    <t>05.030.1020.10</t>
  </si>
  <si>
    <t>Gates and Stiles</t>
  </si>
  <si>
    <t>Timber gate</t>
  </si>
  <si>
    <t>05.030.1020.20</t>
  </si>
  <si>
    <t>Steel gate</t>
  </si>
  <si>
    <t>05.030.1020.30</t>
  </si>
  <si>
    <t>Stile</t>
  </si>
  <si>
    <t>05.030.1020.40</t>
  </si>
  <si>
    <t>Fenced tree guards</t>
  </si>
  <si>
    <t>05.030.1030.10</t>
  </si>
  <si>
    <t>Remove from store and re-erect fencing, gates and stiles</t>
  </si>
  <si>
    <t>Remove from store and re-erect gate</t>
  </si>
  <si>
    <t>05.030.1030.20</t>
  </si>
  <si>
    <t>Remove from store and re-erect stile</t>
  </si>
  <si>
    <t>05.030.1030.30</t>
  </si>
  <si>
    <t>Remove from store and re-erect fence</t>
  </si>
  <si>
    <t>05.030.1040.10</t>
  </si>
  <si>
    <t>Fencing, Gates &amp; Stiles-Excavation in hard material</t>
  </si>
  <si>
    <t>Extra over excavation for excavation in hard material in fencing works</t>
  </si>
  <si>
    <t>05.030.2001.05</t>
  </si>
  <si>
    <t>Environmental / Noise barriers; All Types</t>
  </si>
  <si>
    <t>Environmental / Noise barriers; All Types - including foundations</t>
  </si>
  <si>
    <t>05.030.2002.05</t>
  </si>
  <si>
    <t>Remove from store and re-erect Environmental / Noise barriers; All Types</t>
  </si>
  <si>
    <t>Remove from store and re-erect Environmental / Noise barriers; All Types - including foundations</t>
  </si>
  <si>
    <t>05.040.1010.10</t>
  </si>
  <si>
    <t>Road Restraint Systems</t>
  </si>
  <si>
    <t xml:space="preserve">H1 Safety Barriers - Containment Performance Class and working width class </t>
  </si>
  <si>
    <t>H1 Safety Barrier</t>
  </si>
  <si>
    <t>05.040.1010.20</t>
  </si>
  <si>
    <t>H1 Terminals</t>
  </si>
  <si>
    <t>05.040.1010.30</t>
  </si>
  <si>
    <t>H1 Connections to existing systems</t>
  </si>
  <si>
    <t>05.040.1010.40</t>
  </si>
  <si>
    <t>H1 Transitions</t>
  </si>
  <si>
    <t>05.040.1020.10</t>
  </si>
  <si>
    <t xml:space="preserve">H2 Safety Barriers - Containment Performance Class and working width class </t>
  </si>
  <si>
    <t>H2 Safety Barrier</t>
  </si>
  <si>
    <t>05.040.1020.20</t>
  </si>
  <si>
    <t>H2 Terminals</t>
  </si>
  <si>
    <t>05.040.1020.30</t>
  </si>
  <si>
    <t>H2 Connections to existing systems</t>
  </si>
  <si>
    <t>05.040.1020.40</t>
  </si>
  <si>
    <t>H2 Transitions</t>
  </si>
  <si>
    <t>05.040.1030.10</t>
  </si>
  <si>
    <t xml:space="preserve">H4a Safety Barriers - Containment Performance Class and working width class </t>
  </si>
  <si>
    <t>H4 Safety Barrier</t>
  </si>
  <si>
    <t>05.040.1030.20</t>
  </si>
  <si>
    <t>H4 Terminals</t>
  </si>
  <si>
    <t>05.040.1030.30</t>
  </si>
  <si>
    <t>H4 Connections to existing systems</t>
  </si>
  <si>
    <t>05.040.1030.40</t>
  </si>
  <si>
    <t>H4 Transitions</t>
  </si>
  <si>
    <t>05.040.1040.10</t>
  </si>
  <si>
    <t xml:space="preserve">N2 Safety Barriers - Containment Performance Class and working width class </t>
  </si>
  <si>
    <t>N2 Safety Barrier</t>
  </si>
  <si>
    <t>05.040.1040.20</t>
  </si>
  <si>
    <t>N2 Terminals</t>
  </si>
  <si>
    <t>05.040.1040.30</t>
  </si>
  <si>
    <t>N2 Connections to existing systems</t>
  </si>
  <si>
    <t>05.040.1040.40</t>
  </si>
  <si>
    <t>N2 Transitions</t>
  </si>
  <si>
    <t>05.040.2010.10</t>
  </si>
  <si>
    <t>Other Safety Barrier Work-Crossing Points</t>
  </si>
  <si>
    <t>Emergency Access / Crossover Systems - (All Types and Classes)</t>
  </si>
  <si>
    <t>05.040.2010.20</t>
  </si>
  <si>
    <t>Maintenance Crossing Points and Maintenance Access - (All Types and Classes)</t>
  </si>
  <si>
    <t>05.040.2010.30</t>
  </si>
  <si>
    <t>Winter Maintenance Crossing Points - (All Types and Classes)</t>
  </si>
  <si>
    <t>05.040.2020.10</t>
  </si>
  <si>
    <t>Ancillary Items</t>
  </si>
  <si>
    <t>Crash cushions</t>
  </si>
  <si>
    <t>05.040.2020.20</t>
  </si>
  <si>
    <t>Anti-glare screens</t>
  </si>
  <si>
    <t>05.040.2510.10</t>
  </si>
  <si>
    <t>Treatment of Existing/Re-use-Remove from store &amp; re-erect safety barriers</t>
  </si>
  <si>
    <t>Remove from store &amp; re-erect safety barriers</t>
  </si>
  <si>
    <t>05.040.2520.10</t>
  </si>
  <si>
    <t>Treatment of Existing/Re-use-Raising/lowering barrier</t>
  </si>
  <si>
    <t>Raising existing sockets</t>
  </si>
  <si>
    <t>05.040.2520.20</t>
  </si>
  <si>
    <t>Post extension unit</t>
  </si>
  <si>
    <t>05.040.3010.10</t>
  </si>
  <si>
    <t>Pedestrian parapets &amp; guardrails</t>
  </si>
  <si>
    <t>05.040.3010.20</t>
  </si>
  <si>
    <t>Pedestrian parapets</t>
  </si>
  <si>
    <t>05.040.3020.10</t>
  </si>
  <si>
    <t>Vehicle Parapets</t>
  </si>
  <si>
    <t>Parapet</t>
  </si>
  <si>
    <t>05.040.3020.20</t>
  </si>
  <si>
    <t>Parapet Connections</t>
  </si>
  <si>
    <t>05.040.4010.10</t>
  </si>
  <si>
    <t>Concrete Barrier</t>
  </si>
  <si>
    <t>05.040.4010.20</t>
  </si>
  <si>
    <t>Concrete Barrier Transitions</t>
  </si>
  <si>
    <t>05.040.4010.30</t>
  </si>
  <si>
    <t>Concrete Barrier Connections</t>
  </si>
  <si>
    <t>05.040.4010.40</t>
  </si>
  <si>
    <t>Bifurcation</t>
  </si>
  <si>
    <t>05.040.4010.50</t>
  </si>
  <si>
    <t>Sign Build outs</t>
  </si>
  <si>
    <t>05.040.4010.60</t>
  </si>
  <si>
    <t>Other Items</t>
  </si>
  <si>
    <t>05.050.1001.02</t>
  </si>
  <si>
    <t>Drainage</t>
  </si>
  <si>
    <t>Drains (excluding filter drains, narrow filter drains and fin drains) and circular piped culverts</t>
  </si>
  <si>
    <t>Diameter &lt;300mm in trench</t>
  </si>
  <si>
    <t>05.050.1001.04</t>
  </si>
  <si>
    <t>Diameter &gt;=300mm but &lt;600mm in trench</t>
  </si>
  <si>
    <t>05.050.1001.06</t>
  </si>
  <si>
    <t>Diameter &gt;=600mm but &lt;900mm in trench</t>
  </si>
  <si>
    <t>05.050.1001.08</t>
  </si>
  <si>
    <t>Diameter &gt;=900mm but &lt;1200mm in trench</t>
  </si>
  <si>
    <t>05.050.1001.10</t>
  </si>
  <si>
    <t>Diameter &gt;=1200mm but &lt;1500mm in trench</t>
  </si>
  <si>
    <t>05.050.1001.12</t>
  </si>
  <si>
    <t>Diameter &gt;=1500mm but &lt;1800mm in trench</t>
  </si>
  <si>
    <t>05.050.1001.14</t>
  </si>
  <si>
    <t>Diameter &gt;=1800mm but &lt; 2100mm in trench</t>
  </si>
  <si>
    <t>05.050.1001.16</t>
  </si>
  <si>
    <t>Diameter &gt;=2100mm but &lt; 2400mm in trench</t>
  </si>
  <si>
    <t>05.050.1001.18</t>
  </si>
  <si>
    <t>Diameter &gt;=2400mm in trench</t>
  </si>
  <si>
    <t>05.050.1001.20</t>
  </si>
  <si>
    <t>Diameter &lt;300mm in heading</t>
  </si>
  <si>
    <t>05.050.1001.22</t>
  </si>
  <si>
    <t>Diameter &gt;=300mm but &lt;600mm in heading</t>
  </si>
  <si>
    <t>05.050.1001.24</t>
  </si>
  <si>
    <t>Diameter &gt;=600mm but &lt;900mm in heading</t>
  </si>
  <si>
    <t>05.050.1001.26</t>
  </si>
  <si>
    <t>Diameter &gt;=900mm but &lt;1200mm in heading</t>
  </si>
  <si>
    <t>05.050.1001.28</t>
  </si>
  <si>
    <t>Diameter &gt;=1200mm but &lt;1500mm in heading</t>
  </si>
  <si>
    <t>05.050.1001.30</t>
  </si>
  <si>
    <t>Diameter &gt;=1500mm but &lt;1800mm in heading</t>
  </si>
  <si>
    <t>05.050.1001.32</t>
  </si>
  <si>
    <t>Diameter &gt;=1800mm but &lt; 2100mm in heading</t>
  </si>
  <si>
    <t>05.050.1001.34</t>
  </si>
  <si>
    <t>Diameter &gt;=2100mm but &lt; 2400mm in heading</t>
  </si>
  <si>
    <t>05.050.1001.36</t>
  </si>
  <si>
    <t>Diameter&gt;=2400mm in heading</t>
  </si>
  <si>
    <t>05.050.1001.38</t>
  </si>
  <si>
    <t>Diameter &lt;300mm by jacking or thrustboring</t>
  </si>
  <si>
    <t>05.050.1001.40</t>
  </si>
  <si>
    <t>Diameter &gt;=300mm but &lt;600mm by jacking or thrustboring</t>
  </si>
  <si>
    <t>05.050.1001.42</t>
  </si>
  <si>
    <t>Diameter &gt;=600mm but &lt;900mm by jacking or thrustboring</t>
  </si>
  <si>
    <t>05.050.1001.44</t>
  </si>
  <si>
    <t>Diameter &gt;=900mm but &lt;1200mm by jacking or thrustboring</t>
  </si>
  <si>
    <t>05.050.1001.46</t>
  </si>
  <si>
    <t>Diameter &gt;=1200mm but &lt;1500mm by jacking or thrustboring</t>
  </si>
  <si>
    <t>05.050.1001.48</t>
  </si>
  <si>
    <t>Diameter &gt;=1500mm but &lt;1800mm by jacking or thrustboring</t>
  </si>
  <si>
    <t>05.050.1001.50</t>
  </si>
  <si>
    <t>Diameter &gt;=1800mm but &lt; 2100mm by jacking or thrustboring</t>
  </si>
  <si>
    <t>05.050.1001.55</t>
  </si>
  <si>
    <t>Diameter &gt;=2100mm but &lt; 2400mm by jacking or thrustboring</t>
  </si>
  <si>
    <t>05.050.1001.60</t>
  </si>
  <si>
    <t>Diameter&gt;=2400mm by jacking or thrustboring</t>
  </si>
  <si>
    <t>05.050.1002.05</t>
  </si>
  <si>
    <t>Filter drains in trench</t>
  </si>
  <si>
    <t>Diameter &lt;300mm</t>
  </si>
  <si>
    <t>05.050.1002.10</t>
  </si>
  <si>
    <t>Diameter &gt;=300 but &lt;450mm</t>
  </si>
  <si>
    <t>05.050.1002.15</t>
  </si>
  <si>
    <t>Diameter &gt;=450mm</t>
  </si>
  <si>
    <t>05.050.1002.25</t>
  </si>
  <si>
    <t>Sub-base material</t>
  </si>
  <si>
    <t>05.050.1002.30</t>
  </si>
  <si>
    <t>Lightweight aggregate infill</t>
  </si>
  <si>
    <t>05.050.1002.35</t>
  </si>
  <si>
    <t>Not Used</t>
  </si>
  <si>
    <t>05.050.1002.40</t>
  </si>
  <si>
    <t>Filter material contiguous with filter drain</t>
  </si>
  <si>
    <t>05.050.1003.05</t>
  </si>
  <si>
    <t>Fin drains and narrow filter drains</t>
  </si>
  <si>
    <t>Fin drain specified design group - Stated Group (2 to 16)</t>
  </si>
  <si>
    <t>05.050.1003.10</t>
  </si>
  <si>
    <t>Fin drain - Stated Type (5,6 ,7 etc)</t>
  </si>
  <si>
    <t>05.050.1003.15</t>
  </si>
  <si>
    <t>Narrow filter drains specified design group - Stated Group (2 to 16)</t>
  </si>
  <si>
    <t>05.050.1003.20</t>
  </si>
  <si>
    <t>Narrow filter drains - Stated Type (8,9 or other)</t>
  </si>
  <si>
    <t>05.050.1004.05</t>
  </si>
  <si>
    <t>Connections</t>
  </si>
  <si>
    <t>Connection of stated diameter pipe to existing drain or piped culvert</t>
  </si>
  <si>
    <t>05.050.1004.10</t>
  </si>
  <si>
    <t>Connection of stated diameter pipe to existing chamber</t>
  </si>
  <si>
    <t>05.050.1004.15</t>
  </si>
  <si>
    <t>Connection of stated diameter drain to permanently severed land or mole drain</t>
  </si>
  <si>
    <t>05.050.1005.05</t>
  </si>
  <si>
    <t>Soft spots and other voids</t>
  </si>
  <si>
    <t>Excavation of soft spots and other voids</t>
  </si>
  <si>
    <t>05.050.1005.10</t>
  </si>
  <si>
    <t>Filling of soft spots and other voids</t>
  </si>
  <si>
    <t>05.050.1006.05</t>
  </si>
  <si>
    <t>Supports left in excavation</t>
  </si>
  <si>
    <t>05.050.1007.05</t>
  </si>
  <si>
    <t>Excavation in hard material</t>
  </si>
  <si>
    <t>05.050.1008.05</t>
  </si>
  <si>
    <t>Sand, Band and Wick (Vertical Drain Types) Drains</t>
  </si>
  <si>
    <t>05.050.1801.05</t>
  </si>
  <si>
    <t>Chambers</t>
  </si>
  <si>
    <t>Precast concrete chambers &lt;=1050mm dia</t>
  </si>
  <si>
    <t>05.050.1801.10</t>
  </si>
  <si>
    <t>Precast concrete chambers &gt;1050mm but &lt;=1200mm dia</t>
  </si>
  <si>
    <t>05.050.1801.15</t>
  </si>
  <si>
    <t>Precast concrete chambers &gt;1200mm but &lt;=1500mm dia</t>
  </si>
  <si>
    <t>05.050.1801.20</t>
  </si>
  <si>
    <t>Precast concrete chambers &gt;1500mm dia but &lt;=1800mm dia</t>
  </si>
  <si>
    <t>05.050.1801.25</t>
  </si>
  <si>
    <t>Precast concrete chambers &gt;1800mm dia but &lt;=2100mm dia</t>
  </si>
  <si>
    <t>05.050.1801.30</t>
  </si>
  <si>
    <t>Precast concrete chambers &gt;2100mm dia but &lt;=2400mm dia</t>
  </si>
  <si>
    <t>05.050.1801.35</t>
  </si>
  <si>
    <t>Precast concrete chambers &gt;2400mm dia</t>
  </si>
  <si>
    <t>05.050.1801.40</t>
  </si>
  <si>
    <t>Brick Chambers</t>
  </si>
  <si>
    <t>05.050.1801.45</t>
  </si>
  <si>
    <t>Chambers - Other materials</t>
  </si>
  <si>
    <t>05.050.1802.05</t>
  </si>
  <si>
    <t>Polution control</t>
  </si>
  <si>
    <t>Oil Interceptors - All types; in Carriageway areas only (not site compound)</t>
  </si>
  <si>
    <t>05.050.1802.10</t>
  </si>
  <si>
    <t>Pollution containment facility (complete)</t>
  </si>
  <si>
    <t>05.050.1803.05</t>
  </si>
  <si>
    <t>Gullies, Silt Traps &amp; Soakaways</t>
  </si>
  <si>
    <t>Gulley</t>
  </si>
  <si>
    <t>05.050.1803.10</t>
  </si>
  <si>
    <t>Silt Trap</t>
  </si>
  <si>
    <t>05.050.1803.15</t>
  </si>
  <si>
    <t>Soakaway</t>
  </si>
  <si>
    <t>05.050.2001.05</t>
  </si>
  <si>
    <t>Headwalls</t>
  </si>
  <si>
    <t>Pipe &lt;300mm internal diameter</t>
  </si>
  <si>
    <t>05.050.2001.10</t>
  </si>
  <si>
    <t>Pipe &gt;=300mm &lt; 600mm internal diameter</t>
  </si>
  <si>
    <t>05.050.2001.15</t>
  </si>
  <si>
    <t>Pipe &gt;=600mm &lt; 900mm internal diameter</t>
  </si>
  <si>
    <t>05.050.2001.20</t>
  </si>
  <si>
    <t>Pipe &gt;=900mm internal diameter</t>
  </si>
  <si>
    <t>05.050.2002.05</t>
  </si>
  <si>
    <t>Revetments</t>
  </si>
  <si>
    <t>05.050.2002.10</t>
  </si>
  <si>
    <t>05.050.2002.15</t>
  </si>
  <si>
    <t>05.050.2002.20</t>
  </si>
  <si>
    <t>05.050.2003.05</t>
  </si>
  <si>
    <t>Concrete bagwork</t>
  </si>
  <si>
    <t>In headwalls</t>
  </si>
  <si>
    <t>05.050.2004.05</t>
  </si>
  <si>
    <t>Outfall</t>
  </si>
  <si>
    <t>05.050.5201.05</t>
  </si>
  <si>
    <t>Raising or lowering of covers and gratings on existing chambers and gullies</t>
  </si>
  <si>
    <t>Cover &amp; frame</t>
  </si>
  <si>
    <t>05.050.5201.10</t>
  </si>
  <si>
    <t>Grating &amp; frame</t>
  </si>
  <si>
    <t>05.050.5202.05</t>
  </si>
  <si>
    <t>Renewal of covers and gratings on existing chambers and gullies</t>
  </si>
  <si>
    <t>05.050.5202.10</t>
  </si>
  <si>
    <t>05.050.5203.05</t>
  </si>
  <si>
    <t>Remove from store and reinstall chamber covers and frames, and gulley gratings and frames</t>
  </si>
  <si>
    <t>Remove from store and reinstall cover &amp; frame</t>
  </si>
  <si>
    <t>05.050.5203.10</t>
  </si>
  <si>
    <t>Remove from store and reinstall grating &amp; frame</t>
  </si>
  <si>
    <t>05.050.5204.05</t>
  </si>
  <si>
    <t>Grouting up of existing drains and service ducts</t>
  </si>
  <si>
    <t>05.050.5205.05</t>
  </si>
  <si>
    <t>Cleaning existing drainage systems</t>
  </si>
  <si>
    <t>Cleaning piped drainage system</t>
  </si>
  <si>
    <t>05.050.5205.10</t>
  </si>
  <si>
    <t>Cleaning drainage channels</t>
  </si>
  <si>
    <t>05.050.5205.15</t>
  </si>
  <si>
    <t>Cleaning linear drainage system</t>
  </si>
  <si>
    <t>05.050.5205.20</t>
  </si>
  <si>
    <t>Cleaning combined drainage &amp; kerb system</t>
  </si>
  <si>
    <t>05.050.5205.25</t>
  </si>
  <si>
    <t>Cleaning of bridge drainage system</t>
  </si>
  <si>
    <t>05.050.5205.30</t>
  </si>
  <si>
    <t>Cleaning of chambers</t>
  </si>
  <si>
    <t>05.050.5205.35</t>
  </si>
  <si>
    <t>Cleaning of gullies</t>
  </si>
  <si>
    <t>05.050.5206.05</t>
  </si>
  <si>
    <t>Mechanical and Electrical Systems associated with Drainage systems</t>
  </si>
  <si>
    <t>05.050.5207.05</t>
  </si>
  <si>
    <t>CCTV Survey of existing Drainage Systems</t>
  </si>
  <si>
    <t>05.050.5208.05</t>
  </si>
  <si>
    <t>Filter Drains - Excavate &amp; replace filter material</t>
  </si>
  <si>
    <t>05.050.6001.05</t>
  </si>
  <si>
    <t>Drainage and Service Ducts in Structures</t>
  </si>
  <si>
    <t>Substructure</t>
  </si>
  <si>
    <t>05.050.6001.10</t>
  </si>
  <si>
    <t>Superstructure</t>
  </si>
  <si>
    <t>05.050.6001.15</t>
  </si>
  <si>
    <t>Reinforced earth structure</t>
  </si>
  <si>
    <t>05.050.6001.20</t>
  </si>
  <si>
    <t>Anchored earth structure</t>
  </si>
  <si>
    <t>05.050.7001.05</t>
  </si>
  <si>
    <t>Filling to Pipe Bays and Verges on Bridges</t>
  </si>
  <si>
    <t>05.060.0501.05</t>
  </si>
  <si>
    <t>Earthworks</t>
  </si>
  <si>
    <t>Topsoil Strip, Store, Dispose-Excavation</t>
  </si>
  <si>
    <t>Excavation of acceptable material Class 5A</t>
  </si>
  <si>
    <t>05.060.0502.05</t>
  </si>
  <si>
    <t>Topsoil - storage and disposal</t>
  </si>
  <si>
    <t>Permanent storage of topsoil</t>
  </si>
  <si>
    <t>05.060.0502.10</t>
  </si>
  <si>
    <t>Disposal of acceptable material Class 5A (Topsoil)</t>
  </si>
  <si>
    <t>05.060.1001.05</t>
  </si>
  <si>
    <t>Excavation of acceptable (excluding Class 5A)</t>
  </si>
  <si>
    <t>Excavation of acceptable material excluding Class 5A in cutting and other excavation</t>
  </si>
  <si>
    <t>05.060.1001.10</t>
  </si>
  <si>
    <t>Excavation of acceptable material excluding Class 5A in ditches and watercourses</t>
  </si>
  <si>
    <t>05.060.1001.15</t>
  </si>
  <si>
    <t>Excavation of acceptable material excluding Class 5A in structural foundations</t>
  </si>
  <si>
    <t>05.060.1001.20</t>
  </si>
  <si>
    <t>Excavation of acceptable material excluding Class 5A in gabion walling and mattresses</t>
  </si>
  <si>
    <t>05.060.1001.25</t>
  </si>
  <si>
    <t>Excavation of acceptable material excluding Class 5A in crib walling</t>
  </si>
  <si>
    <t>05.060.1001.30</t>
  </si>
  <si>
    <t>Excavation of acceptable material excluding Class 5A in caps to mine working, well, swallow hole and the like</t>
  </si>
  <si>
    <t>05.060.1002.05</t>
  </si>
  <si>
    <t>Excavation of unacceptable Class U1</t>
  </si>
  <si>
    <t>Excavation of unacceptable material Class U1 in cutting and other excavation</t>
  </si>
  <si>
    <t>05.060.1002.10</t>
  </si>
  <si>
    <t>Excavation of unacceptable material Class U1 in ditches and watercourses</t>
  </si>
  <si>
    <t>05.060.1002.15</t>
  </si>
  <si>
    <t>Excavation of unacceptable material Class U1 in structural foundations</t>
  </si>
  <si>
    <t>05.060.1002.20</t>
  </si>
  <si>
    <t>Excavation of unacceptable material Class U1 in gabion walling and mattresses</t>
  </si>
  <si>
    <t>05.060.1002.25</t>
  </si>
  <si>
    <t>Excavation of unacceptable material Class U1 in crib walling</t>
  </si>
  <si>
    <t>05.060.1002.30</t>
  </si>
  <si>
    <t>Excavation of unacceptable material Class U1 in caps to mine working, well, swallow hole and the like</t>
  </si>
  <si>
    <t>05.060.1003.05</t>
  </si>
  <si>
    <t>Excavation of unacceptable Class U2</t>
  </si>
  <si>
    <t>Excavation of unacceptable material Class U2 in cutting and other excavation</t>
  </si>
  <si>
    <t>05.060.1003.10</t>
  </si>
  <si>
    <t>Excavation of unacceptable material Class U2 in ditches and watercourses</t>
  </si>
  <si>
    <t>05.060.1003.15</t>
  </si>
  <si>
    <t>Excavation of unacceptable material Class U2 in structural foundations</t>
  </si>
  <si>
    <t>05.060.1003.20</t>
  </si>
  <si>
    <t>Excavation of unacceptable material Class U2 in gabion walling and mattresses</t>
  </si>
  <si>
    <t>05.060.1003.25</t>
  </si>
  <si>
    <t>Excavation of unacceptable material Class U2 in crib walling</t>
  </si>
  <si>
    <t>05.060.1003.30</t>
  </si>
  <si>
    <t>Excavation of unacceptable material Class U2 in caps to mine working, well, swallow hole and the like</t>
  </si>
  <si>
    <t>05.060.1004.05</t>
  </si>
  <si>
    <t>Extra over excavation for excavation in Hard Material in cutting and other excavation</t>
  </si>
  <si>
    <t>05.060.1004.10</t>
  </si>
  <si>
    <t>Extra over excavation for excavation in Hard Material in ditches and watercourses</t>
  </si>
  <si>
    <t>05.060.1004.15</t>
  </si>
  <si>
    <t>Extra over excavation for excavation in Hard Material in structural foundations</t>
  </si>
  <si>
    <t>05.060.1004.20</t>
  </si>
  <si>
    <t>Extra over excavation for excavation in Hard Material in gabion walling and mattresses</t>
  </si>
  <si>
    <t>05.060.1004.25</t>
  </si>
  <si>
    <t>Extra over excavation for excavation in Hard Material in crib walling</t>
  </si>
  <si>
    <t>05.060.1004.30</t>
  </si>
  <si>
    <t>Extra over excavation for excavation in Hard Material in caps to mine working, well, swallow hole and the like</t>
  </si>
  <si>
    <t>05.060.1005.05</t>
  </si>
  <si>
    <t>05.060.1005.10</t>
  </si>
  <si>
    <t>05.060.1006.05</t>
  </si>
  <si>
    <t>05.060.1006.10</t>
  </si>
  <si>
    <t>05.060.1006.15</t>
  </si>
  <si>
    <t>05.060.1006.20</t>
  </si>
  <si>
    <t>05.060.1007.05</t>
  </si>
  <si>
    <t>05.060.1008.05</t>
  </si>
  <si>
    <t>05.060.1009.05</t>
  </si>
  <si>
    <t>05.060.1009.10</t>
  </si>
  <si>
    <t>05.060.1010.05</t>
  </si>
  <si>
    <t>05.060.1010.10</t>
  </si>
  <si>
    <t>05.060.1011.05</t>
  </si>
  <si>
    <t>Excavation (By dredging); lakes, canals, rivers, Industrial lagoons and from silted locations in dock systems</t>
  </si>
  <si>
    <t>Excavation (By dredging)</t>
  </si>
  <si>
    <t>05.060.1401.05</t>
  </si>
  <si>
    <t>Processing of unacceptable material Classes U1A and U1B</t>
  </si>
  <si>
    <t>Processing unacceptable material U1A into acceptable material</t>
  </si>
  <si>
    <t>05.060.1401.10</t>
  </si>
  <si>
    <t>Processing unacceptable material U1B into acceptable material</t>
  </si>
  <si>
    <t>05.060.1401.15</t>
  </si>
  <si>
    <t>Processing unacceptable material (rock) into 6N type material</t>
  </si>
  <si>
    <t>05.060.1402.05</t>
  </si>
  <si>
    <t>Soil stabilisation</t>
  </si>
  <si>
    <t>05.060.1402.10</t>
  </si>
  <si>
    <t>Soil stabilisation of capping</t>
  </si>
  <si>
    <t>05.060.1601.05</t>
  </si>
  <si>
    <t>Deposition of fill</t>
  </si>
  <si>
    <t>Deposition of acceptable material in embankments and other areas of fill (excluding topsoil)</t>
  </si>
  <si>
    <t>05.060.1601.10</t>
  </si>
  <si>
    <t>Deposition of acceptable material in strengthened embankments (excluding topsoil)</t>
  </si>
  <si>
    <t>05.060.1601.15</t>
  </si>
  <si>
    <t>Deposition of acceptable material in earth structures (excluding topsoil)</t>
  </si>
  <si>
    <t>05.060.1601.20</t>
  </si>
  <si>
    <t>Deposition of acceptable material in landscape areas and environmental bunds (excluding topsoil)</t>
  </si>
  <si>
    <t>05.060.1601.25</t>
  </si>
  <si>
    <t>Deposition of acceptable material in fill on sub-base material, base and capping</t>
  </si>
  <si>
    <t>05.060.1601.30</t>
  </si>
  <si>
    <t>Deposition of acceptable material in fill in surcharge areas</t>
  </si>
  <si>
    <t>05.060.1601.35</t>
  </si>
  <si>
    <t>Deposition of acceptable material in fill to structures</t>
  </si>
  <si>
    <t>05.060.1601.40</t>
  </si>
  <si>
    <t>Deposition of acceptable material in fill above structural concrete foundations</t>
  </si>
  <si>
    <t>05.060.1602.05</t>
  </si>
  <si>
    <t>05.060.1602.10</t>
  </si>
  <si>
    <t>05.060.1801.05</t>
  </si>
  <si>
    <t>Disposal of material</t>
  </si>
  <si>
    <t>Disposal of acceptable material excluding Class 5A</t>
  </si>
  <si>
    <t>05.060.1801.10</t>
  </si>
  <si>
    <t>05.060.1801.15</t>
  </si>
  <si>
    <t>Disposal of unacceptable material Class U1</t>
  </si>
  <si>
    <t>05.060.1801.20</t>
  </si>
  <si>
    <t>Disposal of unacceptable material Class U2</t>
  </si>
  <si>
    <t>05.060.2001.05</t>
  </si>
  <si>
    <t>Imported fill</t>
  </si>
  <si>
    <t>Imported acceptable material other than class 6F</t>
  </si>
  <si>
    <t>05.060.2001.07</t>
  </si>
  <si>
    <t>Imported acceptable material class 6F</t>
  </si>
  <si>
    <t>05.060.2001.10</t>
  </si>
  <si>
    <t>05.060.2201.05</t>
  </si>
  <si>
    <t>Compaction of fill</t>
  </si>
  <si>
    <t>Compaction of acceptable material in embankment and other areas of fill</t>
  </si>
  <si>
    <t>05.060.2201.10</t>
  </si>
  <si>
    <t>Compaction of acceptable material in strengthened embankments</t>
  </si>
  <si>
    <t>05.060.2201.15</t>
  </si>
  <si>
    <t xml:space="preserve">Compaction of acceptable material in earth structures </t>
  </si>
  <si>
    <t>05.060.2201.20</t>
  </si>
  <si>
    <t>Compaction of acceptable material in landscape areas and environmental bunds</t>
  </si>
  <si>
    <t>05.060.2201.25</t>
  </si>
  <si>
    <t>Compaction of acceptable material in fill on sub-base material, base and capping</t>
  </si>
  <si>
    <t>05.060.2201.30</t>
  </si>
  <si>
    <t>Compaction of acceptable material in fill in surcharge areas</t>
  </si>
  <si>
    <t>05.060.2201.35</t>
  </si>
  <si>
    <t>Compaction of acceptable material in fill to structures</t>
  </si>
  <si>
    <t>05.060.2201.40</t>
  </si>
  <si>
    <t>Compaction of acceptable material in fill above structural concrete foundations</t>
  </si>
  <si>
    <t>05.060.2401.05</t>
  </si>
  <si>
    <t>Topsoiling</t>
  </si>
  <si>
    <t>Topsoiling &lt;=100mm thick</t>
  </si>
  <si>
    <t>05.060.2401.10</t>
  </si>
  <si>
    <t>Topsoiling &gt;100mm thick</t>
  </si>
  <si>
    <t>05.060.2401.15</t>
  </si>
  <si>
    <t>Imported topsoil Class 5B</t>
  </si>
  <si>
    <t>05.060.4501.05</t>
  </si>
  <si>
    <t>Soil Preparation-Geotextiles</t>
  </si>
  <si>
    <t>Geotextiles - Lightweight</t>
  </si>
  <si>
    <t>05.060.4501.10</t>
  </si>
  <si>
    <t>Geotextiles - Other</t>
  </si>
  <si>
    <t>05.060.4502.05</t>
  </si>
  <si>
    <t>Soil Preparation-Completion of formation and sub-formation</t>
  </si>
  <si>
    <t>Sub-formation</t>
  </si>
  <si>
    <t>05.060.4502.10</t>
  </si>
  <si>
    <t>Sub-formation on rock</t>
  </si>
  <si>
    <t>05.060.4502.15</t>
  </si>
  <si>
    <t>Formation</t>
  </si>
  <si>
    <t>05.060.4502.20</t>
  </si>
  <si>
    <t>Formation on rock</t>
  </si>
  <si>
    <t>05.060.4503.05</t>
  </si>
  <si>
    <t>05.060.4503.10</t>
  </si>
  <si>
    <t>05.060.4504.05</t>
  </si>
  <si>
    <t>05.060.4505.05</t>
  </si>
  <si>
    <t>05.060.5001.05</t>
  </si>
  <si>
    <t>Ground Improvement-Precast Concrete Piling-Piling Plant</t>
  </si>
  <si>
    <t>Establishment of pcc piling plant</t>
  </si>
  <si>
    <t>05.060.5001.10</t>
  </si>
  <si>
    <t>Moving pcc piling plant</t>
  </si>
  <si>
    <t>05.060.5002.05</t>
  </si>
  <si>
    <t>Precast concrete piles: All Cross Sections</t>
  </si>
  <si>
    <t>Supply piles</t>
  </si>
  <si>
    <t>05.060.5002.10</t>
  </si>
  <si>
    <t>Stripping Vertical</t>
  </si>
  <si>
    <t>05.060.5002.15</t>
  </si>
  <si>
    <t>Stripping Raking</t>
  </si>
  <si>
    <t>05.060.5002.20</t>
  </si>
  <si>
    <t>Driving Vertical</t>
  </si>
  <si>
    <t>05.060.5002.25</t>
  </si>
  <si>
    <t>Driving Raking</t>
  </si>
  <si>
    <t>05.060.5002.30</t>
  </si>
  <si>
    <t>Lengthening Vertical</t>
  </si>
  <si>
    <t>05.060.5002.35</t>
  </si>
  <si>
    <t>Lengthening Raking</t>
  </si>
  <si>
    <t>05.060.5002.40</t>
  </si>
  <si>
    <t>Driving lengthened vertical piles - all lengths</t>
  </si>
  <si>
    <t>05.060.5003.05</t>
  </si>
  <si>
    <t>Ground Improvement - Precast Concrete Piling-Proof Loading of Piles</t>
  </si>
  <si>
    <t>Establishment of PC concrete proof loading equipment</t>
  </si>
  <si>
    <t>05.060.5003.10</t>
  </si>
  <si>
    <t>Proof loading of vertical piles</t>
  </si>
  <si>
    <t>05.060.5003.15</t>
  </si>
  <si>
    <t>Proof loading of raking piles</t>
  </si>
  <si>
    <t>05.060.5204.05</t>
  </si>
  <si>
    <t>Ground Improvement-Cast-in-Place Piling Plant</t>
  </si>
  <si>
    <t>Establishment of cast-in-place piling plant</t>
  </si>
  <si>
    <t>05.060.5204.10</t>
  </si>
  <si>
    <t>Moving cast-in-place piling plant</t>
  </si>
  <si>
    <t>05.060.5205.05</t>
  </si>
  <si>
    <t>Cast-in-place piles</t>
  </si>
  <si>
    <t>Cast-in-place piles &lt;= 450mm dia</t>
  </si>
  <si>
    <t>05.060.5205.07</t>
  </si>
  <si>
    <t>Cast-in-place piles &gt;450mm dia but &lt;=600 mm dia</t>
  </si>
  <si>
    <t>05.060.5205.10</t>
  </si>
  <si>
    <t>Cast-in-place piles &gt;600mm dia but &lt;=900mm dia</t>
  </si>
  <si>
    <t>05.060.5205.15</t>
  </si>
  <si>
    <t>Cast-in-place piles &gt;900mm dia</t>
  </si>
  <si>
    <t>05.060.5205.20</t>
  </si>
  <si>
    <t>Empty bores &lt;=450mm dia</t>
  </si>
  <si>
    <t>05.060.5205.25</t>
  </si>
  <si>
    <t>Empty bores &gt;450mm dia but &lt;=600 mm dia</t>
  </si>
  <si>
    <t>05.060.5205.30</t>
  </si>
  <si>
    <t>Empty bores &gt;600mm dia but &lt;=900mm dia</t>
  </si>
  <si>
    <t>05.060.5205.35</t>
  </si>
  <si>
    <t>Empty bores &gt;900mm dia</t>
  </si>
  <si>
    <t>05.060.5205.40</t>
  </si>
  <si>
    <t>Enlarged base</t>
  </si>
  <si>
    <t>05.060.5206.05</t>
  </si>
  <si>
    <t>Reinforcement for Cast-in-place piles</t>
  </si>
  <si>
    <t xml:space="preserve">Steel bar reinforcement </t>
  </si>
  <si>
    <t>05.060.5206.10</t>
  </si>
  <si>
    <t>Steel helical reinforcement</t>
  </si>
  <si>
    <t>05.060.5207.05</t>
  </si>
  <si>
    <t>Proof Loading of Cast-in-Place Piles</t>
  </si>
  <si>
    <t>Establishment of cast-in-place proof loading equipment</t>
  </si>
  <si>
    <t>05.060.5207.07</t>
  </si>
  <si>
    <t>05.060.5207.10</t>
  </si>
  <si>
    <t>05.060.5501.05</t>
  </si>
  <si>
    <t>Ground improvement-stone columns-Establishment of plant</t>
  </si>
  <si>
    <t>Establishment of dynamic compaction plant</t>
  </si>
  <si>
    <t>05.060.5501.10</t>
  </si>
  <si>
    <t>Establishment of vibrated stone columns plant</t>
  </si>
  <si>
    <t>05.060.5502.05</t>
  </si>
  <si>
    <t>Ground improvement - Dynamic compaction</t>
  </si>
  <si>
    <t>Dynamic compaction in trial compaction</t>
  </si>
  <si>
    <t>05.060.5502.10</t>
  </si>
  <si>
    <t>Dynamic compaction in main compaction</t>
  </si>
  <si>
    <t>05.060.5502.15</t>
  </si>
  <si>
    <t>Dynamic compaction plant standing time</t>
  </si>
  <si>
    <t>Hr</t>
  </si>
  <si>
    <t>05.060.5502.20</t>
  </si>
  <si>
    <t>Material in granular blanket</t>
  </si>
  <si>
    <t>05.060.5503.05</t>
  </si>
  <si>
    <t>Ground improvement - Vibrated stone columns</t>
  </si>
  <si>
    <t>Vibrated stone columns of minimum diameter &lt;= 600mm</t>
  </si>
  <si>
    <t>05.060.5503.10</t>
  </si>
  <si>
    <t>Vibrated stone columns of minimum diameter &gt; 600mm but &lt;= 900mm</t>
  </si>
  <si>
    <t>05.060.5503.15</t>
  </si>
  <si>
    <t>Vibrated stone columns of minimum diameter &gt; 900mm but &lt;= 1200mm</t>
  </si>
  <si>
    <t>05.060.5503.20</t>
  </si>
  <si>
    <t>Vibrated stone columns of minimum diameter &gt; 1200mm</t>
  </si>
  <si>
    <t>05.060.5503.25</t>
  </si>
  <si>
    <t>Vibrated stone columns plant standing time</t>
  </si>
  <si>
    <t>05.060.6001.05</t>
  </si>
  <si>
    <t>Soil Nailing</t>
  </si>
  <si>
    <t>Establishment of plant for soil nails</t>
  </si>
  <si>
    <t>05.060.6001.10</t>
  </si>
  <si>
    <t>Moving plant for soil nails</t>
  </si>
  <si>
    <t>05.060.6001.15</t>
  </si>
  <si>
    <t>Permanent soil nails &lt;=10m length to sloping areas</t>
  </si>
  <si>
    <t>05.060.6001.20</t>
  </si>
  <si>
    <t>Permanent soil nails &gt; 10m length to sloping areas</t>
  </si>
  <si>
    <t>05.060.6001.25</t>
  </si>
  <si>
    <t>Permanent soil nails length &lt;=10m length to other areas</t>
  </si>
  <si>
    <t>05.060.6001.30</t>
  </si>
  <si>
    <t>Permanent soil nails &gt; 10m length to other areas</t>
  </si>
  <si>
    <t>05.060.6001.35</t>
  </si>
  <si>
    <t>Grouting Soil Nails</t>
  </si>
  <si>
    <t>05.060.6002.05</t>
  </si>
  <si>
    <t>Testing for Ground Investigation</t>
  </si>
  <si>
    <t>05.060.6501.05</t>
  </si>
  <si>
    <t>Ground anchorages - anchorage plant</t>
  </si>
  <si>
    <t>Establishment of ground anchorage plant</t>
  </si>
  <si>
    <t>05.060.6502.05</t>
  </si>
  <si>
    <t>Ground anchorages</t>
  </si>
  <si>
    <t>Ground anchorages in trial anchorages</t>
  </si>
  <si>
    <t>05.060.6502.10</t>
  </si>
  <si>
    <t>Ground anchorages in main anchorages</t>
  </si>
  <si>
    <t>05.060.6503.05</t>
  </si>
  <si>
    <t>Ground anchorages - waterproofing anchorage boreholes</t>
  </si>
  <si>
    <t>Waterproofing boreholes</t>
  </si>
  <si>
    <t>05.060.6504.05</t>
  </si>
  <si>
    <t>Testing of Ground Anchors</t>
  </si>
  <si>
    <t>Test equipment, testing and reporting</t>
  </si>
  <si>
    <t>05.060.7001.05</t>
  </si>
  <si>
    <t>Gabion walling and mattresses</t>
  </si>
  <si>
    <t>Gabion walling</t>
  </si>
  <si>
    <t>05.060.7001.10</t>
  </si>
  <si>
    <t>Mattress</t>
  </si>
  <si>
    <t>05.060.7201.05</t>
  </si>
  <si>
    <t>Crib walling</t>
  </si>
  <si>
    <t>05.060.7201.10</t>
  </si>
  <si>
    <t>Crib walling - curved on plan</t>
  </si>
  <si>
    <t>05.060.7501.05</t>
  </si>
  <si>
    <t>Instrumentation and monitoring - boring plant</t>
  </si>
  <si>
    <t>Establishment of boring plant</t>
  </si>
  <si>
    <t>05.060.7502.05</t>
  </si>
  <si>
    <t>Instrumentation and monitoring - boring holes</t>
  </si>
  <si>
    <t>Boring vertical holes</t>
  </si>
  <si>
    <t>05.060.7502.10</t>
  </si>
  <si>
    <t>Boring raking holes</t>
  </si>
  <si>
    <t>05.060.7503.05</t>
  </si>
  <si>
    <t>Instrumentation and monitoring - instrumentation</t>
  </si>
  <si>
    <t>Installation of instrument</t>
  </si>
  <si>
    <t>05.060.7503.10</t>
  </si>
  <si>
    <t>Installation of tubing</t>
  </si>
  <si>
    <t>05.060.7503.15</t>
  </si>
  <si>
    <t>Installation of cabling</t>
  </si>
  <si>
    <t>05.060.7503.20</t>
  </si>
  <si>
    <t>Standard grouting</t>
  </si>
  <si>
    <t>05.060.7503.25</t>
  </si>
  <si>
    <t>Pressure grouting</t>
  </si>
  <si>
    <t>05.060.7504.05</t>
  </si>
  <si>
    <t>Instrumentation and monitoring - instrument hut or cabinet</t>
  </si>
  <si>
    <t>Erection of instrument hut or cabinet</t>
  </si>
  <si>
    <t>05.060.7504.10</t>
  </si>
  <si>
    <t>Servicing of instrument hut or cabinet</t>
  </si>
  <si>
    <t>05.060.7504.15</t>
  </si>
  <si>
    <t>Dismantling of instrument hut or cabinet</t>
  </si>
  <si>
    <t>05.060.8001.05</t>
  </si>
  <si>
    <t>Ground water lowering</t>
  </si>
  <si>
    <t>05.060.8002.05</t>
  </si>
  <si>
    <t>05.060.8002.10</t>
  </si>
  <si>
    <t>05.060.8003.05</t>
  </si>
  <si>
    <t>Disused sewers, Drains, Cables, Ducts, Pipelines and the like; occurring at formation level or sub-formation level; Disused basements, cellars and the like and gullies</t>
  </si>
  <si>
    <t>Removal of disused services</t>
  </si>
  <si>
    <t>05.060.8003.10</t>
  </si>
  <si>
    <t>Backfilling of disused services</t>
  </si>
  <si>
    <t>05.060.8003.15</t>
  </si>
  <si>
    <t>Backfilling of disused basements, cellars &amp; the like</t>
  </si>
  <si>
    <t>05.060.8003.20</t>
  </si>
  <si>
    <t>Backfilling of disused gullies</t>
  </si>
  <si>
    <t>05.060.8004.05</t>
  </si>
  <si>
    <t>05.060.8005.05</t>
  </si>
  <si>
    <t>Trial pits</t>
  </si>
  <si>
    <t>05.060.8006.05</t>
  </si>
  <si>
    <t>Breaking up and perforation of redundant pavements</t>
  </si>
  <si>
    <t>Breaking up of redundant - unreinforced pavements</t>
  </si>
  <si>
    <t>05.060.8006.10</t>
  </si>
  <si>
    <t>Breaking up of redundant - reinforced pavements</t>
  </si>
  <si>
    <t>05.060.8007.05</t>
  </si>
  <si>
    <t>Perforation of redundant slabs, basements and the like</t>
  </si>
  <si>
    <t>Perforation of redundant - unreinforced pavements</t>
  </si>
  <si>
    <t>05.060.8007.10</t>
  </si>
  <si>
    <t>Perforation of redundant - reinforced pavement</t>
  </si>
  <si>
    <t>05.060.8008.05</t>
  </si>
  <si>
    <t>Filling and caps to mine working, well, swallow hole and the like</t>
  </si>
  <si>
    <t>Filling to mine working, well, swallow hole and the like</t>
  </si>
  <si>
    <t>05.060.8008.10</t>
  </si>
  <si>
    <t>Caps to mine working, well, swallow hole and the like</t>
  </si>
  <si>
    <t>05.060.8009.05</t>
  </si>
  <si>
    <t>Lining of watercourses</t>
  </si>
  <si>
    <t>05.060.8010.05</t>
  </si>
  <si>
    <t>Clearing of existing ditches</t>
  </si>
  <si>
    <t>05.070.1001.10</t>
  </si>
  <si>
    <t>Pavements</t>
  </si>
  <si>
    <t>Sub-base</t>
  </si>
  <si>
    <t>Type 1 unbound mixture</t>
  </si>
  <si>
    <t>05.070.1001.20</t>
  </si>
  <si>
    <t>Type 2 unbound mixture</t>
  </si>
  <si>
    <t>05.070.1001.30</t>
  </si>
  <si>
    <t>Type 3 (open grade) unbound mixture</t>
  </si>
  <si>
    <t>05.070.1001.40</t>
  </si>
  <si>
    <t>Category B (close graded) unbound mixture</t>
  </si>
  <si>
    <t>05.070.1001.50</t>
  </si>
  <si>
    <t>Type 4 (asphalt arisings) unbound mixture</t>
  </si>
  <si>
    <t>05.070.1001.60</t>
  </si>
  <si>
    <t>Cement bound granular mixture</t>
  </si>
  <si>
    <t>05.070.1001.70</t>
  </si>
  <si>
    <t>Wet lean concrete</t>
  </si>
  <si>
    <t>05.070.1001.75</t>
  </si>
  <si>
    <t>Sub-base - Foamed concrete</t>
  </si>
  <si>
    <t>05.070.1001.80</t>
  </si>
  <si>
    <t>Slag bound mixture</t>
  </si>
  <si>
    <t>05.070.1001.90</t>
  </si>
  <si>
    <t>Fly ash bound mixture</t>
  </si>
  <si>
    <t>05.070.1001.91</t>
  </si>
  <si>
    <t>Hydraulic road binder bound material</t>
  </si>
  <si>
    <t>05.070.1501.05</t>
  </si>
  <si>
    <t>Base</t>
  </si>
  <si>
    <t>Cement Bound Granular Mixture (CBGM A)</t>
  </si>
  <si>
    <t>05.070.1501.10</t>
  </si>
  <si>
    <t>Cement Bound Granular Mixture (CBGM B)</t>
  </si>
  <si>
    <t>05.070.1501.15</t>
  </si>
  <si>
    <t>Cement Bound Granular Mixture (CBGM C)</t>
  </si>
  <si>
    <t>05.070.1501.20</t>
  </si>
  <si>
    <t>05.070.1501.25</t>
  </si>
  <si>
    <t>Hot rolled asphalt</t>
  </si>
  <si>
    <t>05.070.1501.30</t>
  </si>
  <si>
    <t>Stone mastic asphalt</t>
  </si>
  <si>
    <t>05.070.1501.35</t>
  </si>
  <si>
    <t>Slag Bound Mixture</t>
  </si>
  <si>
    <t>05.070.1501.40</t>
  </si>
  <si>
    <t>Hydraulic bound mixture (HBM)</t>
  </si>
  <si>
    <t>05.070.1501.45</t>
  </si>
  <si>
    <t>Dense asphalt concrete / Dense bitumen macadam (DBM50)</t>
  </si>
  <si>
    <t>05.070.1501.50</t>
  </si>
  <si>
    <t>High Modular Base (HMB)</t>
  </si>
  <si>
    <t>05.070.1501.60</t>
  </si>
  <si>
    <t>EME2 asphalt concrete</t>
  </si>
  <si>
    <t>05.070.1501.65</t>
  </si>
  <si>
    <t>Slate macadam</t>
  </si>
  <si>
    <t>05.070.1501.67</t>
  </si>
  <si>
    <t>05.070.1501.70</t>
  </si>
  <si>
    <t>Unreinforced concrete</t>
  </si>
  <si>
    <t>05.070.1501.75</t>
  </si>
  <si>
    <t>Base - Foamed concrete</t>
  </si>
  <si>
    <t>05.070.1502.05</t>
  </si>
  <si>
    <t>Binder Course</t>
  </si>
  <si>
    <t>05.070.1502.06</t>
  </si>
  <si>
    <t>05.070.1502.07</t>
  </si>
  <si>
    <t>05.070.1502.10</t>
  </si>
  <si>
    <t>05.070.1502.15</t>
  </si>
  <si>
    <t>05.070.1502.17</t>
  </si>
  <si>
    <t>05.070.1503.05</t>
  </si>
  <si>
    <t>Surface course</t>
  </si>
  <si>
    <t>05.070.1503.10</t>
  </si>
  <si>
    <t>05.070.1503.15</t>
  </si>
  <si>
    <t>05.070.1503.20</t>
  </si>
  <si>
    <t>Close graded asphalt concrete</t>
  </si>
  <si>
    <t>05.070.1503.25</t>
  </si>
  <si>
    <t>Open graded asphalt concrete</t>
  </si>
  <si>
    <t>05.070.1503.30</t>
  </si>
  <si>
    <t>Fine graded asphalt concrete</t>
  </si>
  <si>
    <t>05.070.1503.35</t>
  </si>
  <si>
    <t>Dense asphalt concrete</t>
  </si>
  <si>
    <t>05.070.1503.40</t>
  </si>
  <si>
    <t>Porous asphalt</t>
  </si>
  <si>
    <t>05.070.1503.45</t>
  </si>
  <si>
    <t>Thin</t>
  </si>
  <si>
    <t>05.070.1504.05</t>
  </si>
  <si>
    <t>Concrete Pavement</t>
  </si>
  <si>
    <t>Special permitted alternative design for concrete</t>
  </si>
  <si>
    <t>05.070.1504.10</t>
  </si>
  <si>
    <t>Jointed reinforced concrete</t>
  </si>
  <si>
    <t>05.070.1504.15</t>
  </si>
  <si>
    <t>05.070.1504.20</t>
  </si>
  <si>
    <t>Continuously reinforced concrete</t>
  </si>
  <si>
    <t>05.070.2001.05</t>
  </si>
  <si>
    <t>Regulating Course Bituminous</t>
  </si>
  <si>
    <t>05.070.2001.10</t>
  </si>
  <si>
    <t>05.070.2001.15</t>
  </si>
  <si>
    <t>Dense macadam</t>
  </si>
  <si>
    <t>05.070.2001.20</t>
  </si>
  <si>
    <t>05.070.2001.25</t>
  </si>
  <si>
    <t>05.070.2001.30</t>
  </si>
  <si>
    <t>Fine graded macadam</t>
  </si>
  <si>
    <t>05.070.2001.35</t>
  </si>
  <si>
    <t>05.070.2001.40</t>
  </si>
  <si>
    <t>Rolled asphalt (design mix)</t>
  </si>
  <si>
    <t>05.070.2001.45</t>
  </si>
  <si>
    <t>Rolled asphalt (design recipe mix)</t>
  </si>
  <si>
    <t>05.070.2001.50</t>
  </si>
  <si>
    <t>High Modulus base (HMB)</t>
  </si>
  <si>
    <t>05.070.2002.05</t>
  </si>
  <si>
    <t>Regulating Course Cement Bound</t>
  </si>
  <si>
    <t>05.070.2002.07</t>
  </si>
  <si>
    <t>05.070.2002.10</t>
  </si>
  <si>
    <t>05.070.2002.15</t>
  </si>
  <si>
    <t>05.070.2501.05</t>
  </si>
  <si>
    <t>Cold Milling</t>
  </si>
  <si>
    <t>Cold Milling 100mm or less</t>
  </si>
  <si>
    <t>05.070.2501.10</t>
  </si>
  <si>
    <t>Cold Milling over 100mm</t>
  </si>
  <si>
    <t>05.070.3001.05</t>
  </si>
  <si>
    <t>Surface Treatment</t>
  </si>
  <si>
    <t>Slurry sealing</t>
  </si>
  <si>
    <t>05.070.3001.10</t>
  </si>
  <si>
    <t>Surface Dressing</t>
  </si>
  <si>
    <t>05.070.3001.15</t>
  </si>
  <si>
    <t>Bituminous Spray</t>
  </si>
  <si>
    <t>05.070.3001.20</t>
  </si>
  <si>
    <t>Resin based surface treatment</t>
  </si>
  <si>
    <t>05.070.3002.05</t>
  </si>
  <si>
    <t>Tack Coat</t>
  </si>
  <si>
    <t>05.070.9001.05</t>
  </si>
  <si>
    <t>In situ recycling - The remix &amp; repave processes</t>
  </si>
  <si>
    <t>In situ recycling - The remix &amp; repave processes: Repave</t>
  </si>
  <si>
    <t>05.070.9001.10</t>
  </si>
  <si>
    <t>In situ recycling - The remix &amp; repave processes: Remix</t>
  </si>
  <si>
    <t>05.070.9001.15</t>
  </si>
  <si>
    <t>In situ recycling - The remix &amp; repave processes: Remix / repave</t>
  </si>
  <si>
    <t>05.070.9002.05</t>
  </si>
  <si>
    <t>Reinstatement of paved areas</t>
  </si>
  <si>
    <t>05.070.9003.05</t>
  </si>
  <si>
    <t>Thin bonded repairs to existing concrete carriageway</t>
  </si>
  <si>
    <t>Thin bonded repairs</t>
  </si>
  <si>
    <t>05.070.9004.05</t>
  </si>
  <si>
    <t>Full depth repairs &amp; bay replacement repairs to existing concrete carriageway</t>
  </si>
  <si>
    <t>Full depth repairs - unreinforced slab</t>
  </si>
  <si>
    <t>05.070.9004.07</t>
  </si>
  <si>
    <t>Full depth repairs - reinforced slab</t>
  </si>
  <si>
    <t>05.070.9004.10</t>
  </si>
  <si>
    <t>Bay replacement repairs - unreinforced slab</t>
  </si>
  <si>
    <t>05.070.9004.15</t>
  </si>
  <si>
    <t>Bay replacement repairs - reinforced slab</t>
  </si>
  <si>
    <t>05.070.9004.20</t>
  </si>
  <si>
    <t>Reinstatement of sub-base</t>
  </si>
  <si>
    <t>05.070.9005.05</t>
  </si>
  <si>
    <t>Saw cutting, cracking &amp; seating existing jointed reinforced concrete pavements</t>
  </si>
  <si>
    <t>Removal of existing bituminous overlay</t>
  </si>
  <si>
    <t>05.070.9005.07</t>
  </si>
  <si>
    <t>Main trial</t>
  </si>
  <si>
    <t>05.070.9005.10</t>
  </si>
  <si>
    <t>Re-assessment trial</t>
  </si>
  <si>
    <t>05.070.9005.15</t>
  </si>
  <si>
    <t>Saw-cutting existing pavement</t>
  </si>
  <si>
    <t>05.070.9005.20</t>
  </si>
  <si>
    <t>Cracking existing pavement</t>
  </si>
  <si>
    <t>05.070.9005.25</t>
  </si>
  <si>
    <t>Seating existing pavement</t>
  </si>
  <si>
    <t>05.070.9006.05</t>
  </si>
  <si>
    <t>Cracking &amp; seating of existing jointed unreinforced concrete pavements &amp; CBM bases</t>
  </si>
  <si>
    <t>05.070.9006.07</t>
  </si>
  <si>
    <t>05.070.9006.10</t>
  </si>
  <si>
    <t>05.070.9006.15</t>
  </si>
  <si>
    <t>Cracking - Jointed unreinforced concrete pavements</t>
  </si>
  <si>
    <t>05.070.9006.20</t>
  </si>
  <si>
    <t>Cracking - CBM base</t>
  </si>
  <si>
    <t>05.070.9006.25</t>
  </si>
  <si>
    <t>Seating - Jointed unreinforced concrete pavements</t>
  </si>
  <si>
    <t>05.070.9006.30</t>
  </si>
  <si>
    <t>Seating - CBM base</t>
  </si>
  <si>
    <t>05.070.9008.05</t>
  </si>
  <si>
    <t>Maintenance of arrester beds</t>
  </si>
  <si>
    <t>05.070.9009.05</t>
  </si>
  <si>
    <t>Repairs &amp; patching</t>
  </si>
  <si>
    <t>Repairs to potholes</t>
  </si>
  <si>
    <t>05.070.9009.07</t>
  </si>
  <si>
    <t>Repairs to depressions</t>
  </si>
  <si>
    <t>05.070.9009.10</t>
  </si>
  <si>
    <t>Patching in area &lt;= 10m2</t>
  </si>
  <si>
    <t>05.070.9009.15</t>
  </si>
  <si>
    <t>Patching in area 10m2 or more</t>
  </si>
  <si>
    <t>05.070.9510.10</t>
  </si>
  <si>
    <t>Joint repairs to existing concrete carriageway</t>
  </si>
  <si>
    <t>Joint repairs</t>
  </si>
  <si>
    <t>05.070.9510.15</t>
  </si>
  <si>
    <t>Saw-cutting grooves</t>
  </si>
  <si>
    <t>05.070.9510.20</t>
  </si>
  <si>
    <t>Sealing grooves</t>
  </si>
  <si>
    <t>05.070.9520.05</t>
  </si>
  <si>
    <t>Overbanding &amp; inlaid crack sealing repair system</t>
  </si>
  <si>
    <t>Simple overbanding repair system</t>
  </si>
  <si>
    <t>05.070.9520.10</t>
  </si>
  <si>
    <t>Fill &amp; overbanding repair system</t>
  </si>
  <si>
    <t>05.070.9520.15</t>
  </si>
  <si>
    <t>Inlaid sealing repair system</t>
  </si>
  <si>
    <t>05.110.1001.10</t>
  </si>
  <si>
    <t>Kerbs, Footways And Paved Areas</t>
  </si>
  <si>
    <t>Kerbs, Channels and Edgings</t>
  </si>
  <si>
    <t>Kerbs</t>
  </si>
  <si>
    <t>05.110.1001.20</t>
  </si>
  <si>
    <t>Channels</t>
  </si>
  <si>
    <t>05.110.1001.23</t>
  </si>
  <si>
    <t>Channels - slip-formed or cast in-situ</t>
  </si>
  <si>
    <t>05.110.1001.26</t>
  </si>
  <si>
    <t>Channel outlets - slip formed or cast in-situ</t>
  </si>
  <si>
    <t>including connections</t>
  </si>
  <si>
    <t>05.110.1001.30</t>
  </si>
  <si>
    <t>Edgings</t>
  </si>
  <si>
    <t>05.110.1201.10</t>
  </si>
  <si>
    <t>Combined Drainage and Kerb Units</t>
  </si>
  <si>
    <t>05.110.1401.10</t>
  </si>
  <si>
    <t>Linear Drainage Channel Systems</t>
  </si>
  <si>
    <t>05.110.1601.10</t>
  </si>
  <si>
    <t>Footways and paved areas</t>
  </si>
  <si>
    <t>Slabs, setts or blocks</t>
  </si>
  <si>
    <t>05.110.1601.20</t>
  </si>
  <si>
    <t>Concrete or Asphalt paving</t>
  </si>
  <si>
    <t>05.110.1601.30</t>
  </si>
  <si>
    <t>Concrete cellular paving systems</t>
  </si>
  <si>
    <t>05.110.1601.40</t>
  </si>
  <si>
    <t>Regulating course</t>
  </si>
  <si>
    <t>05.110.1602.10</t>
  </si>
  <si>
    <t>Steps</t>
  </si>
  <si>
    <t>05.110.1602.20</t>
  </si>
  <si>
    <t>Modifications to existing steps</t>
  </si>
  <si>
    <t>05.110.1603.10</t>
  </si>
  <si>
    <t>Slab-On-Edge</t>
  </si>
  <si>
    <t>Paving slab-on-edge retaining wall</t>
  </si>
  <si>
    <t>05.110.2001.10</t>
  </si>
  <si>
    <t>Additional concrete for kerbs, channels, edgings, combined drainage and kerb blocks and linear channel systems</t>
  </si>
  <si>
    <t>05.110.2501.10</t>
  </si>
  <si>
    <t>Remove from store and relay kerbs, channels, edgings, combined drainage and kerb blocks and linear channel systems</t>
  </si>
  <si>
    <t>05.110.3001.10</t>
  </si>
  <si>
    <t>Remove from store and relay paving flags, slabs and blocks</t>
  </si>
  <si>
    <t>05.110.3501.10</t>
  </si>
  <si>
    <t>Remove from store and re-erect street furniture</t>
  </si>
  <si>
    <t>05.120.1010.10</t>
  </si>
  <si>
    <t>Traffic Signs And Road Markings</t>
  </si>
  <si>
    <t>Permanent illuminated traffic signs on posts</t>
  </si>
  <si>
    <t>Illuminated traffic signs &lt;=1.0m2 in area</t>
  </si>
  <si>
    <t>05.120.1010.20</t>
  </si>
  <si>
    <t>Illuminated traffic signs &gt;1.0m2 but &lt;=5m2 in area</t>
  </si>
  <si>
    <t>05.120.1010.30</t>
  </si>
  <si>
    <t>Illuminated traffic signs &gt;5m2 but &lt;=10m2 in area</t>
  </si>
  <si>
    <t>05.120.1010.40</t>
  </si>
  <si>
    <t>Illuminated traffic signs &gt;10m2 in area</t>
  </si>
  <si>
    <t>05.120.1010.50</t>
  </si>
  <si>
    <t>Illuminated traffic signs including variable messaging</t>
  </si>
  <si>
    <t>05.120.1020.10</t>
  </si>
  <si>
    <t>Permanent non-illuminated traffic signs on posts</t>
  </si>
  <si>
    <t>Non-illuminated traffic signs &lt;=1.0m2 in area</t>
  </si>
  <si>
    <t>05.120.1020.20</t>
  </si>
  <si>
    <t>Non-illuminated traffic signs &gt;1.0m2 but &lt;=5m2 in area</t>
  </si>
  <si>
    <t>05.120.1020.30</t>
  </si>
  <si>
    <t>Non-illuminated traffic signs &gt;5m2 but &lt;=10m2 in area</t>
  </si>
  <si>
    <t>05.120.1020.40</t>
  </si>
  <si>
    <t>Non-illuminated traffic signs &gt;10m2 in area</t>
  </si>
  <si>
    <t>05.120.1020.50</t>
  </si>
  <si>
    <t>Non-illuminated traffic signs including variable messaging</t>
  </si>
  <si>
    <t>05.120.1030.10</t>
  </si>
  <si>
    <t>Gantry mounted traffic signs</t>
  </si>
  <si>
    <t>Gantry mounted traffic signs &lt;=1.0m2 in area</t>
  </si>
  <si>
    <t>05.120.1030.20</t>
  </si>
  <si>
    <t>Gantry mounted traffic signs &gt;1.0m2 but &lt;=5m2 in area</t>
  </si>
  <si>
    <t>05.120.1030.30</t>
  </si>
  <si>
    <t>Gantry mounted traffic signs &gt;5m2 but &lt;=10m2 in area</t>
  </si>
  <si>
    <t>05.120.1030.40</t>
  </si>
  <si>
    <t>Gantry mounted traffic signs &gt;10m2 in area</t>
  </si>
  <si>
    <t>05.120.1030.50</t>
  </si>
  <si>
    <t>Gantry mounted traffic signs including variable messaging</t>
  </si>
  <si>
    <t>05.120.1040.10</t>
  </si>
  <si>
    <t>Remove from store and re-erect illuminated Traffic Signs on posts</t>
  </si>
  <si>
    <t>Remove from store and re-erect illuminated traffic signs &lt;=1.0m2 in area</t>
  </si>
  <si>
    <t>05.120.1040.20</t>
  </si>
  <si>
    <t>Remove from store and re-erect illuminated traffic signs &gt;1.0m2 but &lt;=5m2 in area</t>
  </si>
  <si>
    <t>05.120.1040.30</t>
  </si>
  <si>
    <t>Remove from store and re-erect illuminated traffic signs &gt;5m2 but &lt;=10m2 in area</t>
  </si>
  <si>
    <t>05.120.1040.40</t>
  </si>
  <si>
    <t>Remove from store and re-erect illuminated traffic signs &gt;10m2 in area</t>
  </si>
  <si>
    <t>05.120.1040.50</t>
  </si>
  <si>
    <t>Remove from store and re-erect illuminated traffic signs including variable messaging</t>
  </si>
  <si>
    <t>05.120.1050.10</t>
  </si>
  <si>
    <t>Remove from store and re-erect non-illuminated Traffic Signs on posts</t>
  </si>
  <si>
    <t>Remove from store and re-erect non-illuminated traffic signs &lt;=1.0m2 in area</t>
  </si>
  <si>
    <t>05.120.1050.20</t>
  </si>
  <si>
    <t>Remove from store and re-erect non-illuminated traffic signs &gt;1.0m2 but &lt;=5m2 in area</t>
  </si>
  <si>
    <t>05.120.1050.30</t>
  </si>
  <si>
    <t>Remove from store and re-erect non-illuminated traffic signs &gt;5m2 but &lt;=10m2 in area</t>
  </si>
  <si>
    <t>05.120.1050.40</t>
  </si>
  <si>
    <t>Remove from store and re-erect non-illuminated traffic signs &gt;10m2 in area</t>
  </si>
  <si>
    <t>05.120.1050.50</t>
  </si>
  <si>
    <t>Remove from store and re-erect non-illuminated traffic signs including variable messaging</t>
  </si>
  <si>
    <t>05.120.1060.10</t>
  </si>
  <si>
    <t xml:space="preserve">Remove from store and re-erect Gantry Mounted Traffic Signs </t>
  </si>
  <si>
    <t>Remove from store and re-erect gantry mounted traffic signs &lt;=1.0m2 in area</t>
  </si>
  <si>
    <t>05.120.1060.20</t>
  </si>
  <si>
    <t>Remove from store and re-erect gantry mounted traffic signs &gt;1.0m2 but &lt;=5m2 in area</t>
  </si>
  <si>
    <t>05.120.1060.30</t>
  </si>
  <si>
    <t>Remove from store and re-erect gantry mounted traffic signs &gt;5m2 but &lt;=10m2 in area</t>
  </si>
  <si>
    <t>05.120.1060.40</t>
  </si>
  <si>
    <t>Remove from store and re-erect gantry mounted traffic signs &gt;10m2 in area</t>
  </si>
  <si>
    <t>05.120.1060.50</t>
  </si>
  <si>
    <t>Remove from store and re-erect gantry mounted traffic signs including variable messaging</t>
  </si>
  <si>
    <t>05.120.2010.10</t>
  </si>
  <si>
    <t>Removal of Road Markings</t>
  </si>
  <si>
    <t>Solid area removal</t>
  </si>
  <si>
    <t>05.120.2010.20</t>
  </si>
  <si>
    <t>Raised rib lines removal</t>
  </si>
  <si>
    <t>05.120.2010.30</t>
  </si>
  <si>
    <t>Lines removal</t>
  </si>
  <si>
    <t>05.120.2010.40</t>
  </si>
  <si>
    <t>Arrows removal</t>
  </si>
  <si>
    <t>05.120.2010.50</t>
  </si>
  <si>
    <t>Letters, numbers, symbols, triangle &amp; circles removal</t>
  </si>
  <si>
    <t>05.120.2020.10</t>
  </si>
  <si>
    <t>Road Markings</t>
  </si>
  <si>
    <t>Solid area</t>
  </si>
  <si>
    <t>05.120.2020.20</t>
  </si>
  <si>
    <t>Raised rib lines</t>
  </si>
  <si>
    <t>05.120.2020.30</t>
  </si>
  <si>
    <t>Lines</t>
  </si>
  <si>
    <t>05.120.2020.40</t>
  </si>
  <si>
    <t>Arrows</t>
  </si>
  <si>
    <t>05.120.2020.50</t>
  </si>
  <si>
    <t>Letters, numbers &amp; symbols</t>
  </si>
  <si>
    <t>05.120.2030.10</t>
  </si>
  <si>
    <t>Road Studs</t>
  </si>
  <si>
    <t>05.120.2040.10</t>
  </si>
  <si>
    <t>Remove from store and Re-install road studs</t>
  </si>
  <si>
    <t>05.120.3010.10</t>
  </si>
  <si>
    <t>Temporary traffic signal installations</t>
  </si>
  <si>
    <t>Temporary Traffic signal installation prescribed by the Engineer</t>
  </si>
  <si>
    <t>05.120.3020.10</t>
  </si>
  <si>
    <t>Permanent traffic signal installation</t>
  </si>
  <si>
    <t>05.120.3030.10</t>
  </si>
  <si>
    <t>Controlled &amp; uncontrolled crossings</t>
  </si>
  <si>
    <t>Prescribed temporary controlled crossing</t>
  </si>
  <si>
    <t>05.120.3030.20</t>
  </si>
  <si>
    <t>Permanent controlled crossing</t>
  </si>
  <si>
    <t>05.120.3030.30</t>
  </si>
  <si>
    <t>Prescribed temporary uncontrolled crossing</t>
  </si>
  <si>
    <t>05.120.3030.40</t>
  </si>
  <si>
    <t>Permanent uncontrolled crossing</t>
  </si>
  <si>
    <t>05.120.4010.10</t>
  </si>
  <si>
    <t>Marker posts</t>
  </si>
  <si>
    <t>05.120.4020.10</t>
  </si>
  <si>
    <t>Permanent bollards</t>
  </si>
  <si>
    <t>Internally illuminated permanent bollard</t>
  </si>
  <si>
    <t>05.120.4020.20</t>
  </si>
  <si>
    <t>Non-illuminated permanent bollard</t>
  </si>
  <si>
    <t>05.120.4030.10</t>
  </si>
  <si>
    <t>Node markers</t>
  </si>
  <si>
    <t>05.130.1010.10</t>
  </si>
  <si>
    <t>Road Lighting Columns, Brackets &amp; CCTV Masts</t>
  </si>
  <si>
    <t>Road Lighting Columns</t>
  </si>
  <si>
    <t>Fixed road lighting column &lt;= 8m in height</t>
  </si>
  <si>
    <t>05.130.1010.20</t>
  </si>
  <si>
    <t>Fixed road lighting column &gt; 8m but &lt;= 12m in height</t>
  </si>
  <si>
    <t>05.130.1010.30</t>
  </si>
  <si>
    <t>Fixed road lighting column &gt; 12m in height</t>
  </si>
  <si>
    <t>05.130.1010.40</t>
  </si>
  <si>
    <t>Raise &amp; lower road lighting column &lt;= 8m in height</t>
  </si>
  <si>
    <t>05.130.1010.50</t>
  </si>
  <si>
    <t>Raise &amp; lower road lighting column &gt; 8m but &lt;= 12m in height</t>
  </si>
  <si>
    <t>05.130.1010.60</t>
  </si>
  <si>
    <t>Raise &amp; lower road lighting column &gt; 12m in height</t>
  </si>
  <si>
    <t>05.130.1020.10</t>
  </si>
  <si>
    <t>Remove from store and re-erect Road Lighting Columns</t>
  </si>
  <si>
    <t>Remove from store &amp; re-erect fixed road lighting column</t>
  </si>
  <si>
    <t>05.130.1020.20</t>
  </si>
  <si>
    <t>Remove from store &amp; re-erect raise &amp; lower road lighting column</t>
  </si>
  <si>
    <t>05.130.1030.10</t>
  </si>
  <si>
    <t>Replacement brackets and lantern units</t>
  </si>
  <si>
    <t>Replace bracket and lantern to existing road lighting column</t>
  </si>
  <si>
    <t>05.130.1030.20</t>
  </si>
  <si>
    <t>Replace lantern unit to existing road lighting column</t>
  </si>
  <si>
    <t>05.130.1030.30</t>
  </si>
  <si>
    <t>Replace luminaire (bulb) to existing road lighting column</t>
  </si>
  <si>
    <t>05.130.2010.10</t>
  </si>
  <si>
    <t>Wall Mountings</t>
  </si>
  <si>
    <t>Surface mounted wall mounting</t>
  </si>
  <si>
    <t>05.130.2010.20</t>
  </si>
  <si>
    <t>Recessed wall mounting</t>
  </si>
  <si>
    <t>05.130.2020.10</t>
  </si>
  <si>
    <t>Remove from store and re-erect Wall Mountings</t>
  </si>
  <si>
    <t>Remove from store &amp; re-erect surface mounted wall mounting</t>
  </si>
  <si>
    <t>05.130.2020.20</t>
  </si>
  <si>
    <t>Remove from store &amp; re-erect recessed wall mounting</t>
  </si>
  <si>
    <t>05.130.3010.10</t>
  </si>
  <si>
    <t>CCTV and Cantilever Masts</t>
  </si>
  <si>
    <t>CCTV mast</t>
  </si>
  <si>
    <t>05.130.3010.20</t>
  </si>
  <si>
    <t>Cantilever mast for traffic signals</t>
  </si>
  <si>
    <t>05.130.3010.30</t>
  </si>
  <si>
    <t>Cantilever mast for speed cameras</t>
  </si>
  <si>
    <t>05.130.3020.10</t>
  </si>
  <si>
    <t>Remove from store and re-erect CCTV and Cantilever Masts</t>
  </si>
  <si>
    <t>Remove from store &amp; re-erect CCTV mast</t>
  </si>
  <si>
    <t>05.130.3020.20</t>
  </si>
  <si>
    <t>Remove from store &amp; re-erect cantilever mast for traffic signals</t>
  </si>
  <si>
    <t>05.130.3020.30</t>
  </si>
  <si>
    <t>Remove from store &amp; re-erect cantilever mast for speed cameras</t>
  </si>
  <si>
    <t>05.140.1010.10</t>
  </si>
  <si>
    <t>Electrical Work For Road Lighting And Traffic Signs</t>
  </si>
  <si>
    <t>Surveys of existing network-Locating buried road lighting &amp; traffic signs cable</t>
  </si>
  <si>
    <t>Locating buried road lighting &amp; traffic signs cable</t>
  </si>
  <si>
    <t>05.140.1420.10</t>
  </si>
  <si>
    <t>Trench / Trenchless for cable or duct</t>
  </si>
  <si>
    <t>Trench for cable or duct</t>
  </si>
  <si>
    <t>05.140.1420.20</t>
  </si>
  <si>
    <t>Trenchless for cable or duct</t>
  </si>
  <si>
    <t>05.140.1440.10</t>
  </si>
  <si>
    <t>Duct</t>
  </si>
  <si>
    <t>One way</t>
  </si>
  <si>
    <t>05.140.1440.20</t>
  </si>
  <si>
    <t>Two way</t>
  </si>
  <si>
    <t>includes two single ducts installed together</t>
  </si>
  <si>
    <t>05.140.1440.30</t>
  </si>
  <si>
    <t>Three way</t>
  </si>
  <si>
    <t>includes three single ducts installed together</t>
  </si>
  <si>
    <t>05.140.1440.40</t>
  </si>
  <si>
    <t>Four way or above</t>
  </si>
  <si>
    <t>includes four or more single ducts installed together</t>
  </si>
  <si>
    <t>05.140.1450.10</t>
  </si>
  <si>
    <t>05.140.1610.10</t>
  </si>
  <si>
    <t>Cable &amp; Duct</t>
  </si>
  <si>
    <t>2 core &lt;=16mm2 Cable</t>
  </si>
  <si>
    <t>05.140.1610.20</t>
  </si>
  <si>
    <t>2 core &gt;16mm2 but &lt;=70 mm2</t>
  </si>
  <si>
    <t>05.140.1610.30</t>
  </si>
  <si>
    <t>2 core &gt;70mm2</t>
  </si>
  <si>
    <t>05.140.1610.40</t>
  </si>
  <si>
    <t>3 core &lt;=16mm2 Cable</t>
  </si>
  <si>
    <t>05.140.1610.50</t>
  </si>
  <si>
    <t>3 core &gt;16mm2 but &lt;=70 mm2</t>
  </si>
  <si>
    <t>05.140.1610.60</t>
  </si>
  <si>
    <t>3 core &gt;70mm2</t>
  </si>
  <si>
    <t>05.140.1610.70</t>
  </si>
  <si>
    <t>4 core &lt;=16mm2 Cable</t>
  </si>
  <si>
    <t>05.140.1610.80</t>
  </si>
  <si>
    <t>4 core &gt;16mm2 but &lt;=70 mm2</t>
  </si>
  <si>
    <t>05.140.1610.90</t>
  </si>
  <si>
    <t>4 core &gt;70mm2</t>
  </si>
  <si>
    <t>05.140.1610.95</t>
  </si>
  <si>
    <t>Cable - Other</t>
  </si>
  <si>
    <t>05.140.1620.10</t>
  </si>
  <si>
    <t>Cable joints &amp; terminations</t>
  </si>
  <si>
    <t xml:space="preserve">Cable joints </t>
  </si>
  <si>
    <t>05.140.1620.20</t>
  </si>
  <si>
    <t>Cable terminations</t>
  </si>
  <si>
    <t>05.140.1810.10</t>
  </si>
  <si>
    <t>05.140.1810.20</t>
  </si>
  <si>
    <t>Modifications to Existing Feeder pillars</t>
  </si>
  <si>
    <t>05.140.1820.10</t>
  </si>
  <si>
    <t>Remove from store &amp; re-erect feeder pillars</t>
  </si>
  <si>
    <t>05.140.1830.10</t>
  </si>
  <si>
    <t>Earth electrodes</t>
  </si>
  <si>
    <t>05.150.1010.10</t>
  </si>
  <si>
    <t>Motorways Communications and Technology</t>
  </si>
  <si>
    <t>Interface with Existing Communications Network-Surveys</t>
  </si>
  <si>
    <t>Locating buried communications cable</t>
  </si>
  <si>
    <t>05.150.1010.15</t>
  </si>
  <si>
    <t>Testing existing communications duct</t>
  </si>
  <si>
    <t>05.150.1010.20</t>
  </si>
  <si>
    <t>Testing existing communications cable</t>
  </si>
  <si>
    <t>05.150.1010.30</t>
  </si>
  <si>
    <t>Testing existing communications equipment</t>
  </si>
  <si>
    <t>05.150.1020.10</t>
  </si>
  <si>
    <t>Interface with Existing Communications Network-Temporary Communications Systems</t>
  </si>
  <si>
    <t>Installation of Communications Interrupter System</t>
  </si>
  <si>
    <t>05.150.1020.20</t>
  </si>
  <si>
    <t>Removal of Communications Interrupter System</t>
  </si>
  <si>
    <t>05.150.2010.10</t>
  </si>
  <si>
    <t>Trench for cable</t>
  </si>
  <si>
    <t>05.150.2010.20</t>
  </si>
  <si>
    <t>Trench for duct</t>
  </si>
  <si>
    <t>05.150.2010.30</t>
  </si>
  <si>
    <t>05.150.2030.10</t>
  </si>
  <si>
    <t>05.150.2030.20</t>
  </si>
  <si>
    <t>05.150.2030.30</t>
  </si>
  <si>
    <t>05.150.2030.40</t>
  </si>
  <si>
    <t>Four way</t>
  </si>
  <si>
    <t>includes four single ducts installed together</t>
  </si>
  <si>
    <t>05.150.2030.50</t>
  </si>
  <si>
    <t>Multiple duct &gt; 4-way</t>
  </si>
  <si>
    <t>includes five or more single ducts installed together</t>
  </si>
  <si>
    <t>05.150.2040.10</t>
  </si>
  <si>
    <t>05.150.2040.20</t>
  </si>
  <si>
    <t>Modifications to existing chambers</t>
  </si>
  <si>
    <t>05.150.3010.10</t>
  </si>
  <si>
    <t>Power Cables (supplied by the Contractor)</t>
  </si>
  <si>
    <t>25mm2 and below non armoured</t>
  </si>
  <si>
    <t>05.150.3010.20</t>
  </si>
  <si>
    <t>&gt; 25mm2 but &lt;= 70mm2 non armoured</t>
  </si>
  <si>
    <t>05.150.3010.30</t>
  </si>
  <si>
    <t>&gt; 70mm2 non armoured</t>
  </si>
  <si>
    <t>05.150.3010.40</t>
  </si>
  <si>
    <t>25mm2 and below armoured</t>
  </si>
  <si>
    <t>05.150.3010.50</t>
  </si>
  <si>
    <t>&gt; 25mm2 but &lt;= 70mm2 armoured</t>
  </si>
  <si>
    <t>05.150.3010.60</t>
  </si>
  <si>
    <t>&gt; 70mm2 armoured</t>
  </si>
  <si>
    <t>05.150.3020.10</t>
  </si>
  <si>
    <t>Power Cables (supplied by the Overseeing Organisation)</t>
  </si>
  <si>
    <t>05.150.3020.20</t>
  </si>
  <si>
    <t>05.150.3020.30</t>
  </si>
  <si>
    <t>05.150.3020.40</t>
  </si>
  <si>
    <t>05.150.3020.50</t>
  </si>
  <si>
    <t>05.150.3020.60</t>
  </si>
  <si>
    <t>05.150.3030.10</t>
  </si>
  <si>
    <t>Communications Cables (supplied by the Contractor)</t>
  </si>
  <si>
    <t>3 core non armoured</t>
  </si>
  <si>
    <t>05.150.3030.20</t>
  </si>
  <si>
    <t>Quad non armoured</t>
  </si>
  <si>
    <t>05.150.3030.30</t>
  </si>
  <si>
    <t>2-pair copper</t>
  </si>
  <si>
    <t>05.150.3030.40</t>
  </si>
  <si>
    <t>Multi-pair copper</t>
  </si>
  <si>
    <t>05.150.3030.50</t>
  </si>
  <si>
    <t>Fibre optic</t>
  </si>
  <si>
    <t>05.150.3030.60</t>
  </si>
  <si>
    <t>Composite CCTV Cable</t>
  </si>
  <si>
    <t>05.150.3030.70</t>
  </si>
  <si>
    <t>Loop Feeder Cable</t>
  </si>
  <si>
    <t>05.150.3030.90</t>
  </si>
  <si>
    <t>Other communications cabling</t>
  </si>
  <si>
    <t>05.150.3040.10</t>
  </si>
  <si>
    <t>Communications Cables (supplied by the Overseeing Organisation)</t>
  </si>
  <si>
    <t>05.150.3040.20</t>
  </si>
  <si>
    <t>05.150.3040.30</t>
  </si>
  <si>
    <t>05.150.3040.40</t>
  </si>
  <si>
    <t>05.150.3040.50</t>
  </si>
  <si>
    <t>05.150.3040.60</t>
  </si>
  <si>
    <t>05.150.3040.70</t>
  </si>
  <si>
    <t>05.150.3040.90</t>
  </si>
  <si>
    <t>05.150.3050.10</t>
  </si>
  <si>
    <t>Cable joints</t>
  </si>
  <si>
    <t>05.150.3050.20</t>
  </si>
  <si>
    <t>05.150.4010.10</t>
  </si>
  <si>
    <t>Technology Equipment (supplied by the Contractor)</t>
  </si>
  <si>
    <t>Cameras</t>
  </si>
  <si>
    <t>05.150.4010.20</t>
  </si>
  <si>
    <t>Cabinets (ground mounted)</t>
  </si>
  <si>
    <t>05.150.4010.25</t>
  </si>
  <si>
    <t>Technology Equipment (supplied by the Overseeing Organisation ) - Cabinets (Combined Equipment Cabinet, CEC or similar)</t>
  </si>
  <si>
    <t>05.150.4010.30</t>
  </si>
  <si>
    <t>Gantry Mounted Equipment</t>
  </si>
  <si>
    <t>05.150.4010.40</t>
  </si>
  <si>
    <t>Post Mounted Advanced Motorway Indicators (AMIs)</t>
  </si>
  <si>
    <t>05.150.4010.50</t>
  </si>
  <si>
    <t>Emergency Telephones</t>
  </si>
  <si>
    <t>05.150.4010.60</t>
  </si>
  <si>
    <t>Other equipment</t>
  </si>
  <si>
    <t>05.150.4020.10</t>
  </si>
  <si>
    <t>Technology Equipment (supplied by the Overseeing Organisation)</t>
  </si>
  <si>
    <t>05.150.4020.20</t>
  </si>
  <si>
    <t>05.150.4020.25</t>
  </si>
  <si>
    <t>Technology Equipment (supplied by the Contractor) - Cabinets (Combined Equipment Cabinet, CEC or similar)</t>
  </si>
  <si>
    <t>05.150.4020.30</t>
  </si>
  <si>
    <t>05.150.4020.40</t>
  </si>
  <si>
    <t>05.150.4020.50</t>
  </si>
  <si>
    <t>05.150.4020.60</t>
  </si>
  <si>
    <t>05.150.4030.10</t>
  </si>
  <si>
    <t>Remove from store &amp; re-install communications cable &amp; equipment</t>
  </si>
  <si>
    <t>05.150.4030.20</t>
  </si>
  <si>
    <t>05.150.4030.25</t>
  </si>
  <si>
    <t>Remove from store &amp; re-install communications cable &amp; equipment - Cabinets (Combined Equipment Cabinet, CEC or similar)</t>
  </si>
  <si>
    <t>05.150.4030.30</t>
  </si>
  <si>
    <t>05.150.4030.40</t>
  </si>
  <si>
    <t>05.150.4030.50</t>
  </si>
  <si>
    <t>05.150.4030.60</t>
  </si>
  <si>
    <t>05.150.4040.10</t>
  </si>
  <si>
    <t>Modifications to existing communications equipment</t>
  </si>
  <si>
    <t>05.150.4040.20</t>
  </si>
  <si>
    <t>05.150.4040.25</t>
  </si>
  <si>
    <t>Modifications to existing communications equipment - Cabinets (Combined Equipment Cabinet, CEC or similar)</t>
  </si>
  <si>
    <t>05.150.4040.30</t>
  </si>
  <si>
    <t>05.150.4040.40</t>
  </si>
  <si>
    <t>05.150.4040.50</t>
  </si>
  <si>
    <t>05.150.4040.60</t>
  </si>
  <si>
    <t>05.150.4510.10</t>
  </si>
  <si>
    <t>Lightning Protection / Earthing</t>
  </si>
  <si>
    <t>Lightning Protection</t>
  </si>
  <si>
    <t>05.150.4510.20</t>
  </si>
  <si>
    <t>Equipotential Bonding</t>
  </si>
  <si>
    <t>05.150.4510.30</t>
  </si>
  <si>
    <t>Earthing</t>
  </si>
  <si>
    <t>05.150.4510.40</t>
  </si>
  <si>
    <t>Labelling</t>
  </si>
  <si>
    <t>05.150.5010.10</t>
  </si>
  <si>
    <t>Detector Installations</t>
  </si>
  <si>
    <t>Loop Detector Installations</t>
  </si>
  <si>
    <t>05.150.5010.20</t>
  </si>
  <si>
    <t>Radar Detector Installations</t>
  </si>
  <si>
    <t>05.150.5010.30</t>
  </si>
  <si>
    <t>Ramp Metering Installations (including signal poles)</t>
  </si>
  <si>
    <t>05.150.6010.10</t>
  </si>
  <si>
    <t>Testing &amp; Commissioning-Site Tests and Records</t>
  </si>
  <si>
    <t>Site Records</t>
  </si>
  <si>
    <t>05.150.6010.20</t>
  </si>
  <si>
    <t>Site Acceptance Testing</t>
  </si>
  <si>
    <t>05.150.6010.30</t>
  </si>
  <si>
    <t>Soak Testing</t>
  </si>
  <si>
    <t>05.150.6010.40</t>
  </si>
  <si>
    <t>Other Testing</t>
  </si>
  <si>
    <t>05.150.6020.10</t>
  </si>
  <si>
    <t>Testing &amp; Commissioning-Commissioning</t>
  </si>
  <si>
    <t>Stage 1 or up to Stage C commissioning</t>
  </si>
  <si>
    <t>05.150.6020.20</t>
  </si>
  <si>
    <t>Stage 2 or Stage D to Stage G commissioning</t>
  </si>
  <si>
    <t>05.150.6020.30</t>
  </si>
  <si>
    <t>Other Commissioning</t>
  </si>
  <si>
    <t>05.150.6020.40</t>
  </si>
  <si>
    <t>Site Data Upload</t>
  </si>
  <si>
    <t>05.160.0501.10</t>
  </si>
  <si>
    <t>Piling and Embedded Retaining Walls</t>
  </si>
  <si>
    <t>Precast Concrete Piles-Piling Plant</t>
  </si>
  <si>
    <t>05.160.0501.20</t>
  </si>
  <si>
    <t>05.160.0502.10</t>
  </si>
  <si>
    <t>Precast Concrete Piles: All Cross Sections</t>
  </si>
  <si>
    <t>05.160.0502.12</t>
  </si>
  <si>
    <t>05.160.0502.15</t>
  </si>
  <si>
    <t>Vertical &lt;= 10m in length</t>
  </si>
  <si>
    <t>05.160.0502.20</t>
  </si>
  <si>
    <t>Vertical &gt; 10m but &lt;= 20m in length</t>
  </si>
  <si>
    <t>05.160.0502.25</t>
  </si>
  <si>
    <t>Vertical &gt; 20m in length</t>
  </si>
  <si>
    <t>05.160.0502.30</t>
  </si>
  <si>
    <t>Raking &lt;= 10m in length</t>
  </si>
  <si>
    <t>05.160.0502.40</t>
  </si>
  <si>
    <t>Raking &gt; 10m but &lt;= 20m in length</t>
  </si>
  <si>
    <t>05.160.0502.50</t>
  </si>
  <si>
    <t>Raking &gt; 20m in length</t>
  </si>
  <si>
    <t>05.160.0502.60</t>
  </si>
  <si>
    <t>Driving Vertical &lt;= 10m in length</t>
  </si>
  <si>
    <t>05.160.0502.65</t>
  </si>
  <si>
    <t>Driving Vertical &gt; 10m but &lt;= 20m in length</t>
  </si>
  <si>
    <t>05.160.0502.70</t>
  </si>
  <si>
    <t>Driving Vertical &gt; 20m in length</t>
  </si>
  <si>
    <t>05.160.0502.75</t>
  </si>
  <si>
    <t>Driving Raking &lt;= 10m in length</t>
  </si>
  <si>
    <t>05.160.0502.80</t>
  </si>
  <si>
    <t>Driving Raking &gt; 10m but &lt;= 20m in length</t>
  </si>
  <si>
    <t>05.160.0502.82</t>
  </si>
  <si>
    <t>Driving Raking &gt; 20m in length</t>
  </si>
  <si>
    <t>05.160.0502.85</t>
  </si>
  <si>
    <t>05.160.0502.90</t>
  </si>
  <si>
    <t>05.160.0502.91</t>
  </si>
  <si>
    <t>05.160.0502.92</t>
  </si>
  <si>
    <t>Driving lengthened raking piles - all lengths</t>
  </si>
  <si>
    <t>05.160.0503.10</t>
  </si>
  <si>
    <t>Proof Loading of Precast Concrete Piles</t>
  </si>
  <si>
    <t>Establishment of pcc proof loading equipment</t>
  </si>
  <si>
    <t>05.160.0503.20</t>
  </si>
  <si>
    <t>Proof loading of pcc vertical piles</t>
  </si>
  <si>
    <t>05.160.0503.30</t>
  </si>
  <si>
    <t>Proof loading of pcc raking piles</t>
  </si>
  <si>
    <t>05.160.1001.10</t>
  </si>
  <si>
    <t>Cast in Place Concrete Piles-Piling Plant</t>
  </si>
  <si>
    <t>Establishment of concrete c-i-p piling plant</t>
  </si>
  <si>
    <t>05.160.1001.20</t>
  </si>
  <si>
    <t>Moving concrete c-i-p piling plant</t>
  </si>
  <si>
    <t>05.160.1002.10</t>
  </si>
  <si>
    <t>Cast-in-place Concrete Piles</t>
  </si>
  <si>
    <t>Cast-in-place concrete piles - Vertical &lt;=450mm dia</t>
  </si>
  <si>
    <t>05.160.1002.20</t>
  </si>
  <si>
    <t>Cast-in-place concrete piles - Vertical &gt;450mm dia but &lt;=900 mm dia</t>
  </si>
  <si>
    <t>05.160.1002.30</t>
  </si>
  <si>
    <t>Cast-in-place concrete piles - Vertical &gt;900mm dia</t>
  </si>
  <si>
    <t>05.160.1002.40</t>
  </si>
  <si>
    <t>Cast-in-place concrete piles - Raking &lt;=450mm dia</t>
  </si>
  <si>
    <t>05.160.1002.50</t>
  </si>
  <si>
    <t>Cast-in-place concrete piles - Raking &gt;450mm dia but &lt;=900 mm dia</t>
  </si>
  <si>
    <t>05.160.1002.60</t>
  </si>
  <si>
    <t>Cast-in-place concrete piles - Raking &gt;900mm dia</t>
  </si>
  <si>
    <t>05.160.1002.70</t>
  </si>
  <si>
    <t>Empty bores - Vertical &lt;=450mm dia</t>
  </si>
  <si>
    <t>05.160.1002.80</t>
  </si>
  <si>
    <t>Empty bores - Vertical &gt;450mm dia but &lt;=900 mm dia</t>
  </si>
  <si>
    <t>05.160.1002.90</t>
  </si>
  <si>
    <t>Empty bores - Vertical&gt;900mm dia</t>
  </si>
  <si>
    <t>05.160.1002.91</t>
  </si>
  <si>
    <t>Empty bores - Raking &lt;=450mm dia</t>
  </si>
  <si>
    <t>05.160.1002.92</t>
  </si>
  <si>
    <t>Empty bores - Raking &gt;450mm dia but &lt;=900 mm dia</t>
  </si>
  <si>
    <t>05.160.1002.93</t>
  </si>
  <si>
    <t>Empty bores - Raking &gt;900mm dia</t>
  </si>
  <si>
    <t>05.160.1002.94</t>
  </si>
  <si>
    <t>Steel bar reinforcement</t>
  </si>
  <si>
    <t>05.160.1002.95</t>
  </si>
  <si>
    <t>05.160.1004.10</t>
  </si>
  <si>
    <t>Proof Loading of Cast in Place Concrete Piles</t>
  </si>
  <si>
    <t>Establishment of c-i-p concrete proof loading equipment</t>
  </si>
  <si>
    <t>05.160.1004.20</t>
  </si>
  <si>
    <t>Proof loading of vertical c-i-p concrete piles</t>
  </si>
  <si>
    <t>05.160.1004.30</t>
  </si>
  <si>
    <t>Proof loading of raking c-i-p concrete piles</t>
  </si>
  <si>
    <t>05.160.1501.10</t>
  </si>
  <si>
    <t>Steel Bearing Piles-Piling Plant</t>
  </si>
  <si>
    <t>Establishment of steel bearing piling plant</t>
  </si>
  <si>
    <t>05.160.1501.20</t>
  </si>
  <si>
    <t>Moving steel bearing piling plant</t>
  </si>
  <si>
    <t>05.160.1502.10</t>
  </si>
  <si>
    <t>Steel Bearing Piles - All Sections</t>
  </si>
  <si>
    <t>Steel bearing piles &lt;= 10m in length</t>
  </si>
  <si>
    <t>05.160.1502.20</t>
  </si>
  <si>
    <t>Steel bearing piles &gt; 10m but &lt;= 20m in length</t>
  </si>
  <si>
    <t>05.160.1502.30</t>
  </si>
  <si>
    <t>Steel bearing piles &gt; 20m in length</t>
  </si>
  <si>
    <t>05.160.1502.40</t>
  </si>
  <si>
    <t>05.160.1502.50</t>
  </si>
  <si>
    <t>05.160.1502.60</t>
  </si>
  <si>
    <t>05.160.1502.70</t>
  </si>
  <si>
    <t>Driving vertical steel bearing piles &lt;= 10m in length</t>
  </si>
  <si>
    <t>05.160.1502.80</t>
  </si>
  <si>
    <t>Driving vertical steel bearing piles &gt; 10m but &lt;= 20m in length</t>
  </si>
  <si>
    <t>05.160.1502.90</t>
  </si>
  <si>
    <t>Driving vertical steel bearing piles &gt; 20m in length</t>
  </si>
  <si>
    <t>05.160.1502.91</t>
  </si>
  <si>
    <t>Driving raking steel bearing piles &lt;= 10m in length</t>
  </si>
  <si>
    <t>05.160.1502.92</t>
  </si>
  <si>
    <t>Driving raking steel bearing piles &gt; 10m but &lt;= 20m in length</t>
  </si>
  <si>
    <t>05.160.1502.93</t>
  </si>
  <si>
    <t>Driving raking steel bearing piles &gt; 20m in length</t>
  </si>
  <si>
    <t>05.160.1502.94</t>
  </si>
  <si>
    <t>Lengthening pieces for Steel Bearing Piles</t>
  </si>
  <si>
    <t>05.160.1502.95</t>
  </si>
  <si>
    <t>Driving vertical lengthened steel bearing piles</t>
  </si>
  <si>
    <t>05.160.1502.96</t>
  </si>
  <si>
    <t>Welding on lengthening pieces to vertical steel bearing piles</t>
  </si>
  <si>
    <t>05.160.1502.97</t>
  </si>
  <si>
    <t>Welding on lengthening pieces to raking steel bearing piles</t>
  </si>
  <si>
    <t>05.160.1502.98</t>
  </si>
  <si>
    <t>Cutting or burning off surplus length of raking steel bearing piles</t>
  </si>
  <si>
    <t>05.160.1502.99</t>
  </si>
  <si>
    <t>Cutting or burning off surplus length of vertical steel bearing piles</t>
  </si>
  <si>
    <t>05.160.1503.10</t>
  </si>
  <si>
    <t>Proof Loading of Steel Bearing Piles</t>
  </si>
  <si>
    <t>Establishment of steel bearing proof loading equipment</t>
  </si>
  <si>
    <t>05.160.1503.20</t>
  </si>
  <si>
    <t>Proof loading of vertical steel bearing piles</t>
  </si>
  <si>
    <t>05.160.1503.30</t>
  </si>
  <si>
    <t>Proof loading of raking steel bearing piles</t>
  </si>
  <si>
    <t>05.160.2001.10</t>
  </si>
  <si>
    <t>Steel Sheet Piles-Piling Plant</t>
  </si>
  <si>
    <t>Establishment of steel sheet piling plant</t>
  </si>
  <si>
    <t>05.160.2002.10</t>
  </si>
  <si>
    <t>Steel Sheet Piles</t>
  </si>
  <si>
    <t>Steel Sheet piles &lt;=5m length in main construction</t>
  </si>
  <si>
    <t>05.160.2002.20</t>
  </si>
  <si>
    <t>Steel Sheet piles &gt; 5 metres but &lt;= 10m length in main construction</t>
  </si>
  <si>
    <t>05.160.2002.30</t>
  </si>
  <si>
    <t>Steel Sheet piles &gt; 10m length in main construction</t>
  </si>
  <si>
    <t>05.160.2002.40</t>
  </si>
  <si>
    <t>Driving Steel Sheet piles &lt;= 5m length in main construction</t>
  </si>
  <si>
    <t>05.160.2002.50</t>
  </si>
  <si>
    <t>Driving Steel Sheet piles &gt; 5 metres but &lt; = 10 m length in main construction</t>
  </si>
  <si>
    <t>05.160.2002.60</t>
  </si>
  <si>
    <t>Driving Steel Sheet piles &gt; 10m length in main construction</t>
  </si>
  <si>
    <t>05.160.2002.70</t>
  </si>
  <si>
    <t>Cutting or burning off surplus length Steel Sheet Piles</t>
  </si>
  <si>
    <t>05.160.2002.80</t>
  </si>
  <si>
    <t>Welding on lengthening pieces to Steel Sheet Piles</t>
  </si>
  <si>
    <t>05.160.2002.90</t>
  </si>
  <si>
    <t>Extra over for supply of Steel Sheet Piles for corner pile</t>
  </si>
  <si>
    <t>05.160.2002.91</t>
  </si>
  <si>
    <t>Extra over for supply of Steel Sheet Piles for junction pile</t>
  </si>
  <si>
    <t>05.160.2002.92</t>
  </si>
  <si>
    <t>Extra over for driving Steel Sheet Piles for corner pile</t>
  </si>
  <si>
    <t>05.160.2002.93</t>
  </si>
  <si>
    <t>Extra over for driving Steel Sheet Pilesfor junction pile</t>
  </si>
  <si>
    <t>05.160.2002.94</t>
  </si>
  <si>
    <t>Capping Angle</t>
  </si>
  <si>
    <t>05.160.2501.10</t>
  </si>
  <si>
    <t>Diaphragm Walling Plant</t>
  </si>
  <si>
    <t>Establishment of diaphragm walling plant</t>
  </si>
  <si>
    <t>05.160.2501.20</t>
  </si>
  <si>
    <t>Moving diaphragm walling plant</t>
  </si>
  <si>
    <t>05.160.2502.10</t>
  </si>
  <si>
    <t>Diaphragm Walls</t>
  </si>
  <si>
    <t>Diaphragm Walls &lt;=450mm thick</t>
  </si>
  <si>
    <t>05.160.2502.20</t>
  </si>
  <si>
    <t>Diaphragm Walls &gt;450mm thick but &lt;=900mm thick</t>
  </si>
  <si>
    <t>05.160.2502.30</t>
  </si>
  <si>
    <t>Diaphragm Walls &gt;900mm thick</t>
  </si>
  <si>
    <t>05.160.2502.40</t>
  </si>
  <si>
    <t>Empty excavation &lt;=450mm thick</t>
  </si>
  <si>
    <t>05.160.2502.50</t>
  </si>
  <si>
    <t>Empty excavation &gt;450mm thick but &lt;=900mm thick</t>
  </si>
  <si>
    <t>05.160.2502.60</t>
  </si>
  <si>
    <t>Empty excavation &gt;900mm thick</t>
  </si>
  <si>
    <t>05.160.2502.70</t>
  </si>
  <si>
    <t>05.160.2502.80</t>
  </si>
  <si>
    <t>Steel rolled sections as reinforcement</t>
  </si>
  <si>
    <t>05.160.2801.10</t>
  </si>
  <si>
    <t>Secant Pile Wall Plant</t>
  </si>
  <si>
    <t>Establishment of hard/hard secant pile walling plant</t>
  </si>
  <si>
    <t>05.160.2801.20</t>
  </si>
  <si>
    <t>Establishment of hard/soft secant pile walling plant</t>
  </si>
  <si>
    <t>05.160.2802.10</t>
  </si>
  <si>
    <t>Secant Pile Walls</t>
  </si>
  <si>
    <t>Hard/hard Secant Pile Walls &lt;=450mm dia</t>
  </si>
  <si>
    <t>05.160.2802.20</t>
  </si>
  <si>
    <t>Hard/hard Secant Pile Walls &gt;450mm dia but &lt;=900 mm dia</t>
  </si>
  <si>
    <t>05.160.2802.30</t>
  </si>
  <si>
    <t>Hard/hard Secant Pile Walls &gt;900mm dia</t>
  </si>
  <si>
    <t>05.160.2802.40</t>
  </si>
  <si>
    <t>Hard/soft Secant Pile Walls &lt;=450mm dia</t>
  </si>
  <si>
    <t>05.160.2802.50</t>
  </si>
  <si>
    <t>Hard/soft Secant Pile Walls &gt;450mm dia but &lt;=900 mm dia</t>
  </si>
  <si>
    <t>05.160.2802.60</t>
  </si>
  <si>
    <t>Hard/soft Secant Pile Walls &gt;900mm dia</t>
  </si>
  <si>
    <t>05.160.2802.70</t>
  </si>
  <si>
    <t>Empty bore &lt;=450mm dia</t>
  </si>
  <si>
    <t>05.160.2802.80</t>
  </si>
  <si>
    <t>Empty bore&gt;450mm dia but &lt;=900 mm dia</t>
  </si>
  <si>
    <t>05.160.2802.90</t>
  </si>
  <si>
    <t>Empty bore&gt;900mm dia</t>
  </si>
  <si>
    <t>05.160.2802.92</t>
  </si>
  <si>
    <t>05.160.2802.94</t>
  </si>
  <si>
    <t>05.160.3501.10</t>
  </si>
  <si>
    <t>Contiguous Bored Pile Plant</t>
  </si>
  <si>
    <t>Establishment of contiguous bored pile walling plant</t>
  </si>
  <si>
    <t>05.160.3501.20</t>
  </si>
  <si>
    <t>Contiguous Bored Pile Walls - Moving piling plant</t>
  </si>
  <si>
    <t>05.160.3502.10</t>
  </si>
  <si>
    <t>Contiguous Bored Pile Walls</t>
  </si>
  <si>
    <t>Contiguous Bored Pile Walls &lt;=450mm dia</t>
  </si>
  <si>
    <t>05.160.3502.20</t>
  </si>
  <si>
    <t>Contiguous Bored Pile Walls &gt;450mm dia but &lt;=900 mm dia</t>
  </si>
  <si>
    <t>05.160.3502.30</t>
  </si>
  <si>
    <t>Contiguous Bored Pile Walls &gt;900mm dia</t>
  </si>
  <si>
    <t>05.160.3502.40</t>
  </si>
  <si>
    <t>05.160.3502.50</t>
  </si>
  <si>
    <t>Empty bores &gt;450mm dia but &lt;=900 mm dia</t>
  </si>
  <si>
    <t>05.160.3502.60</t>
  </si>
  <si>
    <t>05.160.3502.70</t>
  </si>
  <si>
    <t>05.160.3502.80</t>
  </si>
  <si>
    <t>05.160.4001.10</t>
  </si>
  <si>
    <t>King Post Wall Plant</t>
  </si>
  <si>
    <t>Establishment of king post wall piling plant</t>
  </si>
  <si>
    <t>05.160.4001.20</t>
  </si>
  <si>
    <t>Moving king post wall piling plant</t>
  </si>
  <si>
    <t>05.160.4002.10</t>
  </si>
  <si>
    <t>King Posts</t>
  </si>
  <si>
    <t>Raking king post empty bores</t>
  </si>
  <si>
    <t>05.160.4002.20</t>
  </si>
  <si>
    <t>Vertical cast-in-place king post piles</t>
  </si>
  <si>
    <t>05.160.4002.30</t>
  </si>
  <si>
    <t>Raking cast-in-place king post piles</t>
  </si>
  <si>
    <t>05.160.4002.40</t>
  </si>
  <si>
    <t>Vertical king post empty bores</t>
  </si>
  <si>
    <t>05.160.4002.50</t>
  </si>
  <si>
    <t>05.160.4002.60</t>
  </si>
  <si>
    <t>Steel rolled section members as reinforcement</t>
  </si>
  <si>
    <t>05.160.4002.70</t>
  </si>
  <si>
    <t>Precast concrete members as reinforcement</t>
  </si>
  <si>
    <t>05.160.4002.80</t>
  </si>
  <si>
    <t>King post walling</t>
  </si>
  <si>
    <t>05.160.4501.10</t>
  </si>
  <si>
    <t>Screw Piles-Piling Plant</t>
  </si>
  <si>
    <t>Establishment of screw piling plant</t>
  </si>
  <si>
    <t>05.160.4501.20</t>
  </si>
  <si>
    <t>Moving screw piling plant</t>
  </si>
  <si>
    <t>05.160.4502.10</t>
  </si>
  <si>
    <t>Screw Piles</t>
  </si>
  <si>
    <t>Screw Piles - Lead sections &lt;= 150mm diameter</t>
  </si>
  <si>
    <t>05.160.4502.20</t>
  </si>
  <si>
    <t>Screw Piles - Lead sections &gt;150mm but &lt;=300mm diameter</t>
  </si>
  <si>
    <t>05.160.4502.30</t>
  </si>
  <si>
    <t>Screw Piles - Lead sections &gt;300mm diameter</t>
  </si>
  <si>
    <t>05.160.4502.40</t>
  </si>
  <si>
    <t>Screw Piles - Extension sections &lt;= 150mm diameter</t>
  </si>
  <si>
    <t>05.160.4502.45</t>
  </si>
  <si>
    <t>Screw Piles - Extension sections &gt;150mm but &lt;=300mm diameter</t>
  </si>
  <si>
    <t>05.160.4502.50</t>
  </si>
  <si>
    <t>Screw Piles - Extension sections &gt;300mm diameter</t>
  </si>
  <si>
    <t>05.160.4502.60</t>
  </si>
  <si>
    <t>Install Vertical</t>
  </si>
  <si>
    <t>05.160.4503.10</t>
  </si>
  <si>
    <t>Establishment of Screw Piles proof loading equipment</t>
  </si>
  <si>
    <t>05.160.5001.10</t>
  </si>
  <si>
    <t>Plastic Sheet Piles-Piling Plant</t>
  </si>
  <si>
    <t>Establishment of plastic sheet piling plant</t>
  </si>
  <si>
    <t>05.160.5001.20</t>
  </si>
  <si>
    <t>Moving of plastic sheet piling plant</t>
  </si>
  <si>
    <t>05.160.5002.10</t>
  </si>
  <si>
    <t>Plastic Sheet Piles</t>
  </si>
  <si>
    <t>Supply Plastic Sheet piles</t>
  </si>
  <si>
    <t>05.160.5002.20</t>
  </si>
  <si>
    <t>Driving Plastic Sheet Piles</t>
  </si>
  <si>
    <t>05.160.5002.30</t>
  </si>
  <si>
    <t>Cutting or burning off surplus length Plastic Sheet Piles</t>
  </si>
  <si>
    <t>05.160.5002.40</t>
  </si>
  <si>
    <t>Joining on lengthening pieces to Plastic Sheet Piles</t>
  </si>
  <si>
    <t>05.160.5002.50</t>
  </si>
  <si>
    <t>Extra over for supply of Plastic Sheet Piles for corner pile</t>
  </si>
  <si>
    <t>05.160.5002.60</t>
  </si>
  <si>
    <t>Extra over for supply of Plastic Sheet Piles for junction pile</t>
  </si>
  <si>
    <t>05.160.5002.70</t>
  </si>
  <si>
    <t>Extra over for driving Plastic Sheet Piles for corner pile</t>
  </si>
  <si>
    <t>05.160.5002.80</t>
  </si>
  <si>
    <t>Extra over for driving Plastic Sheet Piles for junction pile</t>
  </si>
  <si>
    <t>05.160.5002.90</t>
  </si>
  <si>
    <t>Walings</t>
  </si>
  <si>
    <t>05.160.5002.91</t>
  </si>
  <si>
    <t>Tie rods</t>
  </si>
  <si>
    <t>05.160.5002.92</t>
  </si>
  <si>
    <t>05.160.5501.10</t>
  </si>
  <si>
    <t>Composite Grillage Support Structures</t>
  </si>
  <si>
    <t>Piled grillage frame with platform - Super Span</t>
  </si>
  <si>
    <t>05.160.5501.20</t>
  </si>
  <si>
    <t>Piled grillage frame - Super Span</t>
  </si>
  <si>
    <t>05.160.5501.30</t>
  </si>
  <si>
    <t>Piled grillage frame with platform - Single Span/Cantilever</t>
  </si>
  <si>
    <t>05.160.5501.40</t>
  </si>
  <si>
    <t>Piled grillage frame - Single Span/Cantilever</t>
  </si>
  <si>
    <t>05.160.5501.50</t>
  </si>
  <si>
    <t>Piled grillage frame and platform - MS Cantilever</t>
  </si>
  <si>
    <t>05.160.5501.60</t>
  </si>
  <si>
    <t xml:space="preserve">Piled grillage frame and paved platform - MS Cantilever </t>
  </si>
  <si>
    <t>05.160.5501.70</t>
  </si>
  <si>
    <t>Piled grillage platform - Comms</t>
  </si>
  <si>
    <t>05.170.0210.02</t>
  </si>
  <si>
    <t>Structural Concrete</t>
  </si>
  <si>
    <t>In Situ Concrete</t>
  </si>
  <si>
    <t>In Situ Concrete in blinding 75mm or less in thickness</t>
  </si>
  <si>
    <t>05.170.0210.04</t>
  </si>
  <si>
    <t>In Situ Concrete of nominal strength &lt;=30N/mm2</t>
  </si>
  <si>
    <t>NOTE: Nominal strength = designed final (28 day) strength</t>
  </si>
  <si>
    <t>05.170.0210.06</t>
  </si>
  <si>
    <t>In Situ Concrete of nominal strength &gt;30N/mm2 but &lt;= 40N/mm2</t>
  </si>
  <si>
    <t>05.170.0210.08</t>
  </si>
  <si>
    <t>In Situ Concrete of nominal strength &gt;40N/mm2 but &lt;= 50N/mm2</t>
  </si>
  <si>
    <t>05.170.0210.10</t>
  </si>
  <si>
    <t>In Situ Concrete of nominal strength &gt;50N/mm2</t>
  </si>
  <si>
    <t>05.170.0210.12</t>
  </si>
  <si>
    <t>In Situ Concrete ST 1</t>
  </si>
  <si>
    <t>05.170.0210.14</t>
  </si>
  <si>
    <t>In Situ Concrete ST 2</t>
  </si>
  <si>
    <t>05.170.0210.16</t>
  </si>
  <si>
    <t>In Situ Concrete ST 3</t>
  </si>
  <si>
    <t>05.170.0210.18</t>
  </si>
  <si>
    <t>In Situ Concrete ST 4</t>
  </si>
  <si>
    <t>05.170.0210.20</t>
  </si>
  <si>
    <t>In Situ Concrete ST 5</t>
  </si>
  <si>
    <t>05.170.0220.02</t>
  </si>
  <si>
    <t>In Situ Post-Tensioned Prestressing for Structures</t>
  </si>
  <si>
    <t>Tendon</t>
  </si>
  <si>
    <t>05.170.0220.04</t>
  </si>
  <si>
    <t>Stressing &amp; grouting internal tendon</t>
  </si>
  <si>
    <t>05.170.0220.06</t>
  </si>
  <si>
    <t>Stressing external tendon</t>
  </si>
  <si>
    <t>05.170.0220.08</t>
  </si>
  <si>
    <t>Final stressing &amp; grouting internal tendon</t>
  </si>
  <si>
    <t>05.170.0220.10</t>
  </si>
  <si>
    <t>Protective covering to external tendon</t>
  </si>
  <si>
    <t>05.170.0230.02</t>
  </si>
  <si>
    <t>Sprayed Concrete</t>
  </si>
  <si>
    <t>05.170.0810.02</t>
  </si>
  <si>
    <t>Precast Concrete</t>
  </si>
  <si>
    <t>Precast concrete member (beams)</t>
  </si>
  <si>
    <t>05.170.0810.04</t>
  </si>
  <si>
    <t>Precast concrete member (columns)</t>
  </si>
  <si>
    <t>05.170.0810.06</t>
  </si>
  <si>
    <t>Precast concrete slab</t>
  </si>
  <si>
    <t>05.170.0810.08</t>
  </si>
  <si>
    <t>Precast concrete segmental unit</t>
  </si>
  <si>
    <t>05.170.0810.10</t>
  </si>
  <si>
    <t>Precast concrete special units</t>
  </si>
  <si>
    <t>05.170.0810.12</t>
  </si>
  <si>
    <t>Precast concrete coping</t>
  </si>
  <si>
    <t>05.170.0810.14</t>
  </si>
  <si>
    <t>Precast concrete capping unit</t>
  </si>
  <si>
    <t>05.170.0810.16</t>
  </si>
  <si>
    <t>Precast concrete plinth</t>
  </si>
  <si>
    <t>05.170.0810.18</t>
  </si>
  <si>
    <t>Precast concrete box culvert &lt;=1800mm in height</t>
  </si>
  <si>
    <t>05.170.0810.20</t>
  </si>
  <si>
    <t>Precast concrete box culvert &gt;1800mm but &lt;=2400mm in height</t>
  </si>
  <si>
    <t>05.170.0810.22</t>
  </si>
  <si>
    <t>Precast concrete box culvert &gt;2400mm in height</t>
  </si>
  <si>
    <t>05.170.0810.24</t>
  </si>
  <si>
    <t>Precast concrete facing units</t>
  </si>
  <si>
    <t>05.170.0810.26</t>
  </si>
  <si>
    <t>Precast concrete gantry</t>
  </si>
  <si>
    <t>05.170.0820.02</t>
  </si>
  <si>
    <t>Precast Concrete Pretensioned Prestressed</t>
  </si>
  <si>
    <t>Precast Concrete Pretensioned Prestressed member (beams)</t>
  </si>
  <si>
    <t>05.170.0820.04</t>
  </si>
  <si>
    <t>Precast Concrete Pretensioned Prestressed member (columns)</t>
  </si>
  <si>
    <t>05.170.0820.06</t>
  </si>
  <si>
    <t>Precast Concrete Pretensioned Prestressed slab</t>
  </si>
  <si>
    <t>05.170.0820.08</t>
  </si>
  <si>
    <t>Precast Concrete Pretensioned Prestressed segmental unit</t>
  </si>
  <si>
    <t>05.170.0820.10</t>
  </si>
  <si>
    <t>Precast Concrete Pretensioned Prestressed special units</t>
  </si>
  <si>
    <t>05.170.0820.12</t>
  </si>
  <si>
    <t>Precast Concrete Pretensioned Prestressed coping</t>
  </si>
  <si>
    <t>05.170.0820.14</t>
  </si>
  <si>
    <t>Precast Concrete Pretensioned Prestressed capping unit</t>
  </si>
  <si>
    <t>05.170.0820.16</t>
  </si>
  <si>
    <t>Precast Concrete Pretensioned Prestressed plinth</t>
  </si>
  <si>
    <t>05.170.0820.18</t>
  </si>
  <si>
    <t>Precast Concrete Pretensioned Prestressed box culvert &lt;=1800mm in height</t>
  </si>
  <si>
    <t>05.170.0820.20</t>
  </si>
  <si>
    <t>Precast Concrete Pretensioned Prestressed box culvert &gt;1800mm but &lt;=2400mm in height</t>
  </si>
  <si>
    <t>05.170.0820.22</t>
  </si>
  <si>
    <t>Precast Concrete Pretensioned Prestressed &gt;2400mm in height</t>
  </si>
  <si>
    <t>05.170.0820.24</t>
  </si>
  <si>
    <t>Precast Concrete Pretensioned Prestressed facing units</t>
  </si>
  <si>
    <t>05.170.0830.02</t>
  </si>
  <si>
    <t>Precast Concrete Post-tensioned Prestressed</t>
  </si>
  <si>
    <t>Precast Concrete Post-tensioned Prestressed member (beams)</t>
  </si>
  <si>
    <t>05.170.0830.04</t>
  </si>
  <si>
    <t>Precast Concrete Post-tensioned Prestressed member (columns)</t>
  </si>
  <si>
    <t>05.170.1010.02</t>
  </si>
  <si>
    <t>Surface Finish of Concrete-Formwork</t>
  </si>
  <si>
    <t>FormworkClass F1 horizontal &gt;300mm</t>
  </si>
  <si>
    <t>05.170.1010.04</t>
  </si>
  <si>
    <t>FormworkClass F1 vertical/inclined &gt;300mm</t>
  </si>
  <si>
    <t>05.170.1010.06</t>
  </si>
  <si>
    <t>FormworkClass F1 &lt;= 300mm</t>
  </si>
  <si>
    <t>05.170.1010.10</t>
  </si>
  <si>
    <t>FormworkClass F2 horizontal &gt;300mm</t>
  </si>
  <si>
    <t>05.170.1010.12</t>
  </si>
  <si>
    <t>FormworkClass F2 vertical/inclined &gt;300mm</t>
  </si>
  <si>
    <t>05.170.1010.14</t>
  </si>
  <si>
    <t>FormworkClass F2 &lt;= 300mm</t>
  </si>
  <si>
    <t>05.170.1010.18</t>
  </si>
  <si>
    <t>FormworkClass F3 horizontal &gt;300mm</t>
  </si>
  <si>
    <t>05.170.1010.20</t>
  </si>
  <si>
    <t>FormworkClass F3 vertical/inclined &gt;300mm</t>
  </si>
  <si>
    <t>05.170.1010.22</t>
  </si>
  <si>
    <t>FormworkClass F3&lt;= 300mm</t>
  </si>
  <si>
    <t>05.170.1010.26</t>
  </si>
  <si>
    <t>FormworkClass F4 horizontal &gt;300mm</t>
  </si>
  <si>
    <t>05.170.1010.28</t>
  </si>
  <si>
    <t>FormworkClass F4 vertical/inclined &gt;300mm</t>
  </si>
  <si>
    <t>05.170.1010.30</t>
  </si>
  <si>
    <t>FormworkClass F4 &lt;= 300mm</t>
  </si>
  <si>
    <t>05.170.1010.34</t>
  </si>
  <si>
    <t>FormworkClass F5 horizontal &gt;300mm</t>
  </si>
  <si>
    <t>05.170.1010.36</t>
  </si>
  <si>
    <t>FormworkClass F5 vertical/inclined &gt;300mm</t>
  </si>
  <si>
    <t>05.170.1010.38</t>
  </si>
  <si>
    <t>FormworkClass F5 &lt;= 300mm</t>
  </si>
  <si>
    <t>05.170.1010.42</t>
  </si>
  <si>
    <t>Permanent formwork &gt;300</t>
  </si>
  <si>
    <t>05.170.1010.54</t>
  </si>
  <si>
    <t>Permanent formwork &lt;=300</t>
  </si>
  <si>
    <t>05.170.1010.56</t>
  </si>
  <si>
    <t>Curved formwork &gt;300</t>
  </si>
  <si>
    <t>05.170.1010.58</t>
  </si>
  <si>
    <t>Permanent curved formwork &gt;300</t>
  </si>
  <si>
    <t>05.170.1010.60</t>
  </si>
  <si>
    <t>Curved formwork &lt;=300</t>
  </si>
  <si>
    <t>05.170.1010.62</t>
  </si>
  <si>
    <t>Permanent curved formwork &lt;=300</t>
  </si>
  <si>
    <t>05.170.1010.64</t>
  </si>
  <si>
    <t>Domed formwork</t>
  </si>
  <si>
    <t>05.170.1010.66</t>
  </si>
  <si>
    <t>Permanent domed formwork</t>
  </si>
  <si>
    <t>05.170.1010.68</t>
  </si>
  <si>
    <t>Permanent structural formwork (Omnia planks)</t>
  </si>
  <si>
    <t>05.170.1010.70</t>
  </si>
  <si>
    <t>Void former</t>
  </si>
  <si>
    <t>05.170.1020.02</t>
  </si>
  <si>
    <t>Surface Finish of Concrete-Patterned Profile Formwork</t>
  </si>
  <si>
    <t>Patterned Profile Formwork</t>
  </si>
  <si>
    <t>05.170.1020.04</t>
  </si>
  <si>
    <t>Curved Patterned Profile Formwork</t>
  </si>
  <si>
    <t>05.170.1210.02</t>
  </si>
  <si>
    <t>Reinforcement for Structures</t>
  </si>
  <si>
    <t>Fabric reinforcement</t>
  </si>
  <si>
    <t>05.170.1210.04</t>
  </si>
  <si>
    <t>05.170.1210.08</t>
  </si>
  <si>
    <t>Helical reinforcement</t>
  </si>
  <si>
    <t>05.170.1210.10</t>
  </si>
  <si>
    <t>Dowel</t>
  </si>
  <si>
    <t>05.170.1220.02</t>
  </si>
  <si>
    <t>Reinforcement for Reinforced &amp; Anchored Earth Structures</t>
  </si>
  <si>
    <t>Vertical rods, strip &amp; bar reinforcing elements</t>
  </si>
  <si>
    <t>05.170.1220.04</t>
  </si>
  <si>
    <t>Sheet, grid &amp; mesh reinforcing elements</t>
  </si>
  <si>
    <t>05.170.1410.10</t>
  </si>
  <si>
    <t>Concrete/Cement/Mortar Repairs</t>
  </si>
  <si>
    <t>Repairs to structural concrete in supports, decks and gantries</t>
  </si>
  <si>
    <t>05.170.1410.20</t>
  </si>
  <si>
    <t>Repairs to non-structural elements (plinths, joints, etc.)</t>
  </si>
  <si>
    <t>05.180.1010.10</t>
  </si>
  <si>
    <t>Structural Steelwork</t>
  </si>
  <si>
    <t>Fabrication of Steelwork</t>
  </si>
  <si>
    <t>Fabrication of main members</t>
  </si>
  <si>
    <t>05.180.1010.20</t>
  </si>
  <si>
    <t>Fabrication of deck panels</t>
  </si>
  <si>
    <t>05.180.1010.30</t>
  </si>
  <si>
    <t>Fabrication of subsidiary steelwork</t>
  </si>
  <si>
    <t>05.180.1020.10</t>
  </si>
  <si>
    <t>Erection of Steelwork</t>
  </si>
  <si>
    <t>Trial erection at place of fabrication</t>
  </si>
  <si>
    <t>05.180.1020.20</t>
  </si>
  <si>
    <t>Permanent erection</t>
  </si>
  <si>
    <t>05.180.3010.10</t>
  </si>
  <si>
    <t>Miscellaneous Metalwork</t>
  </si>
  <si>
    <t>Miscellaneous Metalwork - Ladders</t>
  </si>
  <si>
    <t>05.180.3010.20</t>
  </si>
  <si>
    <t>Miscellaneous Metalwork - Handrails</t>
  </si>
  <si>
    <t>05.180.3010.30</t>
  </si>
  <si>
    <t>Miscellaneous Metalwork - Access covers and the like</t>
  </si>
  <si>
    <t>05.180.3010.40</t>
  </si>
  <si>
    <t>Miscellaneous Metalwork - Walkways, panels,screens and the like</t>
  </si>
  <si>
    <t>05.180.3010.50</t>
  </si>
  <si>
    <t>Miscellaneous Metalwork - Other</t>
  </si>
  <si>
    <t>05.180.4010.10</t>
  </si>
  <si>
    <t>Metal Facing Units for Reinforced Earth Structures</t>
  </si>
  <si>
    <t>Galvanized steel facing units</t>
  </si>
  <si>
    <t>05.180.4010.20</t>
  </si>
  <si>
    <t>Stainless steel facing units</t>
  </si>
  <si>
    <t>05.180.4010.30</t>
  </si>
  <si>
    <t>Aluminium facing units</t>
  </si>
  <si>
    <t>05.180.4010.40</t>
  </si>
  <si>
    <t>Galvanized steel capping units</t>
  </si>
  <si>
    <t>05.180.4010.50</t>
  </si>
  <si>
    <t>Stainless steel capping units</t>
  </si>
  <si>
    <t>05.180.4010.60</t>
  </si>
  <si>
    <t>Aluminium capping units</t>
  </si>
  <si>
    <t>05.180.6010.10</t>
  </si>
  <si>
    <t>Fabrication of Portal Frame Gantries (measured from C/Line of legs ignoring intermediate supports)</t>
  </si>
  <si>
    <t xml:space="preserve">Fabrication of Portal Frame Gantries&lt;10m in length </t>
  </si>
  <si>
    <t>05.180.6010.20</t>
  </si>
  <si>
    <t>Fabrication of Portal Frame Gantries&gt;=10m to &lt; 20m in length</t>
  </si>
  <si>
    <t>05.180.6010.30</t>
  </si>
  <si>
    <t>Fabrication of Portal Frame Gantries &gt;=20m to &lt; 30m in length</t>
  </si>
  <si>
    <t>05.180.6010.40</t>
  </si>
  <si>
    <t>Fabrication of Portal Frame Gantries &gt;=30m in length</t>
  </si>
  <si>
    <t>05.180.6020.10</t>
  </si>
  <si>
    <t>Erection of Portal Gantries</t>
  </si>
  <si>
    <t>05.180.6020.20</t>
  </si>
  <si>
    <t>05.180.7010.10</t>
  </si>
  <si>
    <t>Fabrication of Cantilever Structures</t>
  </si>
  <si>
    <t>Fabrication of Cantilever Structures - MS poles</t>
  </si>
  <si>
    <t>05.180.7010.20</t>
  </si>
  <si>
    <t>Fabrication of Cantilever Structures - Long Span</t>
  </si>
  <si>
    <t>05.180.7020.10</t>
  </si>
  <si>
    <t>Erection of Cantilever Structures</t>
  </si>
  <si>
    <t>05.180.7020.20</t>
  </si>
  <si>
    <t>05.180.9010.10</t>
  </si>
  <si>
    <t>Collection, storage and erection of Structural Steelwork Structures - provided by the overseeing organisation</t>
  </si>
  <si>
    <t>05.180.9210.10</t>
  </si>
  <si>
    <t>Corrugated Steel buried Structures</t>
  </si>
  <si>
    <t>Corrugated steel buried pipe</t>
  </si>
  <si>
    <t>05.180.9210.20</t>
  </si>
  <si>
    <t>Corrugated steel buried arch</t>
  </si>
  <si>
    <t>05.180.9210.30</t>
  </si>
  <si>
    <t>Corrugated steel buried pipe culvert</t>
  </si>
  <si>
    <t>05.180.9210.40</t>
  </si>
  <si>
    <t>Corrugated steel buried arch culvert</t>
  </si>
  <si>
    <t>05.180.9410.10</t>
  </si>
  <si>
    <t>Modification of existing gantries</t>
  </si>
  <si>
    <t>Insitu fabrication of steelwork</t>
  </si>
  <si>
    <t>05.180.9410.20</t>
  </si>
  <si>
    <t>Insitu erection of steelwork</t>
  </si>
  <si>
    <t>05.180.9410.30</t>
  </si>
  <si>
    <t>05.180.9410.40</t>
  </si>
  <si>
    <t>05.180.9410.50</t>
  </si>
  <si>
    <t>05.180.9420.10</t>
  </si>
  <si>
    <t>Refurbishment of existing gantries</t>
  </si>
  <si>
    <t>Dismantle existing gantry</t>
  </si>
  <si>
    <t>05.180.9420.20</t>
  </si>
  <si>
    <t>Modification to existing gantry</t>
  </si>
  <si>
    <t>05.180.9420.30</t>
  </si>
  <si>
    <t>Re-erection of existing gantry</t>
  </si>
  <si>
    <t>05.190.0210.10</t>
  </si>
  <si>
    <t>Protection of Steelwork Against Corrosion</t>
  </si>
  <si>
    <t>Organic Protective System</t>
  </si>
  <si>
    <t>05.190.0220.10</t>
  </si>
  <si>
    <t>Cathodic Protection</t>
  </si>
  <si>
    <t>05.190.0230.10</t>
  </si>
  <si>
    <t>Concrete encasement</t>
  </si>
  <si>
    <t>05.200.0001.05</t>
  </si>
  <si>
    <t>Waterproofing for concrete structures</t>
  </si>
  <si>
    <t>Waterproofing, surface impregnation of concrete and removal of existing waterproofing</t>
  </si>
  <si>
    <t>Waterproofing with mastic asphalt or proprietary waterproofing system</t>
  </si>
  <si>
    <t>05.200.0001.07</t>
  </si>
  <si>
    <t>Waterproofing with 2 coats of tar</t>
  </si>
  <si>
    <t>05.200.0001.10</t>
  </si>
  <si>
    <t>Waterproofing with 2 coats of bitumen</t>
  </si>
  <si>
    <t>05.200.0002.05</t>
  </si>
  <si>
    <t>Surface impregnation of concrete</t>
  </si>
  <si>
    <t>05.200.0003.05</t>
  </si>
  <si>
    <t>Removal of existing waterproofing</t>
  </si>
  <si>
    <t>05.200.0004.05</t>
  </si>
  <si>
    <t>Anti-graffiti Coating</t>
  </si>
  <si>
    <t>05.210.0001.05</t>
  </si>
  <si>
    <t>Bridge Bearings</t>
  </si>
  <si>
    <t>Bearings</t>
  </si>
  <si>
    <t>Bearing</t>
  </si>
  <si>
    <t>05.210.0001.10</t>
  </si>
  <si>
    <t>Installation of bearing</t>
  </si>
  <si>
    <t>05.230.1010.05</t>
  </si>
  <si>
    <t>Bridge Expansion Joints and Sealing of Gaps</t>
  </si>
  <si>
    <t>Bridge Deck Expansion Joints</t>
  </si>
  <si>
    <t>Expansion joint</t>
  </si>
  <si>
    <t>05.230.1010.10</t>
  </si>
  <si>
    <t>Fixed joint</t>
  </si>
  <si>
    <t>05.230.1010.15</t>
  </si>
  <si>
    <t>Contraction joint</t>
  </si>
  <si>
    <t>05.230.1015.05</t>
  </si>
  <si>
    <t>Removal of Existing Expansion Joints</t>
  </si>
  <si>
    <t>05.230.1015.10</t>
  </si>
  <si>
    <t>Plate over existing expansion joints</t>
  </si>
  <si>
    <t>05.230.2010.05</t>
  </si>
  <si>
    <t>Sealing of gaps</t>
  </si>
  <si>
    <t>Joint filler board</t>
  </si>
  <si>
    <t>05.230.2010.10</t>
  </si>
  <si>
    <t>Joint sealant</t>
  </si>
  <si>
    <t>05.230.2010.15</t>
  </si>
  <si>
    <t>Water bar</t>
  </si>
  <si>
    <t>05.230.2010.20</t>
  </si>
  <si>
    <t>Water stop</t>
  </si>
  <si>
    <t>05.240.0210.10</t>
  </si>
  <si>
    <t>Brickwork, Blockwork &amp; Stonework</t>
  </si>
  <si>
    <t>Copings &amp; string courses</t>
  </si>
  <si>
    <t>05.240.0210.20</t>
  </si>
  <si>
    <t>Walls</t>
  </si>
  <si>
    <t>05.240.0210.30</t>
  </si>
  <si>
    <t>Facework to concrete</t>
  </si>
  <si>
    <t>05.240.0220.10</t>
  </si>
  <si>
    <t>Remove from store &amp; relay Brickwork, Blockwork &amp; Stonework</t>
  </si>
  <si>
    <t>05.240.0220.20</t>
  </si>
  <si>
    <t>05.240.0220.30</t>
  </si>
  <si>
    <t>05.250.0210.02</t>
  </si>
  <si>
    <t>Special Commissioned Structures</t>
  </si>
  <si>
    <t>Special Commissioned Structures Designed by the Contractor or 3rd Parties</t>
  </si>
  <si>
    <t>Special Commissioned Structure - DEFINITION REQUIRED (Only to be used with the approval of the HA Commercial Division / Estimating Team)</t>
  </si>
  <si>
    <t>05.270.0210.02</t>
  </si>
  <si>
    <t>Accommodation Works, Works for Statutory Undertakers,
Provisional Sums and Prime Cost Items</t>
  </si>
  <si>
    <t>Accommodation works</t>
  </si>
  <si>
    <t>05.270.0410.02</t>
  </si>
  <si>
    <t>Works by the Contractor for Statutory Undertakers</t>
  </si>
  <si>
    <t>Works by the Contractor for Statutory Undertakers: Power - Overhead</t>
  </si>
  <si>
    <t>05.270.0410.04</t>
  </si>
  <si>
    <t>Works by the Contractor for Statutory Undertakers - Telecommunications</t>
  </si>
  <si>
    <t>05.270.0410.06</t>
  </si>
  <si>
    <t>Works by the Contractor for Statutory Undertakers - Gas</t>
  </si>
  <si>
    <t>05.270.0410.08</t>
  </si>
  <si>
    <t>Works by the Contractor for Statutory Undertakers - Potable Water</t>
  </si>
  <si>
    <t>05.270.0410.10</t>
  </si>
  <si>
    <t>Works by the Contractor for Statutory Undertakers - Foul Water / Sewerage</t>
  </si>
  <si>
    <t>05.270.0410.12</t>
  </si>
  <si>
    <t>Works by the Contractor for Statutory Undertakers: Other SU Costs - Nominate</t>
  </si>
  <si>
    <t>05.270.0410.14</t>
  </si>
  <si>
    <t>Works by the Contractor for Statutory Undertakers - SU/Nominate</t>
  </si>
  <si>
    <t>05.270.0510.02</t>
  </si>
  <si>
    <t>Works by the Statutory Undertakers</t>
  </si>
  <si>
    <t>Works by the Statutory Undertakers: Power - Underground</t>
  </si>
  <si>
    <t>05.270.0510.04</t>
  </si>
  <si>
    <t>Works by the Statutory Undertakers: Power - Overhead</t>
  </si>
  <si>
    <t>05.270.0510.06</t>
  </si>
  <si>
    <t>Works by the Statutory Undertakers - Telecommunications</t>
  </si>
  <si>
    <t>05.270.0510.08</t>
  </si>
  <si>
    <t>Works by the Statutory Undertakers - Gas</t>
  </si>
  <si>
    <t>05.270.0510.10</t>
  </si>
  <si>
    <t>Works by the Statutory Undertakers - Potable Water</t>
  </si>
  <si>
    <t>05.270.0510.12</t>
  </si>
  <si>
    <t>Works by the Statutory Undertakers - Foul Water / Sewerage</t>
  </si>
  <si>
    <t>05.270.0510.14</t>
  </si>
  <si>
    <t>Works by the Statutory Undertakers - SU/Nominate</t>
  </si>
  <si>
    <t>05.270.0620.02</t>
  </si>
  <si>
    <t>Prime Cost Items</t>
  </si>
  <si>
    <t>05.300.0510.10</t>
  </si>
  <si>
    <t>Landscape &amp; Ecology</t>
  </si>
  <si>
    <t>Ground preparation and cultivation</t>
  </si>
  <si>
    <t>Vegetation clearance</t>
  </si>
  <si>
    <t>05.300.0510.20</t>
  </si>
  <si>
    <t>Subsoil treatment</t>
  </si>
  <si>
    <t>05.300.0510.30</t>
  </si>
  <si>
    <t>Final preparation of soils</t>
  </si>
  <si>
    <t>05.300.0510.40</t>
  </si>
  <si>
    <t>Final cultivations</t>
  </si>
  <si>
    <t>05.300.0520.10</t>
  </si>
  <si>
    <t>Mulching</t>
  </si>
  <si>
    <t>05.300.0520.20</t>
  </si>
  <si>
    <t>Mulch mats</t>
  </si>
  <si>
    <t>05.300.0520.30</t>
  </si>
  <si>
    <t>Sheet mulch</t>
  </si>
  <si>
    <t>05.300.0520.40</t>
  </si>
  <si>
    <t>Sheet mulch collars</t>
  </si>
  <si>
    <t>05.300.1010.10</t>
  </si>
  <si>
    <t>Seeding and turfing</t>
  </si>
  <si>
    <t>Conventional Seeding</t>
  </si>
  <si>
    <t>05.300.1010.20</t>
  </si>
  <si>
    <t>Hydraulic Seeding</t>
  </si>
  <si>
    <t>05.300.1010.30</t>
  </si>
  <si>
    <t>Turfing</t>
  </si>
  <si>
    <t>05.300.1510.10</t>
  </si>
  <si>
    <t>Planting</t>
  </si>
  <si>
    <t>Trees</t>
  </si>
  <si>
    <t>05.300.1510.20</t>
  </si>
  <si>
    <t>Shrubs</t>
  </si>
  <si>
    <t>05.300.1510.30</t>
  </si>
  <si>
    <t>Wildflower plants</t>
  </si>
  <si>
    <t>05.300.1510.40</t>
  </si>
  <si>
    <t>Hedge plants</t>
  </si>
  <si>
    <t>05.300.1510.50</t>
  </si>
  <si>
    <t>Emergent, marginal and aquatic plants</t>
  </si>
  <si>
    <t>05.300.1510.60</t>
  </si>
  <si>
    <t>Bulbs</t>
  </si>
  <si>
    <t>05.300.2010.10</t>
  </si>
  <si>
    <t>Maintenance-Weed control</t>
  </si>
  <si>
    <t>Total weed control (generally)</t>
  </si>
  <si>
    <t>05.300.2010.20</t>
  </si>
  <si>
    <t>Total weed control to waterbodies</t>
  </si>
  <si>
    <t>05.300.2010.30</t>
  </si>
  <si>
    <t>Total weed control to individual trees/shrubs</t>
  </si>
  <si>
    <t>05.300.2010.40</t>
  </si>
  <si>
    <t>Selective weed control (generally)</t>
  </si>
  <si>
    <t>05.300.2010.50</t>
  </si>
  <si>
    <t>Selective weed control to waterbodies</t>
  </si>
  <si>
    <t>05.300.2010.60</t>
  </si>
  <si>
    <t>Selective weed control to individual trees/shrubs</t>
  </si>
  <si>
    <t>05.300.2010.65</t>
  </si>
  <si>
    <t>Weed control by spot application (generally)</t>
  </si>
  <si>
    <t>05.300.2010.70</t>
  </si>
  <si>
    <t>Weed control by spot application to waterbodies</t>
  </si>
  <si>
    <t>05.300.2010.80</t>
  </si>
  <si>
    <t>Weed control by spot application to trees/shrubs</t>
  </si>
  <si>
    <t>05.300.2010.90</t>
  </si>
  <si>
    <t>Hand weeding</t>
  </si>
  <si>
    <t>05.300.2010.91</t>
  </si>
  <si>
    <t>Cutting weeds</t>
  </si>
  <si>
    <t>05.300.2010.92</t>
  </si>
  <si>
    <t>Cutting weeds to waterbodies</t>
  </si>
  <si>
    <t>05.300.2010.93</t>
  </si>
  <si>
    <t>Cutting weeds to trees/shrubs</t>
  </si>
  <si>
    <t>05.300.2020.10</t>
  </si>
  <si>
    <t>Maintenance of established trees and shrubs</t>
  </si>
  <si>
    <t>Maintenance of established trees</t>
  </si>
  <si>
    <t>05.300.2020.20</t>
  </si>
  <si>
    <t>Maintenance of established shrubs</t>
  </si>
  <si>
    <t>05.300.2030.10</t>
  </si>
  <si>
    <t>Maintenance of established grassed area</t>
  </si>
  <si>
    <t>Grass cutting</t>
  </si>
  <si>
    <t>05.300.2040.10</t>
  </si>
  <si>
    <t>Maintenance of wildflower areas, areas of nature conservation value and ornamental planting areas</t>
  </si>
  <si>
    <t>05.300.2050.10</t>
  </si>
  <si>
    <t>Control of rabbits and deer etc</t>
  </si>
  <si>
    <t>Control within highway boundary</t>
  </si>
  <si>
    <t>05.300.2050.20</t>
  </si>
  <si>
    <t>Clearance in fenced areas of planting at location</t>
  </si>
  <si>
    <t>05.300.2810.10</t>
  </si>
  <si>
    <t>Management of established waterbodies</t>
  </si>
  <si>
    <t>Removal of rubbish &amp; debris</t>
  </si>
  <si>
    <t>05.300.2810.15</t>
  </si>
  <si>
    <t>Inspection of inlets &amp; outlets</t>
  </si>
  <si>
    <t>05.300.2810.20</t>
  </si>
  <si>
    <t>Silt inspection</t>
  </si>
  <si>
    <t>05.300.2810.30</t>
  </si>
  <si>
    <t>Reed bed inspection</t>
  </si>
  <si>
    <t>05.300.2810.40</t>
  </si>
  <si>
    <t>Silt removal</t>
  </si>
  <si>
    <t>05.300.3010.02</t>
  </si>
  <si>
    <t>Special ecological measures</t>
  </si>
  <si>
    <t>Installation of tunnels and underpasses</t>
  </si>
  <si>
    <t>inlcudes bat bridges</t>
  </si>
  <si>
    <t>05.300.3010.04</t>
  </si>
  <si>
    <t>Installation of habitat creation measures</t>
  </si>
  <si>
    <t>05.300.3010.06</t>
  </si>
  <si>
    <t>Maintenance of tunnels and underpasses</t>
  </si>
  <si>
    <t>05.300.3010.08</t>
  </si>
  <si>
    <t>Maintenance of habitat creation measures</t>
  </si>
  <si>
    <t>05.300.3010.10</t>
  </si>
  <si>
    <t>Ecological entrapment measures</t>
  </si>
  <si>
    <t>05.300.5010.10</t>
  </si>
  <si>
    <t>Archaeology</t>
  </si>
  <si>
    <t>05.300.6010.10</t>
  </si>
  <si>
    <t>Aftercare and Landscaping</t>
  </si>
  <si>
    <t>Aftercare and Landscaping - to include all costs; supervision, management, general labour, plants and other materials, traffic management, equipment and removal and disposal of all arisings</t>
  </si>
  <si>
    <t>05.500.1010.10</t>
  </si>
  <si>
    <t>Maintenance Painting Of Existing Steelwork</t>
  </si>
  <si>
    <t>Maintenance painting</t>
  </si>
  <si>
    <t>Surface preparation to general surfaces</t>
  </si>
  <si>
    <t>05.500.1010.20</t>
  </si>
  <si>
    <t>Protective system to general surfaces prepared</t>
  </si>
  <si>
    <t>05.990.1000.10</t>
  </si>
  <si>
    <t xml:space="preserve">Other Manufacture &amp; Fabrication </t>
  </si>
  <si>
    <t xml:space="preserve">Unallocated Manufacture &amp; Fabrication Charges </t>
  </si>
  <si>
    <t>05.990.1000.15</t>
  </si>
  <si>
    <t>Manufacture &amp; fabrication charges not described/quantified in accordance with CBS</t>
  </si>
  <si>
    <t>05.990.1000.20</t>
  </si>
  <si>
    <t>05.990.1000.30</t>
  </si>
  <si>
    <t>Unallocated Manufacture &amp; Fabrication Charges - composite rates</t>
  </si>
  <si>
    <t>Includes items that cover a number of CBS codes, such as multiple trades or multiple work series that were priced to suit the sub-contractor, not the HA requirements.</t>
  </si>
  <si>
    <t>06.100.1000.10</t>
  </si>
  <si>
    <t>Civil Engineering Design</t>
  </si>
  <si>
    <t>06.100.1000.20</t>
  </si>
  <si>
    <t>State type of Engineer. Includes all specialisms and grades below Design Manager; includes technician grades</t>
  </si>
  <si>
    <t>06.100.1000.30</t>
  </si>
  <si>
    <t>Material testing</t>
  </si>
  <si>
    <t>State type of test.</t>
  </si>
  <si>
    <t>06.200.1000.10</t>
  </si>
  <si>
    <t>Electrical Engineering Design</t>
  </si>
  <si>
    <t>06.200.1000.20</t>
  </si>
  <si>
    <t>06.200.1000.30</t>
  </si>
  <si>
    <t>Electrical assembly testing</t>
  </si>
  <si>
    <t>06.200.1000.40</t>
  </si>
  <si>
    <t>Commissioning</t>
  </si>
  <si>
    <t>State works being commissioned</t>
  </si>
  <si>
    <t>06.300.1000.10</t>
  </si>
  <si>
    <t>Landscape &amp; Environmental Design</t>
  </si>
  <si>
    <t>06.300.1000.20</t>
  </si>
  <si>
    <t>06.300.1000.30</t>
  </si>
  <si>
    <t>Technician</t>
  </si>
  <si>
    <t>State type of Technician Includes all specialisms and grades such as CAD, ICT, etc</t>
  </si>
  <si>
    <t>06.400.1000.10</t>
  </si>
  <si>
    <t>Surveys</t>
  </si>
  <si>
    <t>Site photos and videos</t>
  </si>
  <si>
    <t>06.400.1000.20</t>
  </si>
  <si>
    <t>CCTV Surveys</t>
  </si>
  <si>
    <t>06.400.1000.30</t>
  </si>
  <si>
    <t>Condition Surveys</t>
  </si>
  <si>
    <t>06.700.1000.10</t>
  </si>
  <si>
    <t>Overseeing Organisation Consultancy</t>
  </si>
  <si>
    <t>Design and Site Assurance (Lot 1)</t>
  </si>
  <si>
    <t>06.700.1000.20</t>
  </si>
  <si>
    <t>Technology (Lot 2)</t>
  </si>
  <si>
    <t>06.700.1000.30</t>
  </si>
  <si>
    <t>Commercial Assurance (Lot 3)</t>
  </si>
  <si>
    <t>06.700.1000.40</t>
  </si>
  <si>
    <t>Traffic Modelling (Lot 5)</t>
  </si>
  <si>
    <t>06.800.1000.10</t>
  </si>
  <si>
    <t>Specialist Services</t>
  </si>
  <si>
    <t>Specialist services</t>
  </si>
  <si>
    <t>includes doc shredding, Met Office reports, etc</t>
  </si>
  <si>
    <t>06.990.1000.10</t>
  </si>
  <si>
    <t>Other Design</t>
  </si>
  <si>
    <t>Unallocated design costs</t>
  </si>
  <si>
    <t>06.990.1000.15</t>
  </si>
  <si>
    <t>Design costs not described/quantified in accordance with CBS</t>
  </si>
  <si>
    <t>06.990.1000.20</t>
  </si>
  <si>
    <t>07.100.1000.10</t>
  </si>
  <si>
    <t>Insurance - included in delivery partner fee percentage</t>
  </si>
  <si>
    <t>07.200.1000.10</t>
  </si>
  <si>
    <t>Insurance - excesses</t>
  </si>
  <si>
    <t>Insurance - expenditure on items below minimum claim excess</t>
  </si>
  <si>
    <t>Insurance excesses - damaged plant</t>
  </si>
  <si>
    <t>07.200.1000.20</t>
  </si>
  <si>
    <t>Insurance excesses - other than damaged plant</t>
  </si>
  <si>
    <t>07.990.1000.10</t>
  </si>
  <si>
    <t>Other Insurance</t>
  </si>
  <si>
    <t>Unallocated insurance costs</t>
  </si>
  <si>
    <t>07.990.1000.15</t>
  </si>
  <si>
    <t>Insurance costs not described/quantified in accordance with CBS</t>
  </si>
  <si>
    <t>07.990.1000.20</t>
  </si>
  <si>
    <t>09.990.1000.10</t>
  </si>
  <si>
    <t>Other - recoverable cost</t>
  </si>
  <si>
    <t>Unallocated recoverable costs</t>
  </si>
  <si>
    <t>09.990.1000.20</t>
  </si>
  <si>
    <t>09.990.1000.30</t>
  </si>
  <si>
    <t>Working Area Overhead</t>
  </si>
  <si>
    <t>09.990.2000.10</t>
  </si>
  <si>
    <t>Other - non recoverable cost</t>
  </si>
  <si>
    <t>Unallocated non-recoverable cost</t>
  </si>
  <si>
    <t>09.990.2000.20</t>
  </si>
  <si>
    <t>Actual Quantity</t>
  </si>
  <si>
    <t>Input Actual Quantities of Work</t>
  </si>
  <si>
    <t>days</t>
  </si>
  <si>
    <t>item</t>
  </si>
  <si>
    <t>lin m</t>
  </si>
  <si>
    <t>no.</t>
  </si>
  <si>
    <t>cu m</t>
  </si>
  <si>
    <t>sq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</si>
</sst>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Red]\-&quot;£&quot;#,##0.00"/>
    <numFmt numFmtId="44" formatCode="_-&quot;£&quot;* #,##0.00_-;\-&quot;£&quot;* #,##0.00_-;_-&quot;£&quot;* &quot;-&quot;??_-;_-@_-"/>
    <numFmt numFmtId="43" formatCode="_-* #,##0.00_-;\-* #,##0.00_-;_-* &quot;-&quot;??_-;_-@_-"/>
    <numFmt numFmtId="164" formatCode="&quot;£&quot;#,##0.00"/>
    <numFmt numFmtId="165" formatCode="dd/mm/yy;@"/>
    <numFmt numFmtId="166" formatCode="#,##0.00_ ;\-#,##0.00\ "/>
    <numFmt numFmtId="167" formatCode="0.0000"/>
    <numFmt numFmtId="168" formatCode="_-* #,##0_-;\-* #,##0_-;_-* &quot;-&quot;??_-;_-@_-"/>
  </numFmts>
  <fonts count="69" x14ac:knownFonts="1">
    <font>
      <sz val="12"/>
      <color theme="1"/>
      <name val="Arial"/>
      <family val="2"/>
    </font>
    <font>
      <sz val="12"/>
      <color theme="1"/>
      <name val="Arial"/>
      <family val="2"/>
    </font>
    <font>
      <sz val="11"/>
      <color theme="1"/>
      <name val="Calibri"/>
      <family val="2"/>
      <scheme val="minor"/>
    </font>
    <font>
      <sz val="8"/>
      <color theme="1"/>
      <name val="Arial"/>
      <family val="2"/>
    </font>
    <font>
      <b/>
      <sz val="9"/>
      <color theme="1"/>
      <name val="Arial"/>
      <family val="2"/>
    </font>
    <font>
      <sz val="9"/>
      <color theme="1"/>
      <name val="Arial"/>
      <family val="2"/>
    </font>
    <font>
      <sz val="9"/>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sz val="10"/>
      <color theme="1"/>
      <name val="Arial"/>
      <family val="2"/>
    </font>
    <font>
      <sz val="10"/>
      <name val="Arial"/>
      <family val="2"/>
    </font>
    <font>
      <sz val="10"/>
      <color indexed="8"/>
      <name val="Arial"/>
      <family val="2"/>
    </font>
    <font>
      <b/>
      <sz val="10"/>
      <color theme="1"/>
      <name val="Arial"/>
      <family val="2"/>
    </font>
    <font>
      <b/>
      <sz val="10"/>
      <color indexed="10"/>
      <name val="Arial"/>
      <family val="2"/>
    </font>
    <font>
      <b/>
      <sz val="10"/>
      <color indexed="8"/>
      <name val="Arial"/>
      <family val="2"/>
    </font>
    <font>
      <b/>
      <u/>
      <sz val="10"/>
      <color theme="1"/>
      <name val="Arial"/>
      <family val="2"/>
    </font>
    <font>
      <i/>
      <sz val="10"/>
      <name val="Arial"/>
      <family val="2"/>
    </font>
    <font>
      <i/>
      <sz val="10"/>
      <color theme="1"/>
      <name val="Arial"/>
      <family val="2"/>
    </font>
    <font>
      <sz val="10"/>
      <name val="Times New Roman"/>
      <family val="1"/>
    </font>
    <font>
      <b/>
      <sz val="10"/>
      <color indexed="10"/>
      <name val="Calibri"/>
      <family val="2"/>
    </font>
    <font>
      <sz val="11"/>
      <color indexed="8"/>
      <name val="Calibri"/>
      <family val="2"/>
      <charset val="1"/>
    </font>
    <font>
      <i/>
      <sz val="10"/>
      <color rgb="FFFF0000"/>
      <name val="Arial"/>
      <family val="2"/>
    </font>
    <font>
      <b/>
      <sz val="10"/>
      <name val="Arial"/>
      <family val="2"/>
    </font>
    <font>
      <b/>
      <i/>
      <sz val="10"/>
      <name val="Arial"/>
      <family val="2"/>
    </font>
    <font>
      <sz val="10"/>
      <name val="Calibri"/>
      <family val="2"/>
    </font>
    <font>
      <b/>
      <sz val="10"/>
      <name val="Calibri"/>
      <family val="2"/>
    </font>
    <font>
      <sz val="10"/>
      <color indexed="12"/>
      <name val="Calibri"/>
      <family val="2"/>
    </font>
    <font>
      <b/>
      <u/>
      <sz val="10"/>
      <color indexed="12"/>
      <name val="Calibri"/>
      <family val="2"/>
    </font>
    <font>
      <b/>
      <u/>
      <sz val="10"/>
      <color rgb="FFFF0000"/>
      <name val="Calibri"/>
      <family val="2"/>
    </font>
    <font>
      <b/>
      <sz val="10"/>
      <color rgb="FFFF0000"/>
      <name val="Calibri"/>
      <family val="2"/>
    </font>
    <font>
      <b/>
      <sz val="10"/>
      <color indexed="56"/>
      <name val="Calibri"/>
      <family val="2"/>
    </font>
    <font>
      <u/>
      <sz val="10"/>
      <color indexed="12"/>
      <name val="Calibri"/>
      <family val="2"/>
    </font>
    <font>
      <b/>
      <sz val="10"/>
      <color indexed="12"/>
      <name val="Calibri"/>
      <family val="2"/>
    </font>
    <font>
      <b/>
      <u/>
      <sz val="14"/>
      <color indexed="12"/>
      <name val="Calibri"/>
      <family val="2"/>
    </font>
    <font>
      <sz val="12"/>
      <name val="Arial"/>
      <family val="2"/>
    </font>
    <font>
      <b/>
      <sz val="9"/>
      <name val="Arial"/>
      <family val="2"/>
    </font>
    <font>
      <sz val="9"/>
      <name val="Arial"/>
      <family val="2"/>
    </font>
    <font>
      <b/>
      <sz val="9"/>
      <color indexed="81"/>
      <name val="Tahoma"/>
      <family val="2"/>
    </font>
    <font>
      <sz val="9"/>
      <color indexed="81"/>
      <name val="Tahoma"/>
      <family val="2"/>
    </font>
    <font>
      <sz val="11"/>
      <color rgb="FF006100"/>
      <name val="Calibri"/>
      <family val="2"/>
      <scheme val="minor"/>
    </font>
    <font>
      <sz val="8"/>
      <color rgb="FF006100"/>
      <name val="Arial"/>
      <family val="2"/>
    </font>
    <font>
      <b/>
      <u/>
      <sz val="12"/>
      <color theme="1"/>
      <name val="Arial"/>
      <family val="2"/>
    </font>
    <font>
      <b/>
      <sz val="9"/>
      <color rgb="FFFF0000"/>
      <name val="Arial"/>
      <family val="2"/>
    </font>
    <font>
      <b/>
      <sz val="9"/>
      <color indexed="10"/>
      <name val="Arial"/>
      <family val="2"/>
    </font>
    <font>
      <b/>
      <sz val="11"/>
      <color theme="1"/>
      <name val="Calibri"/>
      <family val="2"/>
      <scheme val="minor"/>
    </font>
    <font>
      <sz val="11"/>
      <color rgb="FFFF0000"/>
      <name val="Calibri"/>
      <family val="2"/>
      <scheme val="minor"/>
    </font>
    <font>
      <b/>
      <sz val="11"/>
      <color rgb="FFFF0000"/>
      <name val="Calibri"/>
      <family val="2"/>
      <scheme val="minor"/>
    </font>
    <font>
      <sz val="9"/>
      <color rgb="FFFF0000"/>
      <name val="Arial"/>
      <family val="2"/>
    </font>
    <font>
      <sz val="9"/>
      <color indexed="8"/>
      <name val="Arial"/>
      <family val="2"/>
    </font>
    <font>
      <b/>
      <sz val="9"/>
      <color indexed="8"/>
      <name val="Arial"/>
      <family val="2"/>
    </font>
    <font>
      <b/>
      <sz val="11"/>
      <color indexed="8"/>
      <name val="Arial"/>
      <family val="2"/>
    </font>
    <font>
      <sz val="11"/>
      <color theme="1"/>
      <name val="Arial"/>
      <family val="2"/>
    </font>
    <font>
      <b/>
      <sz val="11"/>
      <color theme="1"/>
      <name val="Arial"/>
      <family val="2"/>
    </font>
    <font>
      <sz val="10"/>
      <color rgb="FFFF0000"/>
      <name val="Arial"/>
      <family val="2"/>
    </font>
    <font>
      <b/>
      <u/>
      <sz val="14"/>
      <color theme="1"/>
      <name val="Arial"/>
      <family val="2"/>
    </font>
    <font>
      <b/>
      <sz val="11"/>
      <name val="Arial"/>
      <family val="2"/>
    </font>
    <font>
      <b/>
      <sz val="12"/>
      <color theme="1"/>
      <name val="Arial"/>
      <family val="2"/>
    </font>
    <font>
      <b/>
      <u/>
      <sz val="11"/>
      <color theme="1"/>
      <name val="Arial"/>
      <family val="2"/>
    </font>
    <font>
      <i/>
      <sz val="12"/>
      <color theme="1"/>
      <name val="Arial"/>
      <family val="2"/>
    </font>
    <font>
      <b/>
      <u/>
      <sz val="14"/>
      <color theme="1"/>
      <name val="Calibri"/>
      <family val="2"/>
      <scheme val="minor"/>
    </font>
    <font>
      <sz val="8"/>
      <name val="Calibri"/>
      <family val="2"/>
    </font>
    <font>
      <b/>
      <u/>
      <sz val="11"/>
      <color theme="1"/>
      <name val="Calibri"/>
      <family val="2"/>
      <scheme val="minor"/>
    </font>
    <font>
      <b/>
      <sz val="8"/>
      <color theme="1"/>
      <name val="Arial"/>
      <family val="2"/>
    </font>
    <font>
      <b/>
      <sz val="8"/>
      <color theme="1"/>
      <name val="Arial Narrow"/>
      <family val="2"/>
    </font>
    <font>
      <b/>
      <sz val="10"/>
      <color rgb="FFFF0000"/>
      <name val="Arial"/>
      <family val="2"/>
    </font>
    <font>
      <b/>
      <sz val="11"/>
      <color theme="0"/>
      <name val="Arial"/>
      <family val="2"/>
    </font>
    <font>
      <b/>
      <sz val="18"/>
      <name val="Arial"/>
      <family val="2"/>
    </font>
    <font>
      <b/>
      <sz val="12"/>
      <name val="Arial"/>
      <family val="2"/>
    </font>
  </fonts>
  <fills count="21">
    <fill>
      <patternFill patternType="none"/>
    </fill>
    <fill>
      <patternFill patternType="gray125"/>
    </fill>
    <fill>
      <patternFill patternType="solid">
        <fgColor rgb="FFC6EFCE"/>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2F2F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theme="0" tint="-0.14999847407452621"/>
      </patternFill>
    </fill>
  </fills>
  <borders count="77">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thin">
        <color theme="1"/>
      </top>
      <bottom/>
      <diagonal/>
    </border>
    <border>
      <left/>
      <right/>
      <top/>
      <bottom style="thin">
        <color theme="1"/>
      </bottom>
      <diagonal/>
    </border>
  </borders>
  <cellStyleXfs count="19">
    <xf numFmtId="0" fontId="0" fillId="0" borderId="0"/>
    <xf numFmtId="0" fontId="2" fillId="0" borderId="0"/>
    <xf numFmtId="0" fontId="1" fillId="0" borderId="0"/>
    <xf numFmtId="0" fontId="2" fillId="0" borderId="0"/>
    <xf numFmtId="0" fontId="11" fillId="0" borderId="0"/>
    <xf numFmtId="0" fontId="2" fillId="0" borderId="0"/>
    <xf numFmtId="0" fontId="19" fillId="0" borderId="0"/>
    <xf numFmtId="0" fontId="2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5" fillId="0" borderId="0"/>
    <xf numFmtId="44" fontId="1" fillId="0" borderId="0" applyFont="0" applyFill="0" applyBorder="0" applyAlignment="0" applyProtection="0"/>
    <xf numFmtId="0" fontId="40" fillId="2" borderId="0" applyNumberFormat="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5" fillId="0" borderId="0"/>
  </cellStyleXfs>
  <cellXfs count="551">
    <xf numFmtId="0" fontId="0" fillId="0" borderId="0" xfId="0"/>
    <xf numFmtId="0" fontId="2" fillId="0" borderId="0" xfId="1"/>
    <xf numFmtId="0" fontId="4" fillId="0" borderId="0" xfId="1" applyFont="1" applyFill="1" applyBorder="1" applyAlignment="1">
      <alignment horizontal="center"/>
    </xf>
    <xf numFmtId="0" fontId="6" fillId="0" borderId="0" xfId="1" applyFont="1"/>
    <xf numFmtId="0" fontId="6" fillId="5" borderId="1" xfId="1" applyFont="1" applyFill="1" applyBorder="1"/>
    <xf numFmtId="0" fontId="6" fillId="5" borderId="0" xfId="1" applyFont="1" applyFill="1"/>
    <xf numFmtId="0" fontId="6" fillId="5" borderId="0" xfId="1" applyFont="1" applyFill="1" applyAlignment="1">
      <alignment horizontal="left"/>
    </xf>
    <xf numFmtId="2" fontId="6" fillId="5" borderId="0" xfId="1" applyNumberFormat="1" applyFont="1" applyFill="1"/>
    <xf numFmtId="0" fontId="6" fillId="5" borderId="4" xfId="1" applyFont="1" applyFill="1" applyBorder="1"/>
    <xf numFmtId="2" fontId="7" fillId="5" borderId="4" xfId="1" applyNumberFormat="1" applyFont="1" applyFill="1" applyBorder="1"/>
    <xf numFmtId="0" fontId="7" fillId="5" borderId="0" xfId="1" applyFont="1" applyFill="1" applyAlignment="1">
      <alignment horizontal="center"/>
    </xf>
    <xf numFmtId="0" fontId="8" fillId="5" borderId="0" xfId="1" applyFont="1" applyFill="1" applyBorder="1" applyAlignment="1">
      <alignment horizontal="center"/>
    </xf>
    <xf numFmtId="0" fontId="7" fillId="5" borderId="0" xfId="1" applyFont="1" applyFill="1" applyBorder="1" applyAlignment="1">
      <alignment horizontal="left"/>
    </xf>
    <xf numFmtId="0" fontId="6" fillId="5" borderId="0" xfId="1" applyFont="1" applyFill="1" applyAlignment="1">
      <alignment wrapText="1"/>
    </xf>
    <xf numFmtId="0" fontId="6" fillId="0" borderId="0" xfId="1" applyFont="1" applyFill="1" applyBorder="1"/>
    <xf numFmtId="0" fontId="10" fillId="0" borderId="0" xfId="1" applyFont="1"/>
    <xf numFmtId="0" fontId="10" fillId="0" borderId="22" xfId="2" applyFont="1" applyBorder="1"/>
    <xf numFmtId="0" fontId="10" fillId="0" borderId="3" xfId="2" applyFont="1" applyBorder="1"/>
    <xf numFmtId="0" fontId="10" fillId="0" borderId="23" xfId="2" applyFont="1" applyBorder="1"/>
    <xf numFmtId="0" fontId="10" fillId="0" borderId="24" xfId="2" applyFont="1" applyBorder="1"/>
    <xf numFmtId="0" fontId="10" fillId="0" borderId="0" xfId="2" applyFont="1" applyBorder="1"/>
    <xf numFmtId="0" fontId="10" fillId="0" borderId="25" xfId="2" applyFont="1" applyBorder="1"/>
    <xf numFmtId="0" fontId="10" fillId="0" borderId="0" xfId="3" applyFont="1" applyBorder="1"/>
    <xf numFmtId="0" fontId="10" fillId="0" borderId="24" xfId="3" applyFont="1" applyBorder="1"/>
    <xf numFmtId="0" fontId="10" fillId="0" borderId="0" xfId="3" applyFont="1" applyFill="1" applyBorder="1"/>
    <xf numFmtId="0" fontId="13" fillId="0" borderId="0" xfId="3" applyFont="1" applyBorder="1" applyAlignment="1">
      <alignment horizontal="right"/>
    </xf>
    <xf numFmtId="0" fontId="10" fillId="0" borderId="25" xfId="3" applyFont="1" applyBorder="1"/>
    <xf numFmtId="164" fontId="13" fillId="0" borderId="0" xfId="3" applyNumberFormat="1" applyFont="1" applyFill="1" applyBorder="1"/>
    <xf numFmtId="0" fontId="13" fillId="0" borderId="25" xfId="2" applyFont="1" applyBorder="1"/>
    <xf numFmtId="0" fontId="13" fillId="0" borderId="0" xfId="2" applyFont="1" applyBorder="1"/>
    <xf numFmtId="0" fontId="10" fillId="0" borderId="0" xfId="2" applyFont="1" applyFill="1" applyBorder="1"/>
    <xf numFmtId="0" fontId="13" fillId="0" borderId="0" xfId="2" applyFont="1" applyFill="1" applyBorder="1" applyAlignment="1">
      <alignment horizontal="left"/>
    </xf>
    <xf numFmtId="0" fontId="16" fillId="0" borderId="25" xfId="2" applyFont="1" applyBorder="1"/>
    <xf numFmtId="0" fontId="17" fillId="0" borderId="25" xfId="4" applyFont="1" applyBorder="1" applyAlignment="1" applyProtection="1">
      <alignment vertical="center"/>
    </xf>
    <xf numFmtId="0" fontId="17" fillId="0" borderId="25" xfId="4" applyFont="1" applyBorder="1" applyProtection="1"/>
    <xf numFmtId="0" fontId="16" fillId="0" borderId="25" xfId="2" applyFont="1" applyFill="1" applyBorder="1"/>
    <xf numFmtId="0" fontId="11" fillId="0" borderId="24" xfId="5" applyFont="1" applyBorder="1"/>
    <xf numFmtId="0" fontId="11" fillId="0" borderId="0" xfId="5" applyFont="1" applyBorder="1"/>
    <xf numFmtId="0" fontId="13" fillId="0" borderId="24" xfId="5" applyFont="1" applyBorder="1"/>
    <xf numFmtId="0" fontId="13" fillId="0" borderId="0" xfId="5" applyFont="1" applyBorder="1"/>
    <xf numFmtId="0" fontId="10" fillId="0" borderId="27" xfId="2" applyFont="1" applyBorder="1"/>
    <xf numFmtId="0" fontId="10" fillId="0" borderId="2" xfId="2" applyFont="1" applyBorder="1"/>
    <xf numFmtId="0" fontId="10" fillId="0" borderId="28" xfId="2" applyFont="1" applyBorder="1"/>
    <xf numFmtId="0" fontId="10" fillId="0" borderId="0" xfId="1" applyFont="1" applyProtection="1"/>
    <xf numFmtId="0" fontId="10" fillId="0" borderId="0" xfId="5" applyFont="1" applyBorder="1" applyAlignment="1" applyProtection="1">
      <alignment vertical="center"/>
    </xf>
    <xf numFmtId="40" fontId="13" fillId="0" borderId="29" xfId="5" applyNumberFormat="1" applyFont="1" applyBorder="1" applyAlignment="1" applyProtection="1">
      <alignment vertical="center"/>
    </xf>
    <xf numFmtId="4" fontId="13" fillId="0" borderId="29" xfId="5" applyNumberFormat="1" applyFont="1" applyBorder="1" applyAlignment="1" applyProtection="1">
      <alignment vertical="center"/>
    </xf>
    <xf numFmtId="0" fontId="13" fillId="0" borderId="29" xfId="5" applyFont="1" applyBorder="1" applyAlignment="1" applyProtection="1">
      <alignment vertical="center"/>
    </xf>
    <xf numFmtId="40" fontId="10" fillId="0" borderId="0" xfId="5" applyNumberFormat="1" applyFont="1" applyBorder="1" applyAlignment="1" applyProtection="1">
      <alignment vertical="center"/>
    </xf>
    <xf numFmtId="40" fontId="10" fillId="0" borderId="0" xfId="5" applyNumberFormat="1" applyFont="1" applyBorder="1" applyAlignment="1" applyProtection="1"/>
    <xf numFmtId="4" fontId="10" fillId="0" borderId="0" xfId="5" applyNumberFormat="1" applyFont="1" applyBorder="1" applyAlignment="1" applyProtection="1">
      <alignment vertical="center"/>
    </xf>
    <xf numFmtId="0" fontId="18" fillId="0" borderId="0" xfId="5" applyFont="1" applyBorder="1" applyAlignment="1" applyProtection="1">
      <alignment vertical="center"/>
    </xf>
    <xf numFmtId="0" fontId="10" fillId="0" borderId="0" xfId="5" applyFont="1" applyBorder="1" applyAlignment="1" applyProtection="1">
      <alignment vertical="center" wrapText="1"/>
    </xf>
    <xf numFmtId="0" fontId="13" fillId="0" borderId="0" xfId="5" applyFont="1" applyBorder="1" applyAlignment="1" applyProtection="1">
      <alignment horizontal="center" vertical="center" wrapText="1"/>
    </xf>
    <xf numFmtId="0" fontId="13" fillId="0" borderId="0" xfId="5" applyFont="1" applyBorder="1" applyAlignment="1" applyProtection="1">
      <alignment horizontal="right" vertical="center" wrapText="1"/>
    </xf>
    <xf numFmtId="0" fontId="13" fillId="0" borderId="0" xfId="5" applyFont="1" applyBorder="1" applyAlignment="1" applyProtection="1">
      <alignment vertical="center" wrapText="1"/>
    </xf>
    <xf numFmtId="0" fontId="13" fillId="0" borderId="6" xfId="5" applyFont="1" applyBorder="1" applyAlignment="1" applyProtection="1">
      <alignment horizontal="center" vertical="center" wrapText="1"/>
    </xf>
    <xf numFmtId="0" fontId="13" fillId="0" borderId="6" xfId="5" applyFont="1" applyBorder="1" applyAlignment="1" applyProtection="1">
      <alignment horizontal="right" vertical="center" wrapText="1"/>
    </xf>
    <xf numFmtId="0" fontId="13" fillId="0" borderId="6" xfId="5" applyFont="1" applyBorder="1" applyAlignment="1" applyProtection="1">
      <alignment vertical="center" wrapText="1"/>
    </xf>
    <xf numFmtId="0" fontId="22" fillId="0" borderId="0" xfId="4" applyFont="1" applyFill="1" applyBorder="1" applyAlignment="1" applyProtection="1">
      <alignment shrinkToFit="1"/>
      <protection locked="0"/>
    </xf>
    <xf numFmtId="0" fontId="22" fillId="0" borderId="24" xfId="4" applyFont="1" applyFill="1" applyBorder="1" applyAlignment="1" applyProtection="1">
      <alignment shrinkToFit="1"/>
      <protection locked="0"/>
    </xf>
    <xf numFmtId="0" fontId="25" fillId="0" borderId="0" xfId="6" applyFont="1" applyProtection="1"/>
    <xf numFmtId="0" fontId="25" fillId="0" borderId="0" xfId="6" applyFont="1" applyBorder="1" applyAlignment="1" applyProtection="1">
      <alignment horizontal="center"/>
    </xf>
    <xf numFmtId="44" fontId="25" fillId="0" borderId="0" xfId="9" applyFont="1" applyProtection="1"/>
    <xf numFmtId="0" fontId="25" fillId="0" borderId="0" xfId="6" applyFont="1" applyProtection="1">
      <protection locked="0"/>
    </xf>
    <xf numFmtId="43" fontId="25" fillId="0" borderId="0" xfId="8" applyFont="1" applyAlignment="1" applyProtection="1">
      <protection locked="0"/>
    </xf>
    <xf numFmtId="0" fontId="25" fillId="0" borderId="0" xfId="6" applyFont="1" applyAlignment="1" applyProtection="1">
      <alignment horizontal="center"/>
      <protection locked="0"/>
    </xf>
    <xf numFmtId="0" fontId="25" fillId="0" borderId="0" xfId="6" applyFont="1" applyBorder="1" applyProtection="1">
      <protection locked="0"/>
    </xf>
    <xf numFmtId="0" fontId="25" fillId="0" borderId="0" xfId="6" applyFont="1" applyFill="1" applyAlignment="1" applyProtection="1">
      <alignment horizontal="center"/>
      <protection locked="0"/>
    </xf>
    <xf numFmtId="0" fontId="25" fillId="0" borderId="0" xfId="6" applyFont="1" applyAlignment="1" applyProtection="1">
      <alignment horizontal="left"/>
      <protection locked="0"/>
    </xf>
    <xf numFmtId="0" fontId="2" fillId="0" borderId="0" xfId="1" applyProtection="1">
      <protection locked="0"/>
    </xf>
    <xf numFmtId="0" fontId="27" fillId="0" borderId="0" xfId="6" applyFont="1" applyProtection="1"/>
    <xf numFmtId="44" fontId="28" fillId="0" borderId="0" xfId="9" applyFont="1" applyBorder="1" applyAlignment="1" applyProtection="1">
      <alignment horizontal="center"/>
    </xf>
    <xf numFmtId="0" fontId="27" fillId="0" borderId="0" xfId="6" applyFont="1" applyFill="1" applyBorder="1" applyAlignment="1" applyProtection="1">
      <alignment horizontal="center"/>
    </xf>
    <xf numFmtId="0" fontId="29" fillId="0" borderId="0" xfId="6" applyFont="1" applyAlignment="1" applyProtection="1">
      <alignment horizontal="center"/>
    </xf>
    <xf numFmtId="0" fontId="30" fillId="0" borderId="0" xfId="6" applyFont="1" applyAlignment="1" applyProtection="1">
      <alignment horizontal="center"/>
    </xf>
    <xf numFmtId="0" fontId="31" fillId="0" borderId="0" xfId="6" applyFont="1" applyProtection="1">
      <protection locked="0"/>
    </xf>
    <xf numFmtId="4" fontId="25" fillId="7" borderId="30" xfId="6" applyNumberFormat="1" applyFont="1" applyFill="1" applyBorder="1" applyAlignment="1" applyProtection="1">
      <alignment horizontal="center"/>
      <protection locked="0"/>
    </xf>
    <xf numFmtId="44" fontId="25" fillId="7" borderId="30" xfId="9" applyFont="1" applyFill="1" applyBorder="1" applyAlignment="1" applyProtection="1">
      <alignment horizontal="center" vertical="center"/>
      <protection locked="0"/>
    </xf>
    <xf numFmtId="0" fontId="25" fillId="7" borderId="30" xfId="6" applyFont="1" applyFill="1" applyBorder="1" applyAlignment="1" applyProtection="1">
      <alignment horizontal="center" vertical="center"/>
      <protection locked="0"/>
    </xf>
    <xf numFmtId="0" fontId="27" fillId="0" borderId="0" xfId="6" applyFont="1" applyAlignment="1" applyProtection="1">
      <alignment horizontal="center"/>
    </xf>
    <xf numFmtId="0" fontId="27" fillId="0" borderId="17" xfId="6" applyFont="1" applyFill="1" applyBorder="1" applyProtection="1"/>
    <xf numFmtId="44" fontId="28" fillId="0" borderId="0" xfId="9" applyFont="1" applyAlignment="1" applyProtection="1">
      <alignment horizontal="center"/>
    </xf>
    <xf numFmtId="0" fontId="32" fillId="0" borderId="0" xfId="6" applyFont="1" applyBorder="1" applyAlignment="1" applyProtection="1">
      <alignment horizontal="center"/>
    </xf>
    <xf numFmtId="0" fontId="33" fillId="0" borderId="0" xfId="6" applyFont="1" applyProtection="1"/>
    <xf numFmtId="0" fontId="26" fillId="0" borderId="0" xfId="6" applyFont="1" applyFill="1" applyBorder="1" applyAlignment="1" applyProtection="1">
      <alignment horizontal="center"/>
    </xf>
    <xf numFmtId="14" fontId="33" fillId="0" borderId="0" xfId="9" applyNumberFormat="1" applyFont="1" applyProtection="1"/>
    <xf numFmtId="0" fontId="33" fillId="10" borderId="32" xfId="6" applyFont="1" applyFill="1" applyBorder="1" applyAlignment="1" applyProtection="1">
      <alignment horizontal="center" vertical="center"/>
    </xf>
    <xf numFmtId="0" fontId="34" fillId="0" borderId="0" xfId="6" applyFont="1" applyAlignment="1" applyProtection="1">
      <alignment horizontal="center" vertical="center" wrapText="1"/>
    </xf>
    <xf numFmtId="0" fontId="5" fillId="0" borderId="0" xfId="1" applyFont="1"/>
    <xf numFmtId="0" fontId="4" fillId="0" borderId="0" xfId="1" applyFont="1" applyAlignment="1" applyProtection="1">
      <alignment horizontal="right" vertical="center"/>
    </xf>
    <xf numFmtId="8" fontId="6" fillId="0" borderId="0" xfId="1" applyNumberFormat="1" applyFont="1"/>
    <xf numFmtId="8" fontId="4" fillId="0" borderId="2" xfId="1" applyNumberFormat="1" applyFont="1" applyBorder="1"/>
    <xf numFmtId="8" fontId="4" fillId="0" borderId="0" xfId="1" applyNumberFormat="1" applyFont="1" applyAlignment="1">
      <alignment horizontal="right"/>
    </xf>
    <xf numFmtId="0" fontId="4" fillId="0" borderId="0" xfId="1" applyFont="1" applyAlignment="1">
      <alignment horizontal="right"/>
    </xf>
    <xf numFmtId="0" fontId="37" fillId="0" borderId="0" xfId="11" applyFont="1" applyProtection="1"/>
    <xf numFmtId="10" fontId="6" fillId="0" borderId="32" xfId="12" applyNumberFormat="1" applyFont="1" applyFill="1" applyBorder="1"/>
    <xf numFmtId="8" fontId="6" fillId="0" borderId="33" xfId="12" applyNumberFormat="1" applyFont="1" applyFill="1" applyBorder="1"/>
    <xf numFmtId="8" fontId="6" fillId="0" borderId="32" xfId="12" applyNumberFormat="1" applyFont="1" applyFill="1" applyBorder="1"/>
    <xf numFmtId="0" fontId="6" fillId="10" borderId="33" xfId="1" applyFont="1" applyFill="1" applyBorder="1" applyAlignment="1">
      <alignment horizontal="center"/>
    </xf>
    <xf numFmtId="0" fontId="4" fillId="0" borderId="0" xfId="1" quotePrefix="1" applyFont="1" applyAlignment="1">
      <alignment horizontal="right"/>
    </xf>
    <xf numFmtId="8" fontId="37" fillId="0" borderId="34" xfId="11" applyNumberFormat="1" applyFont="1" applyFill="1" applyBorder="1" applyAlignment="1" applyProtection="1">
      <alignment vertical="center"/>
    </xf>
    <xf numFmtId="8" fontId="37" fillId="0" borderId="35" xfId="11" applyNumberFormat="1" applyFont="1" applyFill="1" applyBorder="1" applyAlignment="1" applyProtection="1">
      <alignment vertical="center"/>
    </xf>
    <xf numFmtId="8" fontId="37" fillId="0" borderId="36" xfId="11" applyNumberFormat="1" applyFont="1" applyFill="1" applyBorder="1" applyAlignment="1" applyProtection="1">
      <alignment vertical="center"/>
    </xf>
    <xf numFmtId="8" fontId="37" fillId="0" borderId="15" xfId="11" applyNumberFormat="1" applyFont="1" applyFill="1" applyBorder="1" applyAlignment="1" applyProtection="1">
      <alignment vertical="center"/>
    </xf>
    <xf numFmtId="44" fontId="6" fillId="11" borderId="32" xfId="12" applyNumberFormat="1" applyFont="1" applyFill="1" applyBorder="1"/>
    <xf numFmtId="0" fontId="36" fillId="0" borderId="22" xfId="11" applyFont="1" applyFill="1" applyBorder="1" applyAlignment="1" applyProtection="1">
      <alignment horizontal="center" vertical="center" wrapText="1"/>
    </xf>
    <xf numFmtId="0" fontId="36" fillId="0" borderId="38" xfId="11" applyFont="1" applyFill="1" applyBorder="1" applyAlignment="1" applyProtection="1">
      <alignment horizontal="center" vertical="center" wrapText="1"/>
    </xf>
    <xf numFmtId="0" fontId="4" fillId="0" borderId="39" xfId="1" applyFont="1" applyFill="1" applyBorder="1" applyAlignment="1">
      <alignment horizontal="center" wrapText="1"/>
    </xf>
    <xf numFmtId="0" fontId="4" fillId="0" borderId="40" xfId="1" applyFont="1" applyFill="1" applyBorder="1" applyAlignment="1">
      <alignment horizontal="center" wrapText="1"/>
    </xf>
    <xf numFmtId="0" fontId="4" fillId="0" borderId="41" xfId="1" applyFont="1" applyFill="1" applyBorder="1" applyAlignment="1">
      <alignment horizontal="center" wrapText="1"/>
    </xf>
    <xf numFmtId="0" fontId="4" fillId="0" borderId="0" xfId="1" applyFont="1" applyAlignment="1">
      <alignment horizontal="center" wrapText="1"/>
    </xf>
    <xf numFmtId="0" fontId="4" fillId="0" borderId="0" xfId="1" applyFont="1" applyAlignment="1">
      <alignment horizontal="center"/>
    </xf>
    <xf numFmtId="0" fontId="6" fillId="10" borderId="32" xfId="1" applyFont="1" applyFill="1" applyBorder="1" applyAlignment="1">
      <alignment horizontal="center"/>
    </xf>
    <xf numFmtId="0" fontId="6" fillId="0" borderId="0" xfId="1" applyFont="1" applyAlignment="1">
      <alignment horizontal="center"/>
    </xf>
    <xf numFmtId="0" fontId="6" fillId="0" borderId="32" xfId="1" applyFont="1" applyFill="1" applyBorder="1" applyAlignment="1">
      <alignment horizontal="center"/>
    </xf>
    <xf numFmtId="0" fontId="6" fillId="0" borderId="0" xfId="1" applyFont="1" applyAlignment="1">
      <alignment horizontal="right"/>
    </xf>
    <xf numFmtId="14" fontId="6" fillId="10" borderId="32" xfId="1" applyNumberFormat="1" applyFont="1" applyFill="1" applyBorder="1" applyAlignment="1">
      <alignment horizontal="center"/>
    </xf>
    <xf numFmtId="0" fontId="4" fillId="0" borderId="32" xfId="1" applyFont="1" applyFill="1" applyBorder="1" applyAlignment="1">
      <alignment horizontal="center"/>
    </xf>
    <xf numFmtId="0" fontId="7" fillId="0" borderId="0" xfId="1" applyFont="1"/>
    <xf numFmtId="0" fontId="4" fillId="0" borderId="0" xfId="1" applyFont="1" applyAlignment="1">
      <alignment horizontal="centerContinuous"/>
    </xf>
    <xf numFmtId="164" fontId="2" fillId="0" borderId="29" xfId="1" applyNumberFormat="1" applyBorder="1"/>
    <xf numFmtId="164" fontId="2" fillId="0" borderId="0" xfId="1" applyNumberFormat="1"/>
    <xf numFmtId="0" fontId="45" fillId="0" borderId="0" xfId="1" applyFont="1" applyAlignment="1">
      <alignment horizontal="right"/>
    </xf>
    <xf numFmtId="0" fontId="46" fillId="0" borderId="0" xfId="1" applyFont="1"/>
    <xf numFmtId="0" fontId="4" fillId="0" borderId="0" xfId="1" applyFont="1" applyFill="1" applyAlignment="1">
      <alignment horizontal="right" vertical="center"/>
    </xf>
    <xf numFmtId="0" fontId="10" fillId="0" borderId="0" xfId="1" applyFont="1" applyAlignment="1" applyProtection="1">
      <alignment horizontal="center" vertical="center" wrapText="1"/>
    </xf>
    <xf numFmtId="164" fontId="45" fillId="0" borderId="0" xfId="1" applyNumberFormat="1" applyFont="1"/>
    <xf numFmtId="0" fontId="47" fillId="0" borderId="0" xfId="1" applyFont="1" applyAlignment="1">
      <alignment horizontal="right"/>
    </xf>
    <xf numFmtId="0" fontId="5" fillId="0" borderId="0" xfId="1" applyFont="1" applyAlignment="1" applyProtection="1">
      <alignment horizontal="center" vertical="center" wrapText="1"/>
    </xf>
    <xf numFmtId="0" fontId="5" fillId="0" borderId="0" xfId="1" applyFont="1" applyProtection="1"/>
    <xf numFmtId="164" fontId="4" fillId="13" borderId="5" xfId="1" applyNumberFormat="1" applyFont="1" applyFill="1" applyBorder="1" applyAlignment="1" applyProtection="1">
      <alignment vertical="center"/>
    </xf>
    <xf numFmtId="10" fontId="48" fillId="14" borderId="8" xfId="14" applyNumberFormat="1" applyFont="1" applyFill="1" applyBorder="1" applyAlignment="1" applyProtection="1">
      <alignment horizontal="center" vertical="center"/>
    </xf>
    <xf numFmtId="10" fontId="48" fillId="14" borderId="11" xfId="14" applyNumberFormat="1" applyFont="1" applyFill="1" applyBorder="1" applyAlignment="1" applyProtection="1">
      <alignment horizontal="center" vertical="center"/>
    </xf>
    <xf numFmtId="43" fontId="5" fillId="0" borderId="0" xfId="15" applyFont="1" applyAlignment="1" applyProtection="1">
      <alignment horizontal="left" vertical="center"/>
    </xf>
    <xf numFmtId="0" fontId="5" fillId="0" borderId="0" xfId="1" applyFont="1" applyAlignment="1" applyProtection="1">
      <alignment horizontal="left" vertical="center"/>
    </xf>
    <xf numFmtId="43" fontId="5" fillId="0" borderId="0" xfId="15" applyFont="1" applyAlignment="1" applyProtection="1">
      <alignment horizontal="center" vertical="center" wrapText="1"/>
    </xf>
    <xf numFmtId="0" fontId="50" fillId="9" borderId="11" xfId="14" applyFont="1" applyFill="1" applyBorder="1" applyAlignment="1" applyProtection="1">
      <alignment horizontal="center" vertical="center"/>
    </xf>
    <xf numFmtId="44" fontId="45" fillId="0" borderId="4" xfId="1" applyNumberFormat="1" applyFont="1" applyBorder="1"/>
    <xf numFmtId="0" fontId="51" fillId="0" borderId="4" xfId="14" applyFont="1" applyFill="1" applyBorder="1" applyAlignment="1" applyProtection="1">
      <alignment horizontal="center" vertical="center"/>
    </xf>
    <xf numFmtId="44" fontId="2" fillId="0" borderId="0" xfId="1" applyNumberFormat="1"/>
    <xf numFmtId="0" fontId="51" fillId="9" borderId="11" xfId="14" applyFont="1" applyFill="1" applyBorder="1" applyAlignment="1" applyProtection="1">
      <alignment horizontal="center" vertical="center"/>
    </xf>
    <xf numFmtId="8" fontId="2" fillId="0" borderId="0" xfId="1" applyNumberFormat="1"/>
    <xf numFmtId="0" fontId="52" fillId="0" borderId="0" xfId="1" applyFont="1"/>
    <xf numFmtId="0" fontId="1" fillId="0" borderId="0" xfId="1" applyFont="1"/>
    <xf numFmtId="0" fontId="1" fillId="0" borderId="0" xfId="1" applyFont="1" applyAlignment="1">
      <alignment vertical="center"/>
    </xf>
    <xf numFmtId="14" fontId="10" fillId="0" borderId="0" xfId="1" applyNumberFormat="1" applyFont="1"/>
    <xf numFmtId="14" fontId="10" fillId="0" borderId="0" xfId="1" applyNumberFormat="1" applyFont="1" applyAlignment="1" applyProtection="1">
      <alignment horizontal="center"/>
    </xf>
    <xf numFmtId="14" fontId="10" fillId="0" borderId="0" xfId="1" applyNumberFormat="1" applyFont="1" applyAlignment="1" applyProtection="1">
      <alignment horizontal="center" wrapText="1"/>
    </xf>
    <xf numFmtId="17" fontId="10" fillId="0" borderId="0" xfId="1" applyNumberFormat="1" applyFont="1" applyAlignment="1">
      <alignment horizontal="center"/>
    </xf>
    <xf numFmtId="0" fontId="13" fillId="0" borderId="0" xfId="1" applyFont="1" applyAlignment="1" applyProtection="1">
      <alignment wrapText="1"/>
    </xf>
    <xf numFmtId="0" fontId="13" fillId="0" borderId="0" xfId="1" applyFont="1" applyAlignment="1" applyProtection="1">
      <alignment horizontal="center" wrapText="1"/>
    </xf>
    <xf numFmtId="43" fontId="13" fillId="0" borderId="0" xfId="1" applyNumberFormat="1" applyFont="1" applyAlignment="1" applyProtection="1">
      <alignment horizontal="center" wrapText="1"/>
    </xf>
    <xf numFmtId="0" fontId="53" fillId="0" borderId="0" xfId="1" applyFont="1" applyAlignment="1">
      <alignment horizontal="center"/>
    </xf>
    <xf numFmtId="0" fontId="45" fillId="0" borderId="0" xfId="1" applyFont="1" applyAlignment="1">
      <alignment horizontal="center"/>
    </xf>
    <xf numFmtId="0" fontId="10" fillId="0" borderId="0" xfId="1" applyFont="1" applyFill="1" applyBorder="1" applyAlignment="1" applyProtection="1">
      <protection locked="0"/>
    </xf>
    <xf numFmtId="166" fontId="25" fillId="7" borderId="50" xfId="9" applyNumberFormat="1" applyFont="1" applyFill="1" applyBorder="1" applyAlignment="1" applyProtection="1">
      <alignment horizontal="center" vertical="center"/>
      <protection locked="0"/>
    </xf>
    <xf numFmtId="0" fontId="25" fillId="8" borderId="5" xfId="6" applyFont="1" applyFill="1" applyBorder="1" applyProtection="1">
      <protection locked="0"/>
    </xf>
    <xf numFmtId="0" fontId="27" fillId="15" borderId="0" xfId="6" applyFont="1" applyFill="1" applyProtection="1"/>
    <xf numFmtId="0" fontId="25" fillId="15" borderId="0" xfId="6" applyFont="1" applyFill="1" applyProtection="1"/>
    <xf numFmtId="0" fontId="27" fillId="15" borderId="0" xfId="6" applyFont="1" applyFill="1" applyAlignment="1" applyProtection="1"/>
    <xf numFmtId="0" fontId="27" fillId="15" borderId="0" xfId="6" applyFont="1" applyFill="1" applyAlignment="1" applyProtection="1">
      <alignment horizontal="center"/>
    </xf>
    <xf numFmtId="0" fontId="25" fillId="15" borderId="0" xfId="6" applyFont="1" applyFill="1" applyProtection="1">
      <protection locked="0"/>
    </xf>
    <xf numFmtId="44" fontId="28" fillId="15" borderId="0" xfId="9" applyFont="1" applyFill="1" applyBorder="1" applyAlignment="1" applyProtection="1">
      <alignment horizontal="center"/>
    </xf>
    <xf numFmtId="0" fontId="28" fillId="3" borderId="5" xfId="6" applyFont="1" applyFill="1" applyBorder="1" applyAlignment="1" applyProtection="1">
      <alignment horizontal="center"/>
    </xf>
    <xf numFmtId="44" fontId="25" fillId="3" borderId="5" xfId="6" applyNumberFormat="1" applyFont="1" applyFill="1" applyBorder="1" applyProtection="1">
      <protection locked="0"/>
    </xf>
    <xf numFmtId="44" fontId="0" fillId="0" borderId="0" xfId="9" applyFont="1"/>
    <xf numFmtId="44" fontId="0" fillId="0" borderId="0" xfId="0" applyNumberFormat="1"/>
    <xf numFmtId="44" fontId="6" fillId="10" borderId="32" xfId="12" applyNumberFormat="1" applyFont="1" applyFill="1" applyBorder="1"/>
    <xf numFmtId="0" fontId="54" fillId="0" borderId="0" xfId="1" applyFont="1" applyBorder="1" applyAlignment="1" applyProtection="1">
      <alignment horizontal="center"/>
    </xf>
    <xf numFmtId="164" fontId="6" fillId="10" borderId="32" xfId="12" applyNumberFormat="1" applyFont="1" applyFill="1" applyBorder="1"/>
    <xf numFmtId="0" fontId="7" fillId="0" borderId="0" xfId="1" applyFont="1" applyBorder="1"/>
    <xf numFmtId="0" fontId="6" fillId="0" borderId="0" xfId="1" applyFont="1" applyBorder="1"/>
    <xf numFmtId="0" fontId="0" fillId="0" borderId="0" xfId="0" applyBorder="1"/>
    <xf numFmtId="0" fontId="6" fillId="0" borderId="0" xfId="1" applyFont="1" applyFill="1" applyBorder="1" applyAlignment="1">
      <alignment horizontal="center"/>
    </xf>
    <xf numFmtId="0" fontId="4" fillId="0" borderId="0" xfId="1" applyFont="1" applyFill="1" applyBorder="1" applyAlignment="1">
      <alignment horizontal="right"/>
    </xf>
    <xf numFmtId="14" fontId="6" fillId="0" borderId="0" xfId="1" applyNumberFormat="1" applyFont="1" applyFill="1" applyBorder="1" applyAlignment="1">
      <alignment horizontal="center"/>
    </xf>
    <xf numFmtId="0" fontId="6" fillId="0" borderId="0" xfId="1" applyFont="1" applyFill="1" applyBorder="1" applyAlignment="1">
      <alignment horizontal="right"/>
    </xf>
    <xf numFmtId="0" fontId="0" fillId="0" borderId="0" xfId="0" applyFont="1"/>
    <xf numFmtId="0" fontId="55" fillId="0" borderId="0" xfId="0" applyFont="1"/>
    <xf numFmtId="0" fontId="53" fillId="0" borderId="0" xfId="0" applyFont="1"/>
    <xf numFmtId="17" fontId="53" fillId="9" borderId="13" xfId="0" applyNumberFormat="1" applyFont="1" applyFill="1" applyBorder="1"/>
    <xf numFmtId="17" fontId="53" fillId="0" borderId="0" xfId="0" applyNumberFormat="1" applyFont="1" applyAlignment="1">
      <alignment horizontal="center"/>
    </xf>
    <xf numFmtId="0" fontId="53" fillId="9" borderId="53" xfId="0" applyFont="1" applyFill="1" applyBorder="1"/>
    <xf numFmtId="44" fontId="56" fillId="0" borderId="19" xfId="9" applyFont="1" applyBorder="1"/>
    <xf numFmtId="44" fontId="56" fillId="0" borderId="0" xfId="9" applyFont="1"/>
    <xf numFmtId="0" fontId="53" fillId="9" borderId="54" xfId="0" applyFont="1" applyFill="1" applyBorder="1" applyAlignment="1">
      <alignment wrapText="1"/>
    </xf>
    <xf numFmtId="44" fontId="56" fillId="0" borderId="16" xfId="9" applyFont="1" applyBorder="1"/>
    <xf numFmtId="0" fontId="53" fillId="9" borderId="5" xfId="0" applyFont="1" applyFill="1" applyBorder="1" applyAlignment="1">
      <alignment wrapText="1"/>
    </xf>
    <xf numFmtId="44" fontId="56" fillId="0" borderId="5" xfId="9" applyFont="1" applyBorder="1"/>
    <xf numFmtId="0" fontId="53" fillId="10" borderId="5" xfId="0" applyFont="1" applyFill="1" applyBorder="1"/>
    <xf numFmtId="44" fontId="56" fillId="10" borderId="14" xfId="9" applyFont="1" applyFill="1" applyBorder="1"/>
    <xf numFmtId="44" fontId="56" fillId="10" borderId="6" xfId="9" applyFont="1" applyFill="1" applyBorder="1"/>
    <xf numFmtId="44" fontId="56" fillId="10" borderId="13" xfId="9" applyFont="1" applyFill="1" applyBorder="1"/>
    <xf numFmtId="0" fontId="56" fillId="0" borderId="0" xfId="0" applyFont="1"/>
    <xf numFmtId="44" fontId="53" fillId="0" borderId="0" xfId="9" applyFont="1"/>
    <xf numFmtId="44" fontId="53" fillId="0" borderId="0" xfId="0" applyNumberFormat="1" applyFont="1"/>
    <xf numFmtId="0" fontId="33" fillId="0" borderId="2" xfId="6" applyFont="1" applyFill="1" applyBorder="1" applyAlignment="1" applyProtection="1">
      <alignment horizontal="center" vertical="center"/>
    </xf>
    <xf numFmtId="9" fontId="33" fillId="0" borderId="2" xfId="10" applyFont="1" applyFill="1" applyBorder="1" applyAlignment="1" applyProtection="1">
      <alignment horizontal="center" vertical="center"/>
      <protection locked="0"/>
    </xf>
    <xf numFmtId="0" fontId="25" fillId="0" borderId="0" xfId="6" applyFont="1" applyBorder="1" applyProtection="1"/>
    <xf numFmtId="0" fontId="32" fillId="0" borderId="0" xfId="6" applyFont="1" applyBorder="1" applyProtection="1"/>
    <xf numFmtId="0" fontId="33" fillId="0" borderId="0" xfId="6" applyFont="1" applyBorder="1" applyProtection="1"/>
    <xf numFmtId="0" fontId="57" fillId="0" borderId="0" xfId="0" applyFont="1"/>
    <xf numFmtId="44" fontId="6" fillId="0" borderId="32" xfId="12" applyNumberFormat="1" applyFont="1" applyFill="1" applyBorder="1"/>
    <xf numFmtId="0" fontId="6" fillId="0" borderId="33" xfId="1" applyFont="1" applyFill="1" applyBorder="1" applyAlignment="1">
      <alignment horizontal="center"/>
    </xf>
    <xf numFmtId="0" fontId="58" fillId="0" borderId="0" xfId="1" applyFont="1" applyAlignment="1">
      <alignment horizontal="left"/>
    </xf>
    <xf numFmtId="0" fontId="59" fillId="0" borderId="0" xfId="0" applyFont="1"/>
    <xf numFmtId="14" fontId="10" fillId="0" borderId="0" xfId="1" applyNumberFormat="1" applyFont="1" applyAlignment="1">
      <alignment horizontal="center"/>
    </xf>
    <xf numFmtId="0" fontId="60" fillId="0" borderId="0" xfId="1" applyFont="1"/>
    <xf numFmtId="14" fontId="25" fillId="7" borderId="30" xfId="6" applyNumberFormat="1" applyFont="1" applyFill="1" applyBorder="1" applyAlignment="1" applyProtection="1">
      <alignment horizontal="center"/>
      <protection locked="0"/>
    </xf>
    <xf numFmtId="49" fontId="25" fillId="7" borderId="30" xfId="6" applyNumberFormat="1" applyFont="1" applyFill="1" applyBorder="1" applyAlignment="1" applyProtection="1">
      <alignment horizontal="center"/>
      <protection locked="0"/>
    </xf>
    <xf numFmtId="43" fontId="25" fillId="7" borderId="30" xfId="16" applyFont="1" applyFill="1" applyBorder="1" applyAlignment="1" applyProtection="1">
      <alignment horizontal="center" vertical="center"/>
      <protection locked="0"/>
    </xf>
    <xf numFmtId="43" fontId="25" fillId="7" borderId="50" xfId="16" applyFont="1" applyFill="1" applyBorder="1" applyAlignment="1" applyProtection="1">
      <alignment horizontal="center" vertical="center"/>
      <protection locked="0"/>
    </xf>
    <xf numFmtId="0" fontId="61" fillId="8" borderId="5" xfId="6" applyFont="1" applyFill="1" applyBorder="1" applyProtection="1">
      <protection locked="0"/>
    </xf>
    <xf numFmtId="43" fontId="25" fillId="9" borderId="5" xfId="16" applyFont="1" applyFill="1" applyBorder="1" applyProtection="1">
      <protection locked="0"/>
    </xf>
    <xf numFmtId="43" fontId="25" fillId="8" borderId="5" xfId="16" applyFont="1" applyFill="1" applyBorder="1" applyProtection="1">
      <protection locked="0"/>
    </xf>
    <xf numFmtId="2" fontId="25" fillId="7" borderId="57" xfId="6" applyNumberFormat="1" applyFont="1" applyFill="1" applyBorder="1" applyAlignment="1" applyProtection="1">
      <alignment horizontal="center" vertical="center"/>
      <protection locked="0"/>
    </xf>
    <xf numFmtId="0" fontId="25" fillId="7" borderId="57" xfId="6" applyFont="1" applyFill="1" applyBorder="1" applyAlignment="1" applyProtection="1">
      <alignment horizontal="center" vertical="center"/>
      <protection locked="0"/>
    </xf>
    <xf numFmtId="4" fontId="25" fillId="7" borderId="57" xfId="6" applyNumberFormat="1" applyFont="1" applyFill="1" applyBorder="1" applyAlignment="1" applyProtection="1">
      <alignment horizontal="center"/>
      <protection locked="0"/>
    </xf>
    <xf numFmtId="44" fontId="25" fillId="7" borderId="57" xfId="9" applyFont="1" applyFill="1" applyBorder="1" applyAlignment="1" applyProtection="1">
      <alignment horizontal="center" vertical="center"/>
      <protection locked="0"/>
    </xf>
    <xf numFmtId="166" fontId="25" fillId="7" borderId="58" xfId="9" applyNumberFormat="1" applyFont="1" applyFill="1" applyBorder="1" applyAlignment="1" applyProtection="1">
      <alignment horizontal="center" vertical="center"/>
      <protection locked="0"/>
    </xf>
    <xf numFmtId="0" fontId="27" fillId="0" borderId="5" xfId="6" applyFont="1" applyBorder="1" applyAlignment="1" applyProtection="1">
      <alignment horizontal="center"/>
    </xf>
    <xf numFmtId="0" fontId="33" fillId="0" borderId="5" xfId="6" applyFont="1" applyBorder="1" applyAlignment="1" applyProtection="1">
      <alignment horizontal="center"/>
    </xf>
    <xf numFmtId="0" fontId="33" fillId="0" borderId="5" xfId="6" applyFont="1" applyFill="1" applyBorder="1" applyAlignment="1" applyProtection="1">
      <alignment horizontal="center"/>
    </xf>
    <xf numFmtId="44" fontId="33" fillId="0" borderId="5" xfId="9" applyFont="1" applyBorder="1" applyAlignment="1" applyProtection="1">
      <alignment horizontal="center"/>
    </xf>
    <xf numFmtId="0" fontId="33" fillId="9" borderId="5" xfId="6" applyFont="1" applyFill="1" applyBorder="1" applyAlignment="1" applyProtection="1">
      <alignment horizontal="left" wrapText="1"/>
    </xf>
    <xf numFmtId="2" fontId="25" fillId="7" borderId="57" xfId="6" applyNumberFormat="1" applyFont="1" applyFill="1" applyBorder="1" applyAlignment="1" applyProtection="1">
      <alignment horizontal="center" vertical="center" wrapText="1"/>
      <protection locked="0"/>
    </xf>
    <xf numFmtId="43" fontId="25" fillId="3" borderId="5" xfId="16" applyFont="1" applyFill="1" applyBorder="1" applyProtection="1">
      <protection locked="0"/>
    </xf>
    <xf numFmtId="43" fontId="27" fillId="0" borderId="32" xfId="6" applyNumberFormat="1" applyFont="1" applyBorder="1" applyProtection="1"/>
    <xf numFmtId="0" fontId="34" fillId="0" borderId="0" xfId="6" applyFont="1" applyAlignment="1" applyProtection="1">
      <alignment horizontal="left" vertical="center" wrapText="1"/>
    </xf>
    <xf numFmtId="0" fontId="33" fillId="9" borderId="5" xfId="6" applyFont="1" applyFill="1" applyBorder="1" applyAlignment="1" applyProtection="1">
      <alignment horizontal="center"/>
    </xf>
    <xf numFmtId="0" fontId="33" fillId="8" borderId="5" xfId="6" applyFont="1" applyFill="1" applyBorder="1" applyAlignment="1" applyProtection="1">
      <alignment horizontal="center"/>
    </xf>
    <xf numFmtId="0" fontId="33" fillId="3" borderId="5" xfId="6" applyFont="1" applyFill="1" applyBorder="1" applyAlignment="1" applyProtection="1">
      <alignment horizontal="center"/>
    </xf>
    <xf numFmtId="14" fontId="25" fillId="7" borderId="57" xfId="6" applyNumberFormat="1" applyFont="1" applyFill="1" applyBorder="1" applyAlignment="1" applyProtection="1">
      <alignment horizontal="center"/>
      <protection locked="0"/>
    </xf>
    <xf numFmtId="43" fontId="25" fillId="7" borderId="57" xfId="16" applyFont="1" applyFill="1" applyBorder="1" applyAlignment="1" applyProtection="1">
      <alignment horizontal="center" vertical="center"/>
      <protection locked="0"/>
    </xf>
    <xf numFmtId="49" fontId="25" fillId="7" borderId="57" xfId="6" applyNumberFormat="1" applyFont="1" applyFill="1" applyBorder="1" applyAlignment="1" applyProtection="1">
      <alignment horizontal="center"/>
      <protection locked="0"/>
    </xf>
    <xf numFmtId="43" fontId="25" fillId="7" borderId="58" xfId="16" applyFont="1" applyFill="1" applyBorder="1" applyAlignment="1" applyProtection="1">
      <alignment horizontal="center" vertical="center"/>
      <protection locked="0"/>
    </xf>
    <xf numFmtId="0" fontId="25" fillId="7" borderId="57" xfId="6" applyNumberFormat="1" applyFont="1" applyFill="1" applyBorder="1" applyAlignment="1" applyProtection="1">
      <alignment horizontal="center" vertical="center"/>
      <protection locked="0"/>
    </xf>
    <xf numFmtId="9" fontId="33" fillId="0" borderId="31" xfId="10" applyFont="1" applyFill="1" applyBorder="1" applyAlignment="1" applyProtection="1">
      <alignment horizontal="center" vertical="center"/>
    </xf>
    <xf numFmtId="164" fontId="25" fillId="0" borderId="0" xfId="6" applyNumberFormat="1" applyFont="1" applyFill="1" applyBorder="1" applyAlignment="1" applyProtection="1">
      <alignment horizontal="center"/>
      <protection locked="0"/>
    </xf>
    <xf numFmtId="43" fontId="13" fillId="0" borderId="29" xfId="16" applyFont="1" applyBorder="1" applyAlignment="1" applyProtection="1">
      <alignment vertical="center"/>
    </xf>
    <xf numFmtId="43" fontId="7" fillId="0" borderId="5" xfId="16" applyFont="1" applyBorder="1" applyProtection="1"/>
    <xf numFmtId="43" fontId="7" fillId="0" borderId="12" xfId="16" applyFont="1" applyBorder="1" applyProtection="1"/>
    <xf numFmtId="43" fontId="7" fillId="0" borderId="11" xfId="16" applyFont="1" applyBorder="1" applyProtection="1"/>
    <xf numFmtId="43" fontId="10" fillId="0" borderId="0" xfId="16" applyFont="1" applyBorder="1" applyAlignment="1" applyProtection="1">
      <alignment vertical="center"/>
    </xf>
    <xf numFmtId="8" fontId="37" fillId="0" borderId="60" xfId="11" applyNumberFormat="1" applyFont="1" applyFill="1" applyBorder="1" applyAlignment="1" applyProtection="1">
      <alignment vertical="center"/>
    </xf>
    <xf numFmtId="8" fontId="37" fillId="0" borderId="61" xfId="11" applyNumberFormat="1" applyFont="1" applyFill="1" applyBorder="1" applyAlignment="1" applyProtection="1">
      <alignment vertical="center"/>
    </xf>
    <xf numFmtId="8" fontId="37" fillId="0" borderId="62" xfId="11" applyNumberFormat="1" applyFont="1" applyFill="1" applyBorder="1" applyAlignment="1" applyProtection="1">
      <alignment vertical="center"/>
    </xf>
    <xf numFmtId="8" fontId="37" fillId="0" borderId="55" xfId="11" applyNumberFormat="1" applyFont="1" applyFill="1" applyBorder="1" applyAlignment="1" applyProtection="1">
      <alignment vertical="center"/>
    </xf>
    <xf numFmtId="8" fontId="37" fillId="0" borderId="38" xfId="11" applyNumberFormat="1" applyFont="1" applyFill="1" applyBorder="1" applyAlignment="1" applyProtection="1">
      <alignment vertical="center"/>
    </xf>
    <xf numFmtId="8" fontId="37" fillId="0" borderId="66" xfId="11" applyNumberFormat="1" applyFont="1" applyFill="1" applyBorder="1" applyAlignment="1" applyProtection="1">
      <alignment vertical="center"/>
    </xf>
    <xf numFmtId="8" fontId="37" fillId="0" borderId="67" xfId="11" applyNumberFormat="1" applyFont="1" applyFill="1" applyBorder="1" applyAlignment="1" applyProtection="1">
      <alignment vertical="center"/>
    </xf>
    <xf numFmtId="8" fontId="37" fillId="0" borderId="37" xfId="11" applyNumberFormat="1" applyFont="1" applyFill="1" applyBorder="1" applyAlignment="1" applyProtection="1">
      <alignment vertical="center"/>
    </xf>
    <xf numFmtId="0" fontId="6" fillId="5" borderId="0" xfId="1" applyFont="1" applyFill="1" applyAlignment="1">
      <alignment horizontal="left" vertical="top"/>
    </xf>
    <xf numFmtId="164" fontId="13" fillId="0" borderId="0" xfId="3" applyNumberFormat="1" applyFont="1" applyFill="1" applyBorder="1" applyAlignment="1">
      <alignment horizontal="center"/>
    </xf>
    <xf numFmtId="0" fontId="62" fillId="0" borderId="0" xfId="1" applyFont="1" applyAlignment="1" applyProtection="1">
      <alignment wrapText="1"/>
    </xf>
    <xf numFmtId="0" fontId="6" fillId="0" borderId="0" xfId="1" applyFont="1" applyAlignment="1" applyProtection="1">
      <alignment wrapText="1"/>
    </xf>
    <xf numFmtId="0" fontId="0" fillId="0" borderId="0" xfId="0" applyProtection="1"/>
    <xf numFmtId="0" fontId="6" fillId="0" borderId="0" xfId="1" applyFont="1" applyProtection="1"/>
    <xf numFmtId="0" fontId="6" fillId="0" borderId="0" xfId="1" applyFont="1" applyFill="1" applyBorder="1" applyAlignment="1" applyProtection="1">
      <alignment wrapText="1"/>
    </xf>
    <xf numFmtId="0" fontId="7" fillId="0" borderId="0" xfId="1" applyFont="1" applyAlignment="1" applyProtection="1">
      <alignment wrapText="1"/>
    </xf>
    <xf numFmtId="0" fontId="7" fillId="0" borderId="19" xfId="1" applyFont="1" applyBorder="1" applyProtection="1"/>
    <xf numFmtId="0" fontId="7" fillId="0" borderId="63" xfId="1" applyFont="1" applyBorder="1" applyProtection="1"/>
    <xf numFmtId="0" fontId="7" fillId="0" borderId="0" xfId="1" applyFont="1" applyProtection="1"/>
    <xf numFmtId="0" fontId="7" fillId="0" borderId="25" xfId="1" applyFont="1" applyBorder="1" applyProtection="1"/>
    <xf numFmtId="0" fontId="7" fillId="0" borderId="17" xfId="1" applyFont="1" applyBorder="1" applyProtection="1"/>
    <xf numFmtId="0" fontId="7" fillId="0" borderId="18" xfId="1" applyFont="1" applyBorder="1" applyProtection="1"/>
    <xf numFmtId="0" fontId="7" fillId="0" borderId="16" xfId="1" applyFont="1" applyBorder="1" applyProtection="1"/>
    <xf numFmtId="0" fontId="7" fillId="0" borderId="64" xfId="1" applyFont="1" applyBorder="1" applyProtection="1"/>
    <xf numFmtId="168" fontId="6" fillId="0" borderId="12" xfId="16" applyNumberFormat="1" applyFont="1" applyBorder="1" applyProtection="1"/>
    <xf numFmtId="168" fontId="6" fillId="0" borderId="5" xfId="16" applyNumberFormat="1" applyFont="1" applyBorder="1" applyProtection="1"/>
    <xf numFmtId="168" fontId="6" fillId="0" borderId="11" xfId="16" applyNumberFormat="1" applyFont="1" applyBorder="1" applyProtection="1"/>
    <xf numFmtId="0" fontId="6" fillId="0" borderId="11" xfId="16" applyNumberFormat="1" applyFont="1" applyBorder="1" applyProtection="1"/>
    <xf numFmtId="0" fontId="10" fillId="0" borderId="0" xfId="2" applyFont="1" applyBorder="1" applyProtection="1">
      <protection locked="0"/>
    </xf>
    <xf numFmtId="0" fontId="10" fillId="0" borderId="0" xfId="3" applyFont="1" applyBorder="1" applyProtection="1">
      <protection locked="0"/>
    </xf>
    <xf numFmtId="0" fontId="10" fillId="0" borderId="24" xfId="3" applyFont="1" applyBorder="1" applyProtection="1">
      <protection locked="0"/>
    </xf>
    <xf numFmtId="0" fontId="10" fillId="0" borderId="24" xfId="2" applyFont="1" applyBorder="1" applyProtection="1">
      <protection locked="0"/>
    </xf>
    <xf numFmtId="0" fontId="10" fillId="0" borderId="1" xfId="2" applyFont="1" applyBorder="1" applyProtection="1">
      <protection locked="0"/>
    </xf>
    <xf numFmtId="0" fontId="10" fillId="0" borderId="59" xfId="2" applyFont="1" applyBorder="1" applyProtection="1">
      <protection locked="0"/>
    </xf>
    <xf numFmtId="14" fontId="10" fillId="0" borderId="0" xfId="2" applyNumberFormat="1" applyFont="1" applyBorder="1" applyProtection="1">
      <protection locked="0"/>
    </xf>
    <xf numFmtId="0" fontId="4" fillId="0" borderId="0" xfId="1" applyFont="1" applyProtection="1">
      <protection locked="0"/>
    </xf>
    <xf numFmtId="0" fontId="5" fillId="0" borderId="0" xfId="1" applyFont="1" applyProtection="1">
      <protection locked="0"/>
    </xf>
    <xf numFmtId="14" fontId="5" fillId="0" borderId="0" xfId="1" applyNumberFormat="1" applyFont="1" applyProtection="1">
      <protection locked="0"/>
    </xf>
    <xf numFmtId="14" fontId="5" fillId="7" borderId="0" xfId="1" applyNumberFormat="1" applyFont="1" applyFill="1" applyProtection="1">
      <protection locked="0"/>
    </xf>
    <xf numFmtId="0" fontId="5" fillId="7" borderId="0" xfId="1" applyFont="1" applyFill="1" applyAlignment="1" applyProtection="1">
      <alignment horizontal="center" vertical="center"/>
      <protection locked="0"/>
    </xf>
    <xf numFmtId="0" fontId="5" fillId="7" borderId="0" xfId="1" applyFont="1" applyFill="1" applyAlignment="1" applyProtection="1">
      <alignment horizontal="left" vertical="center" wrapText="1"/>
      <protection locked="0"/>
    </xf>
    <xf numFmtId="0" fontId="43" fillId="0" borderId="0" xfId="1" applyFont="1" applyProtection="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center" vertical="center" wrapText="1"/>
      <protection locked="0"/>
    </xf>
    <xf numFmtId="167" fontId="4" fillId="0" borderId="0" xfId="10" applyNumberFormat="1" applyFont="1" applyFill="1" applyAlignment="1" applyProtection="1">
      <alignment horizontal="center" vertical="center"/>
      <protection locked="0"/>
    </xf>
    <xf numFmtId="0" fontId="4" fillId="0" borderId="0" xfId="1" applyFont="1" applyAlignment="1" applyProtection="1">
      <alignment horizontal="right"/>
      <protection locked="0"/>
    </xf>
    <xf numFmtId="0" fontId="5" fillId="0" borderId="0" xfId="1" applyFont="1" applyAlignment="1" applyProtection="1">
      <alignment horizontal="right"/>
      <protection locked="0"/>
    </xf>
    <xf numFmtId="0" fontId="4" fillId="8" borderId="0" xfId="1" applyFont="1" applyFill="1" applyAlignment="1" applyProtection="1">
      <alignment horizontal="right"/>
      <protection locked="0"/>
    </xf>
    <xf numFmtId="0" fontId="4" fillId="0" borderId="0" xfId="1" applyFont="1" applyAlignment="1" applyProtection="1">
      <alignment vertical="center"/>
    </xf>
    <xf numFmtId="14" fontId="4" fillId="0" borderId="0" xfId="1" applyNumberFormat="1" applyFont="1" applyProtection="1"/>
    <xf numFmtId="0" fontId="4" fillId="0" borderId="0" xfId="1" applyFont="1" applyProtection="1"/>
    <xf numFmtId="0" fontId="5" fillId="3" borderId="0" xfId="1" applyFont="1" applyFill="1" applyAlignment="1" applyProtection="1">
      <alignment horizontal="center" vertical="center"/>
    </xf>
    <xf numFmtId="0" fontId="5" fillId="3" borderId="0" xfId="1" applyFont="1" applyFill="1" applyAlignment="1" applyProtection="1">
      <alignment horizontal="left" vertical="center" wrapText="1"/>
    </xf>
    <xf numFmtId="0" fontId="5" fillId="4" borderId="0" xfId="1" applyFont="1" applyFill="1" applyAlignment="1" applyProtection="1">
      <alignment horizontal="center" vertical="center"/>
    </xf>
    <xf numFmtId="0" fontId="5" fillId="4" borderId="0" xfId="1" applyFont="1" applyFill="1" applyAlignment="1" applyProtection="1">
      <alignment horizontal="left" vertical="center" wrapText="1"/>
    </xf>
    <xf numFmtId="2" fontId="5" fillId="4" borderId="0" xfId="1" applyNumberFormat="1" applyFont="1" applyFill="1" applyAlignment="1" applyProtection="1">
      <alignment horizontal="center" vertical="center"/>
    </xf>
    <xf numFmtId="0" fontId="5" fillId="12" borderId="0" xfId="1" applyFont="1" applyFill="1" applyAlignment="1" applyProtection="1">
      <alignment horizontal="center" vertical="center"/>
    </xf>
    <xf numFmtId="0" fontId="5" fillId="12" borderId="0" xfId="1" applyFont="1" applyFill="1" applyAlignment="1" applyProtection="1">
      <alignment horizontal="left" vertical="center" wrapText="1"/>
    </xf>
    <xf numFmtId="2" fontId="5" fillId="12" borderId="0" xfId="1" applyNumberFormat="1" applyFont="1" applyFill="1" applyBorder="1" applyAlignment="1" applyProtection="1">
      <alignment horizontal="center" vertical="center"/>
    </xf>
    <xf numFmtId="164" fontId="5" fillId="0" borderId="0" xfId="1" applyNumberFormat="1" applyFont="1" applyFill="1" applyProtection="1"/>
    <xf numFmtId="164" fontId="5" fillId="0" borderId="0" xfId="1" applyNumberFormat="1" applyFont="1" applyProtection="1"/>
    <xf numFmtId="164" fontId="4" fillId="0" borderId="43" xfId="1" applyNumberFormat="1" applyFont="1" applyBorder="1" applyProtection="1"/>
    <xf numFmtId="164" fontId="4" fillId="0" borderId="26" xfId="1" applyNumberFormat="1" applyFont="1" applyBorder="1" applyProtection="1"/>
    <xf numFmtId="0" fontId="2" fillId="0" borderId="0" xfId="1" applyProtection="1"/>
    <xf numFmtId="164" fontId="2" fillId="0" borderId="0" xfId="1" applyNumberFormat="1" applyProtection="1"/>
    <xf numFmtId="164" fontId="2" fillId="0" borderId="29" xfId="1" applyNumberFormat="1" applyBorder="1" applyProtection="1"/>
    <xf numFmtId="0" fontId="42" fillId="0" borderId="0" xfId="1" applyFont="1" applyProtection="1">
      <protection locked="0"/>
    </xf>
    <xf numFmtId="0" fontId="10" fillId="0" borderId="0" xfId="1" applyFont="1" applyProtection="1">
      <protection locked="0"/>
    </xf>
    <xf numFmtId="0" fontId="0" fillId="0" borderId="0" xfId="0" applyProtection="1">
      <protection locked="0"/>
    </xf>
    <xf numFmtId="0" fontId="13" fillId="0" borderId="40" xfId="1" applyFont="1" applyBorder="1" applyAlignment="1" applyProtection="1">
      <alignment horizontal="center" vertical="center" wrapText="1"/>
      <protection locked="0"/>
    </xf>
    <xf numFmtId="164" fontId="13" fillId="0" borderId="39" xfId="1" applyNumberFormat="1" applyFont="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3" fillId="14" borderId="5" xfId="1" applyFont="1" applyFill="1" applyBorder="1" applyAlignment="1" applyProtection="1">
      <alignment vertical="center"/>
      <protection locked="0"/>
    </xf>
    <xf numFmtId="0" fontId="41" fillId="14" borderId="5" xfId="13" applyFont="1" applyFill="1" applyBorder="1" applyAlignment="1" applyProtection="1">
      <alignment vertical="center"/>
      <protection locked="0"/>
    </xf>
    <xf numFmtId="43" fontId="3" fillId="14" borderId="5" xfId="16" applyFont="1" applyFill="1" applyBorder="1" applyAlignment="1" applyProtection="1">
      <alignment vertical="center"/>
      <protection locked="0"/>
    </xf>
    <xf numFmtId="43" fontId="3" fillId="14" borderId="11" xfId="16" applyFont="1" applyFill="1" applyBorder="1" applyAlignment="1" applyProtection="1">
      <alignment vertical="center"/>
      <protection locked="0"/>
    </xf>
    <xf numFmtId="0" fontId="3" fillId="0" borderId="0" xfId="1" applyFont="1" applyAlignment="1" applyProtection="1">
      <alignment vertical="center"/>
      <protection locked="0"/>
    </xf>
    <xf numFmtId="43" fontId="10" fillId="0" borderId="42" xfId="1" applyNumberFormat="1" applyFont="1" applyBorder="1" applyProtection="1"/>
    <xf numFmtId="0" fontId="18" fillId="0" borderId="32" xfId="1" applyFont="1" applyBorder="1" applyAlignment="1" applyProtection="1">
      <alignment horizontal="center" vertical="center" wrapText="1"/>
    </xf>
    <xf numFmtId="43" fontId="3" fillId="0" borderId="56" xfId="16" applyFont="1" applyBorder="1" applyAlignment="1" applyProtection="1">
      <alignment vertical="center"/>
    </xf>
    <xf numFmtId="0" fontId="34" fillId="0" borderId="0" xfId="6" applyFont="1" applyAlignment="1" applyProtection="1">
      <alignment horizontal="left" vertical="center" wrapText="1"/>
      <protection locked="0"/>
    </xf>
    <xf numFmtId="0" fontId="27" fillId="0" borderId="0" xfId="6" applyFont="1" applyProtection="1">
      <protection locked="0"/>
    </xf>
    <xf numFmtId="0" fontId="26" fillId="0" borderId="0" xfId="6" applyFont="1" applyFill="1" applyBorder="1" applyAlignment="1" applyProtection="1">
      <alignment horizontal="center"/>
      <protection locked="0"/>
    </xf>
    <xf numFmtId="0" fontId="33" fillId="10" borderId="32" xfId="6" applyFont="1" applyFill="1" applyBorder="1" applyAlignment="1" applyProtection="1">
      <alignment horizontal="center" vertical="center"/>
      <protection locked="0"/>
    </xf>
    <xf numFmtId="0" fontId="33" fillId="0" borderId="0" xfId="6" applyFont="1" applyProtection="1">
      <protection locked="0"/>
    </xf>
    <xf numFmtId="0" fontId="27" fillId="15" borderId="0" xfId="6" applyFont="1" applyFill="1" applyProtection="1">
      <protection locked="0"/>
    </xf>
    <xf numFmtId="0" fontId="34" fillId="0" borderId="0" xfId="6" applyFont="1" applyAlignment="1" applyProtection="1">
      <alignment horizontal="center" vertical="center" wrapText="1"/>
      <protection locked="0"/>
    </xf>
    <xf numFmtId="0" fontId="33" fillId="0" borderId="2" xfId="6" applyFont="1" applyFill="1" applyBorder="1" applyAlignment="1" applyProtection="1">
      <alignment horizontal="center" vertical="center"/>
      <protection locked="0"/>
    </xf>
    <xf numFmtId="0" fontId="27" fillId="0" borderId="0" xfId="6" applyFont="1" applyAlignment="1" applyProtection="1">
      <alignment wrapText="1"/>
      <protection locked="0"/>
    </xf>
    <xf numFmtId="14" fontId="33" fillId="0" borderId="0" xfId="9" applyNumberFormat="1" applyFont="1" applyProtection="1">
      <protection locked="0"/>
    </xf>
    <xf numFmtId="0" fontId="33" fillId="0" borderId="0" xfId="6" applyFont="1" applyBorder="1" applyProtection="1">
      <protection locked="0"/>
    </xf>
    <xf numFmtId="0" fontId="33" fillId="9" borderId="5" xfId="6" applyFont="1" applyFill="1" applyBorder="1" applyAlignment="1" applyProtection="1">
      <alignment horizontal="left" wrapText="1"/>
      <protection locked="0"/>
    </xf>
    <xf numFmtId="0" fontId="25" fillId="0" borderId="0" xfId="6" applyFont="1" applyBorder="1" applyAlignment="1" applyProtection="1">
      <alignment horizontal="center"/>
      <protection locked="0"/>
    </xf>
    <xf numFmtId="44" fontId="25" fillId="0" borderId="0" xfId="9" applyFont="1" applyProtection="1">
      <protection locked="0"/>
    </xf>
    <xf numFmtId="0" fontId="32" fillId="0" borderId="0" xfId="6" applyFont="1" applyBorder="1" applyAlignment="1" applyProtection="1">
      <alignment horizontal="center"/>
      <protection locked="0"/>
    </xf>
    <xf numFmtId="0" fontId="32" fillId="0" borderId="0" xfId="6" applyFont="1" applyBorder="1" applyProtection="1">
      <protection locked="0"/>
    </xf>
    <xf numFmtId="43" fontId="27" fillId="0" borderId="41" xfId="16" applyFont="1" applyBorder="1" applyProtection="1">
      <protection locked="0"/>
    </xf>
    <xf numFmtId="43" fontId="27" fillId="0" borderId="40" xfId="16" applyFont="1" applyBorder="1" applyProtection="1">
      <protection locked="0"/>
    </xf>
    <xf numFmtId="43" fontId="27" fillId="0" borderId="39" xfId="16" applyFont="1" applyBorder="1" applyProtection="1">
      <protection locked="0"/>
    </xf>
    <xf numFmtId="0" fontId="27" fillId="15" borderId="0" xfId="6" applyFont="1" applyFill="1" applyAlignment="1" applyProtection="1">
      <protection locked="0"/>
    </xf>
    <xf numFmtId="43" fontId="27" fillId="0" borderId="32" xfId="16" applyFont="1" applyBorder="1" applyProtection="1">
      <protection locked="0"/>
    </xf>
    <xf numFmtId="0" fontId="30" fillId="0" borderId="0" xfId="6" applyFont="1" applyAlignment="1" applyProtection="1">
      <alignment horizontal="center" wrapText="1"/>
      <protection locked="0"/>
    </xf>
    <xf numFmtId="0" fontId="30" fillId="0" borderId="0" xfId="6" applyFont="1" applyAlignment="1" applyProtection="1">
      <alignment horizontal="center"/>
      <protection locked="0"/>
    </xf>
    <xf numFmtId="0" fontId="29" fillId="0" borderId="0" xfId="6" applyFont="1" applyAlignment="1" applyProtection="1">
      <alignment horizontal="center"/>
      <protection locked="0"/>
    </xf>
    <xf numFmtId="0" fontId="27" fillId="0" borderId="0" xfId="6" applyFont="1" applyFill="1" applyBorder="1" applyAlignment="1" applyProtection="1">
      <alignment horizontal="center"/>
      <protection locked="0"/>
    </xf>
    <xf numFmtId="44" fontId="28" fillId="0" borderId="0" xfId="9" applyFont="1" applyAlignment="1" applyProtection="1">
      <alignment horizontal="center"/>
      <protection locked="0"/>
    </xf>
    <xf numFmtId="0" fontId="27" fillId="0" borderId="0" xfId="6" applyFont="1" applyFill="1" applyBorder="1" applyProtection="1">
      <protection locked="0"/>
    </xf>
    <xf numFmtId="0" fontId="28" fillId="3" borderId="15" xfId="6" applyFont="1" applyFill="1" applyBorder="1" applyAlignment="1" applyProtection="1">
      <alignment horizontal="center"/>
      <protection locked="0"/>
    </xf>
    <xf numFmtId="0" fontId="27" fillId="0" borderId="5" xfId="6" applyFont="1" applyBorder="1" applyAlignment="1" applyProtection="1">
      <alignment horizontal="center" wrapText="1"/>
      <protection locked="0"/>
    </xf>
    <xf numFmtId="0" fontId="33" fillId="0" borderId="5" xfId="6" applyFont="1" applyBorder="1" applyAlignment="1" applyProtection="1">
      <alignment horizontal="center"/>
      <protection locked="0"/>
    </xf>
    <xf numFmtId="0" fontId="33" fillId="0" borderId="5" xfId="6" applyFont="1" applyFill="1" applyBorder="1" applyAlignment="1" applyProtection="1">
      <alignment horizontal="center"/>
      <protection locked="0"/>
    </xf>
    <xf numFmtId="44" fontId="33" fillId="0" borderId="5" xfId="9" applyFont="1" applyBorder="1" applyAlignment="1" applyProtection="1">
      <alignment horizontal="center"/>
      <protection locked="0"/>
    </xf>
    <xf numFmtId="0" fontId="28" fillId="9" borderId="5" xfId="6" applyFont="1" applyFill="1" applyBorder="1" applyAlignment="1" applyProtection="1">
      <alignment horizontal="center"/>
      <protection locked="0"/>
    </xf>
    <xf numFmtId="0" fontId="27" fillId="0" borderId="0" xfId="6" applyFont="1" applyAlignment="1" applyProtection="1">
      <alignment horizontal="center"/>
      <protection locked="0"/>
    </xf>
    <xf numFmtId="0" fontId="27" fillId="15" borderId="0" xfId="6" applyFont="1" applyFill="1" applyAlignment="1" applyProtection="1">
      <alignment horizontal="center"/>
      <protection locked="0"/>
    </xf>
    <xf numFmtId="0" fontId="28" fillId="8" borderId="5" xfId="6" applyFont="1" applyFill="1" applyBorder="1" applyAlignment="1" applyProtection="1">
      <alignment horizontal="center"/>
      <protection locked="0"/>
    </xf>
    <xf numFmtId="0" fontId="28" fillId="3" borderId="5" xfId="6" applyFont="1" applyFill="1" applyBorder="1" applyAlignment="1" applyProtection="1">
      <alignment horizontal="center"/>
      <protection locked="0"/>
    </xf>
    <xf numFmtId="0" fontId="25" fillId="0" borderId="0" xfId="6" applyFont="1" applyAlignment="1" applyProtection="1">
      <alignment wrapText="1"/>
      <protection locked="0"/>
    </xf>
    <xf numFmtId="44" fontId="28" fillId="0" borderId="0" xfId="9" applyFont="1" applyBorder="1" applyAlignment="1" applyProtection="1">
      <alignment horizontal="center"/>
      <protection locked="0"/>
    </xf>
    <xf numFmtId="44" fontId="28" fillId="15" borderId="0" xfId="9" applyFont="1" applyFill="1" applyBorder="1" applyAlignment="1" applyProtection="1">
      <alignment horizontal="center"/>
      <protection locked="0"/>
    </xf>
    <xf numFmtId="44" fontId="33" fillId="0" borderId="0" xfId="9" applyFont="1" applyAlignment="1" applyProtection="1">
      <alignment horizontal="center"/>
      <protection locked="0"/>
    </xf>
    <xf numFmtId="0" fontId="33" fillId="3" borderId="5" xfId="6" applyFont="1" applyFill="1" applyBorder="1" applyAlignment="1" applyProtection="1">
      <alignment horizontal="center"/>
      <protection locked="0"/>
    </xf>
    <xf numFmtId="0" fontId="27" fillId="0" borderId="5" xfId="6" applyFont="1" applyBorder="1" applyAlignment="1" applyProtection="1">
      <alignment horizontal="center"/>
      <protection locked="0"/>
    </xf>
    <xf numFmtId="0" fontId="33" fillId="9" borderId="5" xfId="6" applyFont="1" applyFill="1" applyBorder="1" applyAlignment="1" applyProtection="1">
      <alignment horizontal="center"/>
      <protection locked="0"/>
    </xf>
    <xf numFmtId="0" fontId="33" fillId="8" borderId="5" xfId="6" applyFont="1" applyFill="1" applyBorder="1" applyAlignment="1" applyProtection="1">
      <alignment horizontal="center"/>
      <protection locked="0"/>
    </xf>
    <xf numFmtId="43" fontId="26" fillId="0" borderId="0" xfId="8" applyFont="1" applyFill="1" applyAlignment="1" applyProtection="1">
      <alignment horizontal="right"/>
      <protection locked="0"/>
    </xf>
    <xf numFmtId="43" fontId="27" fillId="0" borderId="32" xfId="6" applyNumberFormat="1" applyFont="1" applyBorder="1" applyProtection="1">
      <protection locked="0"/>
    </xf>
    <xf numFmtId="0" fontId="33" fillId="0" borderId="0" xfId="6" applyFont="1" applyFill="1" applyBorder="1" applyProtection="1">
      <protection locked="0"/>
    </xf>
    <xf numFmtId="0" fontId="33" fillId="9" borderId="5" xfId="6" applyFont="1" applyFill="1" applyBorder="1" applyAlignment="1" applyProtection="1">
      <alignment horizontal="left"/>
      <protection locked="0"/>
    </xf>
    <xf numFmtId="0" fontId="25" fillId="0" borderId="0" xfId="6" applyFont="1" applyFill="1" applyBorder="1" applyProtection="1">
      <protection locked="0"/>
    </xf>
    <xf numFmtId="43" fontId="27" fillId="0" borderId="32" xfId="6" applyNumberFormat="1" applyFont="1" applyFill="1" applyBorder="1" applyProtection="1">
      <protection locked="0"/>
    </xf>
    <xf numFmtId="0" fontId="27" fillId="0" borderId="0" xfId="6" applyFont="1" applyAlignment="1" applyProtection="1">
      <protection locked="0"/>
    </xf>
    <xf numFmtId="9" fontId="33" fillId="7" borderId="31" xfId="10" applyFont="1" applyFill="1" applyBorder="1" applyAlignment="1" applyProtection="1">
      <alignment horizontal="center" vertical="center"/>
    </xf>
    <xf numFmtId="0" fontId="17" fillId="0" borderId="28" xfId="4" applyFont="1" applyBorder="1" applyProtection="1">
      <protection locked="0"/>
    </xf>
    <xf numFmtId="0" fontId="17" fillId="0" borderId="2" xfId="4" applyFont="1" applyBorder="1" applyProtection="1">
      <protection locked="0"/>
    </xf>
    <xf numFmtId="0" fontId="17" fillId="0" borderId="27" xfId="4" applyFont="1" applyBorder="1" applyProtection="1">
      <protection locked="0"/>
    </xf>
    <xf numFmtId="0" fontId="17" fillId="0" borderId="0" xfId="4" applyFont="1" applyProtection="1">
      <protection locked="0"/>
    </xf>
    <xf numFmtId="0" fontId="24" fillId="0" borderId="0" xfId="4" applyFont="1" applyAlignment="1" applyProtection="1">
      <alignment vertical="center"/>
      <protection locked="0"/>
    </xf>
    <xf numFmtId="0" fontId="17" fillId="0" borderId="0" xfId="4" applyFont="1" applyAlignment="1" applyProtection="1">
      <alignment vertical="center"/>
      <protection locked="0"/>
    </xf>
    <xf numFmtId="0" fontId="17" fillId="0" borderId="25" xfId="4" applyFont="1" applyBorder="1" applyProtection="1">
      <protection locked="0"/>
    </xf>
    <xf numFmtId="0" fontId="17" fillId="0" borderId="0" xfId="4" applyFont="1" applyBorder="1" applyProtection="1">
      <protection locked="0"/>
    </xf>
    <xf numFmtId="0" fontId="17" fillId="0" borderId="24" xfId="4" applyFont="1" applyBorder="1" applyProtection="1">
      <protection locked="0"/>
    </xf>
    <xf numFmtId="0" fontId="17" fillId="0" borderId="0" xfId="4" applyFont="1" applyAlignment="1" applyProtection="1">
      <alignment horizontal="center" vertical="center"/>
      <protection locked="0"/>
    </xf>
    <xf numFmtId="0" fontId="17" fillId="0" borderId="0" xfId="4" applyFont="1" applyBorder="1" applyAlignment="1" applyProtection="1">
      <protection locked="0"/>
    </xf>
    <xf numFmtId="0" fontId="17" fillId="0" borderId="24" xfId="4" applyFont="1" applyBorder="1" applyAlignment="1" applyProtection="1">
      <protection locked="0"/>
    </xf>
    <xf numFmtId="0" fontId="17" fillId="0" borderId="0" xfId="4" applyFont="1" applyAlignment="1" applyProtection="1">
      <protection locked="0"/>
    </xf>
    <xf numFmtId="0" fontId="17" fillId="0" borderId="0" xfId="4" applyFont="1" applyAlignment="1" applyProtection="1">
      <alignment horizontal="right" vertical="center"/>
      <protection locked="0"/>
    </xf>
    <xf numFmtId="0" fontId="17" fillId="0" borderId="0" xfId="4" applyFont="1" applyAlignment="1" applyProtection="1">
      <alignment horizontal="center"/>
      <protection locked="0"/>
    </xf>
    <xf numFmtId="0" fontId="10" fillId="0" borderId="25" xfId="1" applyFont="1" applyBorder="1" applyProtection="1">
      <protection locked="0"/>
    </xf>
    <xf numFmtId="0" fontId="13" fillId="0" borderId="0" xfId="1" applyFont="1" applyBorder="1" applyAlignment="1" applyProtection="1">
      <protection locked="0"/>
    </xf>
    <xf numFmtId="0" fontId="54" fillId="0" borderId="0" xfId="1" applyFont="1" applyBorder="1" applyProtection="1">
      <protection locked="0"/>
    </xf>
    <xf numFmtId="0" fontId="10" fillId="0" borderId="0" xfId="1" applyFont="1" applyBorder="1" applyProtection="1">
      <protection locked="0"/>
    </xf>
    <xf numFmtId="0" fontId="10" fillId="0" borderId="24" xfId="1" applyFont="1" applyBorder="1" applyProtection="1">
      <protection locked="0"/>
    </xf>
    <xf numFmtId="0" fontId="10" fillId="7" borderId="15" xfId="1" applyFont="1" applyFill="1" applyBorder="1" applyAlignment="1" applyProtection="1">
      <alignment horizontal="left"/>
      <protection locked="0"/>
    </xf>
    <xf numFmtId="0" fontId="11" fillId="0" borderId="0" xfId="4" applyFont="1" applyProtection="1">
      <protection locked="0"/>
    </xf>
    <xf numFmtId="0" fontId="10" fillId="7" borderId="5" xfId="1" applyFont="1" applyFill="1" applyBorder="1" applyAlignment="1" applyProtection="1">
      <alignment horizontal="left"/>
      <protection locked="0"/>
    </xf>
    <xf numFmtId="0" fontId="10" fillId="0" borderId="0" xfId="1" applyFont="1" applyBorder="1" applyAlignment="1" applyProtection="1">
      <alignment horizontal="left"/>
      <protection locked="0"/>
    </xf>
    <xf numFmtId="0" fontId="17" fillId="0" borderId="24" xfId="4" applyFont="1" applyBorder="1" applyAlignment="1" applyProtection="1">
      <alignment vertical="center"/>
      <protection locked="0"/>
    </xf>
    <xf numFmtId="164" fontId="10" fillId="7" borderId="5" xfId="1" applyNumberFormat="1" applyFont="1" applyFill="1" applyBorder="1" applyAlignment="1" applyProtection="1">
      <alignment horizontal="left"/>
      <protection locked="0"/>
    </xf>
    <xf numFmtId="0" fontId="17" fillId="0" borderId="24" xfId="4" applyFont="1" applyBorder="1" applyAlignment="1" applyProtection="1">
      <alignment horizontal="left" vertical="center"/>
      <protection locked="0"/>
    </xf>
    <xf numFmtId="14" fontId="10" fillId="7" borderId="5" xfId="1" applyNumberFormat="1" applyFont="1" applyFill="1" applyBorder="1" applyAlignment="1" applyProtection="1">
      <alignment horizontal="left"/>
      <protection locked="0"/>
    </xf>
    <xf numFmtId="14" fontId="10" fillId="0" borderId="0" xfId="1" applyNumberFormat="1" applyFont="1" applyBorder="1" applyAlignment="1" applyProtection="1">
      <alignment horizontal="left"/>
      <protection locked="0"/>
    </xf>
    <xf numFmtId="0" fontId="17" fillId="0" borderId="24" xfId="4" applyNumberFormat="1" applyFont="1" applyBorder="1" applyAlignment="1" applyProtection="1">
      <alignment horizontal="left" vertical="center"/>
      <protection locked="0"/>
    </xf>
    <xf numFmtId="0" fontId="17" fillId="0" borderId="0" xfId="4" applyNumberFormat="1" applyFont="1" applyAlignment="1" applyProtection="1">
      <alignment horizontal="left" vertical="center"/>
      <protection locked="0"/>
    </xf>
    <xf numFmtId="0" fontId="10" fillId="0" borderId="25" xfId="5" applyFont="1" applyBorder="1" applyAlignment="1" applyProtection="1">
      <protection locked="0"/>
    </xf>
    <xf numFmtId="0" fontId="10" fillId="0" borderId="1" xfId="5" applyFont="1" applyBorder="1" applyAlignment="1" applyProtection="1">
      <protection locked="0"/>
    </xf>
    <xf numFmtId="0" fontId="13" fillId="0" borderId="25" xfId="5" applyFont="1" applyBorder="1" applyAlignment="1" applyProtection="1">
      <alignment horizontal="left" vertical="center"/>
      <protection locked="0"/>
    </xf>
    <xf numFmtId="0" fontId="13" fillId="0" borderId="0" xfId="5" applyFont="1" applyBorder="1" applyAlignment="1" applyProtection="1">
      <alignment horizontal="left" vertical="center"/>
      <protection locked="0"/>
    </xf>
    <xf numFmtId="43" fontId="10" fillId="0" borderId="0" xfId="8" applyFont="1" applyBorder="1" applyAlignment="1" applyProtection="1">
      <alignment horizontal="left" vertical="center"/>
      <protection locked="0"/>
    </xf>
    <xf numFmtId="0" fontId="12" fillId="0" borderId="0" xfId="7" applyFont="1" applyBorder="1" applyAlignment="1" applyProtection="1">
      <protection locked="0"/>
    </xf>
    <xf numFmtId="165" fontId="12" fillId="0" borderId="0" xfId="7" applyNumberFormat="1" applyFont="1" applyBorder="1" applyAlignment="1" applyProtection="1">
      <protection locked="0"/>
    </xf>
    <xf numFmtId="0" fontId="10" fillId="0" borderId="25" xfId="5" applyFont="1" applyBorder="1" applyAlignment="1" applyProtection="1">
      <alignment vertical="top" wrapText="1"/>
      <protection locked="0"/>
    </xf>
    <xf numFmtId="0" fontId="10" fillId="0" borderId="25" xfId="5" applyFont="1" applyBorder="1" applyAlignment="1" applyProtection="1">
      <alignment horizontal="left" vertical="top"/>
      <protection locked="0"/>
    </xf>
    <xf numFmtId="0" fontId="10" fillId="0" borderId="0" xfId="5" applyFont="1" applyBorder="1" applyAlignment="1" applyProtection="1">
      <alignment horizontal="justify" vertical="center"/>
      <protection locked="0"/>
    </xf>
    <xf numFmtId="0" fontId="10" fillId="0" borderId="0" xfId="5" applyFont="1" applyBorder="1" applyAlignment="1" applyProtection="1">
      <protection locked="0"/>
    </xf>
    <xf numFmtId="0" fontId="10" fillId="0" borderId="25" xfId="5" applyFont="1" applyBorder="1" applyAlignment="1" applyProtection="1">
      <alignment horizontal="left" vertical="top" wrapText="1"/>
      <protection locked="0"/>
    </xf>
    <xf numFmtId="0" fontId="13" fillId="0" borderId="6" xfId="5" applyFont="1" applyBorder="1" applyAlignment="1" applyProtection="1">
      <alignment horizontal="center" vertical="center" wrapText="1"/>
      <protection locked="0"/>
    </xf>
    <xf numFmtId="0" fontId="13" fillId="7" borderId="6" xfId="5" applyFont="1" applyFill="1" applyBorder="1" applyAlignment="1" applyProtection="1">
      <alignment horizontal="center" vertical="center" wrapText="1"/>
      <protection locked="0"/>
    </xf>
    <xf numFmtId="0" fontId="54" fillId="0" borderId="0" xfId="1" applyFont="1" applyBorder="1" applyAlignment="1" applyProtection="1">
      <alignment horizontal="center"/>
      <protection locked="0"/>
    </xf>
    <xf numFmtId="0" fontId="13" fillId="0" borderId="0" xfId="5" applyFont="1" applyBorder="1" applyAlignment="1" applyProtection="1">
      <alignment horizontal="center" vertical="center" wrapText="1"/>
      <protection locked="0"/>
    </xf>
    <xf numFmtId="0" fontId="10" fillId="0" borderId="0" xfId="5" applyFont="1" applyBorder="1" applyAlignment="1" applyProtection="1">
      <alignment vertical="center"/>
      <protection locked="0"/>
    </xf>
    <xf numFmtId="40" fontId="10" fillId="0" borderId="0" xfId="5" applyNumberFormat="1" applyFont="1" applyBorder="1" applyAlignment="1" applyProtection="1">
      <alignment vertical="center"/>
      <protection locked="0"/>
    </xf>
    <xf numFmtId="40" fontId="10" fillId="7" borderId="0" xfId="5" applyNumberFormat="1" applyFont="1" applyFill="1" applyBorder="1" applyAlignment="1" applyProtection="1">
      <alignment vertical="center"/>
      <protection locked="0"/>
    </xf>
    <xf numFmtId="0" fontId="10" fillId="0" borderId="25" xfId="5" applyFont="1" applyBorder="1" applyAlignment="1" applyProtection="1">
      <alignment horizontal="left" vertical="center"/>
      <protection locked="0"/>
    </xf>
    <xf numFmtId="0" fontId="10" fillId="0" borderId="25" xfId="5" applyFont="1" applyBorder="1" applyProtection="1">
      <protection locked="0"/>
    </xf>
    <xf numFmtId="0" fontId="20" fillId="0" borderId="0" xfId="6" applyFont="1" applyAlignment="1" applyProtection="1">
      <alignment horizontal="left"/>
      <protection locked="0"/>
    </xf>
    <xf numFmtId="40" fontId="10" fillId="0" borderId="0" xfId="5" applyNumberFormat="1" applyFont="1" applyFill="1" applyBorder="1" applyAlignment="1" applyProtection="1">
      <alignment vertical="center"/>
      <protection locked="0"/>
    </xf>
    <xf numFmtId="40" fontId="13" fillId="0" borderId="29" xfId="5" applyNumberFormat="1" applyFont="1" applyBorder="1" applyAlignment="1" applyProtection="1">
      <alignment vertical="center"/>
      <protection locked="0"/>
    </xf>
    <xf numFmtId="43" fontId="13" fillId="0" borderId="29" xfId="16" applyFont="1" applyBorder="1" applyAlignment="1" applyProtection="1">
      <alignment vertical="center"/>
      <protection locked="0"/>
    </xf>
    <xf numFmtId="40" fontId="10" fillId="0" borderId="0" xfId="5" applyNumberFormat="1" applyFont="1" applyBorder="1" applyAlignment="1" applyProtection="1">
      <protection locked="0"/>
    </xf>
    <xf numFmtId="43" fontId="10" fillId="0" borderId="0" xfId="1" applyNumberFormat="1" applyFont="1" applyBorder="1" applyProtection="1">
      <protection locked="0"/>
    </xf>
    <xf numFmtId="0" fontId="10" fillId="0" borderId="23" xfId="1" applyFont="1" applyBorder="1" applyProtection="1">
      <protection locked="0"/>
    </xf>
    <xf numFmtId="0" fontId="10" fillId="0" borderId="3" xfId="1" applyFont="1" applyBorder="1" applyProtection="1">
      <protection locked="0"/>
    </xf>
    <xf numFmtId="43" fontId="10" fillId="0" borderId="3" xfId="1" applyNumberFormat="1" applyFont="1" applyBorder="1" applyProtection="1">
      <protection locked="0"/>
    </xf>
    <xf numFmtId="0" fontId="10" fillId="0" borderId="22" xfId="1" applyFont="1" applyBorder="1" applyProtection="1">
      <protection locked="0"/>
    </xf>
    <xf numFmtId="0" fontId="7" fillId="0" borderId="68" xfId="1" applyFont="1" applyBorder="1" applyAlignment="1" applyProtection="1">
      <alignment horizontal="center" vertical="center" wrapText="1"/>
    </xf>
    <xf numFmtId="0" fontId="7" fillId="0" borderId="61" xfId="1" applyFont="1" applyBorder="1" applyAlignment="1" applyProtection="1">
      <alignment horizontal="center" vertical="center" wrapText="1"/>
    </xf>
    <xf numFmtId="0" fontId="7" fillId="0" borderId="48" xfId="1" applyFont="1" applyBorder="1" applyAlignment="1" applyProtection="1">
      <alignment horizontal="center" vertical="center" wrapText="1"/>
    </xf>
    <xf numFmtId="164" fontId="6" fillId="0" borderId="46" xfId="1" applyNumberFormat="1" applyFont="1" applyBorder="1" applyAlignment="1" applyProtection="1">
      <alignment vertical="center" wrapText="1"/>
    </xf>
    <xf numFmtId="0" fontId="10" fillId="0" borderId="0" xfId="0" applyFont="1" applyProtection="1"/>
    <xf numFmtId="0" fontId="63" fillId="17" borderId="41" xfId="0" applyFont="1" applyFill="1" applyBorder="1" applyAlignment="1" applyProtection="1">
      <alignment horizontal="center" vertical="top" textRotation="180" wrapText="1"/>
    </xf>
    <xf numFmtId="0" fontId="3" fillId="0" borderId="60" xfId="1" applyFont="1" applyBorder="1" applyAlignment="1" applyProtection="1">
      <alignment vertical="center"/>
    </xf>
    <xf numFmtId="0" fontId="3" fillId="0" borderId="12" xfId="1" applyFont="1" applyBorder="1" applyAlignment="1" applyProtection="1">
      <alignment vertical="center"/>
    </xf>
    <xf numFmtId="0" fontId="13" fillId="16" borderId="0" xfId="0" applyFont="1" applyFill="1" applyAlignment="1" applyProtection="1"/>
    <xf numFmtId="0" fontId="13" fillId="16" borderId="41" xfId="0" applyFont="1" applyFill="1" applyBorder="1" applyAlignment="1" applyProtection="1"/>
    <xf numFmtId="44" fontId="10" fillId="0" borderId="40" xfId="0" applyNumberFormat="1" applyFont="1" applyBorder="1" applyProtection="1"/>
    <xf numFmtId="0" fontId="64" fillId="17" borderId="40" xfId="0" applyFont="1" applyFill="1" applyBorder="1" applyAlignment="1" applyProtection="1">
      <alignment horizontal="center" vertical="top" textRotation="180" wrapText="1"/>
    </xf>
    <xf numFmtId="9" fontId="10" fillId="18" borderId="73" xfId="17" applyNumberFormat="1" applyFont="1" applyFill="1" applyBorder="1" applyAlignment="1" applyProtection="1">
      <alignment vertical="center"/>
      <protection locked="0"/>
    </xf>
    <xf numFmtId="9" fontId="10" fillId="18" borderId="69" xfId="17" applyNumberFormat="1" applyFont="1" applyFill="1" applyBorder="1" applyAlignment="1" applyProtection="1">
      <alignment vertical="center"/>
      <protection locked="0"/>
    </xf>
    <xf numFmtId="9" fontId="10" fillId="18" borderId="70" xfId="17" applyNumberFormat="1" applyFont="1" applyFill="1" applyBorder="1" applyAlignment="1" applyProtection="1">
      <alignment vertical="center"/>
      <protection locked="0"/>
    </xf>
    <xf numFmtId="9" fontId="10" fillId="18" borderId="74" xfId="17" applyNumberFormat="1" applyFont="1" applyFill="1" applyBorder="1" applyAlignment="1" applyProtection="1">
      <alignment vertical="center"/>
      <protection locked="0"/>
    </xf>
    <xf numFmtId="9" fontId="10" fillId="18" borderId="71" xfId="17" applyNumberFormat="1" applyFont="1" applyFill="1" applyBorder="1" applyAlignment="1" applyProtection="1">
      <alignment vertical="center"/>
      <protection locked="0"/>
    </xf>
    <xf numFmtId="9" fontId="10" fillId="18" borderId="72" xfId="17" applyNumberFormat="1" applyFont="1" applyFill="1" applyBorder="1" applyAlignment="1" applyProtection="1">
      <alignment vertical="center"/>
      <protection locked="0"/>
    </xf>
    <xf numFmtId="164" fontId="6" fillId="19" borderId="6" xfId="1" applyNumberFormat="1" applyFont="1" applyFill="1" applyBorder="1" applyAlignment="1" applyProtection="1">
      <alignment wrapText="1"/>
    </xf>
    <xf numFmtId="164" fontId="6" fillId="0" borderId="5" xfId="1" applyNumberFormat="1" applyFont="1" applyBorder="1" applyAlignment="1" applyProtection="1">
      <alignment wrapText="1"/>
    </xf>
    <xf numFmtId="0" fontId="65" fillId="0" borderId="0" xfId="1" applyFont="1" applyAlignment="1" applyProtection="1">
      <alignment horizontal="right"/>
    </xf>
    <xf numFmtId="43" fontId="10" fillId="0" borderId="32" xfId="1" applyNumberFormat="1" applyFont="1" applyBorder="1" applyProtection="1"/>
    <xf numFmtId="0" fontId="6" fillId="0" borderId="0" xfId="1" applyFont="1" applyFill="1" applyBorder="1" applyAlignment="1" applyProtection="1">
      <alignment horizontal="center" vertical="center" wrapText="1"/>
    </xf>
    <xf numFmtId="43" fontId="10" fillId="0" borderId="5" xfId="1" applyNumberFormat="1" applyFont="1" applyFill="1" applyBorder="1" applyAlignment="1" applyProtection="1">
      <alignment horizontal="left"/>
    </xf>
    <xf numFmtId="14" fontId="10" fillId="0" borderId="5" xfId="1" applyNumberFormat="1" applyFont="1" applyFill="1" applyBorder="1" applyAlignment="1" applyProtection="1">
      <alignment horizontal="left"/>
    </xf>
    <xf numFmtId="0" fontId="66" fillId="0" borderId="0" xfId="0" applyFont="1" applyFill="1" applyAlignment="1">
      <alignment vertical="center"/>
    </xf>
    <xf numFmtId="0" fontId="67" fillId="0" borderId="0" xfId="0" applyFont="1" applyFill="1" applyAlignment="1">
      <alignment vertical="center"/>
    </xf>
    <xf numFmtId="0" fontId="52" fillId="0" borderId="0" xfId="0" applyFont="1" applyFill="1" applyAlignment="1">
      <alignment vertical="center"/>
    </xf>
    <xf numFmtId="0" fontId="35" fillId="0" borderId="0" xfId="18"/>
    <xf numFmtId="0" fontId="68" fillId="17" borderId="75" xfId="18" applyNumberFormat="1" applyFont="1" applyFill="1" applyBorder="1" applyAlignment="1">
      <alignment horizontal="center" vertical="center"/>
    </xf>
    <xf numFmtId="0" fontId="35" fillId="20" borderId="75" xfId="18" applyNumberFormat="1" applyFont="1" applyFill="1" applyBorder="1" applyAlignment="1">
      <alignment vertical="center" wrapText="1"/>
    </xf>
    <xf numFmtId="0" fontId="35" fillId="20" borderId="75" xfId="18" applyNumberFormat="1" applyFont="1" applyFill="1" applyBorder="1" applyAlignment="1">
      <alignment horizontal="center" vertical="center" wrapText="1"/>
    </xf>
    <xf numFmtId="0" fontId="35" fillId="0" borderId="0" xfId="18" applyNumberFormat="1" applyFont="1" applyBorder="1" applyAlignment="1">
      <alignment vertical="center" wrapText="1"/>
    </xf>
    <xf numFmtId="0" fontId="35" fillId="0" borderId="0" xfId="18" applyNumberFormat="1" applyFont="1" applyBorder="1" applyAlignment="1">
      <alignment horizontal="center" vertical="center" wrapText="1"/>
    </xf>
    <xf numFmtId="0" fontId="35" fillId="20" borderId="0" xfId="18" applyNumberFormat="1" applyFont="1" applyFill="1" applyBorder="1" applyAlignment="1">
      <alignment vertical="center" wrapText="1"/>
    </xf>
    <xf numFmtId="0" fontId="35" fillId="20" borderId="0" xfId="18" applyNumberFormat="1" applyFont="1" applyFill="1" applyBorder="1" applyAlignment="1">
      <alignment horizontal="center" vertical="center" wrapText="1"/>
    </xf>
    <xf numFmtId="0" fontId="35" fillId="0" borderId="76" xfId="18" applyNumberFormat="1" applyFont="1" applyBorder="1" applyAlignment="1">
      <alignment vertical="center" wrapText="1"/>
    </xf>
    <xf numFmtId="0" fontId="35" fillId="0" borderId="76" xfId="18" applyNumberFormat="1" applyFont="1" applyBorder="1" applyAlignment="1">
      <alignment horizontal="center" vertical="center" wrapText="1"/>
    </xf>
    <xf numFmtId="0" fontId="6" fillId="6" borderId="6" xfId="1" applyFont="1" applyFill="1" applyBorder="1" applyAlignment="1">
      <alignment horizontal="center"/>
    </xf>
    <xf numFmtId="0" fontId="9" fillId="7" borderId="14" xfId="1" applyFont="1" applyFill="1" applyBorder="1" applyAlignment="1">
      <alignment horizontal="center"/>
    </xf>
    <xf numFmtId="0" fontId="9" fillId="7" borderId="13" xfId="1" applyFont="1" applyFill="1" applyBorder="1" applyAlignment="1">
      <alignment horizontal="center"/>
    </xf>
    <xf numFmtId="0" fontId="23" fillId="0" borderId="0" xfId="4" applyFont="1" applyBorder="1" applyAlignment="1" applyProtection="1">
      <alignment vertical="center"/>
      <protection locked="0"/>
    </xf>
    <xf numFmtId="0" fontId="10" fillId="0" borderId="0" xfId="5" applyFont="1" applyBorder="1" applyAlignment="1" applyProtection="1">
      <alignment horizontal="left" vertical="top" wrapText="1"/>
    </xf>
    <xf numFmtId="0" fontId="10" fillId="7" borderId="5" xfId="1" applyFont="1" applyFill="1" applyBorder="1" applyAlignment="1" applyProtection="1">
      <alignment horizontal="left"/>
      <protection locked="0"/>
    </xf>
    <xf numFmtId="0" fontId="10" fillId="7" borderId="5" xfId="1" applyFont="1" applyFill="1" applyBorder="1" applyAlignment="1" applyProtection="1">
      <alignment horizontal="center"/>
      <protection locked="0"/>
    </xf>
    <xf numFmtId="0" fontId="57" fillId="7" borderId="33" xfId="1" applyFont="1" applyFill="1" applyBorder="1" applyAlignment="1" applyProtection="1">
      <alignment horizontal="center" vertical="center"/>
      <protection locked="0"/>
    </xf>
    <xf numFmtId="0" fontId="57" fillId="7" borderId="65" xfId="1" applyFont="1" applyFill="1" applyBorder="1" applyAlignment="1" applyProtection="1">
      <alignment horizontal="center" vertical="center"/>
      <protection locked="0"/>
    </xf>
    <xf numFmtId="0" fontId="57" fillId="7" borderId="31" xfId="1" applyFont="1" applyFill="1" applyBorder="1" applyAlignment="1" applyProtection="1">
      <alignment horizontal="center" vertical="center"/>
      <protection locked="0"/>
    </xf>
    <xf numFmtId="0" fontId="28" fillId="9" borderId="15" xfId="6" applyFont="1" applyFill="1" applyBorder="1" applyAlignment="1" applyProtection="1">
      <alignment horizontal="center"/>
      <protection locked="0"/>
    </xf>
    <xf numFmtId="0" fontId="28" fillId="9" borderId="5" xfId="6" applyFont="1" applyFill="1" applyBorder="1" applyAlignment="1" applyProtection="1">
      <alignment horizontal="center"/>
      <protection locked="0"/>
    </xf>
    <xf numFmtId="0" fontId="28" fillId="8" borderId="5" xfId="6" applyFont="1" applyFill="1" applyBorder="1" applyAlignment="1" applyProtection="1">
      <alignment horizontal="center"/>
      <protection locked="0"/>
    </xf>
    <xf numFmtId="0" fontId="33" fillId="8" borderId="5" xfId="6" applyFont="1" applyFill="1" applyBorder="1" applyAlignment="1" applyProtection="1">
      <alignment horizontal="center"/>
      <protection locked="0"/>
    </xf>
    <xf numFmtId="0" fontId="33" fillId="9" borderId="15" xfId="6" applyFont="1" applyFill="1" applyBorder="1" applyAlignment="1" applyProtection="1">
      <alignment horizontal="center"/>
      <protection locked="0"/>
    </xf>
    <xf numFmtId="0" fontId="33" fillId="9" borderId="5" xfId="6" applyFont="1" applyFill="1" applyBorder="1" applyAlignment="1" applyProtection="1">
      <alignment horizontal="center"/>
      <protection locked="0"/>
    </xf>
    <xf numFmtId="0" fontId="28" fillId="8" borderId="5" xfId="6" applyFont="1" applyFill="1" applyBorder="1" applyAlignment="1" applyProtection="1">
      <alignment horizontal="center"/>
    </xf>
    <xf numFmtId="0" fontId="28" fillId="9" borderId="15" xfId="6" applyFont="1" applyFill="1" applyBorder="1" applyAlignment="1" applyProtection="1">
      <alignment horizontal="center"/>
    </xf>
    <xf numFmtId="0" fontId="28" fillId="9" borderId="5" xfId="6" applyFont="1" applyFill="1" applyBorder="1" applyAlignment="1" applyProtection="1">
      <alignment horizontal="center"/>
    </xf>
    <xf numFmtId="0" fontId="28" fillId="8" borderId="15" xfId="6" applyFont="1" applyFill="1" applyBorder="1" applyAlignment="1" applyProtection="1">
      <alignment horizontal="center"/>
      <protection locked="0"/>
    </xf>
    <xf numFmtId="0" fontId="49" fillId="0" borderId="12" xfId="14" applyFont="1" applyFill="1" applyBorder="1" applyAlignment="1" applyProtection="1">
      <alignment horizontal="center" vertical="center"/>
    </xf>
    <xf numFmtId="0" fontId="49" fillId="0" borderId="5" xfId="14" applyFont="1" applyFill="1" applyBorder="1" applyAlignment="1" applyProtection="1">
      <alignment horizontal="center" vertical="center"/>
    </xf>
    <xf numFmtId="0" fontId="49" fillId="0" borderId="10" xfId="14" applyFont="1" applyFill="1" applyBorder="1" applyAlignment="1" applyProtection="1">
      <alignment horizontal="center" vertical="center"/>
    </xf>
    <xf numFmtId="0" fontId="49" fillId="0" borderId="44" xfId="14" applyFont="1" applyFill="1" applyBorder="1" applyAlignment="1" applyProtection="1">
      <alignment horizontal="center" vertical="center"/>
    </xf>
    <xf numFmtId="0" fontId="49" fillId="0" borderId="9" xfId="14" applyFont="1" applyFill="1" applyBorder="1" applyAlignment="1" applyProtection="1">
      <alignment horizontal="center" vertical="center"/>
    </xf>
    <xf numFmtId="0" fontId="47" fillId="0" borderId="0" xfId="1" applyFont="1" applyAlignment="1">
      <alignment horizontal="center" vertical="center" wrapText="1"/>
    </xf>
    <xf numFmtId="0" fontId="50" fillId="9" borderId="49" xfId="14" applyFont="1" applyFill="1" applyBorder="1" applyAlignment="1" applyProtection="1">
      <alignment horizontal="center" vertical="center" wrapText="1"/>
    </xf>
    <xf numFmtId="0" fontId="50" fillId="9" borderId="7" xfId="14" applyFont="1" applyFill="1" applyBorder="1" applyAlignment="1" applyProtection="1">
      <alignment horizontal="center" vertical="center" wrapText="1"/>
    </xf>
    <xf numFmtId="0" fontId="50" fillId="9" borderId="48" xfId="14" applyFont="1" applyFill="1" applyBorder="1" applyAlignment="1" applyProtection="1">
      <alignment horizontal="center" vertical="center" wrapText="1"/>
    </xf>
    <xf numFmtId="0" fontId="49" fillId="9" borderId="47" xfId="14" applyFont="1" applyFill="1" applyBorder="1" applyAlignment="1" applyProtection="1">
      <alignment horizontal="center" vertical="center" wrapText="1"/>
    </xf>
    <xf numFmtId="0" fontId="49" fillId="9" borderId="6" xfId="14" applyFont="1" applyFill="1" applyBorder="1" applyAlignment="1" applyProtection="1">
      <alignment horizontal="center" vertical="center" wrapText="1"/>
    </xf>
    <xf numFmtId="0" fontId="49" fillId="9" borderId="46" xfId="14" applyFont="1" applyFill="1" applyBorder="1" applyAlignment="1" applyProtection="1">
      <alignment horizontal="center" vertical="center" wrapText="1"/>
    </xf>
    <xf numFmtId="0" fontId="50" fillId="9" borderId="45" xfId="14" applyFont="1" applyFill="1" applyBorder="1" applyAlignment="1" applyProtection="1">
      <alignment horizontal="center" vertical="center"/>
    </xf>
    <xf numFmtId="0" fontId="50" fillId="9" borderId="20" xfId="14" applyFont="1" applyFill="1" applyBorder="1" applyAlignment="1" applyProtection="1">
      <alignment horizontal="center" vertical="center"/>
    </xf>
    <xf numFmtId="0" fontId="50" fillId="9" borderId="14" xfId="14" applyFont="1" applyFill="1" applyBorder="1" applyAlignment="1" applyProtection="1">
      <alignment horizontal="center" vertical="center"/>
    </xf>
    <xf numFmtId="0" fontId="50" fillId="9" borderId="6" xfId="14" applyFont="1" applyFill="1" applyBorder="1" applyAlignment="1" applyProtection="1">
      <alignment horizontal="center" vertical="center"/>
    </xf>
    <xf numFmtId="0" fontId="4" fillId="0" borderId="28" xfId="1" applyFont="1" applyFill="1" applyBorder="1" applyAlignment="1">
      <alignment horizontal="center" wrapText="1"/>
    </xf>
    <xf numFmtId="0" fontId="4" fillId="0" borderId="2" xfId="1" applyFont="1" applyFill="1" applyBorder="1" applyAlignment="1">
      <alignment horizontal="center" wrapText="1"/>
    </xf>
    <xf numFmtId="0" fontId="4" fillId="0" borderId="27" xfId="1" applyFont="1" applyFill="1" applyBorder="1" applyAlignment="1">
      <alignment horizontal="center" wrapText="1"/>
    </xf>
    <xf numFmtId="0" fontId="36" fillId="0" borderId="33" xfId="11" applyFont="1" applyFill="1" applyBorder="1" applyAlignment="1" applyProtection="1">
      <alignment horizontal="center" vertical="center" wrapText="1"/>
    </xf>
    <xf numFmtId="0" fontId="36" fillId="0" borderId="31" xfId="11" applyFont="1" applyFill="1" applyBorder="1" applyAlignment="1" applyProtection="1">
      <alignment horizontal="center" vertical="center" wrapText="1"/>
    </xf>
    <xf numFmtId="0" fontId="36" fillId="0" borderId="42" xfId="11" applyFont="1" applyFill="1" applyBorder="1" applyAlignment="1" applyProtection="1">
      <alignment horizontal="center" vertical="center" wrapText="1"/>
    </xf>
    <xf numFmtId="0" fontId="36" fillId="0" borderId="37" xfId="11" applyFont="1" applyFill="1" applyBorder="1" applyAlignment="1" applyProtection="1">
      <alignment horizontal="center" vertical="center" wrapText="1"/>
    </xf>
    <xf numFmtId="0" fontId="53" fillId="10" borderId="51" xfId="0" applyFont="1" applyFill="1" applyBorder="1" applyAlignment="1">
      <alignment vertical="top" wrapText="1"/>
    </xf>
    <xf numFmtId="0" fontId="0" fillId="10" borderId="52" xfId="0" applyFont="1" applyFill="1" applyBorder="1" applyAlignment="1">
      <alignment vertical="top" wrapText="1"/>
    </xf>
    <xf numFmtId="0" fontId="53" fillId="10" borderId="6" xfId="0" applyFont="1" applyFill="1" applyBorder="1" applyAlignment="1">
      <alignment wrapText="1"/>
    </xf>
    <xf numFmtId="0" fontId="0" fillId="10" borderId="6" xfId="0" applyFont="1" applyFill="1" applyBorder="1" applyAlignment="1">
      <alignment wrapText="1"/>
    </xf>
    <xf numFmtId="0" fontId="0" fillId="10" borderId="13" xfId="0" applyFont="1" applyFill="1" applyBorder="1" applyAlignment="1">
      <alignment wrapText="1"/>
    </xf>
    <xf numFmtId="0" fontId="53" fillId="0" borderId="0" xfId="0" applyFont="1" applyAlignment="1">
      <alignment horizontal="center"/>
    </xf>
    <xf numFmtId="164" fontId="13" fillId="0" borderId="0" xfId="3" applyNumberFormat="1" applyFont="1" applyFill="1" applyBorder="1" applyAlignment="1">
      <alignment horizontal="center"/>
    </xf>
    <xf numFmtId="164" fontId="13" fillId="0" borderId="26" xfId="3" applyNumberFormat="1" applyFont="1" applyFill="1" applyBorder="1" applyAlignment="1">
      <alignment horizontal="center"/>
    </xf>
    <xf numFmtId="0" fontId="10" fillId="0" borderId="25" xfId="2" applyFont="1" applyBorder="1" applyAlignment="1">
      <alignment horizontal="left" vertical="top" wrapText="1"/>
    </xf>
    <xf numFmtId="0" fontId="10" fillId="0" borderId="0" xfId="2" applyFont="1" applyBorder="1" applyAlignment="1">
      <alignment horizontal="left" vertical="top" wrapText="1"/>
    </xf>
    <xf numFmtId="0" fontId="10" fillId="0" borderId="24" xfId="2" applyFont="1" applyBorder="1" applyAlignment="1">
      <alignment horizontal="left" vertical="top" wrapText="1"/>
    </xf>
    <xf numFmtId="0" fontId="10" fillId="0" borderId="25" xfId="3" applyFont="1" applyFill="1" applyBorder="1" applyAlignment="1">
      <alignment horizontal="left" vertical="top" wrapText="1"/>
    </xf>
    <xf numFmtId="0" fontId="10" fillId="0" borderId="0" xfId="3" applyFont="1" applyFill="1" applyBorder="1" applyAlignment="1">
      <alignment horizontal="left" vertical="top" wrapText="1"/>
    </xf>
    <xf numFmtId="0" fontId="10" fillId="0" borderId="24" xfId="3" applyFont="1" applyFill="1" applyBorder="1" applyAlignment="1">
      <alignment horizontal="left" vertical="top" wrapText="1"/>
    </xf>
    <xf numFmtId="0" fontId="7" fillId="0" borderId="45" xfId="1" applyFont="1" applyBorder="1" applyAlignment="1" applyProtection="1">
      <alignment horizontal="center"/>
    </xf>
    <xf numFmtId="0" fontId="7" fillId="0" borderId="20" xfId="1" applyFont="1" applyBorder="1" applyAlignment="1" applyProtection="1">
      <alignment horizontal="center"/>
    </xf>
    <xf numFmtId="0" fontId="7" fillId="0" borderId="21" xfId="1" applyFont="1" applyBorder="1" applyAlignment="1" applyProtection="1">
      <alignment horizontal="center"/>
    </xf>
    <xf numFmtId="0" fontId="7" fillId="0" borderId="28" xfId="1" applyFont="1" applyBorder="1" applyAlignment="1" applyProtection="1">
      <alignment horizontal="center"/>
    </xf>
    <xf numFmtId="0" fontId="7" fillId="0" borderId="2" xfId="1" applyFont="1" applyBorder="1" applyAlignment="1" applyProtection="1">
      <alignment horizontal="center"/>
    </xf>
    <xf numFmtId="0" fontId="7" fillId="0" borderId="27" xfId="1" applyFont="1" applyBorder="1" applyAlignment="1" applyProtection="1">
      <alignment horizontal="center"/>
    </xf>
    <xf numFmtId="0" fontId="7" fillId="0" borderId="60" xfId="1" applyFont="1" applyBorder="1" applyAlignment="1" applyProtection="1">
      <alignment horizontal="center"/>
    </xf>
    <xf numFmtId="0" fontId="7" fillId="0" borderId="61" xfId="1" applyFont="1" applyBorder="1" applyAlignment="1" applyProtection="1">
      <alignment horizontal="center"/>
    </xf>
    <xf numFmtId="0" fontId="7" fillId="0" borderId="62" xfId="1" applyFont="1" applyBorder="1" applyAlignment="1" applyProtection="1">
      <alignment horizontal="center"/>
    </xf>
    <xf numFmtId="43" fontId="7" fillId="0" borderId="49" xfId="16" applyFont="1" applyBorder="1" applyAlignment="1" applyProtection="1">
      <alignment horizontal="center"/>
    </xf>
    <xf numFmtId="43" fontId="7" fillId="0" borderId="48" xfId="16" applyFont="1" applyBorder="1" applyAlignment="1" applyProtection="1">
      <alignment horizontal="center"/>
    </xf>
    <xf numFmtId="164" fontId="6" fillId="19" borderId="56" xfId="1" applyNumberFormat="1" applyFont="1" applyFill="1" applyBorder="1" applyAlignment="1" applyProtection="1">
      <alignment wrapText="1"/>
    </xf>
    <xf numFmtId="0" fontId="6" fillId="0" borderId="6" xfId="1" applyFont="1" applyBorder="1" applyAlignment="1" applyProtection="1">
      <alignment wrapText="1"/>
    </xf>
    <xf numFmtId="0" fontId="7" fillId="0" borderId="60" xfId="1" applyFont="1" applyBorder="1" applyAlignment="1" applyProtection="1">
      <alignment horizontal="center" vertical="center" wrapText="1"/>
    </xf>
    <xf numFmtId="0" fontId="7" fillId="0" borderId="7" xfId="1" applyFont="1" applyBorder="1" applyAlignment="1" applyProtection="1">
      <alignment horizontal="center" vertical="center" wrapText="1"/>
    </xf>
    <xf numFmtId="0" fontId="6" fillId="0" borderId="12" xfId="1" applyFont="1" applyBorder="1" applyAlignment="1" applyProtection="1">
      <alignment vertical="top" wrapText="1"/>
    </xf>
  </cellXfs>
  <cellStyles count="19">
    <cellStyle name="Comma" xfId="16" builtinId="3"/>
    <cellStyle name="Comma 2" xfId="8"/>
    <cellStyle name="Comma 4" xfId="15"/>
    <cellStyle name="Currency 2" xfId="9"/>
    <cellStyle name="Currency 3" xfId="12"/>
    <cellStyle name="Excel Built-in Normal" xfId="7"/>
    <cellStyle name="Good 2" xfId="13"/>
    <cellStyle name="Normal" xfId="0" builtinId="0"/>
    <cellStyle name="Normal 2" xfId="1"/>
    <cellStyle name="Normal 2 3" xfId="18"/>
    <cellStyle name="Normal 3" xfId="3"/>
    <cellStyle name="Normal 4" xfId="14"/>
    <cellStyle name="Normal 6" xfId="2"/>
    <cellStyle name="Normal 9" xfId="11"/>
    <cellStyle name="Normal 9 7 2 2" xfId="5"/>
    <cellStyle name="Normal_Formsmk3rev5" xfId="4"/>
    <cellStyle name="Normal_Tmp   " xfId="6"/>
    <cellStyle name="Percent" xfId="17" builtinId="5"/>
    <cellStyle name="Percent 2" xfId="1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781050</xdr:colOff>
      <xdr:row>0</xdr:row>
      <xdr:rowOff>0</xdr:rowOff>
    </xdr:from>
    <xdr:ext cx="3467100" cy="1314450"/>
    <xdr:pic>
      <xdr:nvPicPr>
        <xdr:cNvPr id="2" name="Picture 294" descr="higwaysEngland_Logo.jpg">
          <a:extLst>
            <a:ext uri="{FF2B5EF4-FFF2-40B4-BE49-F238E27FC236}">
              <a16:creationId xmlns:a16="http://schemas.microsoft.com/office/drawing/2014/main" id="{34BCFB14-5E8E-4507-A8E9-AE2598872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0"/>
          <a:ext cx="34671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123825</xdr:colOff>
      <xdr:row>0</xdr:row>
      <xdr:rowOff>28575</xdr:rowOff>
    </xdr:from>
    <xdr:ext cx="2581275" cy="981075"/>
    <xdr:pic>
      <xdr:nvPicPr>
        <xdr:cNvPr id="2" name="Picture 294" descr="higwaysEngland_Logo.jpg">
          <a:extLst>
            <a:ext uri="{FF2B5EF4-FFF2-40B4-BE49-F238E27FC236}">
              <a16:creationId xmlns:a16="http://schemas.microsoft.com/office/drawing/2014/main" id="{111FE4F6-51D0-4359-969B-E9DBE5E1A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28575"/>
          <a:ext cx="25812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rks8/Desktop/Area%204%20CWF%20Application%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Commercial\4.%20CWF%20&amp;%20CatMan\YR1%2019-20%20Schemes\602728%20MT%20-%20M66%20Simister\5.%20Construction\Lot%2011%20-%20Chevron\Payments\2019%20P06%20Sep%20-%20App%2001\Area%2010%20Application%20-%20602728%20-%20M66%20Simister%20Approac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rderoy%20Task%20Admin\Indexation\20150804%20Indexation%20Principles%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_MP%20Database\Data\PROJECT%20COST%20-%20Data%20Uploa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M3%20J2a-4a%20Managed%20Motorway\20150625%20M3%20J2a-4a%20Commodities%20Actual%20Project%20Cost%20data%20(CBS%20v%204.3)%20June%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ogane/AppData/Local/Microsoft/Windows/Temporary%20Internet%20Files/Content.Outlook/OCPOD6LM/Final%20Account%20Statement%20-%20Rev%20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M6%20J16-19%20SM\20160212%20Project%20Actual%20Cost%20M6%20J16-19%20SM%20v%201.0%20January%202016%20MM%20R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ogane/AppData/Local/Microsoft/Windows/Temporary%20Internet%20Files/Content.Outlook/OCPOD6LM/Copy%20of%20Works%20Information%20Annex%20-%20Con%20(H)%20Form%20Apr%202017_Un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ver"/>
      <sheetName val="Summary"/>
      <sheetName val="AfP"/>
      <sheetName val="Cost Submission"/>
      <sheetName val="CBS"/>
      <sheetName val="4cast"/>
      <sheetName val="Applied"/>
      <sheetName val="CE's"/>
      <sheetName val="PAF Calc"/>
      <sheetName val="Share"/>
      <sheetName val="PC Role"/>
      <sheetName val="PC %"/>
      <sheetName val="FA Cert"/>
      <sheetName val="Lots&amp;C"/>
      <sheetName val="CWF info"/>
      <sheetName val="ABS Series"/>
      <sheetName val="CC Sum"/>
      <sheetName val="ABS "/>
      <sheetName val="Notes"/>
      <sheetName val="Accrual Notes"/>
      <sheetName val="UoM"/>
    </sheetNames>
    <sheetDataSet>
      <sheetData sheetId="0"/>
      <sheetData sheetId="1"/>
      <sheetData sheetId="2"/>
      <sheetData sheetId="3"/>
      <sheetData sheetId="4"/>
      <sheetData sheetId="5"/>
      <sheetData sheetId="6"/>
      <sheetData sheetId="7"/>
      <sheetData sheetId="8"/>
      <sheetData sheetId="9"/>
      <sheetData sheetId="10">
        <row r="17">
          <cell r="F17">
            <v>0</v>
          </cell>
        </row>
        <row r="27">
          <cell r="G27">
            <v>0</v>
          </cell>
        </row>
      </sheetData>
      <sheetData sheetId="11"/>
      <sheetData sheetId="12">
        <row r="3">
          <cell r="E3" t="str">
            <v>upto £30k</v>
          </cell>
          <cell r="F3" t="str">
            <v>&gt;£30k 
upto 
£250k</v>
          </cell>
          <cell r="G3" t="str">
            <v>&gt;£250k 
upto 
£1m</v>
          </cell>
          <cell r="H3" t="str">
            <v>&gt;£1m 
upto 
£5m</v>
          </cell>
          <cell r="I3" t="str">
            <v>&gt;$5m</v>
          </cell>
          <cell r="K3" t="str">
            <v>CCWF</v>
          </cell>
        </row>
        <row r="4">
          <cell r="E4">
            <v>1.6799999999999999E-2</v>
          </cell>
          <cell r="F4">
            <v>1.7999999999999999E-2</v>
          </cell>
          <cell r="G4">
            <v>2.1700000000000001E-2</v>
          </cell>
          <cell r="H4">
            <v>3.1800000000000002E-2</v>
          </cell>
          <cell r="I4">
            <v>3.8399999999999997E-2</v>
          </cell>
          <cell r="K4" t="str">
            <v>Carnell Support Services CWF04</v>
          </cell>
        </row>
        <row r="5">
          <cell r="E5">
            <v>7.0000000000000007E-2</v>
          </cell>
          <cell r="F5">
            <v>0.05</v>
          </cell>
          <cell r="G5">
            <v>0.05</v>
          </cell>
          <cell r="H5">
            <v>0.03</v>
          </cell>
          <cell r="I5">
            <v>2.5000000000000001E-2</v>
          </cell>
          <cell r="K5" t="str">
            <v>Crown Highways CWF04</v>
          </cell>
        </row>
        <row r="6">
          <cell r="E6">
            <v>0.04</v>
          </cell>
          <cell r="F6">
            <v>0.03</v>
          </cell>
          <cell r="G6">
            <v>0.03</v>
          </cell>
          <cell r="H6">
            <v>0.02</v>
          </cell>
          <cell r="I6">
            <v>0.02</v>
          </cell>
          <cell r="K6" t="str">
            <v>J McCann &amp; Co (Nott'm Ltd)  CWF04</v>
          </cell>
        </row>
        <row r="7">
          <cell r="E7">
            <v>0</v>
          </cell>
          <cell r="F7">
            <v>0</v>
          </cell>
          <cell r="G7">
            <v>0</v>
          </cell>
          <cell r="H7">
            <v>0</v>
          </cell>
          <cell r="I7">
            <v>0</v>
          </cell>
          <cell r="K7" t="str">
            <v>AE Yates CWF05</v>
          </cell>
        </row>
        <row r="8">
          <cell r="E8">
            <v>1.6799999999999999E-2</v>
          </cell>
          <cell r="F8">
            <v>1.7999999999999999E-2</v>
          </cell>
          <cell r="G8">
            <v>2.1700000000000001E-2</v>
          </cell>
          <cell r="H8">
            <v>3.1800000000000002E-2</v>
          </cell>
          <cell r="I8">
            <v>3.8399999999999997E-2</v>
          </cell>
          <cell r="K8" t="str">
            <v>Carnell Support Services CWF05</v>
          </cell>
        </row>
        <row r="9">
          <cell r="E9">
            <v>5.0000000000000001E-3</v>
          </cell>
          <cell r="F9">
            <v>5.0000000000000001E-3</v>
          </cell>
          <cell r="G9">
            <v>5.0000000000000001E-3</v>
          </cell>
          <cell r="H9">
            <v>5.0000000000000001E-3</v>
          </cell>
          <cell r="I9">
            <v>5.0000000000000001E-3</v>
          </cell>
          <cell r="K9" t="str">
            <v>Interserve Construction CWF05</v>
          </cell>
        </row>
        <row r="10">
          <cell r="E10">
            <v>7.0000000000000007E-2</v>
          </cell>
          <cell r="F10">
            <v>0.05</v>
          </cell>
          <cell r="G10">
            <v>0.05</v>
          </cell>
          <cell r="H10">
            <v>0.03</v>
          </cell>
          <cell r="I10">
            <v>2.5000000000000001E-2</v>
          </cell>
          <cell r="K10" t="str">
            <v>Crown Highways CWF06</v>
          </cell>
        </row>
        <row r="11">
          <cell r="E11">
            <v>0.04</v>
          </cell>
          <cell r="F11">
            <v>0.03</v>
          </cell>
          <cell r="G11">
            <v>0.03</v>
          </cell>
          <cell r="H11">
            <v>0.02</v>
          </cell>
          <cell r="I11">
            <v>0.02</v>
          </cell>
          <cell r="K11" t="str">
            <v>J McCann &amp; Co (Nott'm Ltd)  CWF06</v>
          </cell>
        </row>
        <row r="12">
          <cell r="E12">
            <v>0</v>
          </cell>
          <cell r="F12">
            <v>0</v>
          </cell>
          <cell r="G12">
            <v>0</v>
          </cell>
          <cell r="H12">
            <v>0</v>
          </cell>
          <cell r="I12">
            <v>0</v>
          </cell>
          <cell r="K12" t="str">
            <v>Ainsty Timber Marketing CWF07</v>
          </cell>
        </row>
        <row r="13">
          <cell r="E13">
            <v>0.09</v>
          </cell>
          <cell r="F13">
            <v>0.08</v>
          </cell>
          <cell r="G13">
            <v>7.0000000000000007E-2</v>
          </cell>
          <cell r="H13">
            <v>7.0000000000000007E-2</v>
          </cell>
          <cell r="I13">
            <v>7.0000000000000007E-2</v>
          </cell>
          <cell r="K13" t="str">
            <v>Ground Control Ltd CWF07</v>
          </cell>
        </row>
        <row r="14">
          <cell r="E14">
            <v>0.06</v>
          </cell>
          <cell r="F14">
            <v>0.05</v>
          </cell>
          <cell r="G14">
            <v>0.04</v>
          </cell>
          <cell r="H14">
            <v>0.02</v>
          </cell>
          <cell r="I14">
            <v>0.01</v>
          </cell>
          <cell r="K14" t="str">
            <v>L&amp;R Roadlines CWF08</v>
          </cell>
        </row>
        <row r="15">
          <cell r="E15">
            <v>2.8000000000000001E-2</v>
          </cell>
          <cell r="F15">
            <v>2.01E-2</v>
          </cell>
          <cell r="G15">
            <v>2.0400000000000001E-2</v>
          </cell>
          <cell r="H15">
            <v>1.0200000000000001E-2</v>
          </cell>
          <cell r="I15">
            <v>1.0200000000000001E-2</v>
          </cell>
          <cell r="K15" t="str">
            <v>Wilson &amp; Scott Highways Ltd CWF08</v>
          </cell>
        </row>
        <row r="16">
          <cell r="E16">
            <v>5.0000000000000001E-3</v>
          </cell>
          <cell r="F16">
            <v>5.0000000000000001E-3</v>
          </cell>
          <cell r="G16">
            <v>5.0000000000000001E-3</v>
          </cell>
          <cell r="H16">
            <v>5.0000000000000001E-3</v>
          </cell>
          <cell r="I16">
            <v>5.0000000000000001E-3</v>
          </cell>
          <cell r="K16" t="str">
            <v>W J North Ltd CWF08</v>
          </cell>
        </row>
        <row r="17">
          <cell r="E17">
            <v>5.1999999999999998E-2</v>
          </cell>
          <cell r="F17">
            <v>3.4799999999999998E-2</v>
          </cell>
          <cell r="G17">
            <v>1.95E-2</v>
          </cell>
          <cell r="H17">
            <v>1.38E-2</v>
          </cell>
          <cell r="I17">
            <v>1.34E-2</v>
          </cell>
          <cell r="K17" t="str">
            <v>Colas Ltd CWF09</v>
          </cell>
        </row>
        <row r="18">
          <cell r="E18">
            <v>7.4999999999999997E-2</v>
          </cell>
          <cell r="F18">
            <v>4.4999999999999998E-2</v>
          </cell>
          <cell r="G18">
            <v>0.03</v>
          </cell>
          <cell r="H18">
            <v>2.4E-2</v>
          </cell>
          <cell r="I18">
            <v>1.2E-2</v>
          </cell>
          <cell r="K18" t="str">
            <v>Joe Roocroft &amp; Sons CWF09</v>
          </cell>
        </row>
        <row r="19">
          <cell r="E19">
            <v>0</v>
          </cell>
          <cell r="F19">
            <v>0</v>
          </cell>
          <cell r="G19">
            <v>0</v>
          </cell>
          <cell r="H19">
            <v>0</v>
          </cell>
          <cell r="I19">
            <v>0</v>
          </cell>
          <cell r="K19" t="str">
            <v>AE Yates CWF10</v>
          </cell>
        </row>
        <row r="20">
          <cell r="E20">
            <v>1.6799999999999999E-2</v>
          </cell>
          <cell r="F20">
            <v>1.7999999999999999E-2</v>
          </cell>
          <cell r="G20">
            <v>2.1700000000000001E-2</v>
          </cell>
          <cell r="H20">
            <v>3.1800000000000002E-2</v>
          </cell>
          <cell r="I20">
            <v>3.8399999999999997E-2</v>
          </cell>
          <cell r="K20" t="str">
            <v>Carnell Support Services CWF10</v>
          </cell>
        </row>
        <row r="21">
          <cell r="E21">
            <v>0.15</v>
          </cell>
          <cell r="F21">
            <v>0.1</v>
          </cell>
          <cell r="G21">
            <v>0.08</v>
          </cell>
          <cell r="H21">
            <v>0.05</v>
          </cell>
          <cell r="I21">
            <v>0.03</v>
          </cell>
          <cell r="K21" t="str">
            <v>Forkers Ltd CWF10</v>
          </cell>
        </row>
        <row r="22">
          <cell r="E22">
            <v>0.05</v>
          </cell>
          <cell r="F22">
            <v>0.03</v>
          </cell>
          <cell r="G22">
            <v>2.1000000000000001E-2</v>
          </cell>
          <cell r="H22">
            <v>1.3299999999999999E-2</v>
          </cell>
          <cell r="I22">
            <v>9.5999999999999992E-3</v>
          </cell>
          <cell r="K22" t="str">
            <v>Chevron Traffic Management CWF11</v>
          </cell>
        </row>
        <row r="23">
          <cell r="E23">
            <v>5.1999999999999998E-2</v>
          </cell>
          <cell r="F23">
            <v>3.4799999999999998E-2</v>
          </cell>
          <cell r="G23">
            <v>1.95E-2</v>
          </cell>
          <cell r="H23">
            <v>1.38E-2</v>
          </cell>
          <cell r="I23">
            <v>1.34E-2</v>
          </cell>
          <cell r="K23" t="str">
            <v>Colas Ltd CWF11</v>
          </cell>
        </row>
        <row r="24">
          <cell r="E24">
            <v>1.4999999999999999E-2</v>
          </cell>
          <cell r="F24">
            <v>1.2500000000000001E-2</v>
          </cell>
          <cell r="G24">
            <v>7.4999999999999997E-3</v>
          </cell>
          <cell r="H24">
            <v>5.0000000000000001E-3</v>
          </cell>
          <cell r="I24">
            <v>2.5000000000000001E-3</v>
          </cell>
          <cell r="K24" t="str">
            <v>HW Martin (Traffic Management) Ltd CWF11</v>
          </cell>
        </row>
        <row r="25">
          <cell r="E25">
            <v>0</v>
          </cell>
          <cell r="F25">
            <v>0</v>
          </cell>
          <cell r="G25">
            <v>0</v>
          </cell>
          <cell r="H25">
            <v>0</v>
          </cell>
          <cell r="I25">
            <v>0</v>
          </cell>
          <cell r="K25" t="str">
            <v>Balvac Ltd CWF13</v>
          </cell>
        </row>
        <row r="26">
          <cell r="E26">
            <v>2.5000000000000001E-2</v>
          </cell>
          <cell r="F26">
            <v>0.02</v>
          </cell>
          <cell r="G26">
            <v>1.4999999999999999E-2</v>
          </cell>
          <cell r="H26">
            <v>0.01</v>
          </cell>
          <cell r="I26">
            <v>5.0000000000000001E-3</v>
          </cell>
          <cell r="K26" t="str">
            <v>Concrete Repairs  CWF13</v>
          </cell>
        </row>
        <row r="27">
          <cell r="E27">
            <v>0.05</v>
          </cell>
          <cell r="F27">
            <v>0.05</v>
          </cell>
          <cell r="G27">
            <v>0.03</v>
          </cell>
          <cell r="H27">
            <v>0.03</v>
          </cell>
          <cell r="I27">
            <v>0.03</v>
          </cell>
          <cell r="K27" t="str">
            <v>Taziker Industrial CWF13</v>
          </cell>
        </row>
        <row r="28">
          <cell r="E28">
            <v>0.04</v>
          </cell>
          <cell r="F28">
            <v>0.04</v>
          </cell>
          <cell r="G28">
            <v>0.04</v>
          </cell>
          <cell r="H28">
            <v>0.04</v>
          </cell>
          <cell r="I28">
            <v>0.04</v>
          </cell>
          <cell r="K28" t="str">
            <v>Route One Infrastructure CWF14</v>
          </cell>
        </row>
        <row r="29">
          <cell r="E29">
            <v>0.03</v>
          </cell>
          <cell r="F29">
            <v>0.02</v>
          </cell>
          <cell r="G29">
            <v>0.01</v>
          </cell>
          <cell r="H29">
            <v>5.0000000000000001E-3</v>
          </cell>
          <cell r="I29">
            <v>3.5000000000000001E-3</v>
          </cell>
          <cell r="K29" t="str">
            <v>Volkerlaser  CWF14</v>
          </cell>
        </row>
      </sheetData>
      <sheetData sheetId="13"/>
      <sheetData sheetId="14"/>
      <sheetData sheetId="15">
        <row r="1">
          <cell r="B1" t="str">
            <v>Address</v>
          </cell>
        </row>
        <row r="2">
          <cell r="B2" t="str">
            <v>Carnell Support Services</v>
          </cell>
        </row>
        <row r="3">
          <cell r="B3" t="str">
            <v>Gothic House</v>
          </cell>
        </row>
        <row r="4">
          <cell r="B4" t="str">
            <v>Market Place</v>
          </cell>
        </row>
        <row r="5">
          <cell r="B5" t="str">
            <v>Penkridge</v>
          </cell>
        </row>
        <row r="6">
          <cell r="B6" t="str">
            <v>Staffordshire</v>
          </cell>
        </row>
        <row r="8">
          <cell r="B8" t="str">
            <v>ST19 5DJ</v>
          </cell>
        </row>
        <row r="9">
          <cell r="B9" t="str">
            <v>Crown Highways</v>
          </cell>
        </row>
        <row r="10">
          <cell r="B10" t="str">
            <v>Unit 24 Longwood Park</v>
          </cell>
        </row>
        <row r="11">
          <cell r="B11" t="str">
            <v>Longwood Road</v>
          </cell>
        </row>
        <row r="12">
          <cell r="B12" t="str">
            <v>Trafford Park</v>
          </cell>
        </row>
        <row r="13">
          <cell r="B13" t="str">
            <v>Manchester</v>
          </cell>
        </row>
        <row r="15">
          <cell r="B15" t="str">
            <v>M17 1PZ</v>
          </cell>
        </row>
        <row r="16">
          <cell r="B16" t="str">
            <v xml:space="preserve"> J McCann &amp; Co (Nott'm Ltd) </v>
          </cell>
        </row>
        <row r="17">
          <cell r="B17" t="str">
            <v>McCann House</v>
          </cell>
        </row>
        <row r="18">
          <cell r="B18" t="str">
            <v>110 Nottingham Road</v>
          </cell>
        </row>
        <row r="19">
          <cell r="B19" t="str">
            <v>Chilwell</v>
          </cell>
        </row>
        <row r="20">
          <cell r="B20" t="str">
            <v>Nottingham</v>
          </cell>
        </row>
        <row r="22">
          <cell r="B22" t="str">
            <v>DE11 6DQ</v>
          </cell>
        </row>
        <row r="23">
          <cell r="B23" t="str">
            <v>Carnell Support Services</v>
          </cell>
        </row>
        <row r="24">
          <cell r="B24" t="str">
            <v>Gothic House</v>
          </cell>
        </row>
        <row r="25">
          <cell r="B25" t="str">
            <v>Market Place</v>
          </cell>
        </row>
        <row r="26">
          <cell r="B26" t="str">
            <v>Penkridge</v>
          </cell>
        </row>
        <row r="27">
          <cell r="B27" t="str">
            <v>Staffordshire</v>
          </cell>
        </row>
        <row r="29">
          <cell r="B29" t="str">
            <v>ST19 5DJ</v>
          </cell>
        </row>
        <row r="30">
          <cell r="B30" t="str">
            <v>AE Yates</v>
          </cell>
        </row>
        <row r="31">
          <cell r="B31" t="str">
            <v>Cranfield Road</v>
          </cell>
        </row>
        <row r="32">
          <cell r="B32" t="str">
            <v>Lostock</v>
          </cell>
        </row>
        <row r="33">
          <cell r="B33" t="str">
            <v>Bolton</v>
          </cell>
        </row>
        <row r="36">
          <cell r="B36" t="str">
            <v>BL6 4SB</v>
          </cell>
        </row>
        <row r="37">
          <cell r="B37" t="str">
            <v>Interserve Construction</v>
          </cell>
        </row>
        <row r="38">
          <cell r="B38" t="str">
            <v>Interserve House</v>
          </cell>
        </row>
        <row r="39">
          <cell r="B39" t="str">
            <v>Nix's Hill Industrial Estate</v>
          </cell>
        </row>
        <row r="40">
          <cell r="B40" t="str">
            <v>Keys Road</v>
          </cell>
        </row>
        <row r="41">
          <cell r="B41" t="str">
            <v>Alfreton</v>
          </cell>
        </row>
        <row r="43">
          <cell r="B43" t="str">
            <v>DE55 7FQ</v>
          </cell>
        </row>
        <row r="44">
          <cell r="B44" t="str">
            <v>Crown Highways</v>
          </cell>
        </row>
        <row r="45">
          <cell r="B45" t="str">
            <v>Unit 24 Longwood Park</v>
          </cell>
        </row>
        <row r="46">
          <cell r="B46" t="str">
            <v>Longwood Road</v>
          </cell>
        </row>
        <row r="47">
          <cell r="B47" t="str">
            <v>Trafford Park</v>
          </cell>
        </row>
        <row r="48">
          <cell r="B48" t="str">
            <v>Manchester</v>
          </cell>
        </row>
        <row r="50">
          <cell r="B50" t="str">
            <v>M17 1PZ</v>
          </cell>
        </row>
        <row r="51">
          <cell r="B51" t="str">
            <v xml:space="preserve"> J McCann &amp; Co (Nott'm Ltd) </v>
          </cell>
        </row>
        <row r="52">
          <cell r="B52" t="str">
            <v>McCann House</v>
          </cell>
        </row>
        <row r="53">
          <cell r="B53" t="str">
            <v>110 Nottingham Road</v>
          </cell>
        </row>
        <row r="54">
          <cell r="B54" t="str">
            <v>Chilwell</v>
          </cell>
        </row>
        <row r="55">
          <cell r="B55" t="str">
            <v>Nottingham</v>
          </cell>
        </row>
        <row r="57">
          <cell r="B57" t="str">
            <v>DE11 6DQ</v>
          </cell>
        </row>
        <row r="58">
          <cell r="B58" t="str">
            <v>Ainsty Timber Marketing</v>
          </cell>
        </row>
        <row r="59">
          <cell r="B59" t="str">
            <v>Bellwood House</v>
          </cell>
        </row>
        <row r="60">
          <cell r="B60" t="str">
            <v>Minslip Road</v>
          </cell>
        </row>
        <row r="61">
          <cell r="B61" t="str">
            <v>Boroughbridge</v>
          </cell>
        </row>
        <row r="64">
          <cell r="B64" t="str">
            <v>TF11 9HY</v>
          </cell>
        </row>
        <row r="65">
          <cell r="B65" t="str">
            <v>Ground Control Ltd</v>
          </cell>
        </row>
        <row r="66">
          <cell r="B66" t="str">
            <v>Cliff Lane Farm</v>
          </cell>
        </row>
        <row r="67">
          <cell r="B67" t="str">
            <v>Cartridge Lane</v>
          </cell>
        </row>
        <row r="68">
          <cell r="B68" t="str">
            <v>Grappenhall</v>
          </cell>
        </row>
        <row r="69">
          <cell r="B69" t="str">
            <v>Warrington</v>
          </cell>
        </row>
        <row r="71">
          <cell r="B71" t="str">
            <v>WA4 4SH</v>
          </cell>
        </row>
        <row r="72">
          <cell r="B72" t="str">
            <v>L&amp;R Roadlines</v>
          </cell>
        </row>
        <row r="73">
          <cell r="B73" t="str">
            <v>Albert House</v>
          </cell>
        </row>
        <row r="74">
          <cell r="B74" t="str">
            <v>Cloister Way</v>
          </cell>
        </row>
        <row r="75">
          <cell r="B75" t="str">
            <v>Ellesmere Port</v>
          </cell>
        </row>
        <row r="76">
          <cell r="B76" t="str">
            <v>Cheshire</v>
          </cell>
        </row>
        <row r="78">
          <cell r="B78" t="str">
            <v>CH65 4EL</v>
          </cell>
        </row>
        <row r="79">
          <cell r="B79" t="str">
            <v>Wilson &amp; Scott Highways Ltd</v>
          </cell>
        </row>
        <row r="80">
          <cell r="B80" t="str">
            <v>Colindales Road</v>
          </cell>
        </row>
        <row r="81">
          <cell r="B81" t="str">
            <v>Poyle Industrial Estate</v>
          </cell>
        </row>
        <row r="82">
          <cell r="B82" t="str">
            <v>Colnbrook</v>
          </cell>
        </row>
        <row r="83">
          <cell r="B83" t="str">
            <v>Slough</v>
          </cell>
        </row>
        <row r="85">
          <cell r="B85" t="str">
            <v>SL3 0HQ</v>
          </cell>
        </row>
        <row r="86">
          <cell r="B86" t="str">
            <v>W J North Ltd</v>
          </cell>
        </row>
        <row r="87">
          <cell r="B87" t="str">
            <v>7 Brock Way</v>
          </cell>
        </row>
        <row r="88">
          <cell r="B88" t="str">
            <v>Knutton</v>
          </cell>
        </row>
        <row r="89">
          <cell r="B89" t="str">
            <v>Newcastle Under Lyme</v>
          </cell>
        </row>
        <row r="92">
          <cell r="B92" t="str">
            <v>ST5 6AZ</v>
          </cell>
        </row>
        <row r="93">
          <cell r="B93" t="str">
            <v>Colas Ltd</v>
          </cell>
        </row>
        <row r="94">
          <cell r="B94" t="str">
            <v>English Street</v>
          </cell>
        </row>
        <row r="95">
          <cell r="B95" t="str">
            <v>Leigh</v>
          </cell>
        </row>
        <row r="96">
          <cell r="B96" t="str">
            <v>Greater Manchester</v>
          </cell>
        </row>
        <row r="99">
          <cell r="B99" t="str">
            <v>WN7 3EH</v>
          </cell>
        </row>
        <row r="100">
          <cell r="B100" t="str">
            <v>Joe Roocroft &amp; Sons</v>
          </cell>
        </row>
        <row r="101">
          <cell r="B101" t="str">
            <v>Aston Way</v>
          </cell>
        </row>
        <row r="102">
          <cell r="B102" t="str">
            <v>Moss Side Development Park</v>
          </cell>
        </row>
        <row r="103">
          <cell r="B103" t="str">
            <v>Leyland</v>
          </cell>
        </row>
        <row r="104">
          <cell r="B104" t="str">
            <v>Lancashire</v>
          </cell>
        </row>
        <row r="106">
          <cell r="B106" t="str">
            <v>PR26 7UX</v>
          </cell>
        </row>
        <row r="107">
          <cell r="B107" t="str">
            <v>Carnell Support Services</v>
          </cell>
        </row>
        <row r="108">
          <cell r="B108" t="str">
            <v>Gothic House</v>
          </cell>
        </row>
        <row r="109">
          <cell r="B109" t="str">
            <v>Market Place</v>
          </cell>
        </row>
        <row r="110">
          <cell r="B110" t="str">
            <v>Penkridge</v>
          </cell>
        </row>
        <row r="111">
          <cell r="B111" t="str">
            <v>Staffordshire</v>
          </cell>
        </row>
        <row r="113">
          <cell r="B113" t="str">
            <v>ST19 5DJ</v>
          </cell>
        </row>
        <row r="114">
          <cell r="B114" t="str">
            <v>AE Yates</v>
          </cell>
        </row>
        <row r="115">
          <cell r="B115" t="str">
            <v>Cranfield Road</v>
          </cell>
        </row>
        <row r="116">
          <cell r="B116" t="str">
            <v>Lostock</v>
          </cell>
        </row>
        <row r="117">
          <cell r="B117" t="str">
            <v>Bolton</v>
          </cell>
        </row>
        <row r="120">
          <cell r="B120" t="str">
            <v>BL6 4SB</v>
          </cell>
        </row>
        <row r="121">
          <cell r="B121" t="str">
            <v>Forkers Ltd</v>
          </cell>
        </row>
        <row r="122">
          <cell r="B122" t="str">
            <v>Golds Green House</v>
          </cell>
        </row>
        <row r="123">
          <cell r="B123" t="str">
            <v>Shaw Street</v>
          </cell>
        </row>
        <row r="124">
          <cell r="B124" t="str">
            <v>West Bromwich</v>
          </cell>
        </row>
        <row r="127">
          <cell r="B127" t="str">
            <v>B70 7RZ</v>
          </cell>
        </row>
        <row r="128">
          <cell r="B128" t="str">
            <v>Colas Ltd</v>
          </cell>
        </row>
        <row r="129">
          <cell r="B129" t="str">
            <v>English Street</v>
          </cell>
        </row>
        <row r="130">
          <cell r="B130" t="str">
            <v>Leigh</v>
          </cell>
        </row>
        <row r="131">
          <cell r="B131" t="str">
            <v>Greater Manchester</v>
          </cell>
        </row>
        <row r="134">
          <cell r="B134" t="str">
            <v>WN7 3EH</v>
          </cell>
        </row>
        <row r="135">
          <cell r="B135" t="str">
            <v>Chevron Traffic Management</v>
          </cell>
        </row>
        <row r="136">
          <cell r="B136" t="str">
            <v>Unit 34 Whitbrook Way</v>
          </cell>
        </row>
        <row r="137">
          <cell r="B137" t="str">
            <v>Stakehill Industrial Estate</v>
          </cell>
        </row>
        <row r="138">
          <cell r="B138" t="str">
            <v>Middleton</v>
          </cell>
        </row>
        <row r="139">
          <cell r="B139" t="str">
            <v>Lancashire</v>
          </cell>
        </row>
        <row r="141">
          <cell r="B141" t="str">
            <v>M24 2RW</v>
          </cell>
        </row>
        <row r="142">
          <cell r="B142" t="str">
            <v>HW Martin (Traffic Management) Ltd</v>
          </cell>
        </row>
        <row r="143">
          <cell r="B143" t="str">
            <v>Finlan Road</v>
          </cell>
        </row>
        <row r="144">
          <cell r="B144" t="str">
            <v>Widnes</v>
          </cell>
        </row>
        <row r="145">
          <cell r="B145" t="str">
            <v>Lancashire</v>
          </cell>
        </row>
        <row r="148">
          <cell r="B148" t="str">
            <v>WA8 7RZ</v>
          </cell>
        </row>
        <row r="149">
          <cell r="B149" t="str">
            <v>Balvac Ltd</v>
          </cell>
        </row>
        <row r="150">
          <cell r="B150" t="str">
            <v>Unit 6 Puma Court</v>
          </cell>
        </row>
        <row r="151">
          <cell r="B151" t="str">
            <v>Kings Business Park</v>
          </cell>
        </row>
        <row r="152">
          <cell r="B152" t="str">
            <v>Kings Drive</v>
          </cell>
        </row>
        <row r="153">
          <cell r="B153" t="str">
            <v>Prescot</v>
          </cell>
        </row>
        <row r="155">
          <cell r="B155" t="str">
            <v>L34 5DJ</v>
          </cell>
        </row>
        <row r="156">
          <cell r="B156" t="str">
            <v xml:space="preserve">Concrete Repairs </v>
          </cell>
        </row>
        <row r="157">
          <cell r="B157" t="str">
            <v>Portland House</v>
          </cell>
        </row>
        <row r="158">
          <cell r="B158" t="str">
            <v>Britannia Road</v>
          </cell>
        </row>
        <row r="159">
          <cell r="B159" t="str">
            <v>Chesterfield</v>
          </cell>
        </row>
        <row r="162">
          <cell r="B162" t="str">
            <v>S40 2TZ</v>
          </cell>
        </row>
        <row r="163">
          <cell r="B163" t="str">
            <v>Taziker Industrial</v>
          </cell>
        </row>
        <row r="164">
          <cell r="B164" t="str">
            <v>6 Lodge Bank</v>
          </cell>
        </row>
        <row r="165">
          <cell r="B165" t="str">
            <v>Crown Lane</v>
          </cell>
        </row>
        <row r="166">
          <cell r="B166" t="str">
            <v>Horwich</v>
          </cell>
        </row>
        <row r="167">
          <cell r="B167" t="str">
            <v>Bolton</v>
          </cell>
        </row>
        <row r="169">
          <cell r="B169" t="str">
            <v>BL6 5HY</v>
          </cell>
        </row>
        <row r="170">
          <cell r="B170" t="str">
            <v>Route One Infrastructure</v>
          </cell>
        </row>
        <row r="171">
          <cell r="B171" t="str">
            <v>Innovation Square</v>
          </cell>
        </row>
        <row r="172">
          <cell r="B172" t="str">
            <v>Green Lane Industrial Estate</v>
          </cell>
        </row>
        <row r="173">
          <cell r="B173" t="str">
            <v>Featherston</v>
          </cell>
        </row>
        <row r="174">
          <cell r="B174" t="str">
            <v>Wakefield</v>
          </cell>
        </row>
        <row r="175">
          <cell r="B175" t="str">
            <v>West Yorkshire</v>
          </cell>
        </row>
        <row r="176">
          <cell r="B176" t="str">
            <v>WF7 6NX</v>
          </cell>
        </row>
        <row r="177">
          <cell r="B177" t="str">
            <v xml:space="preserve">Volkerlaser </v>
          </cell>
        </row>
        <row r="178">
          <cell r="B178" t="str">
            <v>The Lodge</v>
          </cell>
        </row>
        <row r="179">
          <cell r="B179" t="str">
            <v>Blackpole Road</v>
          </cell>
        </row>
        <row r="180">
          <cell r="B180" t="str">
            <v>Worcester</v>
          </cell>
        </row>
        <row r="183">
          <cell r="B183" t="str">
            <v>WR4 9FH</v>
          </cell>
        </row>
      </sheetData>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Activities"/>
      <sheetName val="Version Control"/>
      <sheetName val="Contractor Guidance"/>
      <sheetName val="AfP"/>
      <sheetName val="Week 1"/>
      <sheetName val="Week 2"/>
      <sheetName val="Week 3"/>
      <sheetName val="Week 4"/>
      <sheetName val="Week 5"/>
      <sheetName val="Week 6"/>
      <sheetName val="Week 7"/>
      <sheetName val="Week 8"/>
      <sheetName val="Week 9"/>
      <sheetName val="Week 10"/>
      <sheetName val="Week 11"/>
      <sheetName val="Week 12"/>
      <sheetName val="Share Ranges"/>
      <sheetName val="CE's"/>
      <sheetName val="PAF Calculation"/>
      <sheetName val="PC Role"/>
      <sheetName val="Apps Cert Calendar"/>
      <sheetName val="ABS Input Sheet"/>
      <sheetName val="ABS Feed"/>
      <sheetName val="Lots and BPA Info"/>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A5" t="str">
            <v>Final</v>
          </cell>
          <cell r="C5" t="str">
            <v>AE Yates</v>
          </cell>
          <cell r="E5" t="str">
            <v>Lot 4 - Road Lighting and Electrical Works</v>
          </cell>
          <cell r="G5">
            <v>43585</v>
          </cell>
        </row>
        <row r="6">
          <cell r="A6" t="str">
            <v>Interim</v>
          </cell>
          <cell r="C6" t="str">
            <v>Ainsty Timber</v>
          </cell>
          <cell r="E6" t="str">
            <v>Lot 5 - General Civil Engineering</v>
          </cell>
          <cell r="G6">
            <v>43616</v>
          </cell>
        </row>
        <row r="7">
          <cell r="C7" t="str">
            <v>Balvac Ltd</v>
          </cell>
          <cell r="E7" t="str">
            <v>Lot 6 - Technology</v>
          </cell>
          <cell r="G7">
            <v>43646</v>
          </cell>
        </row>
        <row r="8">
          <cell r="C8" t="str">
            <v>Carnell Support Services</v>
          </cell>
          <cell r="E8" t="str">
            <v>Lot 7 - Landscaping and Ecology</v>
          </cell>
          <cell r="G8">
            <v>43677</v>
          </cell>
        </row>
        <row r="9">
          <cell r="C9" t="str">
            <v>Chevron Traffic Management Ltd</v>
          </cell>
          <cell r="E9" t="str">
            <v>Lot 8 - Road Markings</v>
          </cell>
          <cell r="G9">
            <v>43708</v>
          </cell>
        </row>
        <row r="10">
          <cell r="C10" t="str">
            <v>Colas Ltd</v>
          </cell>
          <cell r="E10" t="str">
            <v>Lot 9 - Road Restraint Systems and Fencing</v>
          </cell>
          <cell r="G10">
            <v>43738</v>
          </cell>
        </row>
        <row r="11">
          <cell r="C11" t="str">
            <v>Concrete Repairs Ltd</v>
          </cell>
          <cell r="E11" t="str">
            <v>Lot 10 - Drainage</v>
          </cell>
          <cell r="G11">
            <v>43769</v>
          </cell>
        </row>
        <row r="12">
          <cell r="C12" t="str">
            <v>Crown Highways</v>
          </cell>
          <cell r="E12" t="str">
            <v>Lot 11 - Temporary Traffic Management</v>
          </cell>
          <cell r="G12">
            <v>43799</v>
          </cell>
        </row>
        <row r="13">
          <cell r="C13" t="str">
            <v>Forkers Ltd</v>
          </cell>
          <cell r="E13" t="str">
            <v>Lot 12 - Not Used</v>
          </cell>
          <cell r="G13">
            <v>43830</v>
          </cell>
        </row>
        <row r="14">
          <cell r="C14" t="str">
            <v>Ground Control Ltd</v>
          </cell>
          <cell r="E14" t="str">
            <v>Lot 13 - Structures and Structural Services</v>
          </cell>
          <cell r="G14">
            <v>43861</v>
          </cell>
        </row>
        <row r="15">
          <cell r="C15" t="str">
            <v>HW Martin Traffic Management Ltd</v>
          </cell>
          <cell r="E15" t="str">
            <v>Lot 14 - Expansion Joints</v>
          </cell>
          <cell r="G15">
            <v>43890</v>
          </cell>
        </row>
        <row r="16">
          <cell r="C16" t="str">
            <v>Interserve Construction Limited</v>
          </cell>
          <cell r="G16">
            <v>43921</v>
          </cell>
        </row>
        <row r="17">
          <cell r="C17" t="str">
            <v>J McCann &amp; Co Nott'm Ltd</v>
          </cell>
          <cell r="G17">
            <v>43951</v>
          </cell>
        </row>
        <row r="18">
          <cell r="C18" t="str">
            <v>Joe Roocroft &amp; Sons</v>
          </cell>
          <cell r="G18">
            <v>43982</v>
          </cell>
        </row>
        <row r="19">
          <cell r="C19" t="str">
            <v>L&amp;R Roadlines</v>
          </cell>
          <cell r="G19">
            <v>44012</v>
          </cell>
        </row>
        <row r="20">
          <cell r="C20" t="str">
            <v>Route One</v>
          </cell>
          <cell r="G20">
            <v>44043</v>
          </cell>
        </row>
        <row r="21">
          <cell r="C21" t="str">
            <v>Taziker Industrial</v>
          </cell>
          <cell r="G21">
            <v>44074</v>
          </cell>
        </row>
        <row r="22">
          <cell r="C22" t="str">
            <v>Volker Laser</v>
          </cell>
          <cell r="G22">
            <v>44104</v>
          </cell>
        </row>
        <row r="23">
          <cell r="C23" t="str">
            <v>Wilson &amp; Scott Highways Limited</v>
          </cell>
          <cell r="G23">
            <v>44135</v>
          </cell>
        </row>
        <row r="24">
          <cell r="C24" t="str">
            <v>WJ North Ltd</v>
          </cell>
          <cell r="G24">
            <v>44165</v>
          </cell>
        </row>
        <row r="25">
          <cell r="G25">
            <v>44196</v>
          </cell>
        </row>
        <row r="26">
          <cell r="G26">
            <v>44227</v>
          </cell>
        </row>
        <row r="27">
          <cell r="G27">
            <v>44255</v>
          </cell>
        </row>
        <row r="28">
          <cell r="G28">
            <v>44286</v>
          </cell>
        </row>
        <row r="29">
          <cell r="G29">
            <v>44316</v>
          </cell>
        </row>
        <row r="30">
          <cell r="G30">
            <v>44347</v>
          </cell>
        </row>
        <row r="31">
          <cell r="G31">
            <v>44377</v>
          </cell>
        </row>
        <row r="32">
          <cell r="G32">
            <v>44408</v>
          </cell>
        </row>
        <row r="33">
          <cell r="G33">
            <v>44439</v>
          </cell>
        </row>
        <row r="34">
          <cell r="G34">
            <v>44469</v>
          </cell>
        </row>
        <row r="35">
          <cell r="G35">
            <v>44500</v>
          </cell>
        </row>
        <row r="36">
          <cell r="G36">
            <v>44530</v>
          </cell>
        </row>
        <row r="37">
          <cell r="G37">
            <v>44561</v>
          </cell>
        </row>
        <row r="38">
          <cell r="G38">
            <v>44592</v>
          </cell>
        </row>
        <row r="39">
          <cell r="G39">
            <v>44620</v>
          </cell>
        </row>
        <row r="40">
          <cell r="G40">
            <v>44651</v>
          </cell>
        </row>
        <row r="41">
          <cell r="G41">
            <v>44681</v>
          </cell>
        </row>
        <row r="42">
          <cell r="G42">
            <v>44712</v>
          </cell>
        </row>
        <row r="43">
          <cell r="G43">
            <v>44742</v>
          </cell>
        </row>
        <row r="44">
          <cell r="G44">
            <v>44773</v>
          </cell>
        </row>
        <row r="45">
          <cell r="G45">
            <v>44804</v>
          </cell>
        </row>
        <row r="46">
          <cell r="G46">
            <v>44834</v>
          </cell>
        </row>
        <row r="47">
          <cell r="G47">
            <v>44865</v>
          </cell>
        </row>
        <row r="48">
          <cell r="G48">
            <v>44895</v>
          </cell>
        </row>
        <row r="49">
          <cell r="G49">
            <v>44926</v>
          </cell>
        </row>
        <row r="50">
          <cell r="G50">
            <v>44957</v>
          </cell>
        </row>
        <row r="51">
          <cell r="G51">
            <v>44985</v>
          </cell>
        </row>
        <row r="52">
          <cell r="G52">
            <v>45016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JC Rates"/>
      <sheetName val="Fuel Calcs"/>
      <sheetName val="Notes"/>
      <sheetName val="CBS v4.3"/>
      <sheetName val="Index Lookup"/>
      <sheetName val="Indexation"/>
      <sheetName val="Baxter Index"/>
      <sheetName val="PAFI Civ Eng 1990"/>
      <sheetName val="Highways Mtce Resource"/>
      <sheetName val="BIS ROADCON"/>
      <sheetName val="BIS Roadcon Study"/>
      <sheetName val="ROCOS Indices"/>
      <sheetName val="Petrol (DECC)"/>
      <sheetName val="BCIS All-in TPI"/>
      <sheetName val="BIS ALLCON"/>
      <sheetName val="BIS IOPI"/>
    </sheetNames>
    <sheetDataSet>
      <sheetData sheetId="0"/>
      <sheetData sheetId="1"/>
      <sheetData sheetId="2"/>
      <sheetData sheetId="3"/>
      <sheetData sheetId="4"/>
      <sheetData sheetId="5">
        <row r="7">
          <cell r="C7">
            <v>134.69999999999999</v>
          </cell>
        </row>
        <row r="11">
          <cell r="G11" t="str">
            <v>Q1</v>
          </cell>
        </row>
        <row r="12">
          <cell r="G12" t="str">
            <v>Q2</v>
          </cell>
        </row>
        <row r="13">
          <cell r="G13" t="str">
            <v>Q3</v>
          </cell>
        </row>
        <row r="14">
          <cell r="G14" t="str">
            <v>Q4</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oject Cost"/>
      <sheetName val="CBS v4.0 OLD"/>
      <sheetName val="CBS v4.0 OLD RECODED"/>
      <sheetName val="Recode"/>
      <sheetName val="Questions"/>
      <sheetName val="NDD Suggestions"/>
      <sheetName val="CBS v4.0 to 13 Mar"/>
      <sheetName val="DB Upload"/>
      <sheetName val="CBS v4.3"/>
      <sheetName val="Indexation"/>
      <sheetName val="Index Lookup"/>
      <sheetName val="CBS Working Update from v3.0"/>
      <sheetName val="Complete WBS v5.2+Amends"/>
      <sheetName val="CBS+WBS"/>
    </sheetNames>
    <sheetDataSet>
      <sheetData sheetId="0" refreshError="1"/>
      <sheetData sheetId="1">
        <row r="1">
          <cell r="B1" t="str">
            <v>Scheme or  Pkg</v>
          </cell>
          <cell r="E1" t="str">
            <v>Recoded L3</v>
          </cell>
          <cell r="I1" t="str">
            <v>Project Cost</v>
          </cell>
        </row>
        <row r="3">
          <cell r="B3" t="str">
            <v>M1 J24 PP</v>
          </cell>
          <cell r="E3" t="str">
            <v>01.990.1000</v>
          </cell>
          <cell r="I3">
            <v>362250.20505114296</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2">
          <cell r="K2" t="str">
            <v>Quarter Lookup</v>
          </cell>
          <cell r="L2" t="str">
            <v>Month</v>
          </cell>
          <cell r="M2" t="str">
            <v>?Q</v>
          </cell>
          <cell r="N2" t="str">
            <v>Index</v>
          </cell>
        </row>
        <row r="3">
          <cell r="K3">
            <v>40179</v>
          </cell>
          <cell r="L3">
            <v>1</v>
          </cell>
          <cell r="M3">
            <v>1</v>
          </cell>
          <cell r="N3" t="str">
            <v>2010Q1</v>
          </cell>
        </row>
        <row r="4">
          <cell r="K4">
            <v>40180</v>
          </cell>
          <cell r="L4">
            <v>1</v>
          </cell>
          <cell r="M4">
            <v>1</v>
          </cell>
          <cell r="N4" t="str">
            <v>2010Q1</v>
          </cell>
        </row>
        <row r="5">
          <cell r="K5">
            <v>40181</v>
          </cell>
          <cell r="L5">
            <v>1</v>
          </cell>
          <cell r="M5">
            <v>1</v>
          </cell>
          <cell r="N5" t="str">
            <v>2010Q1</v>
          </cell>
        </row>
        <row r="6">
          <cell r="K6">
            <v>40182</v>
          </cell>
          <cell r="L6">
            <v>1</v>
          </cell>
          <cell r="M6">
            <v>1</v>
          </cell>
          <cell r="N6" t="str">
            <v>2010Q1</v>
          </cell>
        </row>
        <row r="7">
          <cell r="K7">
            <v>40183</v>
          </cell>
          <cell r="L7">
            <v>1</v>
          </cell>
          <cell r="M7">
            <v>1</v>
          </cell>
          <cell r="N7" t="str">
            <v>2010Q1</v>
          </cell>
        </row>
        <row r="8">
          <cell r="K8">
            <v>40184</v>
          </cell>
          <cell r="L8">
            <v>1</v>
          </cell>
          <cell r="M8">
            <v>1</v>
          </cell>
          <cell r="N8" t="str">
            <v>2010Q1</v>
          </cell>
        </row>
        <row r="9">
          <cell r="K9">
            <v>40185</v>
          </cell>
          <cell r="L9">
            <v>1</v>
          </cell>
          <cell r="M9">
            <v>1</v>
          </cell>
          <cell r="N9" t="str">
            <v>2010Q1</v>
          </cell>
        </row>
        <row r="10">
          <cell r="K10">
            <v>40186</v>
          </cell>
          <cell r="L10">
            <v>1</v>
          </cell>
          <cell r="M10">
            <v>1</v>
          </cell>
          <cell r="N10" t="str">
            <v>2010Q1</v>
          </cell>
        </row>
        <row r="11">
          <cell r="F11">
            <v>2010</v>
          </cell>
          <cell r="K11">
            <v>40187</v>
          </cell>
          <cell r="L11">
            <v>1</v>
          </cell>
          <cell r="M11">
            <v>1</v>
          </cell>
          <cell r="N11" t="str">
            <v>2010Q1</v>
          </cell>
        </row>
        <row r="12">
          <cell r="F12">
            <v>2011</v>
          </cell>
          <cell r="K12">
            <v>40188</v>
          </cell>
          <cell r="L12">
            <v>1</v>
          </cell>
          <cell r="M12">
            <v>1</v>
          </cell>
          <cell r="N12" t="str">
            <v>2010Q1</v>
          </cell>
        </row>
        <row r="13">
          <cell r="F13">
            <v>2012</v>
          </cell>
          <cell r="K13">
            <v>40189</v>
          </cell>
          <cell r="L13">
            <v>1</v>
          </cell>
          <cell r="M13">
            <v>1</v>
          </cell>
          <cell r="N13" t="str">
            <v>2010Q1</v>
          </cell>
        </row>
        <row r="14">
          <cell r="F14">
            <v>2013</v>
          </cell>
          <cell r="K14">
            <v>40190</v>
          </cell>
          <cell r="L14">
            <v>1</v>
          </cell>
          <cell r="M14">
            <v>1</v>
          </cell>
          <cell r="N14" t="str">
            <v>2010Q1</v>
          </cell>
        </row>
        <row r="15">
          <cell r="F15">
            <v>2014</v>
          </cell>
          <cell r="K15">
            <v>40191</v>
          </cell>
          <cell r="L15">
            <v>1</v>
          </cell>
          <cell r="M15">
            <v>1</v>
          </cell>
          <cell r="N15" t="str">
            <v>2010Q1</v>
          </cell>
        </row>
        <row r="16">
          <cell r="F16">
            <v>2015</v>
          </cell>
          <cell r="K16">
            <v>40192</v>
          </cell>
          <cell r="L16">
            <v>1</v>
          </cell>
          <cell r="M16">
            <v>1</v>
          </cell>
          <cell r="N16" t="str">
            <v>2010Q1</v>
          </cell>
        </row>
        <row r="17">
          <cell r="F17">
            <v>2016</v>
          </cell>
          <cell r="K17">
            <v>40193</v>
          </cell>
          <cell r="L17">
            <v>1</v>
          </cell>
          <cell r="M17">
            <v>1</v>
          </cell>
          <cell r="N17" t="str">
            <v>2010Q1</v>
          </cell>
        </row>
        <row r="18">
          <cell r="F18">
            <v>2017</v>
          </cell>
          <cell r="K18">
            <v>40194</v>
          </cell>
          <cell r="L18">
            <v>1</v>
          </cell>
          <cell r="M18">
            <v>1</v>
          </cell>
          <cell r="N18" t="str">
            <v>2010Q1</v>
          </cell>
        </row>
        <row r="19">
          <cell r="F19">
            <v>2018</v>
          </cell>
          <cell r="K19">
            <v>40195</v>
          </cell>
          <cell r="L19">
            <v>1</v>
          </cell>
          <cell r="M19">
            <v>1</v>
          </cell>
          <cell r="N19" t="str">
            <v>2010Q1</v>
          </cell>
        </row>
        <row r="20">
          <cell r="F20">
            <v>2019</v>
          </cell>
          <cell r="K20">
            <v>40196</v>
          </cell>
          <cell r="L20">
            <v>1</v>
          </cell>
          <cell r="M20">
            <v>1</v>
          </cell>
          <cell r="N20" t="str">
            <v>2010Q1</v>
          </cell>
        </row>
        <row r="21">
          <cell r="F21">
            <v>2020</v>
          </cell>
          <cell r="K21">
            <v>40197</v>
          </cell>
          <cell r="L21">
            <v>1</v>
          </cell>
          <cell r="M21">
            <v>1</v>
          </cell>
          <cell r="N21" t="str">
            <v>2010Q1</v>
          </cell>
        </row>
        <row r="22">
          <cell r="K22">
            <v>40198</v>
          </cell>
          <cell r="L22">
            <v>1</v>
          </cell>
          <cell r="M22">
            <v>1</v>
          </cell>
          <cell r="N22" t="str">
            <v>2010Q1</v>
          </cell>
        </row>
        <row r="23">
          <cell r="K23">
            <v>40199</v>
          </cell>
          <cell r="L23">
            <v>1</v>
          </cell>
          <cell r="M23">
            <v>1</v>
          </cell>
          <cell r="N23" t="str">
            <v>2010Q1</v>
          </cell>
        </row>
        <row r="24">
          <cell r="K24">
            <v>40200</v>
          </cell>
          <cell r="L24">
            <v>1</v>
          </cell>
          <cell r="M24">
            <v>1</v>
          </cell>
          <cell r="N24" t="str">
            <v>2010Q1</v>
          </cell>
        </row>
        <row r="25">
          <cell r="K25">
            <v>40201</v>
          </cell>
          <cell r="L25">
            <v>1</v>
          </cell>
          <cell r="M25">
            <v>1</v>
          </cell>
          <cell r="N25" t="str">
            <v>2010Q1</v>
          </cell>
        </row>
        <row r="26">
          <cell r="K26">
            <v>40202</v>
          </cell>
          <cell r="L26">
            <v>1</v>
          </cell>
          <cell r="M26">
            <v>1</v>
          </cell>
          <cell r="N26" t="str">
            <v>2010Q1</v>
          </cell>
        </row>
        <row r="27">
          <cell r="K27">
            <v>40203</v>
          </cell>
          <cell r="L27">
            <v>1</v>
          </cell>
          <cell r="M27">
            <v>1</v>
          </cell>
          <cell r="N27" t="str">
            <v>2010Q1</v>
          </cell>
        </row>
        <row r="28">
          <cell r="K28">
            <v>40204</v>
          </cell>
          <cell r="L28">
            <v>1</v>
          </cell>
          <cell r="M28">
            <v>1</v>
          </cell>
          <cell r="N28" t="str">
            <v>2010Q1</v>
          </cell>
        </row>
        <row r="29">
          <cell r="K29">
            <v>40205</v>
          </cell>
          <cell r="L29">
            <v>1</v>
          </cell>
          <cell r="M29">
            <v>1</v>
          </cell>
          <cell r="N29" t="str">
            <v>2010Q1</v>
          </cell>
        </row>
        <row r="30">
          <cell r="K30">
            <v>40206</v>
          </cell>
          <cell r="L30">
            <v>1</v>
          </cell>
          <cell r="M30">
            <v>1</v>
          </cell>
          <cell r="N30" t="str">
            <v>2010Q1</v>
          </cell>
        </row>
        <row r="31">
          <cell r="K31">
            <v>40207</v>
          </cell>
          <cell r="L31">
            <v>1</v>
          </cell>
          <cell r="M31">
            <v>1</v>
          </cell>
          <cell r="N31" t="str">
            <v>2010Q1</v>
          </cell>
        </row>
        <row r="32">
          <cell r="K32">
            <v>40208</v>
          </cell>
          <cell r="L32">
            <v>1</v>
          </cell>
          <cell r="M32">
            <v>1</v>
          </cell>
          <cell r="N32" t="str">
            <v>2010Q1</v>
          </cell>
        </row>
        <row r="33">
          <cell r="K33">
            <v>40209</v>
          </cell>
          <cell r="L33">
            <v>1</v>
          </cell>
          <cell r="M33">
            <v>1</v>
          </cell>
          <cell r="N33" t="str">
            <v>2010Q1</v>
          </cell>
        </row>
        <row r="34">
          <cell r="K34">
            <v>40210</v>
          </cell>
          <cell r="L34">
            <v>2</v>
          </cell>
          <cell r="M34">
            <v>1</v>
          </cell>
          <cell r="N34" t="str">
            <v>2010Q1</v>
          </cell>
        </row>
        <row r="35">
          <cell r="K35">
            <v>40211</v>
          </cell>
          <cell r="L35">
            <v>2</v>
          </cell>
          <cell r="M35">
            <v>1</v>
          </cell>
          <cell r="N35" t="str">
            <v>2010Q1</v>
          </cell>
        </row>
        <row r="36">
          <cell r="K36">
            <v>40212</v>
          </cell>
          <cell r="L36">
            <v>2</v>
          </cell>
          <cell r="M36">
            <v>1</v>
          </cell>
          <cell r="N36" t="str">
            <v>2010Q1</v>
          </cell>
        </row>
        <row r="37">
          <cell r="K37">
            <v>40213</v>
          </cell>
          <cell r="L37">
            <v>2</v>
          </cell>
          <cell r="M37">
            <v>1</v>
          </cell>
          <cell r="N37" t="str">
            <v>2010Q1</v>
          </cell>
        </row>
        <row r="38">
          <cell r="K38">
            <v>40214</v>
          </cell>
          <cell r="L38">
            <v>2</v>
          </cell>
          <cell r="M38">
            <v>1</v>
          </cell>
          <cell r="N38" t="str">
            <v>2010Q1</v>
          </cell>
        </row>
        <row r="39">
          <cell r="K39">
            <v>40215</v>
          </cell>
          <cell r="L39">
            <v>2</v>
          </cell>
          <cell r="M39">
            <v>1</v>
          </cell>
          <cell r="N39" t="str">
            <v>2010Q1</v>
          </cell>
        </row>
        <row r="40">
          <cell r="K40">
            <v>40216</v>
          </cell>
          <cell r="L40">
            <v>2</v>
          </cell>
          <cell r="M40">
            <v>1</v>
          </cell>
          <cell r="N40" t="str">
            <v>2010Q1</v>
          </cell>
        </row>
        <row r="41">
          <cell r="K41">
            <v>40217</v>
          </cell>
          <cell r="L41">
            <v>2</v>
          </cell>
          <cell r="M41">
            <v>1</v>
          </cell>
          <cell r="N41" t="str">
            <v>2010Q1</v>
          </cell>
        </row>
        <row r="42">
          <cell r="K42">
            <v>40218</v>
          </cell>
          <cell r="L42">
            <v>2</v>
          </cell>
          <cell r="M42">
            <v>1</v>
          </cell>
          <cell r="N42" t="str">
            <v>2010Q1</v>
          </cell>
        </row>
        <row r="43">
          <cell r="K43">
            <v>40219</v>
          </cell>
          <cell r="L43">
            <v>2</v>
          </cell>
          <cell r="M43">
            <v>1</v>
          </cell>
          <cell r="N43" t="str">
            <v>2010Q1</v>
          </cell>
        </row>
        <row r="44">
          <cell r="K44">
            <v>40220</v>
          </cell>
          <cell r="L44">
            <v>2</v>
          </cell>
          <cell r="M44">
            <v>1</v>
          </cell>
          <cell r="N44" t="str">
            <v>2010Q1</v>
          </cell>
        </row>
        <row r="45">
          <cell r="K45">
            <v>40221</v>
          </cell>
          <cell r="L45">
            <v>2</v>
          </cell>
          <cell r="M45">
            <v>1</v>
          </cell>
          <cell r="N45" t="str">
            <v>2010Q1</v>
          </cell>
        </row>
        <row r="46">
          <cell r="K46">
            <v>40222</v>
          </cell>
          <cell r="L46">
            <v>2</v>
          </cell>
          <cell r="M46">
            <v>1</v>
          </cell>
          <cell r="N46" t="str">
            <v>2010Q1</v>
          </cell>
        </row>
        <row r="47">
          <cell r="K47">
            <v>40223</v>
          </cell>
          <cell r="L47">
            <v>2</v>
          </cell>
          <cell r="M47">
            <v>1</v>
          </cell>
          <cell r="N47" t="str">
            <v>2010Q1</v>
          </cell>
        </row>
        <row r="48">
          <cell r="K48">
            <v>40224</v>
          </cell>
          <cell r="L48">
            <v>2</v>
          </cell>
          <cell r="M48">
            <v>1</v>
          </cell>
          <cell r="N48" t="str">
            <v>2010Q1</v>
          </cell>
        </row>
        <row r="49">
          <cell r="K49">
            <v>40225</v>
          </cell>
          <cell r="L49">
            <v>2</v>
          </cell>
          <cell r="M49">
            <v>1</v>
          </cell>
          <cell r="N49" t="str">
            <v>2010Q1</v>
          </cell>
        </row>
        <row r="50">
          <cell r="K50">
            <v>40226</v>
          </cell>
          <cell r="L50">
            <v>2</v>
          </cell>
          <cell r="M50">
            <v>1</v>
          </cell>
          <cell r="N50" t="str">
            <v>2010Q1</v>
          </cell>
        </row>
        <row r="51">
          <cell r="K51">
            <v>40227</v>
          </cell>
          <cell r="L51">
            <v>2</v>
          </cell>
          <cell r="M51">
            <v>1</v>
          </cell>
          <cell r="N51" t="str">
            <v>2010Q1</v>
          </cell>
        </row>
        <row r="52">
          <cell r="K52">
            <v>40228</v>
          </cell>
          <cell r="L52">
            <v>2</v>
          </cell>
          <cell r="M52">
            <v>1</v>
          </cell>
          <cell r="N52" t="str">
            <v>2010Q1</v>
          </cell>
        </row>
        <row r="53">
          <cell r="K53">
            <v>40229</v>
          </cell>
          <cell r="L53">
            <v>2</v>
          </cell>
          <cell r="M53">
            <v>1</v>
          </cell>
          <cell r="N53" t="str">
            <v>2010Q1</v>
          </cell>
        </row>
        <row r="54">
          <cell r="K54">
            <v>40230</v>
          </cell>
          <cell r="L54">
            <v>2</v>
          </cell>
          <cell r="M54">
            <v>1</v>
          </cell>
          <cell r="N54" t="str">
            <v>2010Q1</v>
          </cell>
        </row>
        <row r="55">
          <cell r="K55">
            <v>40231</v>
          </cell>
          <cell r="L55">
            <v>2</v>
          </cell>
          <cell r="M55">
            <v>1</v>
          </cell>
          <cell r="N55" t="str">
            <v>2010Q1</v>
          </cell>
        </row>
        <row r="56">
          <cell r="K56">
            <v>40232</v>
          </cell>
          <cell r="L56">
            <v>2</v>
          </cell>
          <cell r="M56">
            <v>1</v>
          </cell>
          <cell r="N56" t="str">
            <v>2010Q1</v>
          </cell>
        </row>
        <row r="57">
          <cell r="K57">
            <v>40233</v>
          </cell>
          <cell r="L57">
            <v>2</v>
          </cell>
          <cell r="M57">
            <v>1</v>
          </cell>
          <cell r="N57" t="str">
            <v>2010Q1</v>
          </cell>
        </row>
        <row r="58">
          <cell r="K58">
            <v>40234</v>
          </cell>
          <cell r="L58">
            <v>2</v>
          </cell>
          <cell r="M58">
            <v>1</v>
          </cell>
          <cell r="N58" t="str">
            <v>2010Q1</v>
          </cell>
        </row>
        <row r="59">
          <cell r="K59">
            <v>40235</v>
          </cell>
          <cell r="L59">
            <v>2</v>
          </cell>
          <cell r="M59">
            <v>1</v>
          </cell>
          <cell r="N59" t="str">
            <v>2010Q1</v>
          </cell>
        </row>
        <row r="60">
          <cell r="K60">
            <v>40236</v>
          </cell>
          <cell r="L60">
            <v>2</v>
          </cell>
          <cell r="M60">
            <v>1</v>
          </cell>
          <cell r="N60" t="str">
            <v>2010Q1</v>
          </cell>
        </row>
        <row r="61">
          <cell r="K61">
            <v>40237</v>
          </cell>
          <cell r="L61">
            <v>2</v>
          </cell>
          <cell r="M61">
            <v>1</v>
          </cell>
          <cell r="N61" t="str">
            <v>2010Q1</v>
          </cell>
        </row>
        <row r="62">
          <cell r="K62">
            <v>40238</v>
          </cell>
          <cell r="L62">
            <v>3</v>
          </cell>
          <cell r="M62">
            <v>1</v>
          </cell>
          <cell r="N62" t="str">
            <v>2010Q1</v>
          </cell>
        </row>
        <row r="63">
          <cell r="K63">
            <v>40239</v>
          </cell>
          <cell r="L63">
            <v>3</v>
          </cell>
          <cell r="M63">
            <v>1</v>
          </cell>
          <cell r="N63" t="str">
            <v>2010Q1</v>
          </cell>
        </row>
        <row r="64">
          <cell r="K64">
            <v>40240</v>
          </cell>
          <cell r="L64">
            <v>3</v>
          </cell>
          <cell r="M64">
            <v>1</v>
          </cell>
          <cell r="N64" t="str">
            <v>2010Q1</v>
          </cell>
        </row>
        <row r="65">
          <cell r="K65">
            <v>40241</v>
          </cell>
          <cell r="L65">
            <v>3</v>
          </cell>
          <cell r="M65">
            <v>1</v>
          </cell>
          <cell r="N65" t="str">
            <v>2010Q1</v>
          </cell>
        </row>
        <row r="66">
          <cell r="K66">
            <v>40242</v>
          </cell>
          <cell r="L66">
            <v>3</v>
          </cell>
          <cell r="M66">
            <v>1</v>
          </cell>
          <cell r="N66" t="str">
            <v>2010Q1</v>
          </cell>
        </row>
        <row r="67">
          <cell r="K67">
            <v>40243</v>
          </cell>
          <cell r="L67">
            <v>3</v>
          </cell>
          <cell r="M67">
            <v>1</v>
          </cell>
          <cell r="N67" t="str">
            <v>2010Q1</v>
          </cell>
        </row>
        <row r="68">
          <cell r="K68">
            <v>40244</v>
          </cell>
          <cell r="L68">
            <v>3</v>
          </cell>
          <cell r="M68">
            <v>1</v>
          </cell>
          <cell r="N68" t="str">
            <v>2010Q1</v>
          </cell>
        </row>
        <row r="69">
          <cell r="K69">
            <v>40245</v>
          </cell>
          <cell r="L69">
            <v>3</v>
          </cell>
          <cell r="M69">
            <v>1</v>
          </cell>
          <cell r="N69" t="str">
            <v>2010Q1</v>
          </cell>
        </row>
        <row r="70">
          <cell r="K70">
            <v>40246</v>
          </cell>
          <cell r="L70">
            <v>3</v>
          </cell>
          <cell r="M70">
            <v>1</v>
          </cell>
          <cell r="N70" t="str">
            <v>2010Q1</v>
          </cell>
        </row>
        <row r="71">
          <cell r="K71">
            <v>40247</v>
          </cell>
          <cell r="L71">
            <v>3</v>
          </cell>
          <cell r="M71">
            <v>1</v>
          </cell>
          <cell r="N71" t="str">
            <v>2010Q1</v>
          </cell>
        </row>
        <row r="72">
          <cell r="K72">
            <v>40248</v>
          </cell>
          <cell r="L72">
            <v>3</v>
          </cell>
          <cell r="M72">
            <v>1</v>
          </cell>
          <cell r="N72" t="str">
            <v>2010Q1</v>
          </cell>
        </row>
        <row r="73">
          <cell r="K73">
            <v>40249</v>
          </cell>
          <cell r="L73">
            <v>3</v>
          </cell>
          <cell r="M73">
            <v>1</v>
          </cell>
          <cell r="N73" t="str">
            <v>2010Q1</v>
          </cell>
        </row>
        <row r="74">
          <cell r="K74">
            <v>40250</v>
          </cell>
          <cell r="L74">
            <v>3</v>
          </cell>
          <cell r="M74">
            <v>1</v>
          </cell>
          <cell r="N74" t="str">
            <v>2010Q1</v>
          </cell>
        </row>
        <row r="75">
          <cell r="K75">
            <v>40251</v>
          </cell>
          <cell r="L75">
            <v>3</v>
          </cell>
          <cell r="M75">
            <v>1</v>
          </cell>
          <cell r="N75" t="str">
            <v>2010Q1</v>
          </cell>
        </row>
        <row r="76">
          <cell r="K76">
            <v>40252</v>
          </cell>
          <cell r="L76">
            <v>3</v>
          </cell>
          <cell r="M76">
            <v>1</v>
          </cell>
          <cell r="N76" t="str">
            <v>2010Q1</v>
          </cell>
        </row>
        <row r="77">
          <cell r="K77">
            <v>40253</v>
          </cell>
          <cell r="L77">
            <v>3</v>
          </cell>
          <cell r="M77">
            <v>1</v>
          </cell>
          <cell r="N77" t="str">
            <v>2010Q1</v>
          </cell>
        </row>
        <row r="78">
          <cell r="K78">
            <v>40254</v>
          </cell>
          <cell r="L78">
            <v>3</v>
          </cell>
          <cell r="M78">
            <v>1</v>
          </cell>
          <cell r="N78" t="str">
            <v>2010Q1</v>
          </cell>
        </row>
        <row r="79">
          <cell r="K79">
            <v>40255</v>
          </cell>
          <cell r="L79">
            <v>3</v>
          </cell>
          <cell r="M79">
            <v>1</v>
          </cell>
          <cell r="N79" t="str">
            <v>2010Q1</v>
          </cell>
        </row>
        <row r="80">
          <cell r="K80">
            <v>40256</v>
          </cell>
          <cell r="L80">
            <v>3</v>
          </cell>
          <cell r="M80">
            <v>1</v>
          </cell>
          <cell r="N80" t="str">
            <v>2010Q1</v>
          </cell>
        </row>
        <row r="81">
          <cell r="K81">
            <v>40257</v>
          </cell>
          <cell r="L81">
            <v>3</v>
          </cell>
          <cell r="M81">
            <v>1</v>
          </cell>
          <cell r="N81" t="str">
            <v>2010Q1</v>
          </cell>
        </row>
        <row r="82">
          <cell r="K82">
            <v>40258</v>
          </cell>
          <cell r="L82">
            <v>3</v>
          </cell>
          <cell r="M82">
            <v>1</v>
          </cell>
          <cell r="N82" t="str">
            <v>2010Q1</v>
          </cell>
        </row>
        <row r="83">
          <cell r="K83">
            <v>40259</v>
          </cell>
          <cell r="L83">
            <v>3</v>
          </cell>
          <cell r="M83">
            <v>1</v>
          </cell>
          <cell r="N83" t="str">
            <v>2010Q1</v>
          </cell>
        </row>
        <row r="84">
          <cell r="K84">
            <v>40260</v>
          </cell>
          <cell r="L84">
            <v>3</v>
          </cell>
          <cell r="M84">
            <v>1</v>
          </cell>
          <cell r="N84" t="str">
            <v>2010Q1</v>
          </cell>
        </row>
        <row r="85">
          <cell r="K85">
            <v>40261</v>
          </cell>
          <cell r="L85">
            <v>3</v>
          </cell>
          <cell r="M85">
            <v>1</v>
          </cell>
          <cell r="N85" t="str">
            <v>2010Q1</v>
          </cell>
        </row>
        <row r="86">
          <cell r="K86">
            <v>40262</v>
          </cell>
          <cell r="L86">
            <v>3</v>
          </cell>
          <cell r="M86">
            <v>1</v>
          </cell>
          <cell r="N86" t="str">
            <v>2010Q1</v>
          </cell>
        </row>
        <row r="87">
          <cell r="K87">
            <v>40263</v>
          </cell>
          <cell r="L87">
            <v>3</v>
          </cell>
          <cell r="M87">
            <v>1</v>
          </cell>
          <cell r="N87" t="str">
            <v>2010Q1</v>
          </cell>
        </row>
        <row r="88">
          <cell r="K88">
            <v>40264</v>
          </cell>
          <cell r="L88">
            <v>3</v>
          </cell>
          <cell r="M88">
            <v>1</v>
          </cell>
          <cell r="N88" t="str">
            <v>2010Q1</v>
          </cell>
        </row>
        <row r="89">
          <cell r="K89">
            <v>40265</v>
          </cell>
          <cell r="L89">
            <v>3</v>
          </cell>
          <cell r="M89">
            <v>1</v>
          </cell>
          <cell r="N89" t="str">
            <v>2010Q1</v>
          </cell>
        </row>
        <row r="90">
          <cell r="K90">
            <v>40266</v>
          </cell>
          <cell r="L90">
            <v>3</v>
          </cell>
          <cell r="M90">
            <v>1</v>
          </cell>
          <cell r="N90" t="str">
            <v>2010Q1</v>
          </cell>
        </row>
        <row r="91">
          <cell r="K91">
            <v>40267</v>
          </cell>
          <cell r="L91">
            <v>3</v>
          </cell>
          <cell r="M91">
            <v>1</v>
          </cell>
          <cell r="N91" t="str">
            <v>2010Q1</v>
          </cell>
        </row>
        <row r="92">
          <cell r="K92">
            <v>40268</v>
          </cell>
          <cell r="L92">
            <v>3</v>
          </cell>
          <cell r="M92">
            <v>1</v>
          </cell>
          <cell r="N92" t="str">
            <v>2010Q1</v>
          </cell>
        </row>
        <row r="93">
          <cell r="K93">
            <v>40269</v>
          </cell>
          <cell r="L93">
            <v>4</v>
          </cell>
          <cell r="M93">
            <v>2</v>
          </cell>
          <cell r="N93" t="str">
            <v>2010Q2</v>
          </cell>
        </row>
        <row r="94">
          <cell r="K94">
            <v>40270</v>
          </cell>
          <cell r="L94">
            <v>4</v>
          </cell>
          <cell r="M94">
            <v>2</v>
          </cell>
          <cell r="N94" t="str">
            <v>2010Q2</v>
          </cell>
        </row>
        <row r="95">
          <cell r="K95">
            <v>40271</v>
          </cell>
          <cell r="L95">
            <v>4</v>
          </cell>
          <cell r="M95">
            <v>2</v>
          </cell>
          <cell r="N95" t="str">
            <v>2010Q2</v>
          </cell>
        </row>
        <row r="96">
          <cell r="K96">
            <v>40272</v>
          </cell>
          <cell r="L96">
            <v>4</v>
          </cell>
          <cell r="M96">
            <v>2</v>
          </cell>
          <cell r="N96" t="str">
            <v>2010Q2</v>
          </cell>
        </row>
        <row r="97">
          <cell r="K97">
            <v>40273</v>
          </cell>
          <cell r="L97">
            <v>4</v>
          </cell>
          <cell r="M97">
            <v>2</v>
          </cell>
          <cell r="N97" t="str">
            <v>2010Q2</v>
          </cell>
        </row>
        <row r="98">
          <cell r="K98">
            <v>40274</v>
          </cell>
          <cell r="L98">
            <v>4</v>
          </cell>
          <cell r="M98">
            <v>2</v>
          </cell>
          <cell r="N98" t="str">
            <v>2010Q2</v>
          </cell>
        </row>
        <row r="99">
          <cell r="K99">
            <v>40275</v>
          </cell>
          <cell r="L99">
            <v>4</v>
          </cell>
          <cell r="M99">
            <v>2</v>
          </cell>
          <cell r="N99" t="str">
            <v>2010Q2</v>
          </cell>
        </row>
        <row r="100">
          <cell r="K100">
            <v>40276</v>
          </cell>
          <cell r="L100">
            <v>4</v>
          </cell>
          <cell r="M100">
            <v>2</v>
          </cell>
          <cell r="N100" t="str">
            <v>2010Q2</v>
          </cell>
        </row>
        <row r="101">
          <cell r="K101">
            <v>40277</v>
          </cell>
          <cell r="L101">
            <v>4</v>
          </cell>
          <cell r="M101">
            <v>2</v>
          </cell>
          <cell r="N101" t="str">
            <v>2010Q2</v>
          </cell>
        </row>
        <row r="102">
          <cell r="K102">
            <v>40278</v>
          </cell>
          <cell r="L102">
            <v>4</v>
          </cell>
          <cell r="M102">
            <v>2</v>
          </cell>
          <cell r="N102" t="str">
            <v>2010Q2</v>
          </cell>
        </row>
        <row r="103">
          <cell r="K103">
            <v>40279</v>
          </cell>
          <cell r="L103">
            <v>4</v>
          </cell>
          <cell r="M103">
            <v>2</v>
          </cell>
          <cell r="N103" t="str">
            <v>2010Q2</v>
          </cell>
        </row>
        <row r="104">
          <cell r="K104">
            <v>40280</v>
          </cell>
          <cell r="L104">
            <v>4</v>
          </cell>
          <cell r="M104">
            <v>2</v>
          </cell>
          <cell r="N104" t="str">
            <v>2010Q2</v>
          </cell>
        </row>
        <row r="105">
          <cell r="K105">
            <v>40281</v>
          </cell>
          <cell r="L105">
            <v>4</v>
          </cell>
          <cell r="M105">
            <v>2</v>
          </cell>
          <cell r="N105" t="str">
            <v>2010Q2</v>
          </cell>
        </row>
        <row r="106">
          <cell r="K106">
            <v>40282</v>
          </cell>
          <cell r="L106">
            <v>4</v>
          </cell>
          <cell r="M106">
            <v>2</v>
          </cell>
          <cell r="N106" t="str">
            <v>2010Q2</v>
          </cell>
        </row>
        <row r="107">
          <cell r="K107">
            <v>40283</v>
          </cell>
          <cell r="L107">
            <v>4</v>
          </cell>
          <cell r="M107">
            <v>2</v>
          </cell>
          <cell r="N107" t="str">
            <v>2010Q2</v>
          </cell>
        </row>
        <row r="108">
          <cell r="K108">
            <v>40284</v>
          </cell>
          <cell r="L108">
            <v>4</v>
          </cell>
          <cell r="M108">
            <v>2</v>
          </cell>
          <cell r="N108" t="str">
            <v>2010Q2</v>
          </cell>
        </row>
        <row r="109">
          <cell r="K109">
            <v>40285</v>
          </cell>
          <cell r="L109">
            <v>4</v>
          </cell>
          <cell r="M109">
            <v>2</v>
          </cell>
          <cell r="N109" t="str">
            <v>2010Q2</v>
          </cell>
        </row>
        <row r="110">
          <cell r="K110">
            <v>40286</v>
          </cell>
          <cell r="L110">
            <v>4</v>
          </cell>
          <cell r="M110">
            <v>2</v>
          </cell>
          <cell r="N110" t="str">
            <v>2010Q2</v>
          </cell>
        </row>
        <row r="111">
          <cell r="K111">
            <v>40287</v>
          </cell>
          <cell r="L111">
            <v>4</v>
          </cell>
          <cell r="M111">
            <v>2</v>
          </cell>
          <cell r="N111" t="str">
            <v>2010Q2</v>
          </cell>
        </row>
        <row r="112">
          <cell r="K112">
            <v>40288</v>
          </cell>
          <cell r="L112">
            <v>4</v>
          </cell>
          <cell r="M112">
            <v>2</v>
          </cell>
          <cell r="N112" t="str">
            <v>2010Q2</v>
          </cell>
        </row>
        <row r="113">
          <cell r="K113">
            <v>40289</v>
          </cell>
          <cell r="L113">
            <v>4</v>
          </cell>
          <cell r="M113">
            <v>2</v>
          </cell>
          <cell r="N113" t="str">
            <v>2010Q2</v>
          </cell>
        </row>
        <row r="114">
          <cell r="K114">
            <v>40290</v>
          </cell>
          <cell r="L114">
            <v>4</v>
          </cell>
          <cell r="M114">
            <v>2</v>
          </cell>
          <cell r="N114" t="str">
            <v>2010Q2</v>
          </cell>
        </row>
        <row r="115">
          <cell r="K115">
            <v>40291</v>
          </cell>
          <cell r="L115">
            <v>4</v>
          </cell>
          <cell r="M115">
            <v>2</v>
          </cell>
          <cell r="N115" t="str">
            <v>2010Q2</v>
          </cell>
        </row>
        <row r="116">
          <cell r="K116">
            <v>40292</v>
          </cell>
          <cell r="L116">
            <v>4</v>
          </cell>
          <cell r="M116">
            <v>2</v>
          </cell>
          <cell r="N116" t="str">
            <v>2010Q2</v>
          </cell>
        </row>
        <row r="117">
          <cell r="K117">
            <v>40293</v>
          </cell>
          <cell r="L117">
            <v>4</v>
          </cell>
          <cell r="M117">
            <v>2</v>
          </cell>
          <cell r="N117" t="str">
            <v>2010Q2</v>
          </cell>
        </row>
        <row r="118">
          <cell r="K118">
            <v>40294</v>
          </cell>
          <cell r="L118">
            <v>4</v>
          </cell>
          <cell r="M118">
            <v>2</v>
          </cell>
          <cell r="N118" t="str">
            <v>2010Q2</v>
          </cell>
        </row>
        <row r="119">
          <cell r="K119">
            <v>40295</v>
          </cell>
          <cell r="L119">
            <v>4</v>
          </cell>
          <cell r="M119">
            <v>2</v>
          </cell>
          <cell r="N119" t="str">
            <v>2010Q2</v>
          </cell>
        </row>
        <row r="120">
          <cell r="K120">
            <v>40296</v>
          </cell>
          <cell r="L120">
            <v>4</v>
          </cell>
          <cell r="M120">
            <v>2</v>
          </cell>
          <cell r="N120" t="str">
            <v>2010Q2</v>
          </cell>
        </row>
        <row r="121">
          <cell r="K121">
            <v>40297</v>
          </cell>
          <cell r="L121">
            <v>4</v>
          </cell>
          <cell r="M121">
            <v>2</v>
          </cell>
          <cell r="N121" t="str">
            <v>2010Q2</v>
          </cell>
        </row>
        <row r="122">
          <cell r="K122">
            <v>40298</v>
          </cell>
          <cell r="L122">
            <v>4</v>
          </cell>
          <cell r="M122">
            <v>2</v>
          </cell>
          <cell r="N122" t="str">
            <v>2010Q2</v>
          </cell>
        </row>
        <row r="123">
          <cell r="K123">
            <v>40299</v>
          </cell>
          <cell r="L123">
            <v>5</v>
          </cell>
          <cell r="M123">
            <v>2</v>
          </cell>
          <cell r="N123" t="str">
            <v>2010Q2</v>
          </cell>
        </row>
        <row r="124">
          <cell r="K124">
            <v>40300</v>
          </cell>
          <cell r="L124">
            <v>5</v>
          </cell>
          <cell r="M124">
            <v>2</v>
          </cell>
          <cell r="N124" t="str">
            <v>2010Q2</v>
          </cell>
        </row>
        <row r="125">
          <cell r="K125">
            <v>40301</v>
          </cell>
          <cell r="L125">
            <v>5</v>
          </cell>
          <cell r="M125">
            <v>2</v>
          </cell>
          <cell r="N125" t="str">
            <v>2010Q2</v>
          </cell>
        </row>
        <row r="126">
          <cell r="K126">
            <v>40302</v>
          </cell>
          <cell r="L126">
            <v>5</v>
          </cell>
          <cell r="M126">
            <v>2</v>
          </cell>
          <cell r="N126" t="str">
            <v>2010Q2</v>
          </cell>
        </row>
        <row r="127">
          <cell r="K127">
            <v>40303</v>
          </cell>
          <cell r="L127">
            <v>5</v>
          </cell>
          <cell r="M127">
            <v>2</v>
          </cell>
          <cell r="N127" t="str">
            <v>2010Q2</v>
          </cell>
        </row>
        <row r="128">
          <cell r="K128">
            <v>40304</v>
          </cell>
          <cell r="L128">
            <v>5</v>
          </cell>
          <cell r="M128">
            <v>2</v>
          </cell>
          <cell r="N128" t="str">
            <v>2010Q2</v>
          </cell>
        </row>
        <row r="129">
          <cell r="K129">
            <v>40305</v>
          </cell>
          <cell r="L129">
            <v>5</v>
          </cell>
          <cell r="M129">
            <v>2</v>
          </cell>
          <cell r="N129" t="str">
            <v>2010Q2</v>
          </cell>
        </row>
        <row r="130">
          <cell r="K130">
            <v>40306</v>
          </cell>
          <cell r="L130">
            <v>5</v>
          </cell>
          <cell r="M130">
            <v>2</v>
          </cell>
          <cell r="N130" t="str">
            <v>2010Q2</v>
          </cell>
        </row>
        <row r="131">
          <cell r="K131">
            <v>40307</v>
          </cell>
          <cell r="L131">
            <v>5</v>
          </cell>
          <cell r="M131">
            <v>2</v>
          </cell>
          <cell r="N131" t="str">
            <v>2010Q2</v>
          </cell>
        </row>
        <row r="132">
          <cell r="K132">
            <v>40308</v>
          </cell>
          <cell r="L132">
            <v>5</v>
          </cell>
          <cell r="M132">
            <v>2</v>
          </cell>
          <cell r="N132" t="str">
            <v>2010Q2</v>
          </cell>
        </row>
        <row r="133">
          <cell r="K133">
            <v>40309</v>
          </cell>
          <cell r="L133">
            <v>5</v>
          </cell>
          <cell r="M133">
            <v>2</v>
          </cell>
          <cell r="N133" t="str">
            <v>2010Q2</v>
          </cell>
        </row>
        <row r="134">
          <cell r="K134">
            <v>40310</v>
          </cell>
          <cell r="L134">
            <v>5</v>
          </cell>
          <cell r="M134">
            <v>2</v>
          </cell>
          <cell r="N134" t="str">
            <v>2010Q2</v>
          </cell>
        </row>
        <row r="135">
          <cell r="K135">
            <v>40311</v>
          </cell>
          <cell r="L135">
            <v>5</v>
          </cell>
          <cell r="M135">
            <v>2</v>
          </cell>
          <cell r="N135" t="str">
            <v>2010Q2</v>
          </cell>
        </row>
        <row r="136">
          <cell r="K136">
            <v>40312</v>
          </cell>
          <cell r="L136">
            <v>5</v>
          </cell>
          <cell r="M136">
            <v>2</v>
          </cell>
          <cell r="N136" t="str">
            <v>2010Q2</v>
          </cell>
        </row>
        <row r="137">
          <cell r="K137">
            <v>40313</v>
          </cell>
          <cell r="L137">
            <v>5</v>
          </cell>
          <cell r="M137">
            <v>2</v>
          </cell>
          <cell r="N137" t="str">
            <v>2010Q2</v>
          </cell>
        </row>
        <row r="138">
          <cell r="K138">
            <v>40314</v>
          </cell>
          <cell r="L138">
            <v>5</v>
          </cell>
          <cell r="M138">
            <v>2</v>
          </cell>
          <cell r="N138" t="str">
            <v>2010Q2</v>
          </cell>
        </row>
        <row r="139">
          <cell r="K139">
            <v>40315</v>
          </cell>
          <cell r="L139">
            <v>5</v>
          </cell>
          <cell r="M139">
            <v>2</v>
          </cell>
          <cell r="N139" t="str">
            <v>2010Q2</v>
          </cell>
        </row>
        <row r="140">
          <cell r="K140">
            <v>40316</v>
          </cell>
          <cell r="L140">
            <v>5</v>
          </cell>
          <cell r="M140">
            <v>2</v>
          </cell>
          <cell r="N140" t="str">
            <v>2010Q2</v>
          </cell>
        </row>
        <row r="141">
          <cell r="K141">
            <v>40317</v>
          </cell>
          <cell r="L141">
            <v>5</v>
          </cell>
          <cell r="M141">
            <v>2</v>
          </cell>
          <cell r="N141" t="str">
            <v>2010Q2</v>
          </cell>
        </row>
        <row r="142">
          <cell r="K142">
            <v>40318</v>
          </cell>
          <cell r="L142">
            <v>5</v>
          </cell>
          <cell r="M142">
            <v>2</v>
          </cell>
          <cell r="N142" t="str">
            <v>2010Q2</v>
          </cell>
        </row>
        <row r="143">
          <cell r="K143">
            <v>40319</v>
          </cell>
          <cell r="L143">
            <v>5</v>
          </cell>
          <cell r="M143">
            <v>2</v>
          </cell>
          <cell r="N143" t="str">
            <v>2010Q2</v>
          </cell>
        </row>
        <row r="144">
          <cell r="K144">
            <v>40320</v>
          </cell>
          <cell r="L144">
            <v>5</v>
          </cell>
          <cell r="M144">
            <v>2</v>
          </cell>
          <cell r="N144" t="str">
            <v>2010Q2</v>
          </cell>
        </row>
        <row r="145">
          <cell r="K145">
            <v>40321</v>
          </cell>
          <cell r="L145">
            <v>5</v>
          </cell>
          <cell r="M145">
            <v>2</v>
          </cell>
          <cell r="N145" t="str">
            <v>2010Q2</v>
          </cell>
        </row>
        <row r="146">
          <cell r="K146">
            <v>40322</v>
          </cell>
          <cell r="L146">
            <v>5</v>
          </cell>
          <cell r="M146">
            <v>2</v>
          </cell>
          <cell r="N146" t="str">
            <v>2010Q2</v>
          </cell>
        </row>
        <row r="147">
          <cell r="K147">
            <v>40323</v>
          </cell>
          <cell r="L147">
            <v>5</v>
          </cell>
          <cell r="M147">
            <v>2</v>
          </cell>
          <cell r="N147" t="str">
            <v>2010Q2</v>
          </cell>
        </row>
        <row r="148">
          <cell r="K148">
            <v>40324</v>
          </cell>
          <cell r="L148">
            <v>5</v>
          </cell>
          <cell r="M148">
            <v>2</v>
          </cell>
          <cell r="N148" t="str">
            <v>2010Q2</v>
          </cell>
        </row>
        <row r="149">
          <cell r="K149">
            <v>40325</v>
          </cell>
          <cell r="L149">
            <v>5</v>
          </cell>
          <cell r="M149">
            <v>2</v>
          </cell>
          <cell r="N149" t="str">
            <v>2010Q2</v>
          </cell>
        </row>
        <row r="150">
          <cell r="K150">
            <v>40326</v>
          </cell>
          <cell r="L150">
            <v>5</v>
          </cell>
          <cell r="M150">
            <v>2</v>
          </cell>
          <cell r="N150" t="str">
            <v>2010Q2</v>
          </cell>
        </row>
        <row r="151">
          <cell r="K151">
            <v>40327</v>
          </cell>
          <cell r="L151">
            <v>5</v>
          </cell>
          <cell r="M151">
            <v>2</v>
          </cell>
          <cell r="N151" t="str">
            <v>2010Q2</v>
          </cell>
        </row>
        <row r="152">
          <cell r="K152">
            <v>40328</v>
          </cell>
          <cell r="L152">
            <v>5</v>
          </cell>
          <cell r="M152">
            <v>2</v>
          </cell>
          <cell r="N152" t="str">
            <v>2010Q2</v>
          </cell>
        </row>
        <row r="153">
          <cell r="K153">
            <v>40329</v>
          </cell>
          <cell r="L153">
            <v>5</v>
          </cell>
          <cell r="M153">
            <v>2</v>
          </cell>
          <cell r="N153" t="str">
            <v>2010Q2</v>
          </cell>
        </row>
        <row r="154">
          <cell r="K154">
            <v>40330</v>
          </cell>
          <cell r="L154">
            <v>6</v>
          </cell>
          <cell r="M154">
            <v>2</v>
          </cell>
          <cell r="N154" t="str">
            <v>2010Q2</v>
          </cell>
        </row>
        <row r="155">
          <cell r="K155">
            <v>40331</v>
          </cell>
          <cell r="L155">
            <v>6</v>
          </cell>
          <cell r="M155">
            <v>2</v>
          </cell>
          <cell r="N155" t="str">
            <v>2010Q2</v>
          </cell>
        </row>
        <row r="156">
          <cell r="K156">
            <v>40332</v>
          </cell>
          <cell r="L156">
            <v>6</v>
          </cell>
          <cell r="M156">
            <v>2</v>
          </cell>
          <cell r="N156" t="str">
            <v>2010Q2</v>
          </cell>
        </row>
        <row r="157">
          <cell r="K157">
            <v>40333</v>
          </cell>
          <cell r="L157">
            <v>6</v>
          </cell>
          <cell r="M157">
            <v>2</v>
          </cell>
          <cell r="N157" t="str">
            <v>2010Q2</v>
          </cell>
        </row>
        <row r="158">
          <cell r="K158">
            <v>40334</v>
          </cell>
          <cell r="L158">
            <v>6</v>
          </cell>
          <cell r="M158">
            <v>2</v>
          </cell>
          <cell r="N158" t="str">
            <v>2010Q2</v>
          </cell>
        </row>
        <row r="159">
          <cell r="K159">
            <v>40335</v>
          </cell>
          <cell r="L159">
            <v>6</v>
          </cell>
          <cell r="M159">
            <v>2</v>
          </cell>
          <cell r="N159" t="str">
            <v>2010Q2</v>
          </cell>
        </row>
        <row r="160">
          <cell r="K160">
            <v>40336</v>
          </cell>
          <cell r="L160">
            <v>6</v>
          </cell>
          <cell r="M160">
            <v>2</v>
          </cell>
          <cell r="N160" t="str">
            <v>2010Q2</v>
          </cell>
        </row>
        <row r="161">
          <cell r="K161">
            <v>40337</v>
          </cell>
          <cell r="L161">
            <v>6</v>
          </cell>
          <cell r="M161">
            <v>2</v>
          </cell>
          <cell r="N161" t="str">
            <v>2010Q2</v>
          </cell>
        </row>
        <row r="162">
          <cell r="K162">
            <v>40338</v>
          </cell>
          <cell r="L162">
            <v>6</v>
          </cell>
          <cell r="M162">
            <v>2</v>
          </cell>
          <cell r="N162" t="str">
            <v>2010Q2</v>
          </cell>
        </row>
        <row r="163">
          <cell r="K163">
            <v>40339</v>
          </cell>
          <cell r="L163">
            <v>6</v>
          </cell>
          <cell r="M163">
            <v>2</v>
          </cell>
          <cell r="N163" t="str">
            <v>2010Q2</v>
          </cell>
        </row>
        <row r="164">
          <cell r="K164">
            <v>40340</v>
          </cell>
          <cell r="L164">
            <v>6</v>
          </cell>
          <cell r="M164">
            <v>2</v>
          </cell>
          <cell r="N164" t="str">
            <v>2010Q2</v>
          </cell>
        </row>
        <row r="165">
          <cell r="K165">
            <v>40341</v>
          </cell>
          <cell r="L165">
            <v>6</v>
          </cell>
          <cell r="M165">
            <v>2</v>
          </cell>
          <cell r="N165" t="str">
            <v>2010Q2</v>
          </cell>
        </row>
        <row r="166">
          <cell r="K166">
            <v>40342</v>
          </cell>
          <cell r="L166">
            <v>6</v>
          </cell>
          <cell r="M166">
            <v>2</v>
          </cell>
          <cell r="N166" t="str">
            <v>2010Q2</v>
          </cell>
        </row>
        <row r="167">
          <cell r="K167">
            <v>40343</v>
          </cell>
          <cell r="L167">
            <v>6</v>
          </cell>
          <cell r="M167">
            <v>2</v>
          </cell>
          <cell r="N167" t="str">
            <v>2010Q2</v>
          </cell>
        </row>
        <row r="168">
          <cell r="K168">
            <v>40344</v>
          </cell>
          <cell r="L168">
            <v>6</v>
          </cell>
          <cell r="M168">
            <v>2</v>
          </cell>
          <cell r="N168" t="str">
            <v>2010Q2</v>
          </cell>
        </row>
        <row r="169">
          <cell r="K169">
            <v>40345</v>
          </cell>
          <cell r="L169">
            <v>6</v>
          </cell>
          <cell r="M169">
            <v>2</v>
          </cell>
          <cell r="N169" t="str">
            <v>2010Q2</v>
          </cell>
        </row>
        <row r="170">
          <cell r="K170">
            <v>40346</v>
          </cell>
          <cell r="L170">
            <v>6</v>
          </cell>
          <cell r="M170">
            <v>2</v>
          </cell>
          <cell r="N170" t="str">
            <v>2010Q2</v>
          </cell>
        </row>
        <row r="171">
          <cell r="K171">
            <v>40347</v>
          </cell>
          <cell r="L171">
            <v>6</v>
          </cell>
          <cell r="M171">
            <v>2</v>
          </cell>
          <cell r="N171" t="str">
            <v>2010Q2</v>
          </cell>
        </row>
        <row r="172">
          <cell r="K172">
            <v>40348</v>
          </cell>
          <cell r="L172">
            <v>6</v>
          </cell>
          <cell r="M172">
            <v>2</v>
          </cell>
          <cell r="N172" t="str">
            <v>2010Q2</v>
          </cell>
        </row>
        <row r="173">
          <cell r="K173">
            <v>40349</v>
          </cell>
          <cell r="L173">
            <v>6</v>
          </cell>
          <cell r="M173">
            <v>2</v>
          </cell>
          <cell r="N173" t="str">
            <v>2010Q2</v>
          </cell>
        </row>
        <row r="174">
          <cell r="K174">
            <v>40350</v>
          </cell>
          <cell r="L174">
            <v>6</v>
          </cell>
          <cell r="M174">
            <v>2</v>
          </cell>
          <cell r="N174" t="str">
            <v>2010Q2</v>
          </cell>
        </row>
        <row r="175">
          <cell r="K175">
            <v>40351</v>
          </cell>
          <cell r="L175">
            <v>6</v>
          </cell>
          <cell r="M175">
            <v>2</v>
          </cell>
          <cell r="N175" t="str">
            <v>2010Q2</v>
          </cell>
        </row>
        <row r="176">
          <cell r="K176">
            <v>40352</v>
          </cell>
          <cell r="L176">
            <v>6</v>
          </cell>
          <cell r="M176">
            <v>2</v>
          </cell>
          <cell r="N176" t="str">
            <v>2010Q2</v>
          </cell>
        </row>
        <row r="177">
          <cell r="K177">
            <v>40353</v>
          </cell>
          <cell r="L177">
            <v>6</v>
          </cell>
          <cell r="M177">
            <v>2</v>
          </cell>
          <cell r="N177" t="str">
            <v>2010Q2</v>
          </cell>
        </row>
        <row r="178">
          <cell r="K178">
            <v>40354</v>
          </cell>
          <cell r="L178">
            <v>6</v>
          </cell>
          <cell r="M178">
            <v>2</v>
          </cell>
          <cell r="N178" t="str">
            <v>2010Q2</v>
          </cell>
        </row>
        <row r="179">
          <cell r="K179">
            <v>40355</v>
          </cell>
          <cell r="L179">
            <v>6</v>
          </cell>
          <cell r="M179">
            <v>2</v>
          </cell>
          <cell r="N179" t="str">
            <v>2010Q2</v>
          </cell>
        </row>
        <row r="180">
          <cell r="K180">
            <v>40356</v>
          </cell>
          <cell r="L180">
            <v>6</v>
          </cell>
          <cell r="M180">
            <v>2</v>
          </cell>
          <cell r="N180" t="str">
            <v>2010Q2</v>
          </cell>
        </row>
        <row r="181">
          <cell r="K181">
            <v>40357</v>
          </cell>
          <cell r="L181">
            <v>6</v>
          </cell>
          <cell r="M181">
            <v>2</v>
          </cell>
          <cell r="N181" t="str">
            <v>2010Q2</v>
          </cell>
        </row>
        <row r="182">
          <cell r="K182">
            <v>40358</v>
          </cell>
          <cell r="L182">
            <v>6</v>
          </cell>
          <cell r="M182">
            <v>2</v>
          </cell>
          <cell r="N182" t="str">
            <v>2010Q2</v>
          </cell>
        </row>
        <row r="183">
          <cell r="K183">
            <v>40359</v>
          </cell>
          <cell r="L183">
            <v>6</v>
          </cell>
          <cell r="M183">
            <v>2</v>
          </cell>
          <cell r="N183" t="str">
            <v>2010Q2</v>
          </cell>
        </row>
        <row r="184">
          <cell r="K184">
            <v>40360</v>
          </cell>
          <cell r="L184">
            <v>7</v>
          </cell>
          <cell r="M184">
            <v>3</v>
          </cell>
          <cell r="N184" t="str">
            <v>2010Q3</v>
          </cell>
        </row>
        <row r="185">
          <cell r="K185">
            <v>40361</v>
          </cell>
          <cell r="L185">
            <v>7</v>
          </cell>
          <cell r="M185">
            <v>3</v>
          </cell>
          <cell r="N185" t="str">
            <v>2010Q3</v>
          </cell>
        </row>
        <row r="186">
          <cell r="K186">
            <v>40362</v>
          </cell>
          <cell r="L186">
            <v>7</v>
          </cell>
          <cell r="M186">
            <v>3</v>
          </cell>
          <cell r="N186" t="str">
            <v>2010Q3</v>
          </cell>
        </row>
        <row r="187">
          <cell r="K187">
            <v>40363</v>
          </cell>
          <cell r="L187">
            <v>7</v>
          </cell>
          <cell r="M187">
            <v>3</v>
          </cell>
          <cell r="N187" t="str">
            <v>2010Q3</v>
          </cell>
        </row>
        <row r="188">
          <cell r="K188">
            <v>40364</v>
          </cell>
          <cell r="L188">
            <v>7</v>
          </cell>
          <cell r="M188">
            <v>3</v>
          </cell>
          <cell r="N188" t="str">
            <v>2010Q3</v>
          </cell>
        </row>
        <row r="189">
          <cell r="K189">
            <v>40365</v>
          </cell>
          <cell r="L189">
            <v>7</v>
          </cell>
          <cell r="M189">
            <v>3</v>
          </cell>
          <cell r="N189" t="str">
            <v>2010Q3</v>
          </cell>
        </row>
        <row r="190">
          <cell r="K190">
            <v>40366</v>
          </cell>
          <cell r="L190">
            <v>7</v>
          </cell>
          <cell r="M190">
            <v>3</v>
          </cell>
          <cell r="N190" t="str">
            <v>2010Q3</v>
          </cell>
        </row>
        <row r="191">
          <cell r="K191">
            <v>40367</v>
          </cell>
          <cell r="L191">
            <v>7</v>
          </cell>
          <cell r="M191">
            <v>3</v>
          </cell>
          <cell r="N191" t="str">
            <v>2010Q3</v>
          </cell>
        </row>
        <row r="192">
          <cell r="K192">
            <v>40368</v>
          </cell>
          <cell r="L192">
            <v>7</v>
          </cell>
          <cell r="M192">
            <v>3</v>
          </cell>
          <cell r="N192" t="str">
            <v>2010Q3</v>
          </cell>
        </row>
        <row r="193">
          <cell r="K193">
            <v>40369</v>
          </cell>
          <cell r="L193">
            <v>7</v>
          </cell>
          <cell r="M193">
            <v>3</v>
          </cell>
          <cell r="N193" t="str">
            <v>2010Q3</v>
          </cell>
        </row>
        <row r="194">
          <cell r="K194">
            <v>40370</v>
          </cell>
          <cell r="L194">
            <v>7</v>
          </cell>
          <cell r="M194">
            <v>3</v>
          </cell>
          <cell r="N194" t="str">
            <v>2010Q3</v>
          </cell>
        </row>
        <row r="195">
          <cell r="K195">
            <v>40371</v>
          </cell>
          <cell r="L195">
            <v>7</v>
          </cell>
          <cell r="M195">
            <v>3</v>
          </cell>
          <cell r="N195" t="str">
            <v>2010Q3</v>
          </cell>
        </row>
        <row r="196">
          <cell r="K196">
            <v>40372</v>
          </cell>
          <cell r="L196">
            <v>7</v>
          </cell>
          <cell r="M196">
            <v>3</v>
          </cell>
          <cell r="N196" t="str">
            <v>2010Q3</v>
          </cell>
        </row>
        <row r="197">
          <cell r="K197">
            <v>40373</v>
          </cell>
          <cell r="L197">
            <v>7</v>
          </cell>
          <cell r="M197">
            <v>3</v>
          </cell>
          <cell r="N197" t="str">
            <v>2010Q3</v>
          </cell>
        </row>
        <row r="198">
          <cell r="K198">
            <v>40374</v>
          </cell>
          <cell r="L198">
            <v>7</v>
          </cell>
          <cell r="M198">
            <v>3</v>
          </cell>
          <cell r="N198" t="str">
            <v>2010Q3</v>
          </cell>
        </row>
        <row r="199">
          <cell r="K199">
            <v>40375</v>
          </cell>
          <cell r="L199">
            <v>7</v>
          </cell>
          <cell r="M199">
            <v>3</v>
          </cell>
          <cell r="N199" t="str">
            <v>2010Q3</v>
          </cell>
        </row>
        <row r="200">
          <cell r="K200">
            <v>40376</v>
          </cell>
          <cell r="L200">
            <v>7</v>
          </cell>
          <cell r="M200">
            <v>3</v>
          </cell>
          <cell r="N200" t="str">
            <v>2010Q3</v>
          </cell>
        </row>
        <row r="201">
          <cell r="K201">
            <v>40377</v>
          </cell>
          <cell r="L201">
            <v>7</v>
          </cell>
          <cell r="M201">
            <v>3</v>
          </cell>
          <cell r="N201" t="str">
            <v>2010Q3</v>
          </cell>
        </row>
        <row r="202">
          <cell r="K202">
            <v>40378</v>
          </cell>
          <cell r="L202">
            <v>7</v>
          </cell>
          <cell r="M202">
            <v>3</v>
          </cell>
          <cell r="N202" t="str">
            <v>2010Q3</v>
          </cell>
        </row>
        <row r="203">
          <cell r="K203">
            <v>40379</v>
          </cell>
          <cell r="L203">
            <v>7</v>
          </cell>
          <cell r="M203">
            <v>3</v>
          </cell>
          <cell r="N203" t="str">
            <v>2010Q3</v>
          </cell>
        </row>
        <row r="204">
          <cell r="K204">
            <v>40380</v>
          </cell>
          <cell r="L204">
            <v>7</v>
          </cell>
          <cell r="M204">
            <v>3</v>
          </cell>
          <cell r="N204" t="str">
            <v>2010Q3</v>
          </cell>
        </row>
        <row r="205">
          <cell r="K205">
            <v>40381</v>
          </cell>
          <cell r="L205">
            <v>7</v>
          </cell>
          <cell r="M205">
            <v>3</v>
          </cell>
          <cell r="N205" t="str">
            <v>2010Q3</v>
          </cell>
        </row>
        <row r="206">
          <cell r="K206">
            <v>40382</v>
          </cell>
          <cell r="L206">
            <v>7</v>
          </cell>
          <cell r="M206">
            <v>3</v>
          </cell>
          <cell r="N206" t="str">
            <v>2010Q3</v>
          </cell>
        </row>
        <row r="207">
          <cell r="K207">
            <v>40383</v>
          </cell>
          <cell r="L207">
            <v>7</v>
          </cell>
          <cell r="M207">
            <v>3</v>
          </cell>
          <cell r="N207" t="str">
            <v>2010Q3</v>
          </cell>
        </row>
        <row r="208">
          <cell r="K208">
            <v>40384</v>
          </cell>
          <cell r="L208">
            <v>7</v>
          </cell>
          <cell r="M208">
            <v>3</v>
          </cell>
          <cell r="N208" t="str">
            <v>2010Q3</v>
          </cell>
        </row>
        <row r="209">
          <cell r="K209">
            <v>40385</v>
          </cell>
          <cell r="L209">
            <v>7</v>
          </cell>
          <cell r="M209">
            <v>3</v>
          </cell>
          <cell r="N209" t="str">
            <v>2010Q3</v>
          </cell>
        </row>
        <row r="210">
          <cell r="K210">
            <v>40386</v>
          </cell>
          <cell r="L210">
            <v>7</v>
          </cell>
          <cell r="M210">
            <v>3</v>
          </cell>
          <cell r="N210" t="str">
            <v>2010Q3</v>
          </cell>
        </row>
        <row r="211">
          <cell r="K211">
            <v>40387</v>
          </cell>
          <cell r="L211">
            <v>7</v>
          </cell>
          <cell r="M211">
            <v>3</v>
          </cell>
          <cell r="N211" t="str">
            <v>2010Q3</v>
          </cell>
        </row>
        <row r="212">
          <cell r="K212">
            <v>40388</v>
          </cell>
          <cell r="L212">
            <v>7</v>
          </cell>
          <cell r="M212">
            <v>3</v>
          </cell>
          <cell r="N212" t="str">
            <v>2010Q3</v>
          </cell>
        </row>
        <row r="213">
          <cell r="K213">
            <v>40389</v>
          </cell>
          <cell r="L213">
            <v>7</v>
          </cell>
          <cell r="M213">
            <v>3</v>
          </cell>
          <cell r="N213" t="str">
            <v>2010Q3</v>
          </cell>
        </row>
        <row r="214">
          <cell r="K214">
            <v>40390</v>
          </cell>
          <cell r="L214">
            <v>7</v>
          </cell>
          <cell r="M214">
            <v>3</v>
          </cell>
          <cell r="N214" t="str">
            <v>2010Q3</v>
          </cell>
        </row>
        <row r="215">
          <cell r="K215">
            <v>40391</v>
          </cell>
          <cell r="L215">
            <v>8</v>
          </cell>
          <cell r="M215">
            <v>3</v>
          </cell>
          <cell r="N215" t="str">
            <v>2010Q3</v>
          </cell>
        </row>
        <row r="216">
          <cell r="K216">
            <v>40392</v>
          </cell>
          <cell r="L216">
            <v>8</v>
          </cell>
          <cell r="M216">
            <v>3</v>
          </cell>
          <cell r="N216" t="str">
            <v>2010Q3</v>
          </cell>
        </row>
        <row r="217">
          <cell r="K217">
            <v>40393</v>
          </cell>
          <cell r="L217">
            <v>8</v>
          </cell>
          <cell r="M217">
            <v>3</v>
          </cell>
          <cell r="N217" t="str">
            <v>2010Q3</v>
          </cell>
        </row>
        <row r="218">
          <cell r="K218">
            <v>40394</v>
          </cell>
          <cell r="L218">
            <v>8</v>
          </cell>
          <cell r="M218">
            <v>3</v>
          </cell>
          <cell r="N218" t="str">
            <v>2010Q3</v>
          </cell>
        </row>
        <row r="219">
          <cell r="K219">
            <v>40395</v>
          </cell>
          <cell r="L219">
            <v>8</v>
          </cell>
          <cell r="M219">
            <v>3</v>
          </cell>
          <cell r="N219" t="str">
            <v>2010Q3</v>
          </cell>
        </row>
        <row r="220">
          <cell r="K220">
            <v>40396</v>
          </cell>
          <cell r="L220">
            <v>8</v>
          </cell>
          <cell r="M220">
            <v>3</v>
          </cell>
          <cell r="N220" t="str">
            <v>2010Q3</v>
          </cell>
        </row>
        <row r="221">
          <cell r="K221">
            <v>40397</v>
          </cell>
          <cell r="L221">
            <v>8</v>
          </cell>
          <cell r="M221">
            <v>3</v>
          </cell>
          <cell r="N221" t="str">
            <v>2010Q3</v>
          </cell>
        </row>
        <row r="222">
          <cell r="K222">
            <v>40398</v>
          </cell>
          <cell r="L222">
            <v>8</v>
          </cell>
          <cell r="M222">
            <v>3</v>
          </cell>
          <cell r="N222" t="str">
            <v>2010Q3</v>
          </cell>
        </row>
        <row r="223">
          <cell r="K223">
            <v>40399</v>
          </cell>
          <cell r="L223">
            <v>8</v>
          </cell>
          <cell r="M223">
            <v>3</v>
          </cell>
          <cell r="N223" t="str">
            <v>2010Q3</v>
          </cell>
        </row>
        <row r="224">
          <cell r="K224">
            <v>40400</v>
          </cell>
          <cell r="L224">
            <v>8</v>
          </cell>
          <cell r="M224">
            <v>3</v>
          </cell>
          <cell r="N224" t="str">
            <v>2010Q3</v>
          </cell>
        </row>
        <row r="225">
          <cell r="K225">
            <v>40401</v>
          </cell>
          <cell r="L225">
            <v>8</v>
          </cell>
          <cell r="M225">
            <v>3</v>
          </cell>
          <cell r="N225" t="str">
            <v>2010Q3</v>
          </cell>
        </row>
        <row r="226">
          <cell r="K226">
            <v>40402</v>
          </cell>
          <cell r="L226">
            <v>8</v>
          </cell>
          <cell r="M226">
            <v>3</v>
          </cell>
          <cell r="N226" t="str">
            <v>2010Q3</v>
          </cell>
        </row>
        <row r="227">
          <cell r="K227">
            <v>40403</v>
          </cell>
          <cell r="L227">
            <v>8</v>
          </cell>
          <cell r="M227">
            <v>3</v>
          </cell>
          <cell r="N227" t="str">
            <v>2010Q3</v>
          </cell>
        </row>
        <row r="228">
          <cell r="K228">
            <v>40404</v>
          </cell>
          <cell r="L228">
            <v>8</v>
          </cell>
          <cell r="M228">
            <v>3</v>
          </cell>
          <cell r="N228" t="str">
            <v>2010Q3</v>
          </cell>
        </row>
        <row r="229">
          <cell r="K229">
            <v>40405</v>
          </cell>
          <cell r="L229">
            <v>8</v>
          </cell>
          <cell r="M229">
            <v>3</v>
          </cell>
          <cell r="N229" t="str">
            <v>2010Q3</v>
          </cell>
        </row>
        <row r="230">
          <cell r="K230">
            <v>40406</v>
          </cell>
          <cell r="L230">
            <v>8</v>
          </cell>
          <cell r="M230">
            <v>3</v>
          </cell>
          <cell r="N230" t="str">
            <v>2010Q3</v>
          </cell>
        </row>
        <row r="231">
          <cell r="K231">
            <v>40407</v>
          </cell>
          <cell r="L231">
            <v>8</v>
          </cell>
          <cell r="M231">
            <v>3</v>
          </cell>
          <cell r="N231" t="str">
            <v>2010Q3</v>
          </cell>
        </row>
        <row r="232">
          <cell r="K232">
            <v>40408</v>
          </cell>
          <cell r="L232">
            <v>8</v>
          </cell>
          <cell r="M232">
            <v>3</v>
          </cell>
          <cell r="N232" t="str">
            <v>2010Q3</v>
          </cell>
        </row>
        <row r="233">
          <cell r="K233">
            <v>40409</v>
          </cell>
          <cell r="L233">
            <v>8</v>
          </cell>
          <cell r="M233">
            <v>3</v>
          </cell>
          <cell r="N233" t="str">
            <v>2010Q3</v>
          </cell>
        </row>
        <row r="234">
          <cell r="K234">
            <v>40410</v>
          </cell>
          <cell r="L234">
            <v>8</v>
          </cell>
          <cell r="M234">
            <v>3</v>
          </cell>
          <cell r="N234" t="str">
            <v>2010Q3</v>
          </cell>
        </row>
        <row r="235">
          <cell r="K235">
            <v>40411</v>
          </cell>
          <cell r="L235">
            <v>8</v>
          </cell>
          <cell r="M235">
            <v>3</v>
          </cell>
          <cell r="N235" t="str">
            <v>2010Q3</v>
          </cell>
        </row>
        <row r="236">
          <cell r="K236">
            <v>40412</v>
          </cell>
          <cell r="L236">
            <v>8</v>
          </cell>
          <cell r="M236">
            <v>3</v>
          </cell>
          <cell r="N236" t="str">
            <v>2010Q3</v>
          </cell>
        </row>
        <row r="237">
          <cell r="K237">
            <v>40413</v>
          </cell>
          <cell r="L237">
            <v>8</v>
          </cell>
          <cell r="M237">
            <v>3</v>
          </cell>
          <cell r="N237" t="str">
            <v>2010Q3</v>
          </cell>
        </row>
        <row r="238">
          <cell r="K238">
            <v>40414</v>
          </cell>
          <cell r="L238">
            <v>8</v>
          </cell>
          <cell r="M238">
            <v>3</v>
          </cell>
          <cell r="N238" t="str">
            <v>2010Q3</v>
          </cell>
        </row>
        <row r="239">
          <cell r="K239">
            <v>40415</v>
          </cell>
          <cell r="L239">
            <v>8</v>
          </cell>
          <cell r="M239">
            <v>3</v>
          </cell>
          <cell r="N239" t="str">
            <v>2010Q3</v>
          </cell>
        </row>
        <row r="240">
          <cell r="K240">
            <v>40416</v>
          </cell>
          <cell r="L240">
            <v>8</v>
          </cell>
          <cell r="M240">
            <v>3</v>
          </cell>
          <cell r="N240" t="str">
            <v>2010Q3</v>
          </cell>
        </row>
        <row r="241">
          <cell r="K241">
            <v>40417</v>
          </cell>
          <cell r="L241">
            <v>8</v>
          </cell>
          <cell r="M241">
            <v>3</v>
          </cell>
          <cell r="N241" t="str">
            <v>2010Q3</v>
          </cell>
        </row>
        <row r="242">
          <cell r="K242">
            <v>40418</v>
          </cell>
          <cell r="L242">
            <v>8</v>
          </cell>
          <cell r="M242">
            <v>3</v>
          </cell>
          <cell r="N242" t="str">
            <v>2010Q3</v>
          </cell>
        </row>
        <row r="243">
          <cell r="K243">
            <v>40419</v>
          </cell>
          <cell r="L243">
            <v>8</v>
          </cell>
          <cell r="M243">
            <v>3</v>
          </cell>
          <cell r="N243" t="str">
            <v>2010Q3</v>
          </cell>
        </row>
        <row r="244">
          <cell r="K244">
            <v>40420</v>
          </cell>
          <cell r="L244">
            <v>8</v>
          </cell>
          <cell r="M244">
            <v>3</v>
          </cell>
          <cell r="N244" t="str">
            <v>2010Q3</v>
          </cell>
        </row>
        <row r="245">
          <cell r="K245">
            <v>40421</v>
          </cell>
          <cell r="L245">
            <v>8</v>
          </cell>
          <cell r="M245">
            <v>3</v>
          </cell>
          <cell r="N245" t="str">
            <v>2010Q3</v>
          </cell>
        </row>
        <row r="246">
          <cell r="K246">
            <v>40422</v>
          </cell>
          <cell r="L246">
            <v>9</v>
          </cell>
          <cell r="M246">
            <v>3</v>
          </cell>
          <cell r="N246" t="str">
            <v>2010Q3</v>
          </cell>
        </row>
        <row r="247">
          <cell r="K247">
            <v>40423</v>
          </cell>
          <cell r="L247">
            <v>9</v>
          </cell>
          <cell r="M247">
            <v>3</v>
          </cell>
          <cell r="N247" t="str">
            <v>2010Q3</v>
          </cell>
        </row>
        <row r="248">
          <cell r="K248">
            <v>40424</v>
          </cell>
          <cell r="L248">
            <v>9</v>
          </cell>
          <cell r="M248">
            <v>3</v>
          </cell>
          <cell r="N248" t="str">
            <v>2010Q3</v>
          </cell>
        </row>
        <row r="249">
          <cell r="K249">
            <v>40425</v>
          </cell>
          <cell r="L249">
            <v>9</v>
          </cell>
          <cell r="M249">
            <v>3</v>
          </cell>
          <cell r="N249" t="str">
            <v>2010Q3</v>
          </cell>
        </row>
        <row r="250">
          <cell r="K250">
            <v>40426</v>
          </cell>
          <cell r="L250">
            <v>9</v>
          </cell>
          <cell r="M250">
            <v>3</v>
          </cell>
          <cell r="N250" t="str">
            <v>2010Q3</v>
          </cell>
        </row>
        <row r="251">
          <cell r="K251">
            <v>40427</v>
          </cell>
          <cell r="L251">
            <v>9</v>
          </cell>
          <cell r="M251">
            <v>3</v>
          </cell>
          <cell r="N251" t="str">
            <v>2010Q3</v>
          </cell>
        </row>
        <row r="252">
          <cell r="K252">
            <v>40428</v>
          </cell>
          <cell r="L252">
            <v>9</v>
          </cell>
          <cell r="M252">
            <v>3</v>
          </cell>
          <cell r="N252" t="str">
            <v>2010Q3</v>
          </cell>
        </row>
        <row r="253">
          <cell r="K253">
            <v>40429</v>
          </cell>
          <cell r="L253">
            <v>9</v>
          </cell>
          <cell r="M253">
            <v>3</v>
          </cell>
          <cell r="N253" t="str">
            <v>2010Q3</v>
          </cell>
        </row>
        <row r="254">
          <cell r="K254">
            <v>40430</v>
          </cell>
          <cell r="L254">
            <v>9</v>
          </cell>
          <cell r="M254">
            <v>3</v>
          </cell>
          <cell r="N254" t="str">
            <v>2010Q3</v>
          </cell>
        </row>
        <row r="255">
          <cell r="K255">
            <v>40431</v>
          </cell>
          <cell r="L255">
            <v>9</v>
          </cell>
          <cell r="M255">
            <v>3</v>
          </cell>
          <cell r="N255" t="str">
            <v>2010Q3</v>
          </cell>
        </row>
        <row r="256">
          <cell r="K256">
            <v>40432</v>
          </cell>
          <cell r="L256">
            <v>9</v>
          </cell>
          <cell r="M256">
            <v>3</v>
          </cell>
          <cell r="N256" t="str">
            <v>2010Q3</v>
          </cell>
        </row>
        <row r="257">
          <cell r="K257">
            <v>40433</v>
          </cell>
          <cell r="L257">
            <v>9</v>
          </cell>
          <cell r="M257">
            <v>3</v>
          </cell>
          <cell r="N257" t="str">
            <v>2010Q3</v>
          </cell>
        </row>
        <row r="258">
          <cell r="K258">
            <v>40434</v>
          </cell>
          <cell r="L258">
            <v>9</v>
          </cell>
          <cell r="M258">
            <v>3</v>
          </cell>
          <cell r="N258" t="str">
            <v>2010Q3</v>
          </cell>
        </row>
        <row r="259">
          <cell r="K259">
            <v>40435</v>
          </cell>
          <cell r="L259">
            <v>9</v>
          </cell>
          <cell r="M259">
            <v>3</v>
          </cell>
          <cell r="N259" t="str">
            <v>2010Q3</v>
          </cell>
        </row>
        <row r="260">
          <cell r="K260">
            <v>40436</v>
          </cell>
          <cell r="L260">
            <v>9</v>
          </cell>
          <cell r="M260">
            <v>3</v>
          </cell>
          <cell r="N260" t="str">
            <v>2010Q3</v>
          </cell>
        </row>
        <row r="261">
          <cell r="K261">
            <v>40437</v>
          </cell>
          <cell r="L261">
            <v>9</v>
          </cell>
          <cell r="M261">
            <v>3</v>
          </cell>
          <cell r="N261" t="str">
            <v>2010Q3</v>
          </cell>
        </row>
        <row r="262">
          <cell r="K262">
            <v>40438</v>
          </cell>
          <cell r="L262">
            <v>9</v>
          </cell>
          <cell r="M262">
            <v>3</v>
          </cell>
          <cell r="N262" t="str">
            <v>2010Q3</v>
          </cell>
        </row>
        <row r="263">
          <cell r="K263">
            <v>40439</v>
          </cell>
          <cell r="L263">
            <v>9</v>
          </cell>
          <cell r="M263">
            <v>3</v>
          </cell>
          <cell r="N263" t="str">
            <v>2010Q3</v>
          </cell>
        </row>
        <row r="264">
          <cell r="K264">
            <v>40440</v>
          </cell>
          <cell r="L264">
            <v>9</v>
          </cell>
          <cell r="M264">
            <v>3</v>
          </cell>
          <cell r="N264" t="str">
            <v>2010Q3</v>
          </cell>
        </row>
        <row r="265">
          <cell r="K265">
            <v>40441</v>
          </cell>
          <cell r="L265">
            <v>9</v>
          </cell>
          <cell r="M265">
            <v>3</v>
          </cell>
          <cell r="N265" t="str">
            <v>2010Q3</v>
          </cell>
        </row>
        <row r="266">
          <cell r="K266">
            <v>40442</v>
          </cell>
          <cell r="L266">
            <v>9</v>
          </cell>
          <cell r="M266">
            <v>3</v>
          </cell>
          <cell r="N266" t="str">
            <v>2010Q3</v>
          </cell>
        </row>
        <row r="267">
          <cell r="K267">
            <v>40443</v>
          </cell>
          <cell r="L267">
            <v>9</v>
          </cell>
          <cell r="M267">
            <v>3</v>
          </cell>
          <cell r="N267" t="str">
            <v>2010Q3</v>
          </cell>
        </row>
        <row r="268">
          <cell r="K268">
            <v>40444</v>
          </cell>
          <cell r="L268">
            <v>9</v>
          </cell>
          <cell r="M268">
            <v>3</v>
          </cell>
          <cell r="N268" t="str">
            <v>2010Q3</v>
          </cell>
        </row>
        <row r="269">
          <cell r="K269">
            <v>40445</v>
          </cell>
          <cell r="L269">
            <v>9</v>
          </cell>
          <cell r="M269">
            <v>3</v>
          </cell>
          <cell r="N269" t="str">
            <v>2010Q3</v>
          </cell>
        </row>
        <row r="270">
          <cell r="K270">
            <v>40446</v>
          </cell>
          <cell r="L270">
            <v>9</v>
          </cell>
          <cell r="M270">
            <v>3</v>
          </cell>
          <cell r="N270" t="str">
            <v>2010Q3</v>
          </cell>
        </row>
        <row r="271">
          <cell r="K271">
            <v>40447</v>
          </cell>
          <cell r="L271">
            <v>9</v>
          </cell>
          <cell r="M271">
            <v>3</v>
          </cell>
          <cell r="N271" t="str">
            <v>2010Q3</v>
          </cell>
        </row>
        <row r="272">
          <cell r="K272">
            <v>40448</v>
          </cell>
          <cell r="L272">
            <v>9</v>
          </cell>
          <cell r="M272">
            <v>3</v>
          </cell>
          <cell r="N272" t="str">
            <v>2010Q3</v>
          </cell>
        </row>
        <row r="273">
          <cell r="K273">
            <v>40449</v>
          </cell>
          <cell r="L273">
            <v>9</v>
          </cell>
          <cell r="M273">
            <v>3</v>
          </cell>
          <cell r="N273" t="str">
            <v>2010Q3</v>
          </cell>
        </row>
        <row r="274">
          <cell r="K274">
            <v>40450</v>
          </cell>
          <cell r="L274">
            <v>9</v>
          </cell>
          <cell r="M274">
            <v>3</v>
          </cell>
          <cell r="N274" t="str">
            <v>2010Q3</v>
          </cell>
        </row>
        <row r="275">
          <cell r="K275">
            <v>40451</v>
          </cell>
          <cell r="L275">
            <v>9</v>
          </cell>
          <cell r="M275">
            <v>3</v>
          </cell>
          <cell r="N275" t="str">
            <v>2010Q3</v>
          </cell>
        </row>
        <row r="276">
          <cell r="K276">
            <v>40452</v>
          </cell>
          <cell r="L276">
            <v>10</v>
          </cell>
          <cell r="M276">
            <v>4</v>
          </cell>
          <cell r="N276" t="str">
            <v>2010Q4</v>
          </cell>
        </row>
        <row r="277">
          <cell r="K277">
            <v>40453</v>
          </cell>
          <cell r="L277">
            <v>10</v>
          </cell>
          <cell r="M277">
            <v>4</v>
          </cell>
          <cell r="N277" t="str">
            <v>2010Q4</v>
          </cell>
        </row>
        <row r="278">
          <cell r="K278">
            <v>40454</v>
          </cell>
          <cell r="L278">
            <v>10</v>
          </cell>
          <cell r="M278">
            <v>4</v>
          </cell>
          <cell r="N278" t="str">
            <v>2010Q4</v>
          </cell>
        </row>
        <row r="279">
          <cell r="K279">
            <v>40455</v>
          </cell>
          <cell r="L279">
            <v>10</v>
          </cell>
          <cell r="M279">
            <v>4</v>
          </cell>
          <cell r="N279" t="str">
            <v>2010Q4</v>
          </cell>
        </row>
        <row r="280">
          <cell r="K280">
            <v>40456</v>
          </cell>
          <cell r="L280">
            <v>10</v>
          </cell>
          <cell r="M280">
            <v>4</v>
          </cell>
          <cell r="N280" t="str">
            <v>2010Q4</v>
          </cell>
        </row>
        <row r="281">
          <cell r="K281">
            <v>40457</v>
          </cell>
          <cell r="L281">
            <v>10</v>
          </cell>
          <cell r="M281">
            <v>4</v>
          </cell>
          <cell r="N281" t="str">
            <v>2010Q4</v>
          </cell>
        </row>
        <row r="282">
          <cell r="K282">
            <v>40458</v>
          </cell>
          <cell r="L282">
            <v>10</v>
          </cell>
          <cell r="M282">
            <v>4</v>
          </cell>
          <cell r="N282" t="str">
            <v>2010Q4</v>
          </cell>
        </row>
        <row r="283">
          <cell r="K283">
            <v>40459</v>
          </cell>
          <cell r="L283">
            <v>10</v>
          </cell>
          <cell r="M283">
            <v>4</v>
          </cell>
          <cell r="N283" t="str">
            <v>2010Q4</v>
          </cell>
        </row>
        <row r="284">
          <cell r="K284">
            <v>40460</v>
          </cell>
          <cell r="L284">
            <v>10</v>
          </cell>
          <cell r="M284">
            <v>4</v>
          </cell>
          <cell r="N284" t="str">
            <v>2010Q4</v>
          </cell>
        </row>
        <row r="285">
          <cell r="K285">
            <v>40461</v>
          </cell>
          <cell r="L285">
            <v>10</v>
          </cell>
          <cell r="M285">
            <v>4</v>
          </cell>
          <cell r="N285" t="str">
            <v>2010Q4</v>
          </cell>
        </row>
        <row r="286">
          <cell r="K286">
            <v>40462</v>
          </cell>
          <cell r="L286">
            <v>10</v>
          </cell>
          <cell r="M286">
            <v>4</v>
          </cell>
          <cell r="N286" t="str">
            <v>2010Q4</v>
          </cell>
        </row>
        <row r="287">
          <cell r="K287">
            <v>40463</v>
          </cell>
          <cell r="L287">
            <v>10</v>
          </cell>
          <cell r="M287">
            <v>4</v>
          </cell>
          <cell r="N287" t="str">
            <v>2010Q4</v>
          </cell>
        </row>
        <row r="288">
          <cell r="K288">
            <v>40464</v>
          </cell>
          <cell r="L288">
            <v>10</v>
          </cell>
          <cell r="M288">
            <v>4</v>
          </cell>
          <cell r="N288" t="str">
            <v>2010Q4</v>
          </cell>
        </row>
        <row r="289">
          <cell r="K289">
            <v>40465</v>
          </cell>
          <cell r="L289">
            <v>10</v>
          </cell>
          <cell r="M289">
            <v>4</v>
          </cell>
          <cell r="N289" t="str">
            <v>2010Q4</v>
          </cell>
        </row>
        <row r="290">
          <cell r="K290">
            <v>40466</v>
          </cell>
          <cell r="L290">
            <v>10</v>
          </cell>
          <cell r="M290">
            <v>4</v>
          </cell>
          <cell r="N290" t="str">
            <v>2010Q4</v>
          </cell>
        </row>
        <row r="291">
          <cell r="K291">
            <v>40467</v>
          </cell>
          <cell r="L291">
            <v>10</v>
          </cell>
          <cell r="M291">
            <v>4</v>
          </cell>
          <cell r="N291" t="str">
            <v>2010Q4</v>
          </cell>
        </row>
        <row r="292">
          <cell r="K292">
            <v>40468</v>
          </cell>
          <cell r="L292">
            <v>10</v>
          </cell>
          <cell r="M292">
            <v>4</v>
          </cell>
          <cell r="N292" t="str">
            <v>2010Q4</v>
          </cell>
        </row>
        <row r="293">
          <cell r="K293">
            <v>40469</v>
          </cell>
          <cell r="L293">
            <v>10</v>
          </cell>
          <cell r="M293">
            <v>4</v>
          </cell>
          <cell r="N293" t="str">
            <v>2010Q4</v>
          </cell>
        </row>
        <row r="294">
          <cell r="K294">
            <v>40470</v>
          </cell>
          <cell r="L294">
            <v>10</v>
          </cell>
          <cell r="M294">
            <v>4</v>
          </cell>
          <cell r="N294" t="str">
            <v>2010Q4</v>
          </cell>
        </row>
        <row r="295">
          <cell r="K295">
            <v>40471</v>
          </cell>
          <cell r="L295">
            <v>10</v>
          </cell>
          <cell r="M295">
            <v>4</v>
          </cell>
          <cell r="N295" t="str">
            <v>2010Q4</v>
          </cell>
        </row>
        <row r="296">
          <cell r="K296">
            <v>40472</v>
          </cell>
          <cell r="L296">
            <v>10</v>
          </cell>
          <cell r="M296">
            <v>4</v>
          </cell>
          <cell r="N296" t="str">
            <v>2010Q4</v>
          </cell>
        </row>
        <row r="297">
          <cell r="K297">
            <v>40473</v>
          </cell>
          <cell r="L297">
            <v>10</v>
          </cell>
          <cell r="M297">
            <v>4</v>
          </cell>
          <cell r="N297" t="str">
            <v>2010Q4</v>
          </cell>
        </row>
        <row r="298">
          <cell r="K298">
            <v>40474</v>
          </cell>
          <cell r="L298">
            <v>10</v>
          </cell>
          <cell r="M298">
            <v>4</v>
          </cell>
          <cell r="N298" t="str">
            <v>2010Q4</v>
          </cell>
        </row>
        <row r="299">
          <cell r="K299">
            <v>40475</v>
          </cell>
          <cell r="L299">
            <v>10</v>
          </cell>
          <cell r="M299">
            <v>4</v>
          </cell>
          <cell r="N299" t="str">
            <v>2010Q4</v>
          </cell>
        </row>
        <row r="300">
          <cell r="K300">
            <v>40476</v>
          </cell>
          <cell r="L300">
            <v>10</v>
          </cell>
          <cell r="M300">
            <v>4</v>
          </cell>
          <cell r="N300" t="str">
            <v>2010Q4</v>
          </cell>
        </row>
        <row r="301">
          <cell r="K301">
            <v>40477</v>
          </cell>
          <cell r="L301">
            <v>10</v>
          </cell>
          <cell r="M301">
            <v>4</v>
          </cell>
          <cell r="N301" t="str">
            <v>2010Q4</v>
          </cell>
        </row>
        <row r="302">
          <cell r="K302">
            <v>40478</v>
          </cell>
          <cell r="L302">
            <v>10</v>
          </cell>
          <cell r="M302">
            <v>4</v>
          </cell>
          <cell r="N302" t="str">
            <v>2010Q4</v>
          </cell>
        </row>
        <row r="303">
          <cell r="K303">
            <v>40479</v>
          </cell>
          <cell r="L303">
            <v>10</v>
          </cell>
          <cell r="M303">
            <v>4</v>
          </cell>
          <cell r="N303" t="str">
            <v>2010Q4</v>
          </cell>
        </row>
        <row r="304">
          <cell r="K304">
            <v>40480</v>
          </cell>
          <cell r="L304">
            <v>10</v>
          </cell>
          <cell r="M304">
            <v>4</v>
          </cell>
          <cell r="N304" t="str">
            <v>2010Q4</v>
          </cell>
        </row>
        <row r="305">
          <cell r="K305">
            <v>40481</v>
          </cell>
          <cell r="L305">
            <v>10</v>
          </cell>
          <cell r="M305">
            <v>4</v>
          </cell>
          <cell r="N305" t="str">
            <v>2010Q4</v>
          </cell>
        </row>
        <row r="306">
          <cell r="K306">
            <v>40482</v>
          </cell>
          <cell r="L306">
            <v>10</v>
          </cell>
          <cell r="M306">
            <v>4</v>
          </cell>
          <cell r="N306" t="str">
            <v>2010Q4</v>
          </cell>
        </row>
        <row r="307">
          <cell r="K307">
            <v>40483</v>
          </cell>
          <cell r="L307">
            <v>11</v>
          </cell>
          <cell r="M307">
            <v>4</v>
          </cell>
          <cell r="N307" t="str">
            <v>2010Q4</v>
          </cell>
        </row>
        <row r="308">
          <cell r="K308">
            <v>40484</v>
          </cell>
          <cell r="L308">
            <v>11</v>
          </cell>
          <cell r="M308">
            <v>4</v>
          </cell>
          <cell r="N308" t="str">
            <v>2010Q4</v>
          </cell>
        </row>
        <row r="309">
          <cell r="K309">
            <v>40485</v>
          </cell>
          <cell r="L309">
            <v>11</v>
          </cell>
          <cell r="M309">
            <v>4</v>
          </cell>
          <cell r="N309" t="str">
            <v>2010Q4</v>
          </cell>
        </row>
        <row r="310">
          <cell r="K310">
            <v>40486</v>
          </cell>
          <cell r="L310">
            <v>11</v>
          </cell>
          <cell r="M310">
            <v>4</v>
          </cell>
          <cell r="N310" t="str">
            <v>2010Q4</v>
          </cell>
        </row>
        <row r="311">
          <cell r="K311">
            <v>40487</v>
          </cell>
          <cell r="L311">
            <v>11</v>
          </cell>
          <cell r="M311">
            <v>4</v>
          </cell>
          <cell r="N311" t="str">
            <v>2010Q4</v>
          </cell>
        </row>
        <row r="312">
          <cell r="K312">
            <v>40488</v>
          </cell>
          <cell r="L312">
            <v>11</v>
          </cell>
          <cell r="M312">
            <v>4</v>
          </cell>
          <cell r="N312" t="str">
            <v>2010Q4</v>
          </cell>
        </row>
        <row r="313">
          <cell r="K313">
            <v>40489</v>
          </cell>
          <cell r="L313">
            <v>11</v>
          </cell>
          <cell r="M313">
            <v>4</v>
          </cell>
          <cell r="N313" t="str">
            <v>2010Q4</v>
          </cell>
        </row>
        <row r="314">
          <cell r="K314">
            <v>40490</v>
          </cell>
          <cell r="L314">
            <v>11</v>
          </cell>
          <cell r="M314">
            <v>4</v>
          </cell>
          <cell r="N314" t="str">
            <v>2010Q4</v>
          </cell>
        </row>
        <row r="315">
          <cell r="K315">
            <v>40491</v>
          </cell>
          <cell r="L315">
            <v>11</v>
          </cell>
          <cell r="M315">
            <v>4</v>
          </cell>
          <cell r="N315" t="str">
            <v>2010Q4</v>
          </cell>
        </row>
        <row r="316">
          <cell r="K316">
            <v>40492</v>
          </cell>
          <cell r="L316">
            <v>11</v>
          </cell>
          <cell r="M316">
            <v>4</v>
          </cell>
          <cell r="N316" t="str">
            <v>2010Q4</v>
          </cell>
        </row>
        <row r="317">
          <cell r="K317">
            <v>40493</v>
          </cell>
          <cell r="L317">
            <v>11</v>
          </cell>
          <cell r="M317">
            <v>4</v>
          </cell>
          <cell r="N317" t="str">
            <v>2010Q4</v>
          </cell>
        </row>
        <row r="318">
          <cell r="K318">
            <v>40494</v>
          </cell>
          <cell r="L318">
            <v>11</v>
          </cell>
          <cell r="M318">
            <v>4</v>
          </cell>
          <cell r="N318" t="str">
            <v>2010Q4</v>
          </cell>
        </row>
        <row r="319">
          <cell r="K319">
            <v>40495</v>
          </cell>
          <cell r="L319">
            <v>11</v>
          </cell>
          <cell r="M319">
            <v>4</v>
          </cell>
          <cell r="N319" t="str">
            <v>2010Q4</v>
          </cell>
        </row>
        <row r="320">
          <cell r="K320">
            <v>40496</v>
          </cell>
          <cell r="L320">
            <v>11</v>
          </cell>
          <cell r="M320">
            <v>4</v>
          </cell>
          <cell r="N320" t="str">
            <v>2010Q4</v>
          </cell>
        </row>
        <row r="321">
          <cell r="K321">
            <v>40497</v>
          </cell>
          <cell r="L321">
            <v>11</v>
          </cell>
          <cell r="M321">
            <v>4</v>
          </cell>
          <cell r="N321" t="str">
            <v>2010Q4</v>
          </cell>
        </row>
        <row r="322">
          <cell r="K322">
            <v>40498</v>
          </cell>
          <cell r="L322">
            <v>11</v>
          </cell>
          <cell r="M322">
            <v>4</v>
          </cell>
          <cell r="N322" t="str">
            <v>2010Q4</v>
          </cell>
        </row>
        <row r="323">
          <cell r="K323">
            <v>40499</v>
          </cell>
          <cell r="L323">
            <v>11</v>
          </cell>
          <cell r="M323">
            <v>4</v>
          </cell>
          <cell r="N323" t="str">
            <v>2010Q4</v>
          </cell>
        </row>
        <row r="324">
          <cell r="K324">
            <v>40500</v>
          </cell>
          <cell r="L324">
            <v>11</v>
          </cell>
          <cell r="M324">
            <v>4</v>
          </cell>
          <cell r="N324" t="str">
            <v>2010Q4</v>
          </cell>
        </row>
        <row r="325">
          <cell r="K325">
            <v>40501</v>
          </cell>
          <cell r="L325">
            <v>11</v>
          </cell>
          <cell r="M325">
            <v>4</v>
          </cell>
          <cell r="N325" t="str">
            <v>2010Q4</v>
          </cell>
        </row>
        <row r="326">
          <cell r="K326">
            <v>40502</v>
          </cell>
          <cell r="L326">
            <v>11</v>
          </cell>
          <cell r="M326">
            <v>4</v>
          </cell>
          <cell r="N326" t="str">
            <v>2010Q4</v>
          </cell>
        </row>
        <row r="327">
          <cell r="K327">
            <v>40503</v>
          </cell>
          <cell r="L327">
            <v>11</v>
          </cell>
          <cell r="M327">
            <v>4</v>
          </cell>
          <cell r="N327" t="str">
            <v>2010Q4</v>
          </cell>
        </row>
        <row r="328">
          <cell r="K328">
            <v>40504</v>
          </cell>
          <cell r="L328">
            <v>11</v>
          </cell>
          <cell r="M328">
            <v>4</v>
          </cell>
          <cell r="N328" t="str">
            <v>2010Q4</v>
          </cell>
        </row>
        <row r="329">
          <cell r="K329">
            <v>40505</v>
          </cell>
          <cell r="L329">
            <v>11</v>
          </cell>
          <cell r="M329">
            <v>4</v>
          </cell>
          <cell r="N329" t="str">
            <v>2010Q4</v>
          </cell>
        </row>
        <row r="330">
          <cell r="K330">
            <v>40506</v>
          </cell>
          <cell r="L330">
            <v>11</v>
          </cell>
          <cell r="M330">
            <v>4</v>
          </cell>
          <cell r="N330" t="str">
            <v>2010Q4</v>
          </cell>
        </row>
        <row r="331">
          <cell r="K331">
            <v>40507</v>
          </cell>
          <cell r="L331">
            <v>11</v>
          </cell>
          <cell r="M331">
            <v>4</v>
          </cell>
          <cell r="N331" t="str">
            <v>2010Q4</v>
          </cell>
        </row>
        <row r="332">
          <cell r="K332">
            <v>40508</v>
          </cell>
          <cell r="L332">
            <v>11</v>
          </cell>
          <cell r="M332">
            <v>4</v>
          </cell>
          <cell r="N332" t="str">
            <v>2010Q4</v>
          </cell>
        </row>
        <row r="333">
          <cell r="K333">
            <v>40509</v>
          </cell>
          <cell r="L333">
            <v>11</v>
          </cell>
          <cell r="M333">
            <v>4</v>
          </cell>
          <cell r="N333" t="str">
            <v>2010Q4</v>
          </cell>
        </row>
        <row r="334">
          <cell r="K334">
            <v>40510</v>
          </cell>
          <cell r="L334">
            <v>11</v>
          </cell>
          <cell r="M334">
            <v>4</v>
          </cell>
          <cell r="N334" t="str">
            <v>2010Q4</v>
          </cell>
        </row>
        <row r="335">
          <cell r="K335">
            <v>40511</v>
          </cell>
          <cell r="L335">
            <v>11</v>
          </cell>
          <cell r="M335">
            <v>4</v>
          </cell>
          <cell r="N335" t="str">
            <v>2010Q4</v>
          </cell>
        </row>
        <row r="336">
          <cell r="K336">
            <v>40512</v>
          </cell>
          <cell r="L336">
            <v>11</v>
          </cell>
          <cell r="M336">
            <v>4</v>
          </cell>
          <cell r="N336" t="str">
            <v>2010Q4</v>
          </cell>
        </row>
        <row r="337">
          <cell r="K337">
            <v>40513</v>
          </cell>
          <cell r="L337">
            <v>12</v>
          </cell>
          <cell r="M337">
            <v>4</v>
          </cell>
          <cell r="N337" t="str">
            <v>2010Q4</v>
          </cell>
        </row>
        <row r="338">
          <cell r="K338">
            <v>40514</v>
          </cell>
          <cell r="L338">
            <v>12</v>
          </cell>
          <cell r="M338">
            <v>4</v>
          </cell>
          <cell r="N338" t="str">
            <v>2010Q4</v>
          </cell>
        </row>
        <row r="339">
          <cell r="K339">
            <v>40515</v>
          </cell>
          <cell r="L339">
            <v>12</v>
          </cell>
          <cell r="M339">
            <v>4</v>
          </cell>
          <cell r="N339" t="str">
            <v>2010Q4</v>
          </cell>
        </row>
        <row r="340">
          <cell r="K340">
            <v>40516</v>
          </cell>
          <cell r="L340">
            <v>12</v>
          </cell>
          <cell r="M340">
            <v>4</v>
          </cell>
          <cell r="N340" t="str">
            <v>2010Q4</v>
          </cell>
        </row>
        <row r="341">
          <cell r="K341">
            <v>40517</v>
          </cell>
          <cell r="L341">
            <v>12</v>
          </cell>
          <cell r="M341">
            <v>4</v>
          </cell>
          <cell r="N341" t="str">
            <v>2010Q4</v>
          </cell>
        </row>
        <row r="342">
          <cell r="K342">
            <v>40518</v>
          </cell>
          <cell r="L342">
            <v>12</v>
          </cell>
          <cell r="M342">
            <v>4</v>
          </cell>
          <cell r="N342" t="str">
            <v>2010Q4</v>
          </cell>
        </row>
        <row r="343">
          <cell r="K343">
            <v>40519</v>
          </cell>
          <cell r="L343">
            <v>12</v>
          </cell>
          <cell r="M343">
            <v>4</v>
          </cell>
          <cell r="N343" t="str">
            <v>2010Q4</v>
          </cell>
        </row>
        <row r="344">
          <cell r="K344">
            <v>40520</v>
          </cell>
          <cell r="L344">
            <v>12</v>
          </cell>
          <cell r="M344">
            <v>4</v>
          </cell>
          <cell r="N344" t="str">
            <v>2010Q4</v>
          </cell>
        </row>
        <row r="345">
          <cell r="K345">
            <v>40521</v>
          </cell>
          <cell r="L345">
            <v>12</v>
          </cell>
          <cell r="M345">
            <v>4</v>
          </cell>
          <cell r="N345" t="str">
            <v>2010Q4</v>
          </cell>
        </row>
        <row r="346">
          <cell r="K346">
            <v>40522</v>
          </cell>
          <cell r="L346">
            <v>12</v>
          </cell>
          <cell r="M346">
            <v>4</v>
          </cell>
          <cell r="N346" t="str">
            <v>2010Q4</v>
          </cell>
        </row>
        <row r="347">
          <cell r="K347">
            <v>40523</v>
          </cell>
          <cell r="L347">
            <v>12</v>
          </cell>
          <cell r="M347">
            <v>4</v>
          </cell>
          <cell r="N347" t="str">
            <v>2010Q4</v>
          </cell>
        </row>
        <row r="348">
          <cell r="K348">
            <v>40524</v>
          </cell>
          <cell r="L348">
            <v>12</v>
          </cell>
          <cell r="M348">
            <v>4</v>
          </cell>
          <cell r="N348" t="str">
            <v>2010Q4</v>
          </cell>
        </row>
        <row r="349">
          <cell r="K349">
            <v>40525</v>
          </cell>
          <cell r="L349">
            <v>12</v>
          </cell>
          <cell r="M349">
            <v>4</v>
          </cell>
          <cell r="N349" t="str">
            <v>2010Q4</v>
          </cell>
        </row>
        <row r="350">
          <cell r="K350">
            <v>40526</v>
          </cell>
          <cell r="L350">
            <v>12</v>
          </cell>
          <cell r="M350">
            <v>4</v>
          </cell>
          <cell r="N350" t="str">
            <v>2010Q4</v>
          </cell>
        </row>
        <row r="351">
          <cell r="K351">
            <v>40527</v>
          </cell>
          <cell r="L351">
            <v>12</v>
          </cell>
          <cell r="M351">
            <v>4</v>
          </cell>
          <cell r="N351" t="str">
            <v>2010Q4</v>
          </cell>
        </row>
        <row r="352">
          <cell r="K352">
            <v>40528</v>
          </cell>
          <cell r="L352">
            <v>12</v>
          </cell>
          <cell r="M352">
            <v>4</v>
          </cell>
          <cell r="N352" t="str">
            <v>2010Q4</v>
          </cell>
        </row>
        <row r="353">
          <cell r="K353">
            <v>40529</v>
          </cell>
          <cell r="L353">
            <v>12</v>
          </cell>
          <cell r="M353">
            <v>4</v>
          </cell>
          <cell r="N353" t="str">
            <v>2010Q4</v>
          </cell>
        </row>
        <row r="354">
          <cell r="K354">
            <v>40530</v>
          </cell>
          <cell r="L354">
            <v>12</v>
          </cell>
          <cell r="M354">
            <v>4</v>
          </cell>
          <cell r="N354" t="str">
            <v>2010Q4</v>
          </cell>
        </row>
        <row r="355">
          <cell r="K355">
            <v>40531</v>
          </cell>
          <cell r="L355">
            <v>12</v>
          </cell>
          <cell r="M355">
            <v>4</v>
          </cell>
          <cell r="N355" t="str">
            <v>2010Q4</v>
          </cell>
        </row>
        <row r="356">
          <cell r="K356">
            <v>40532</v>
          </cell>
          <cell r="L356">
            <v>12</v>
          </cell>
          <cell r="M356">
            <v>4</v>
          </cell>
          <cell r="N356" t="str">
            <v>2010Q4</v>
          </cell>
        </row>
        <row r="357">
          <cell r="K357">
            <v>40533</v>
          </cell>
          <cell r="L357">
            <v>12</v>
          </cell>
          <cell r="M357">
            <v>4</v>
          </cell>
          <cell r="N357" t="str">
            <v>2010Q4</v>
          </cell>
        </row>
        <row r="358">
          <cell r="K358">
            <v>40534</v>
          </cell>
          <cell r="L358">
            <v>12</v>
          </cell>
          <cell r="M358">
            <v>4</v>
          </cell>
          <cell r="N358" t="str">
            <v>2010Q4</v>
          </cell>
        </row>
        <row r="359">
          <cell r="K359">
            <v>40535</v>
          </cell>
          <cell r="L359">
            <v>12</v>
          </cell>
          <cell r="M359">
            <v>4</v>
          </cell>
          <cell r="N359" t="str">
            <v>2010Q4</v>
          </cell>
        </row>
        <row r="360">
          <cell r="K360">
            <v>40536</v>
          </cell>
          <cell r="L360">
            <v>12</v>
          </cell>
          <cell r="M360">
            <v>4</v>
          </cell>
          <cell r="N360" t="str">
            <v>2010Q4</v>
          </cell>
        </row>
        <row r="361">
          <cell r="K361">
            <v>40537</v>
          </cell>
          <cell r="L361">
            <v>12</v>
          </cell>
          <cell r="M361">
            <v>4</v>
          </cell>
          <cell r="N361" t="str">
            <v>2010Q4</v>
          </cell>
        </row>
        <row r="362">
          <cell r="K362">
            <v>40538</v>
          </cell>
          <cell r="L362">
            <v>12</v>
          </cell>
          <cell r="M362">
            <v>4</v>
          </cell>
          <cell r="N362" t="str">
            <v>2010Q4</v>
          </cell>
        </row>
        <row r="363">
          <cell r="K363">
            <v>40539</v>
          </cell>
          <cell r="L363">
            <v>12</v>
          </cell>
          <cell r="M363">
            <v>4</v>
          </cell>
          <cell r="N363" t="str">
            <v>2010Q4</v>
          </cell>
        </row>
        <row r="364">
          <cell r="K364">
            <v>40540</v>
          </cell>
          <cell r="L364">
            <v>12</v>
          </cell>
          <cell r="M364">
            <v>4</v>
          </cell>
          <cell r="N364" t="str">
            <v>2010Q4</v>
          </cell>
        </row>
        <row r="365">
          <cell r="K365">
            <v>40541</v>
          </cell>
          <cell r="L365">
            <v>12</v>
          </cell>
          <cell r="M365">
            <v>4</v>
          </cell>
          <cell r="N365" t="str">
            <v>2010Q4</v>
          </cell>
        </row>
        <row r="366">
          <cell r="K366">
            <v>40542</v>
          </cell>
          <cell r="L366">
            <v>12</v>
          </cell>
          <cell r="M366">
            <v>4</v>
          </cell>
          <cell r="N366" t="str">
            <v>2010Q4</v>
          </cell>
        </row>
        <row r="367">
          <cell r="K367">
            <v>40543</v>
          </cell>
          <cell r="L367">
            <v>12</v>
          </cell>
          <cell r="M367">
            <v>4</v>
          </cell>
          <cell r="N367" t="str">
            <v>2010Q4</v>
          </cell>
        </row>
        <row r="368">
          <cell r="K368">
            <v>40544</v>
          </cell>
          <cell r="L368">
            <v>1</v>
          </cell>
          <cell r="M368">
            <v>1</v>
          </cell>
          <cell r="N368" t="str">
            <v>2011Q1</v>
          </cell>
        </row>
        <row r="369">
          <cell r="K369">
            <v>40545</v>
          </cell>
          <cell r="L369">
            <v>1</v>
          </cell>
          <cell r="M369">
            <v>1</v>
          </cell>
          <cell r="N369" t="str">
            <v>2011Q1</v>
          </cell>
        </row>
        <row r="370">
          <cell r="K370">
            <v>40546</v>
          </cell>
          <cell r="L370">
            <v>1</v>
          </cell>
          <cell r="M370">
            <v>1</v>
          </cell>
          <cell r="N370" t="str">
            <v>2011Q1</v>
          </cell>
        </row>
        <row r="371">
          <cell r="K371">
            <v>40547</v>
          </cell>
          <cell r="L371">
            <v>1</v>
          </cell>
          <cell r="M371">
            <v>1</v>
          </cell>
          <cell r="N371" t="str">
            <v>2011Q1</v>
          </cell>
        </row>
        <row r="372">
          <cell r="K372">
            <v>40548</v>
          </cell>
          <cell r="L372">
            <v>1</v>
          </cell>
          <cell r="M372">
            <v>1</v>
          </cell>
          <cell r="N372" t="str">
            <v>2011Q1</v>
          </cell>
        </row>
        <row r="373">
          <cell r="K373">
            <v>40549</v>
          </cell>
          <cell r="L373">
            <v>1</v>
          </cell>
          <cell r="M373">
            <v>1</v>
          </cell>
          <cell r="N373" t="str">
            <v>2011Q1</v>
          </cell>
        </row>
        <row r="374">
          <cell r="K374">
            <v>40550</v>
          </cell>
          <cell r="L374">
            <v>1</v>
          </cell>
          <cell r="M374">
            <v>1</v>
          </cell>
          <cell r="N374" t="str">
            <v>2011Q1</v>
          </cell>
        </row>
        <row r="375">
          <cell r="K375">
            <v>40551</v>
          </cell>
          <cell r="L375">
            <v>1</v>
          </cell>
          <cell r="M375">
            <v>1</v>
          </cell>
          <cell r="N375" t="str">
            <v>2011Q1</v>
          </cell>
        </row>
        <row r="376">
          <cell r="K376">
            <v>40552</v>
          </cell>
          <cell r="L376">
            <v>1</v>
          </cell>
          <cell r="M376">
            <v>1</v>
          </cell>
          <cell r="N376" t="str">
            <v>2011Q1</v>
          </cell>
        </row>
        <row r="377">
          <cell r="K377">
            <v>40553</v>
          </cell>
          <cell r="L377">
            <v>1</v>
          </cell>
          <cell r="M377">
            <v>1</v>
          </cell>
          <cell r="N377" t="str">
            <v>2011Q1</v>
          </cell>
        </row>
        <row r="378">
          <cell r="K378">
            <v>40554</v>
          </cell>
          <cell r="L378">
            <v>1</v>
          </cell>
          <cell r="M378">
            <v>1</v>
          </cell>
          <cell r="N378" t="str">
            <v>2011Q1</v>
          </cell>
        </row>
        <row r="379">
          <cell r="K379">
            <v>40555</v>
          </cell>
          <cell r="L379">
            <v>1</v>
          </cell>
          <cell r="M379">
            <v>1</v>
          </cell>
          <cell r="N379" t="str">
            <v>2011Q1</v>
          </cell>
        </row>
        <row r="380">
          <cell r="K380">
            <v>40556</v>
          </cell>
          <cell r="L380">
            <v>1</v>
          </cell>
          <cell r="M380">
            <v>1</v>
          </cell>
          <cell r="N380" t="str">
            <v>2011Q1</v>
          </cell>
        </row>
        <row r="381">
          <cell r="K381">
            <v>40557</v>
          </cell>
          <cell r="L381">
            <v>1</v>
          </cell>
          <cell r="M381">
            <v>1</v>
          </cell>
          <cell r="N381" t="str">
            <v>2011Q1</v>
          </cell>
        </row>
        <row r="382">
          <cell r="K382">
            <v>40558</v>
          </cell>
          <cell r="L382">
            <v>1</v>
          </cell>
          <cell r="M382">
            <v>1</v>
          </cell>
          <cell r="N382" t="str">
            <v>2011Q1</v>
          </cell>
        </row>
        <row r="383">
          <cell r="K383">
            <v>40559</v>
          </cell>
          <cell r="L383">
            <v>1</v>
          </cell>
          <cell r="M383">
            <v>1</v>
          </cell>
          <cell r="N383" t="str">
            <v>2011Q1</v>
          </cell>
        </row>
        <row r="384">
          <cell r="K384">
            <v>40560</v>
          </cell>
          <cell r="L384">
            <v>1</v>
          </cell>
          <cell r="M384">
            <v>1</v>
          </cell>
          <cell r="N384" t="str">
            <v>2011Q1</v>
          </cell>
        </row>
        <row r="385">
          <cell r="K385">
            <v>40561</v>
          </cell>
          <cell r="L385">
            <v>1</v>
          </cell>
          <cell r="M385">
            <v>1</v>
          </cell>
          <cell r="N385" t="str">
            <v>2011Q1</v>
          </cell>
        </row>
        <row r="386">
          <cell r="K386">
            <v>40562</v>
          </cell>
          <cell r="L386">
            <v>1</v>
          </cell>
          <cell r="M386">
            <v>1</v>
          </cell>
          <cell r="N386" t="str">
            <v>2011Q1</v>
          </cell>
        </row>
        <row r="387">
          <cell r="K387">
            <v>40563</v>
          </cell>
          <cell r="L387">
            <v>1</v>
          </cell>
          <cell r="M387">
            <v>1</v>
          </cell>
          <cell r="N387" t="str">
            <v>2011Q1</v>
          </cell>
        </row>
        <row r="388">
          <cell r="K388">
            <v>40564</v>
          </cell>
          <cell r="L388">
            <v>1</v>
          </cell>
          <cell r="M388">
            <v>1</v>
          </cell>
          <cell r="N388" t="str">
            <v>2011Q1</v>
          </cell>
        </row>
        <row r="389">
          <cell r="K389">
            <v>40565</v>
          </cell>
          <cell r="L389">
            <v>1</v>
          </cell>
          <cell r="M389">
            <v>1</v>
          </cell>
          <cell r="N389" t="str">
            <v>2011Q1</v>
          </cell>
        </row>
        <row r="390">
          <cell r="K390">
            <v>40566</v>
          </cell>
          <cell r="L390">
            <v>1</v>
          </cell>
          <cell r="M390">
            <v>1</v>
          </cell>
          <cell r="N390" t="str">
            <v>2011Q1</v>
          </cell>
        </row>
        <row r="391">
          <cell r="K391">
            <v>40567</v>
          </cell>
          <cell r="L391">
            <v>1</v>
          </cell>
          <cell r="M391">
            <v>1</v>
          </cell>
          <cell r="N391" t="str">
            <v>2011Q1</v>
          </cell>
        </row>
        <row r="392">
          <cell r="K392">
            <v>40568</v>
          </cell>
          <cell r="L392">
            <v>1</v>
          </cell>
          <cell r="M392">
            <v>1</v>
          </cell>
          <cell r="N392" t="str">
            <v>2011Q1</v>
          </cell>
        </row>
        <row r="393">
          <cell r="K393">
            <v>40569</v>
          </cell>
          <cell r="L393">
            <v>1</v>
          </cell>
          <cell r="M393">
            <v>1</v>
          </cell>
          <cell r="N393" t="str">
            <v>2011Q1</v>
          </cell>
        </row>
        <row r="394">
          <cell r="K394">
            <v>40570</v>
          </cell>
          <cell r="L394">
            <v>1</v>
          </cell>
          <cell r="M394">
            <v>1</v>
          </cell>
          <cell r="N394" t="str">
            <v>2011Q1</v>
          </cell>
        </row>
        <row r="395">
          <cell r="K395">
            <v>40571</v>
          </cell>
          <cell r="L395">
            <v>1</v>
          </cell>
          <cell r="M395">
            <v>1</v>
          </cell>
          <cell r="N395" t="str">
            <v>2011Q1</v>
          </cell>
        </row>
        <row r="396">
          <cell r="K396">
            <v>40572</v>
          </cell>
          <cell r="L396">
            <v>1</v>
          </cell>
          <cell r="M396">
            <v>1</v>
          </cell>
          <cell r="N396" t="str">
            <v>2011Q1</v>
          </cell>
        </row>
        <row r="397">
          <cell r="K397">
            <v>40573</v>
          </cell>
          <cell r="L397">
            <v>1</v>
          </cell>
          <cell r="M397">
            <v>1</v>
          </cell>
          <cell r="N397" t="str">
            <v>2011Q1</v>
          </cell>
        </row>
        <row r="398">
          <cell r="K398">
            <v>40574</v>
          </cell>
          <cell r="L398">
            <v>1</v>
          </cell>
          <cell r="M398">
            <v>1</v>
          </cell>
          <cell r="N398" t="str">
            <v>2011Q1</v>
          </cell>
        </row>
        <row r="399">
          <cell r="K399">
            <v>40575</v>
          </cell>
          <cell r="L399">
            <v>2</v>
          </cell>
          <cell r="M399">
            <v>1</v>
          </cell>
          <cell r="N399" t="str">
            <v>2011Q1</v>
          </cell>
        </row>
        <row r="400">
          <cell r="K400">
            <v>40576</v>
          </cell>
          <cell r="L400">
            <v>2</v>
          </cell>
          <cell r="M400">
            <v>1</v>
          </cell>
          <cell r="N400" t="str">
            <v>2011Q1</v>
          </cell>
        </row>
        <row r="401">
          <cell r="K401">
            <v>40577</v>
          </cell>
          <cell r="L401">
            <v>2</v>
          </cell>
          <cell r="M401">
            <v>1</v>
          </cell>
          <cell r="N401" t="str">
            <v>2011Q1</v>
          </cell>
        </row>
        <row r="402">
          <cell r="K402">
            <v>40578</v>
          </cell>
          <cell r="L402">
            <v>2</v>
          </cell>
          <cell r="M402">
            <v>1</v>
          </cell>
          <cell r="N402" t="str">
            <v>2011Q1</v>
          </cell>
        </row>
        <row r="403">
          <cell r="K403">
            <v>40579</v>
          </cell>
          <cell r="L403">
            <v>2</v>
          </cell>
          <cell r="M403">
            <v>1</v>
          </cell>
          <cell r="N403" t="str">
            <v>2011Q1</v>
          </cell>
        </row>
        <row r="404">
          <cell r="K404">
            <v>40580</v>
          </cell>
          <cell r="L404">
            <v>2</v>
          </cell>
          <cell r="M404">
            <v>1</v>
          </cell>
          <cell r="N404" t="str">
            <v>2011Q1</v>
          </cell>
        </row>
        <row r="405">
          <cell r="K405">
            <v>40581</v>
          </cell>
          <cell r="L405">
            <v>2</v>
          </cell>
          <cell r="M405">
            <v>1</v>
          </cell>
          <cell r="N405" t="str">
            <v>2011Q1</v>
          </cell>
        </row>
        <row r="406">
          <cell r="K406">
            <v>40582</v>
          </cell>
          <cell r="L406">
            <v>2</v>
          </cell>
          <cell r="M406">
            <v>1</v>
          </cell>
          <cell r="N406" t="str">
            <v>2011Q1</v>
          </cell>
        </row>
        <row r="407">
          <cell r="K407">
            <v>40583</v>
          </cell>
          <cell r="L407">
            <v>2</v>
          </cell>
          <cell r="M407">
            <v>1</v>
          </cell>
          <cell r="N407" t="str">
            <v>2011Q1</v>
          </cell>
        </row>
        <row r="408">
          <cell r="K408">
            <v>40584</v>
          </cell>
          <cell r="L408">
            <v>2</v>
          </cell>
          <cell r="M408">
            <v>1</v>
          </cell>
          <cell r="N408" t="str">
            <v>2011Q1</v>
          </cell>
        </row>
        <row r="409">
          <cell r="K409">
            <v>40585</v>
          </cell>
          <cell r="L409">
            <v>2</v>
          </cell>
          <cell r="M409">
            <v>1</v>
          </cell>
          <cell r="N409" t="str">
            <v>2011Q1</v>
          </cell>
        </row>
        <row r="410">
          <cell r="K410">
            <v>40586</v>
          </cell>
          <cell r="L410">
            <v>2</v>
          </cell>
          <cell r="M410">
            <v>1</v>
          </cell>
          <cell r="N410" t="str">
            <v>2011Q1</v>
          </cell>
        </row>
        <row r="411">
          <cell r="K411">
            <v>40587</v>
          </cell>
          <cell r="L411">
            <v>2</v>
          </cell>
          <cell r="M411">
            <v>1</v>
          </cell>
          <cell r="N411" t="str">
            <v>2011Q1</v>
          </cell>
        </row>
        <row r="412">
          <cell r="K412">
            <v>40588</v>
          </cell>
          <cell r="L412">
            <v>2</v>
          </cell>
          <cell r="M412">
            <v>1</v>
          </cell>
          <cell r="N412" t="str">
            <v>2011Q1</v>
          </cell>
        </row>
        <row r="413">
          <cell r="K413">
            <v>40589</v>
          </cell>
          <cell r="L413">
            <v>2</v>
          </cell>
          <cell r="M413">
            <v>1</v>
          </cell>
          <cell r="N413" t="str">
            <v>2011Q1</v>
          </cell>
        </row>
        <row r="414">
          <cell r="K414">
            <v>40590</v>
          </cell>
          <cell r="L414">
            <v>2</v>
          </cell>
          <cell r="M414">
            <v>1</v>
          </cell>
          <cell r="N414" t="str">
            <v>2011Q1</v>
          </cell>
        </row>
        <row r="415">
          <cell r="K415">
            <v>40591</v>
          </cell>
          <cell r="L415">
            <v>2</v>
          </cell>
          <cell r="M415">
            <v>1</v>
          </cell>
          <cell r="N415" t="str">
            <v>2011Q1</v>
          </cell>
        </row>
        <row r="416">
          <cell r="K416">
            <v>40592</v>
          </cell>
          <cell r="L416">
            <v>2</v>
          </cell>
          <cell r="M416">
            <v>1</v>
          </cell>
          <cell r="N416" t="str">
            <v>2011Q1</v>
          </cell>
        </row>
        <row r="417">
          <cell r="K417">
            <v>40593</v>
          </cell>
          <cell r="L417">
            <v>2</v>
          </cell>
          <cell r="M417">
            <v>1</v>
          </cell>
          <cell r="N417" t="str">
            <v>2011Q1</v>
          </cell>
        </row>
        <row r="418">
          <cell r="K418">
            <v>40594</v>
          </cell>
          <cell r="L418">
            <v>2</v>
          </cell>
          <cell r="M418">
            <v>1</v>
          </cell>
          <cell r="N418" t="str">
            <v>2011Q1</v>
          </cell>
        </row>
        <row r="419">
          <cell r="K419">
            <v>40595</v>
          </cell>
          <cell r="L419">
            <v>2</v>
          </cell>
          <cell r="M419">
            <v>1</v>
          </cell>
          <cell r="N419" t="str">
            <v>2011Q1</v>
          </cell>
        </row>
        <row r="420">
          <cell r="K420">
            <v>40596</v>
          </cell>
          <cell r="L420">
            <v>2</v>
          </cell>
          <cell r="M420">
            <v>1</v>
          </cell>
          <cell r="N420" t="str">
            <v>2011Q1</v>
          </cell>
        </row>
        <row r="421">
          <cell r="K421">
            <v>40597</v>
          </cell>
          <cell r="L421">
            <v>2</v>
          </cell>
          <cell r="M421">
            <v>1</v>
          </cell>
          <cell r="N421" t="str">
            <v>2011Q1</v>
          </cell>
        </row>
        <row r="422">
          <cell r="K422">
            <v>40598</v>
          </cell>
          <cell r="L422">
            <v>2</v>
          </cell>
          <cell r="M422">
            <v>1</v>
          </cell>
          <cell r="N422" t="str">
            <v>2011Q1</v>
          </cell>
        </row>
        <row r="423">
          <cell r="K423">
            <v>40599</v>
          </cell>
          <cell r="L423">
            <v>2</v>
          </cell>
          <cell r="M423">
            <v>1</v>
          </cell>
          <cell r="N423" t="str">
            <v>2011Q1</v>
          </cell>
        </row>
        <row r="424">
          <cell r="K424">
            <v>40600</v>
          </cell>
          <cell r="L424">
            <v>2</v>
          </cell>
          <cell r="M424">
            <v>1</v>
          </cell>
          <cell r="N424" t="str">
            <v>2011Q1</v>
          </cell>
        </row>
        <row r="425">
          <cell r="K425">
            <v>40601</v>
          </cell>
          <cell r="L425">
            <v>2</v>
          </cell>
          <cell r="M425">
            <v>1</v>
          </cell>
          <cell r="N425" t="str">
            <v>2011Q1</v>
          </cell>
        </row>
        <row r="426">
          <cell r="K426">
            <v>40602</v>
          </cell>
          <cell r="L426">
            <v>2</v>
          </cell>
          <cell r="M426">
            <v>1</v>
          </cell>
          <cell r="N426" t="str">
            <v>2011Q1</v>
          </cell>
        </row>
        <row r="427">
          <cell r="K427">
            <v>40603</v>
          </cell>
          <cell r="L427">
            <v>3</v>
          </cell>
          <cell r="M427">
            <v>1</v>
          </cell>
          <cell r="N427" t="str">
            <v>2011Q1</v>
          </cell>
        </row>
        <row r="428">
          <cell r="K428">
            <v>40604</v>
          </cell>
          <cell r="L428">
            <v>3</v>
          </cell>
          <cell r="M428">
            <v>1</v>
          </cell>
          <cell r="N428" t="str">
            <v>2011Q1</v>
          </cell>
        </row>
        <row r="429">
          <cell r="K429">
            <v>40605</v>
          </cell>
          <cell r="L429">
            <v>3</v>
          </cell>
          <cell r="M429">
            <v>1</v>
          </cell>
          <cell r="N429" t="str">
            <v>2011Q1</v>
          </cell>
        </row>
        <row r="430">
          <cell r="K430">
            <v>40606</v>
          </cell>
          <cell r="L430">
            <v>3</v>
          </cell>
          <cell r="M430">
            <v>1</v>
          </cell>
          <cell r="N430" t="str">
            <v>2011Q1</v>
          </cell>
        </row>
        <row r="431">
          <cell r="K431">
            <v>40607</v>
          </cell>
          <cell r="L431">
            <v>3</v>
          </cell>
          <cell r="M431">
            <v>1</v>
          </cell>
          <cell r="N431" t="str">
            <v>2011Q1</v>
          </cell>
        </row>
        <row r="432">
          <cell r="K432">
            <v>40608</v>
          </cell>
          <cell r="L432">
            <v>3</v>
          </cell>
          <cell r="M432">
            <v>1</v>
          </cell>
          <cell r="N432" t="str">
            <v>2011Q1</v>
          </cell>
        </row>
        <row r="433">
          <cell r="K433">
            <v>40609</v>
          </cell>
          <cell r="L433">
            <v>3</v>
          </cell>
          <cell r="M433">
            <v>1</v>
          </cell>
          <cell r="N433" t="str">
            <v>2011Q1</v>
          </cell>
        </row>
        <row r="434">
          <cell r="K434">
            <v>40610</v>
          </cell>
          <cell r="L434">
            <v>3</v>
          </cell>
          <cell r="M434">
            <v>1</v>
          </cell>
          <cell r="N434" t="str">
            <v>2011Q1</v>
          </cell>
        </row>
        <row r="435">
          <cell r="K435">
            <v>40611</v>
          </cell>
          <cell r="L435">
            <v>3</v>
          </cell>
          <cell r="M435">
            <v>1</v>
          </cell>
          <cell r="N435" t="str">
            <v>2011Q1</v>
          </cell>
        </row>
        <row r="436">
          <cell r="K436">
            <v>40612</v>
          </cell>
          <cell r="L436">
            <v>3</v>
          </cell>
          <cell r="M436">
            <v>1</v>
          </cell>
          <cell r="N436" t="str">
            <v>2011Q1</v>
          </cell>
        </row>
        <row r="437">
          <cell r="K437">
            <v>40613</v>
          </cell>
          <cell r="L437">
            <v>3</v>
          </cell>
          <cell r="M437">
            <v>1</v>
          </cell>
          <cell r="N437" t="str">
            <v>2011Q1</v>
          </cell>
        </row>
        <row r="438">
          <cell r="K438">
            <v>40614</v>
          </cell>
          <cell r="L438">
            <v>3</v>
          </cell>
          <cell r="M438">
            <v>1</v>
          </cell>
          <cell r="N438" t="str">
            <v>2011Q1</v>
          </cell>
        </row>
        <row r="439">
          <cell r="K439">
            <v>40615</v>
          </cell>
          <cell r="L439">
            <v>3</v>
          </cell>
          <cell r="M439">
            <v>1</v>
          </cell>
          <cell r="N439" t="str">
            <v>2011Q1</v>
          </cell>
        </row>
        <row r="440">
          <cell r="K440">
            <v>40616</v>
          </cell>
          <cell r="L440">
            <v>3</v>
          </cell>
          <cell r="M440">
            <v>1</v>
          </cell>
          <cell r="N440" t="str">
            <v>2011Q1</v>
          </cell>
        </row>
        <row r="441">
          <cell r="K441">
            <v>40617</v>
          </cell>
          <cell r="L441">
            <v>3</v>
          </cell>
          <cell r="M441">
            <v>1</v>
          </cell>
          <cell r="N441" t="str">
            <v>2011Q1</v>
          </cell>
        </row>
        <row r="442">
          <cell r="K442">
            <v>40618</v>
          </cell>
          <cell r="L442">
            <v>3</v>
          </cell>
          <cell r="M442">
            <v>1</v>
          </cell>
          <cell r="N442" t="str">
            <v>2011Q1</v>
          </cell>
        </row>
        <row r="443">
          <cell r="K443">
            <v>40619</v>
          </cell>
          <cell r="L443">
            <v>3</v>
          </cell>
          <cell r="M443">
            <v>1</v>
          </cell>
          <cell r="N443" t="str">
            <v>2011Q1</v>
          </cell>
        </row>
        <row r="444">
          <cell r="K444">
            <v>40620</v>
          </cell>
          <cell r="L444">
            <v>3</v>
          </cell>
          <cell r="M444">
            <v>1</v>
          </cell>
          <cell r="N444" t="str">
            <v>2011Q1</v>
          </cell>
        </row>
        <row r="445">
          <cell r="K445">
            <v>40621</v>
          </cell>
          <cell r="L445">
            <v>3</v>
          </cell>
          <cell r="M445">
            <v>1</v>
          </cell>
          <cell r="N445" t="str">
            <v>2011Q1</v>
          </cell>
        </row>
        <row r="446">
          <cell r="K446">
            <v>40622</v>
          </cell>
          <cell r="L446">
            <v>3</v>
          </cell>
          <cell r="M446">
            <v>1</v>
          </cell>
          <cell r="N446" t="str">
            <v>2011Q1</v>
          </cell>
        </row>
        <row r="447">
          <cell r="K447">
            <v>40623</v>
          </cell>
          <cell r="L447">
            <v>3</v>
          </cell>
          <cell r="M447">
            <v>1</v>
          </cell>
          <cell r="N447" t="str">
            <v>2011Q1</v>
          </cell>
        </row>
        <row r="448">
          <cell r="K448">
            <v>40624</v>
          </cell>
          <cell r="L448">
            <v>3</v>
          </cell>
          <cell r="M448">
            <v>1</v>
          </cell>
          <cell r="N448" t="str">
            <v>2011Q1</v>
          </cell>
        </row>
        <row r="449">
          <cell r="K449">
            <v>40625</v>
          </cell>
          <cell r="L449">
            <v>3</v>
          </cell>
          <cell r="M449">
            <v>1</v>
          </cell>
          <cell r="N449" t="str">
            <v>2011Q1</v>
          </cell>
        </row>
        <row r="450">
          <cell r="K450">
            <v>40626</v>
          </cell>
          <cell r="L450">
            <v>3</v>
          </cell>
          <cell r="M450">
            <v>1</v>
          </cell>
          <cell r="N450" t="str">
            <v>2011Q1</v>
          </cell>
        </row>
        <row r="451">
          <cell r="K451">
            <v>40627</v>
          </cell>
          <cell r="L451">
            <v>3</v>
          </cell>
          <cell r="M451">
            <v>1</v>
          </cell>
          <cell r="N451" t="str">
            <v>2011Q1</v>
          </cell>
        </row>
        <row r="452">
          <cell r="K452">
            <v>40628</v>
          </cell>
          <cell r="L452">
            <v>3</v>
          </cell>
          <cell r="M452">
            <v>1</v>
          </cell>
          <cell r="N452" t="str">
            <v>2011Q1</v>
          </cell>
        </row>
        <row r="453">
          <cell r="K453">
            <v>40629</v>
          </cell>
          <cell r="L453">
            <v>3</v>
          </cell>
          <cell r="M453">
            <v>1</v>
          </cell>
          <cell r="N453" t="str">
            <v>2011Q1</v>
          </cell>
        </row>
        <row r="454">
          <cell r="K454">
            <v>40630</v>
          </cell>
          <cell r="L454">
            <v>3</v>
          </cell>
          <cell r="M454">
            <v>1</v>
          </cell>
          <cell r="N454" t="str">
            <v>2011Q1</v>
          </cell>
        </row>
        <row r="455">
          <cell r="K455">
            <v>40631</v>
          </cell>
          <cell r="L455">
            <v>3</v>
          </cell>
          <cell r="M455">
            <v>1</v>
          </cell>
          <cell r="N455" t="str">
            <v>2011Q1</v>
          </cell>
        </row>
        <row r="456">
          <cell r="K456">
            <v>40632</v>
          </cell>
          <cell r="L456">
            <v>3</v>
          </cell>
          <cell r="M456">
            <v>1</v>
          </cell>
          <cell r="N456" t="str">
            <v>2011Q1</v>
          </cell>
        </row>
        <row r="457">
          <cell r="K457">
            <v>40633</v>
          </cell>
          <cell r="L457">
            <v>3</v>
          </cell>
          <cell r="M457">
            <v>1</v>
          </cell>
          <cell r="N457" t="str">
            <v>2011Q1</v>
          </cell>
        </row>
        <row r="458">
          <cell r="K458">
            <v>40634</v>
          </cell>
          <cell r="L458">
            <v>4</v>
          </cell>
          <cell r="M458">
            <v>2</v>
          </cell>
          <cell r="N458" t="str">
            <v>2011Q2</v>
          </cell>
        </row>
        <row r="459">
          <cell r="K459">
            <v>40635</v>
          </cell>
          <cell r="L459">
            <v>4</v>
          </cell>
          <cell r="M459">
            <v>2</v>
          </cell>
          <cell r="N459" t="str">
            <v>2011Q2</v>
          </cell>
        </row>
        <row r="460">
          <cell r="K460">
            <v>40636</v>
          </cell>
          <cell r="L460">
            <v>4</v>
          </cell>
          <cell r="M460">
            <v>2</v>
          </cell>
          <cell r="N460" t="str">
            <v>2011Q2</v>
          </cell>
        </row>
        <row r="461">
          <cell r="K461">
            <v>40637</v>
          </cell>
          <cell r="L461">
            <v>4</v>
          </cell>
          <cell r="M461">
            <v>2</v>
          </cell>
          <cell r="N461" t="str">
            <v>2011Q2</v>
          </cell>
        </row>
        <row r="462">
          <cell r="K462">
            <v>40638</v>
          </cell>
          <cell r="L462">
            <v>4</v>
          </cell>
          <cell r="M462">
            <v>2</v>
          </cell>
          <cell r="N462" t="str">
            <v>2011Q2</v>
          </cell>
        </row>
        <row r="463">
          <cell r="K463">
            <v>40639</v>
          </cell>
          <cell r="L463">
            <v>4</v>
          </cell>
          <cell r="M463">
            <v>2</v>
          </cell>
          <cell r="N463" t="str">
            <v>2011Q2</v>
          </cell>
        </row>
        <row r="464">
          <cell r="K464">
            <v>40640</v>
          </cell>
          <cell r="L464">
            <v>4</v>
          </cell>
          <cell r="M464">
            <v>2</v>
          </cell>
          <cell r="N464" t="str">
            <v>2011Q2</v>
          </cell>
        </row>
        <row r="465">
          <cell r="K465">
            <v>40641</v>
          </cell>
          <cell r="L465">
            <v>4</v>
          </cell>
          <cell r="M465">
            <v>2</v>
          </cell>
          <cell r="N465" t="str">
            <v>2011Q2</v>
          </cell>
        </row>
        <row r="466">
          <cell r="K466">
            <v>40642</v>
          </cell>
          <cell r="L466">
            <v>4</v>
          </cell>
          <cell r="M466">
            <v>2</v>
          </cell>
          <cell r="N466" t="str">
            <v>2011Q2</v>
          </cell>
        </row>
        <row r="467">
          <cell r="K467">
            <v>40643</v>
          </cell>
          <cell r="L467">
            <v>4</v>
          </cell>
          <cell r="M467">
            <v>2</v>
          </cell>
          <cell r="N467" t="str">
            <v>2011Q2</v>
          </cell>
        </row>
        <row r="468">
          <cell r="K468">
            <v>40644</v>
          </cell>
          <cell r="L468">
            <v>4</v>
          </cell>
          <cell r="M468">
            <v>2</v>
          </cell>
          <cell r="N468" t="str">
            <v>2011Q2</v>
          </cell>
        </row>
        <row r="469">
          <cell r="K469">
            <v>40645</v>
          </cell>
          <cell r="L469">
            <v>4</v>
          </cell>
          <cell r="M469">
            <v>2</v>
          </cell>
          <cell r="N469" t="str">
            <v>2011Q2</v>
          </cell>
        </row>
        <row r="470">
          <cell r="K470">
            <v>40646</v>
          </cell>
          <cell r="L470">
            <v>4</v>
          </cell>
          <cell r="M470">
            <v>2</v>
          </cell>
          <cell r="N470" t="str">
            <v>2011Q2</v>
          </cell>
        </row>
        <row r="471">
          <cell r="K471">
            <v>40647</v>
          </cell>
          <cell r="L471">
            <v>4</v>
          </cell>
          <cell r="M471">
            <v>2</v>
          </cell>
          <cell r="N471" t="str">
            <v>2011Q2</v>
          </cell>
        </row>
        <row r="472">
          <cell r="K472">
            <v>40648</v>
          </cell>
          <cell r="L472">
            <v>4</v>
          </cell>
          <cell r="M472">
            <v>2</v>
          </cell>
          <cell r="N472" t="str">
            <v>2011Q2</v>
          </cell>
        </row>
        <row r="473">
          <cell r="K473">
            <v>40649</v>
          </cell>
          <cell r="L473">
            <v>4</v>
          </cell>
          <cell r="M473">
            <v>2</v>
          </cell>
          <cell r="N473" t="str">
            <v>2011Q2</v>
          </cell>
        </row>
        <row r="474">
          <cell r="K474">
            <v>40650</v>
          </cell>
          <cell r="L474">
            <v>4</v>
          </cell>
          <cell r="M474">
            <v>2</v>
          </cell>
          <cell r="N474" t="str">
            <v>2011Q2</v>
          </cell>
        </row>
        <row r="475">
          <cell r="K475">
            <v>40651</v>
          </cell>
          <cell r="L475">
            <v>4</v>
          </cell>
          <cell r="M475">
            <v>2</v>
          </cell>
          <cell r="N475" t="str">
            <v>2011Q2</v>
          </cell>
        </row>
        <row r="476">
          <cell r="K476">
            <v>40652</v>
          </cell>
          <cell r="L476">
            <v>4</v>
          </cell>
          <cell r="M476">
            <v>2</v>
          </cell>
          <cell r="N476" t="str">
            <v>2011Q2</v>
          </cell>
        </row>
        <row r="477">
          <cell r="K477">
            <v>40653</v>
          </cell>
          <cell r="L477">
            <v>4</v>
          </cell>
          <cell r="M477">
            <v>2</v>
          </cell>
          <cell r="N477" t="str">
            <v>2011Q2</v>
          </cell>
        </row>
        <row r="478">
          <cell r="K478">
            <v>40654</v>
          </cell>
          <cell r="L478">
            <v>4</v>
          </cell>
          <cell r="M478">
            <v>2</v>
          </cell>
          <cell r="N478" t="str">
            <v>2011Q2</v>
          </cell>
        </row>
        <row r="479">
          <cell r="K479">
            <v>40655</v>
          </cell>
          <cell r="L479">
            <v>4</v>
          </cell>
          <cell r="M479">
            <v>2</v>
          </cell>
          <cell r="N479" t="str">
            <v>2011Q2</v>
          </cell>
        </row>
        <row r="480">
          <cell r="K480">
            <v>40656</v>
          </cell>
          <cell r="L480">
            <v>4</v>
          </cell>
          <cell r="M480">
            <v>2</v>
          </cell>
          <cell r="N480" t="str">
            <v>2011Q2</v>
          </cell>
        </row>
        <row r="481">
          <cell r="K481">
            <v>40657</v>
          </cell>
          <cell r="L481">
            <v>4</v>
          </cell>
          <cell r="M481">
            <v>2</v>
          </cell>
          <cell r="N481" t="str">
            <v>2011Q2</v>
          </cell>
        </row>
        <row r="482">
          <cell r="K482">
            <v>40658</v>
          </cell>
          <cell r="L482">
            <v>4</v>
          </cell>
          <cell r="M482">
            <v>2</v>
          </cell>
          <cell r="N482" t="str">
            <v>2011Q2</v>
          </cell>
        </row>
        <row r="483">
          <cell r="K483">
            <v>40659</v>
          </cell>
          <cell r="L483">
            <v>4</v>
          </cell>
          <cell r="M483">
            <v>2</v>
          </cell>
          <cell r="N483" t="str">
            <v>2011Q2</v>
          </cell>
        </row>
        <row r="484">
          <cell r="K484">
            <v>40660</v>
          </cell>
          <cell r="L484">
            <v>4</v>
          </cell>
          <cell r="M484">
            <v>2</v>
          </cell>
          <cell r="N484" t="str">
            <v>2011Q2</v>
          </cell>
        </row>
        <row r="485">
          <cell r="K485">
            <v>40661</v>
          </cell>
          <cell r="L485">
            <v>4</v>
          </cell>
          <cell r="M485">
            <v>2</v>
          </cell>
          <cell r="N485" t="str">
            <v>2011Q2</v>
          </cell>
        </row>
        <row r="486">
          <cell r="K486">
            <v>40662</v>
          </cell>
          <cell r="L486">
            <v>4</v>
          </cell>
          <cell r="M486">
            <v>2</v>
          </cell>
          <cell r="N486" t="str">
            <v>2011Q2</v>
          </cell>
        </row>
        <row r="487">
          <cell r="K487">
            <v>40663</v>
          </cell>
          <cell r="L487">
            <v>4</v>
          </cell>
          <cell r="M487">
            <v>2</v>
          </cell>
          <cell r="N487" t="str">
            <v>2011Q2</v>
          </cell>
        </row>
        <row r="488">
          <cell r="K488">
            <v>40664</v>
          </cell>
          <cell r="L488">
            <v>5</v>
          </cell>
          <cell r="M488">
            <v>2</v>
          </cell>
          <cell r="N488" t="str">
            <v>2011Q2</v>
          </cell>
        </row>
        <row r="489">
          <cell r="K489">
            <v>40665</v>
          </cell>
          <cell r="L489">
            <v>5</v>
          </cell>
          <cell r="M489">
            <v>2</v>
          </cell>
          <cell r="N489" t="str">
            <v>2011Q2</v>
          </cell>
        </row>
        <row r="490">
          <cell r="K490">
            <v>40666</v>
          </cell>
          <cell r="L490">
            <v>5</v>
          </cell>
          <cell r="M490">
            <v>2</v>
          </cell>
          <cell r="N490" t="str">
            <v>2011Q2</v>
          </cell>
        </row>
        <row r="491">
          <cell r="K491">
            <v>40667</v>
          </cell>
          <cell r="L491">
            <v>5</v>
          </cell>
          <cell r="M491">
            <v>2</v>
          </cell>
          <cell r="N491" t="str">
            <v>2011Q2</v>
          </cell>
        </row>
        <row r="492">
          <cell r="K492">
            <v>40668</v>
          </cell>
          <cell r="L492">
            <v>5</v>
          </cell>
          <cell r="M492">
            <v>2</v>
          </cell>
          <cell r="N492" t="str">
            <v>2011Q2</v>
          </cell>
        </row>
        <row r="493">
          <cell r="K493">
            <v>40669</v>
          </cell>
          <cell r="L493">
            <v>5</v>
          </cell>
          <cell r="M493">
            <v>2</v>
          </cell>
          <cell r="N493" t="str">
            <v>2011Q2</v>
          </cell>
        </row>
        <row r="494">
          <cell r="K494">
            <v>40670</v>
          </cell>
          <cell r="L494">
            <v>5</v>
          </cell>
          <cell r="M494">
            <v>2</v>
          </cell>
          <cell r="N494" t="str">
            <v>2011Q2</v>
          </cell>
        </row>
        <row r="495">
          <cell r="K495">
            <v>40671</v>
          </cell>
          <cell r="L495">
            <v>5</v>
          </cell>
          <cell r="M495">
            <v>2</v>
          </cell>
          <cell r="N495" t="str">
            <v>2011Q2</v>
          </cell>
        </row>
        <row r="496">
          <cell r="K496">
            <v>40672</v>
          </cell>
          <cell r="L496">
            <v>5</v>
          </cell>
          <cell r="M496">
            <v>2</v>
          </cell>
          <cell r="N496" t="str">
            <v>2011Q2</v>
          </cell>
        </row>
        <row r="497">
          <cell r="K497">
            <v>40673</v>
          </cell>
          <cell r="L497">
            <v>5</v>
          </cell>
          <cell r="M497">
            <v>2</v>
          </cell>
          <cell r="N497" t="str">
            <v>2011Q2</v>
          </cell>
        </row>
        <row r="498">
          <cell r="K498">
            <v>40674</v>
          </cell>
          <cell r="L498">
            <v>5</v>
          </cell>
          <cell r="M498">
            <v>2</v>
          </cell>
          <cell r="N498" t="str">
            <v>2011Q2</v>
          </cell>
        </row>
        <row r="499">
          <cell r="K499">
            <v>40675</v>
          </cell>
          <cell r="L499">
            <v>5</v>
          </cell>
          <cell r="M499">
            <v>2</v>
          </cell>
          <cell r="N499" t="str">
            <v>2011Q2</v>
          </cell>
        </row>
        <row r="500">
          <cell r="K500">
            <v>40676</v>
          </cell>
          <cell r="L500">
            <v>5</v>
          </cell>
          <cell r="M500">
            <v>2</v>
          </cell>
          <cell r="N500" t="str">
            <v>2011Q2</v>
          </cell>
        </row>
        <row r="501">
          <cell r="K501">
            <v>40677</v>
          </cell>
          <cell r="L501">
            <v>5</v>
          </cell>
          <cell r="M501">
            <v>2</v>
          </cell>
          <cell r="N501" t="str">
            <v>2011Q2</v>
          </cell>
        </row>
        <row r="502">
          <cell r="K502">
            <v>40678</v>
          </cell>
          <cell r="L502">
            <v>5</v>
          </cell>
          <cell r="M502">
            <v>2</v>
          </cell>
          <cell r="N502" t="str">
            <v>2011Q2</v>
          </cell>
        </row>
        <row r="503">
          <cell r="K503">
            <v>40679</v>
          </cell>
          <cell r="L503">
            <v>5</v>
          </cell>
          <cell r="M503">
            <v>2</v>
          </cell>
          <cell r="N503" t="str">
            <v>2011Q2</v>
          </cell>
        </row>
        <row r="504">
          <cell r="K504">
            <v>40680</v>
          </cell>
          <cell r="L504">
            <v>5</v>
          </cell>
          <cell r="M504">
            <v>2</v>
          </cell>
          <cell r="N504" t="str">
            <v>2011Q2</v>
          </cell>
        </row>
        <row r="505">
          <cell r="K505">
            <v>40681</v>
          </cell>
          <cell r="L505">
            <v>5</v>
          </cell>
          <cell r="M505">
            <v>2</v>
          </cell>
          <cell r="N505" t="str">
            <v>2011Q2</v>
          </cell>
        </row>
        <row r="506">
          <cell r="K506">
            <v>40682</v>
          </cell>
          <cell r="L506">
            <v>5</v>
          </cell>
          <cell r="M506">
            <v>2</v>
          </cell>
          <cell r="N506" t="str">
            <v>2011Q2</v>
          </cell>
        </row>
        <row r="507">
          <cell r="K507">
            <v>40683</v>
          </cell>
          <cell r="L507">
            <v>5</v>
          </cell>
          <cell r="M507">
            <v>2</v>
          </cell>
          <cell r="N507" t="str">
            <v>2011Q2</v>
          </cell>
        </row>
        <row r="508">
          <cell r="K508">
            <v>40684</v>
          </cell>
          <cell r="L508">
            <v>5</v>
          </cell>
          <cell r="M508">
            <v>2</v>
          </cell>
          <cell r="N508" t="str">
            <v>2011Q2</v>
          </cell>
        </row>
        <row r="509">
          <cell r="K509">
            <v>40685</v>
          </cell>
          <cell r="L509">
            <v>5</v>
          </cell>
          <cell r="M509">
            <v>2</v>
          </cell>
          <cell r="N509" t="str">
            <v>2011Q2</v>
          </cell>
        </row>
        <row r="510">
          <cell r="K510">
            <v>40686</v>
          </cell>
          <cell r="L510">
            <v>5</v>
          </cell>
          <cell r="M510">
            <v>2</v>
          </cell>
          <cell r="N510" t="str">
            <v>2011Q2</v>
          </cell>
        </row>
        <row r="511">
          <cell r="K511">
            <v>40687</v>
          </cell>
          <cell r="L511">
            <v>5</v>
          </cell>
          <cell r="M511">
            <v>2</v>
          </cell>
          <cell r="N511" t="str">
            <v>2011Q2</v>
          </cell>
        </row>
        <row r="512">
          <cell r="K512">
            <v>40688</v>
          </cell>
          <cell r="L512">
            <v>5</v>
          </cell>
          <cell r="M512">
            <v>2</v>
          </cell>
          <cell r="N512" t="str">
            <v>2011Q2</v>
          </cell>
        </row>
        <row r="513">
          <cell r="K513">
            <v>40689</v>
          </cell>
          <cell r="L513">
            <v>5</v>
          </cell>
          <cell r="M513">
            <v>2</v>
          </cell>
          <cell r="N513" t="str">
            <v>2011Q2</v>
          </cell>
        </row>
        <row r="514">
          <cell r="K514">
            <v>40690</v>
          </cell>
          <cell r="L514">
            <v>5</v>
          </cell>
          <cell r="M514">
            <v>2</v>
          </cell>
          <cell r="N514" t="str">
            <v>2011Q2</v>
          </cell>
        </row>
        <row r="515">
          <cell r="K515">
            <v>40691</v>
          </cell>
          <cell r="L515">
            <v>5</v>
          </cell>
          <cell r="M515">
            <v>2</v>
          </cell>
          <cell r="N515" t="str">
            <v>2011Q2</v>
          </cell>
        </row>
        <row r="516">
          <cell r="K516">
            <v>40692</v>
          </cell>
          <cell r="L516">
            <v>5</v>
          </cell>
          <cell r="M516">
            <v>2</v>
          </cell>
          <cell r="N516" t="str">
            <v>2011Q2</v>
          </cell>
        </row>
        <row r="517">
          <cell r="K517">
            <v>40693</v>
          </cell>
          <cell r="L517">
            <v>5</v>
          </cell>
          <cell r="M517">
            <v>2</v>
          </cell>
          <cell r="N517" t="str">
            <v>2011Q2</v>
          </cell>
        </row>
        <row r="518">
          <cell r="K518">
            <v>40694</v>
          </cell>
          <cell r="L518">
            <v>5</v>
          </cell>
          <cell r="M518">
            <v>2</v>
          </cell>
          <cell r="N518" t="str">
            <v>2011Q2</v>
          </cell>
        </row>
        <row r="519">
          <cell r="K519">
            <v>40695</v>
          </cell>
          <cell r="L519">
            <v>6</v>
          </cell>
          <cell r="M519">
            <v>2</v>
          </cell>
          <cell r="N519" t="str">
            <v>2011Q2</v>
          </cell>
        </row>
        <row r="520">
          <cell r="K520">
            <v>40696</v>
          </cell>
          <cell r="L520">
            <v>6</v>
          </cell>
          <cell r="M520">
            <v>2</v>
          </cell>
          <cell r="N520" t="str">
            <v>2011Q2</v>
          </cell>
        </row>
        <row r="521">
          <cell r="K521">
            <v>40697</v>
          </cell>
          <cell r="L521">
            <v>6</v>
          </cell>
          <cell r="M521">
            <v>2</v>
          </cell>
          <cell r="N521" t="str">
            <v>2011Q2</v>
          </cell>
        </row>
        <row r="522">
          <cell r="K522">
            <v>40698</v>
          </cell>
          <cell r="L522">
            <v>6</v>
          </cell>
          <cell r="M522">
            <v>2</v>
          </cell>
          <cell r="N522" t="str">
            <v>2011Q2</v>
          </cell>
        </row>
        <row r="523">
          <cell r="K523">
            <v>40699</v>
          </cell>
          <cell r="L523">
            <v>6</v>
          </cell>
          <cell r="M523">
            <v>2</v>
          </cell>
          <cell r="N523" t="str">
            <v>2011Q2</v>
          </cell>
        </row>
        <row r="524">
          <cell r="K524">
            <v>40700</v>
          </cell>
          <cell r="L524">
            <v>6</v>
          </cell>
          <cell r="M524">
            <v>2</v>
          </cell>
          <cell r="N524" t="str">
            <v>2011Q2</v>
          </cell>
        </row>
        <row r="525">
          <cell r="K525">
            <v>40701</v>
          </cell>
          <cell r="L525">
            <v>6</v>
          </cell>
          <cell r="M525">
            <v>2</v>
          </cell>
          <cell r="N525" t="str">
            <v>2011Q2</v>
          </cell>
        </row>
        <row r="526">
          <cell r="K526">
            <v>40702</v>
          </cell>
          <cell r="L526">
            <v>6</v>
          </cell>
          <cell r="M526">
            <v>2</v>
          </cell>
          <cell r="N526" t="str">
            <v>2011Q2</v>
          </cell>
        </row>
        <row r="527">
          <cell r="K527">
            <v>40703</v>
          </cell>
          <cell r="L527">
            <v>6</v>
          </cell>
          <cell r="M527">
            <v>2</v>
          </cell>
          <cell r="N527" t="str">
            <v>2011Q2</v>
          </cell>
        </row>
        <row r="528">
          <cell r="K528">
            <v>40704</v>
          </cell>
          <cell r="L528">
            <v>6</v>
          </cell>
          <cell r="M528">
            <v>2</v>
          </cell>
          <cell r="N528" t="str">
            <v>2011Q2</v>
          </cell>
        </row>
        <row r="529">
          <cell r="K529">
            <v>40705</v>
          </cell>
          <cell r="L529">
            <v>6</v>
          </cell>
          <cell r="M529">
            <v>2</v>
          </cell>
          <cell r="N529" t="str">
            <v>2011Q2</v>
          </cell>
        </row>
        <row r="530">
          <cell r="K530">
            <v>40706</v>
          </cell>
          <cell r="L530">
            <v>6</v>
          </cell>
          <cell r="M530">
            <v>2</v>
          </cell>
          <cell r="N530" t="str">
            <v>2011Q2</v>
          </cell>
        </row>
        <row r="531">
          <cell r="K531">
            <v>40707</v>
          </cell>
          <cell r="L531">
            <v>6</v>
          </cell>
          <cell r="M531">
            <v>2</v>
          </cell>
          <cell r="N531" t="str">
            <v>2011Q2</v>
          </cell>
        </row>
        <row r="532">
          <cell r="K532">
            <v>40708</v>
          </cell>
          <cell r="L532">
            <v>6</v>
          </cell>
          <cell r="M532">
            <v>2</v>
          </cell>
          <cell r="N532" t="str">
            <v>2011Q2</v>
          </cell>
        </row>
        <row r="533">
          <cell r="K533">
            <v>40709</v>
          </cell>
          <cell r="L533">
            <v>6</v>
          </cell>
          <cell r="M533">
            <v>2</v>
          </cell>
          <cell r="N533" t="str">
            <v>2011Q2</v>
          </cell>
        </row>
        <row r="534">
          <cell r="K534">
            <v>40710</v>
          </cell>
          <cell r="L534">
            <v>6</v>
          </cell>
          <cell r="M534">
            <v>2</v>
          </cell>
          <cell r="N534" t="str">
            <v>2011Q2</v>
          </cell>
        </row>
        <row r="535">
          <cell r="K535">
            <v>40711</v>
          </cell>
          <cell r="L535">
            <v>6</v>
          </cell>
          <cell r="M535">
            <v>2</v>
          </cell>
          <cell r="N535" t="str">
            <v>2011Q2</v>
          </cell>
        </row>
        <row r="536">
          <cell r="K536">
            <v>40712</v>
          </cell>
          <cell r="L536">
            <v>6</v>
          </cell>
          <cell r="M536">
            <v>2</v>
          </cell>
          <cell r="N536" t="str">
            <v>2011Q2</v>
          </cell>
        </row>
        <row r="537">
          <cell r="K537">
            <v>40713</v>
          </cell>
          <cell r="L537">
            <v>6</v>
          </cell>
          <cell r="M537">
            <v>2</v>
          </cell>
          <cell r="N537" t="str">
            <v>2011Q2</v>
          </cell>
        </row>
        <row r="538">
          <cell r="K538">
            <v>40714</v>
          </cell>
          <cell r="L538">
            <v>6</v>
          </cell>
          <cell r="M538">
            <v>2</v>
          </cell>
          <cell r="N538" t="str">
            <v>2011Q2</v>
          </cell>
        </row>
        <row r="539">
          <cell r="K539">
            <v>40715</v>
          </cell>
          <cell r="L539">
            <v>6</v>
          </cell>
          <cell r="M539">
            <v>2</v>
          </cell>
          <cell r="N539" t="str">
            <v>2011Q2</v>
          </cell>
        </row>
        <row r="540">
          <cell r="K540">
            <v>40716</v>
          </cell>
          <cell r="L540">
            <v>6</v>
          </cell>
          <cell r="M540">
            <v>2</v>
          </cell>
          <cell r="N540" t="str">
            <v>2011Q2</v>
          </cell>
        </row>
        <row r="541">
          <cell r="K541">
            <v>40717</v>
          </cell>
          <cell r="L541">
            <v>6</v>
          </cell>
          <cell r="M541">
            <v>2</v>
          </cell>
          <cell r="N541" t="str">
            <v>2011Q2</v>
          </cell>
        </row>
        <row r="542">
          <cell r="K542">
            <v>40718</v>
          </cell>
          <cell r="L542">
            <v>6</v>
          </cell>
          <cell r="M542">
            <v>2</v>
          </cell>
          <cell r="N542" t="str">
            <v>2011Q2</v>
          </cell>
        </row>
        <row r="543">
          <cell r="K543">
            <v>40719</v>
          </cell>
          <cell r="L543">
            <v>6</v>
          </cell>
          <cell r="M543">
            <v>2</v>
          </cell>
          <cell r="N543" t="str">
            <v>2011Q2</v>
          </cell>
        </row>
        <row r="544">
          <cell r="K544">
            <v>40720</v>
          </cell>
          <cell r="L544">
            <v>6</v>
          </cell>
          <cell r="M544">
            <v>2</v>
          </cell>
          <cell r="N544" t="str">
            <v>2011Q2</v>
          </cell>
        </row>
        <row r="545">
          <cell r="K545">
            <v>40721</v>
          </cell>
          <cell r="L545">
            <v>6</v>
          </cell>
          <cell r="M545">
            <v>2</v>
          </cell>
          <cell r="N545" t="str">
            <v>2011Q2</v>
          </cell>
        </row>
        <row r="546">
          <cell r="K546">
            <v>40722</v>
          </cell>
          <cell r="L546">
            <v>6</v>
          </cell>
          <cell r="M546">
            <v>2</v>
          </cell>
          <cell r="N546" t="str">
            <v>2011Q2</v>
          </cell>
        </row>
        <row r="547">
          <cell r="K547">
            <v>40723</v>
          </cell>
          <cell r="L547">
            <v>6</v>
          </cell>
          <cell r="M547">
            <v>2</v>
          </cell>
          <cell r="N547" t="str">
            <v>2011Q2</v>
          </cell>
        </row>
        <row r="548">
          <cell r="K548">
            <v>40724</v>
          </cell>
          <cell r="L548">
            <v>6</v>
          </cell>
          <cell r="M548">
            <v>2</v>
          </cell>
          <cell r="N548" t="str">
            <v>2011Q2</v>
          </cell>
        </row>
        <row r="549">
          <cell r="K549">
            <v>40725</v>
          </cell>
          <cell r="L549">
            <v>7</v>
          </cell>
          <cell r="M549">
            <v>3</v>
          </cell>
          <cell r="N549" t="str">
            <v>2011Q3</v>
          </cell>
        </row>
        <row r="550">
          <cell r="K550">
            <v>40726</v>
          </cell>
          <cell r="L550">
            <v>7</v>
          </cell>
          <cell r="M550">
            <v>3</v>
          </cell>
          <cell r="N550" t="str">
            <v>2011Q3</v>
          </cell>
        </row>
        <row r="551">
          <cell r="K551">
            <v>40727</v>
          </cell>
          <cell r="L551">
            <v>7</v>
          </cell>
          <cell r="M551">
            <v>3</v>
          </cell>
          <cell r="N551" t="str">
            <v>2011Q3</v>
          </cell>
        </row>
        <row r="552">
          <cell r="K552">
            <v>40728</v>
          </cell>
          <cell r="L552">
            <v>7</v>
          </cell>
          <cell r="M552">
            <v>3</v>
          </cell>
          <cell r="N552" t="str">
            <v>2011Q3</v>
          </cell>
        </row>
        <row r="553">
          <cell r="K553">
            <v>40729</v>
          </cell>
          <cell r="L553">
            <v>7</v>
          </cell>
          <cell r="M553">
            <v>3</v>
          </cell>
          <cell r="N553" t="str">
            <v>2011Q3</v>
          </cell>
        </row>
        <row r="554">
          <cell r="K554">
            <v>40730</v>
          </cell>
          <cell r="L554">
            <v>7</v>
          </cell>
          <cell r="M554">
            <v>3</v>
          </cell>
          <cell r="N554" t="str">
            <v>2011Q3</v>
          </cell>
        </row>
        <row r="555">
          <cell r="K555">
            <v>40731</v>
          </cell>
          <cell r="L555">
            <v>7</v>
          </cell>
          <cell r="M555">
            <v>3</v>
          </cell>
          <cell r="N555" t="str">
            <v>2011Q3</v>
          </cell>
        </row>
        <row r="556">
          <cell r="K556">
            <v>40732</v>
          </cell>
          <cell r="L556">
            <v>7</v>
          </cell>
          <cell r="M556">
            <v>3</v>
          </cell>
          <cell r="N556" t="str">
            <v>2011Q3</v>
          </cell>
        </row>
        <row r="557">
          <cell r="K557">
            <v>40733</v>
          </cell>
          <cell r="L557">
            <v>7</v>
          </cell>
          <cell r="M557">
            <v>3</v>
          </cell>
          <cell r="N557" t="str">
            <v>2011Q3</v>
          </cell>
        </row>
        <row r="558">
          <cell r="K558">
            <v>40734</v>
          </cell>
          <cell r="L558">
            <v>7</v>
          </cell>
          <cell r="M558">
            <v>3</v>
          </cell>
          <cell r="N558" t="str">
            <v>2011Q3</v>
          </cell>
        </row>
        <row r="559">
          <cell r="K559">
            <v>40735</v>
          </cell>
          <cell r="L559">
            <v>7</v>
          </cell>
          <cell r="M559">
            <v>3</v>
          </cell>
          <cell r="N559" t="str">
            <v>2011Q3</v>
          </cell>
        </row>
        <row r="560">
          <cell r="K560">
            <v>40736</v>
          </cell>
          <cell r="L560">
            <v>7</v>
          </cell>
          <cell r="M560">
            <v>3</v>
          </cell>
          <cell r="N560" t="str">
            <v>2011Q3</v>
          </cell>
        </row>
        <row r="561">
          <cell r="K561">
            <v>40737</v>
          </cell>
          <cell r="L561">
            <v>7</v>
          </cell>
          <cell r="M561">
            <v>3</v>
          </cell>
          <cell r="N561" t="str">
            <v>2011Q3</v>
          </cell>
        </row>
        <row r="562">
          <cell r="K562">
            <v>40738</v>
          </cell>
          <cell r="L562">
            <v>7</v>
          </cell>
          <cell r="M562">
            <v>3</v>
          </cell>
          <cell r="N562" t="str">
            <v>2011Q3</v>
          </cell>
        </row>
        <row r="563">
          <cell r="K563">
            <v>40739</v>
          </cell>
          <cell r="L563">
            <v>7</v>
          </cell>
          <cell r="M563">
            <v>3</v>
          </cell>
          <cell r="N563" t="str">
            <v>2011Q3</v>
          </cell>
        </row>
        <row r="564">
          <cell r="K564">
            <v>40740</v>
          </cell>
          <cell r="L564">
            <v>7</v>
          </cell>
          <cell r="M564">
            <v>3</v>
          </cell>
          <cell r="N564" t="str">
            <v>2011Q3</v>
          </cell>
        </row>
        <row r="565">
          <cell r="K565">
            <v>40741</v>
          </cell>
          <cell r="L565">
            <v>7</v>
          </cell>
          <cell r="M565">
            <v>3</v>
          </cell>
          <cell r="N565" t="str">
            <v>2011Q3</v>
          </cell>
        </row>
        <row r="566">
          <cell r="K566">
            <v>40742</v>
          </cell>
          <cell r="L566">
            <v>7</v>
          </cell>
          <cell r="M566">
            <v>3</v>
          </cell>
          <cell r="N566" t="str">
            <v>2011Q3</v>
          </cell>
        </row>
        <row r="567">
          <cell r="K567">
            <v>40743</v>
          </cell>
          <cell r="L567">
            <v>7</v>
          </cell>
          <cell r="M567">
            <v>3</v>
          </cell>
          <cell r="N567" t="str">
            <v>2011Q3</v>
          </cell>
        </row>
        <row r="568">
          <cell r="K568">
            <v>40744</v>
          </cell>
          <cell r="L568">
            <v>7</v>
          </cell>
          <cell r="M568">
            <v>3</v>
          </cell>
          <cell r="N568" t="str">
            <v>2011Q3</v>
          </cell>
        </row>
        <row r="569">
          <cell r="K569">
            <v>40745</v>
          </cell>
          <cell r="L569">
            <v>7</v>
          </cell>
          <cell r="M569">
            <v>3</v>
          </cell>
          <cell r="N569" t="str">
            <v>2011Q3</v>
          </cell>
        </row>
        <row r="570">
          <cell r="K570">
            <v>40746</v>
          </cell>
          <cell r="L570">
            <v>7</v>
          </cell>
          <cell r="M570">
            <v>3</v>
          </cell>
          <cell r="N570" t="str">
            <v>2011Q3</v>
          </cell>
        </row>
        <row r="571">
          <cell r="K571">
            <v>40747</v>
          </cell>
          <cell r="L571">
            <v>7</v>
          </cell>
          <cell r="M571">
            <v>3</v>
          </cell>
          <cell r="N571" t="str">
            <v>2011Q3</v>
          </cell>
        </row>
        <row r="572">
          <cell r="K572">
            <v>40748</v>
          </cell>
          <cell r="L572">
            <v>7</v>
          </cell>
          <cell r="M572">
            <v>3</v>
          </cell>
          <cell r="N572" t="str">
            <v>2011Q3</v>
          </cell>
        </row>
        <row r="573">
          <cell r="K573">
            <v>40749</v>
          </cell>
          <cell r="L573">
            <v>7</v>
          </cell>
          <cell r="M573">
            <v>3</v>
          </cell>
          <cell r="N573" t="str">
            <v>2011Q3</v>
          </cell>
        </row>
        <row r="574">
          <cell r="K574">
            <v>40750</v>
          </cell>
          <cell r="L574">
            <v>7</v>
          </cell>
          <cell r="M574">
            <v>3</v>
          </cell>
          <cell r="N574" t="str">
            <v>2011Q3</v>
          </cell>
        </row>
        <row r="575">
          <cell r="K575">
            <v>40751</v>
          </cell>
          <cell r="L575">
            <v>7</v>
          </cell>
          <cell r="M575">
            <v>3</v>
          </cell>
          <cell r="N575" t="str">
            <v>2011Q3</v>
          </cell>
        </row>
        <row r="576">
          <cell r="K576">
            <v>40752</v>
          </cell>
          <cell r="L576">
            <v>7</v>
          </cell>
          <cell r="M576">
            <v>3</v>
          </cell>
          <cell r="N576" t="str">
            <v>2011Q3</v>
          </cell>
        </row>
        <row r="577">
          <cell r="K577">
            <v>40753</v>
          </cell>
          <cell r="L577">
            <v>7</v>
          </cell>
          <cell r="M577">
            <v>3</v>
          </cell>
          <cell r="N577" t="str">
            <v>2011Q3</v>
          </cell>
        </row>
        <row r="578">
          <cell r="K578">
            <v>40754</v>
          </cell>
          <cell r="L578">
            <v>7</v>
          </cell>
          <cell r="M578">
            <v>3</v>
          </cell>
          <cell r="N578" t="str">
            <v>2011Q3</v>
          </cell>
        </row>
        <row r="579">
          <cell r="K579">
            <v>40755</v>
          </cell>
          <cell r="L579">
            <v>7</v>
          </cell>
          <cell r="M579">
            <v>3</v>
          </cell>
          <cell r="N579" t="str">
            <v>2011Q3</v>
          </cell>
        </row>
        <row r="580">
          <cell r="K580">
            <v>40756</v>
          </cell>
          <cell r="L580">
            <v>8</v>
          </cell>
          <cell r="M580">
            <v>3</v>
          </cell>
          <cell r="N580" t="str">
            <v>2011Q3</v>
          </cell>
        </row>
        <row r="581">
          <cell r="K581">
            <v>40757</v>
          </cell>
          <cell r="L581">
            <v>8</v>
          </cell>
          <cell r="M581">
            <v>3</v>
          </cell>
          <cell r="N581" t="str">
            <v>2011Q3</v>
          </cell>
        </row>
        <row r="582">
          <cell r="K582">
            <v>40758</v>
          </cell>
          <cell r="L582">
            <v>8</v>
          </cell>
          <cell r="M582">
            <v>3</v>
          </cell>
          <cell r="N582" t="str">
            <v>2011Q3</v>
          </cell>
        </row>
        <row r="583">
          <cell r="K583">
            <v>40759</v>
          </cell>
          <cell r="L583">
            <v>8</v>
          </cell>
          <cell r="M583">
            <v>3</v>
          </cell>
          <cell r="N583" t="str">
            <v>2011Q3</v>
          </cell>
        </row>
        <row r="584">
          <cell r="K584">
            <v>40760</v>
          </cell>
          <cell r="L584">
            <v>8</v>
          </cell>
          <cell r="M584">
            <v>3</v>
          </cell>
          <cell r="N584" t="str">
            <v>2011Q3</v>
          </cell>
        </row>
        <row r="585">
          <cell r="K585">
            <v>40761</v>
          </cell>
          <cell r="L585">
            <v>8</v>
          </cell>
          <cell r="M585">
            <v>3</v>
          </cell>
          <cell r="N585" t="str">
            <v>2011Q3</v>
          </cell>
        </row>
        <row r="586">
          <cell r="K586">
            <v>40762</v>
          </cell>
          <cell r="L586">
            <v>8</v>
          </cell>
          <cell r="M586">
            <v>3</v>
          </cell>
          <cell r="N586" t="str">
            <v>2011Q3</v>
          </cell>
        </row>
        <row r="587">
          <cell r="K587">
            <v>40763</v>
          </cell>
          <cell r="L587">
            <v>8</v>
          </cell>
          <cell r="M587">
            <v>3</v>
          </cell>
          <cell r="N587" t="str">
            <v>2011Q3</v>
          </cell>
        </row>
        <row r="588">
          <cell r="K588">
            <v>40764</v>
          </cell>
          <cell r="L588">
            <v>8</v>
          </cell>
          <cell r="M588">
            <v>3</v>
          </cell>
          <cell r="N588" t="str">
            <v>2011Q3</v>
          </cell>
        </row>
        <row r="589">
          <cell r="K589">
            <v>40765</v>
          </cell>
          <cell r="L589">
            <v>8</v>
          </cell>
          <cell r="M589">
            <v>3</v>
          </cell>
          <cell r="N589" t="str">
            <v>2011Q3</v>
          </cell>
        </row>
        <row r="590">
          <cell r="K590">
            <v>40766</v>
          </cell>
          <cell r="L590">
            <v>8</v>
          </cell>
          <cell r="M590">
            <v>3</v>
          </cell>
          <cell r="N590" t="str">
            <v>2011Q3</v>
          </cell>
        </row>
        <row r="591">
          <cell r="K591">
            <v>40767</v>
          </cell>
          <cell r="L591">
            <v>8</v>
          </cell>
          <cell r="M591">
            <v>3</v>
          </cell>
          <cell r="N591" t="str">
            <v>2011Q3</v>
          </cell>
        </row>
        <row r="592">
          <cell r="K592">
            <v>40768</v>
          </cell>
          <cell r="L592">
            <v>8</v>
          </cell>
          <cell r="M592">
            <v>3</v>
          </cell>
          <cell r="N592" t="str">
            <v>2011Q3</v>
          </cell>
        </row>
        <row r="593">
          <cell r="K593">
            <v>40769</v>
          </cell>
          <cell r="L593">
            <v>8</v>
          </cell>
          <cell r="M593">
            <v>3</v>
          </cell>
          <cell r="N593" t="str">
            <v>2011Q3</v>
          </cell>
        </row>
        <row r="594">
          <cell r="K594">
            <v>40770</v>
          </cell>
          <cell r="L594">
            <v>8</v>
          </cell>
          <cell r="M594">
            <v>3</v>
          </cell>
          <cell r="N594" t="str">
            <v>2011Q3</v>
          </cell>
        </row>
        <row r="595">
          <cell r="K595">
            <v>40771</v>
          </cell>
          <cell r="L595">
            <v>8</v>
          </cell>
          <cell r="M595">
            <v>3</v>
          </cell>
          <cell r="N595" t="str">
            <v>2011Q3</v>
          </cell>
        </row>
        <row r="596">
          <cell r="K596">
            <v>40772</v>
          </cell>
          <cell r="L596">
            <v>8</v>
          </cell>
          <cell r="M596">
            <v>3</v>
          </cell>
          <cell r="N596" t="str">
            <v>2011Q3</v>
          </cell>
        </row>
        <row r="597">
          <cell r="K597">
            <v>40773</v>
          </cell>
          <cell r="L597">
            <v>8</v>
          </cell>
          <cell r="M597">
            <v>3</v>
          </cell>
          <cell r="N597" t="str">
            <v>2011Q3</v>
          </cell>
        </row>
        <row r="598">
          <cell r="K598">
            <v>40774</v>
          </cell>
          <cell r="L598">
            <v>8</v>
          </cell>
          <cell r="M598">
            <v>3</v>
          </cell>
          <cell r="N598" t="str">
            <v>2011Q3</v>
          </cell>
        </row>
        <row r="599">
          <cell r="K599">
            <v>40775</v>
          </cell>
          <cell r="L599">
            <v>8</v>
          </cell>
          <cell r="M599">
            <v>3</v>
          </cell>
          <cell r="N599" t="str">
            <v>2011Q3</v>
          </cell>
        </row>
        <row r="600">
          <cell r="K600">
            <v>40776</v>
          </cell>
          <cell r="L600">
            <v>8</v>
          </cell>
          <cell r="M600">
            <v>3</v>
          </cell>
          <cell r="N600" t="str">
            <v>2011Q3</v>
          </cell>
        </row>
        <row r="601">
          <cell r="K601">
            <v>40777</v>
          </cell>
          <cell r="L601">
            <v>8</v>
          </cell>
          <cell r="M601">
            <v>3</v>
          </cell>
          <cell r="N601" t="str">
            <v>2011Q3</v>
          </cell>
        </row>
        <row r="602">
          <cell r="K602">
            <v>40778</v>
          </cell>
          <cell r="L602">
            <v>8</v>
          </cell>
          <cell r="M602">
            <v>3</v>
          </cell>
          <cell r="N602" t="str">
            <v>2011Q3</v>
          </cell>
        </row>
        <row r="603">
          <cell r="K603">
            <v>40779</v>
          </cell>
          <cell r="L603">
            <v>8</v>
          </cell>
          <cell r="M603">
            <v>3</v>
          </cell>
          <cell r="N603" t="str">
            <v>2011Q3</v>
          </cell>
        </row>
        <row r="604">
          <cell r="K604">
            <v>40780</v>
          </cell>
          <cell r="L604">
            <v>8</v>
          </cell>
          <cell r="M604">
            <v>3</v>
          </cell>
          <cell r="N604" t="str">
            <v>2011Q3</v>
          </cell>
        </row>
        <row r="605">
          <cell r="K605">
            <v>40781</v>
          </cell>
          <cell r="L605">
            <v>8</v>
          </cell>
          <cell r="M605">
            <v>3</v>
          </cell>
          <cell r="N605" t="str">
            <v>2011Q3</v>
          </cell>
        </row>
        <row r="606">
          <cell r="K606">
            <v>40782</v>
          </cell>
          <cell r="L606">
            <v>8</v>
          </cell>
          <cell r="M606">
            <v>3</v>
          </cell>
          <cell r="N606" t="str">
            <v>2011Q3</v>
          </cell>
        </row>
        <row r="607">
          <cell r="K607">
            <v>40783</v>
          </cell>
          <cell r="L607">
            <v>8</v>
          </cell>
          <cell r="M607">
            <v>3</v>
          </cell>
          <cell r="N607" t="str">
            <v>2011Q3</v>
          </cell>
        </row>
        <row r="608">
          <cell r="K608">
            <v>40784</v>
          </cell>
          <cell r="L608">
            <v>8</v>
          </cell>
          <cell r="M608">
            <v>3</v>
          </cell>
          <cell r="N608" t="str">
            <v>2011Q3</v>
          </cell>
        </row>
        <row r="609">
          <cell r="K609">
            <v>40785</v>
          </cell>
          <cell r="L609">
            <v>8</v>
          </cell>
          <cell r="M609">
            <v>3</v>
          </cell>
          <cell r="N609" t="str">
            <v>2011Q3</v>
          </cell>
        </row>
        <row r="610">
          <cell r="K610">
            <v>40786</v>
          </cell>
          <cell r="L610">
            <v>8</v>
          </cell>
          <cell r="M610">
            <v>3</v>
          </cell>
          <cell r="N610" t="str">
            <v>2011Q3</v>
          </cell>
        </row>
        <row r="611">
          <cell r="K611">
            <v>40787</v>
          </cell>
          <cell r="L611">
            <v>9</v>
          </cell>
          <cell r="M611">
            <v>3</v>
          </cell>
          <cell r="N611" t="str">
            <v>2011Q3</v>
          </cell>
        </row>
        <row r="612">
          <cell r="K612">
            <v>40788</v>
          </cell>
          <cell r="L612">
            <v>9</v>
          </cell>
          <cell r="M612">
            <v>3</v>
          </cell>
          <cell r="N612" t="str">
            <v>2011Q3</v>
          </cell>
        </row>
        <row r="613">
          <cell r="K613">
            <v>40789</v>
          </cell>
          <cell r="L613">
            <v>9</v>
          </cell>
          <cell r="M613">
            <v>3</v>
          </cell>
          <cell r="N613" t="str">
            <v>2011Q3</v>
          </cell>
        </row>
        <row r="614">
          <cell r="K614">
            <v>40790</v>
          </cell>
          <cell r="L614">
            <v>9</v>
          </cell>
          <cell r="M614">
            <v>3</v>
          </cell>
          <cell r="N614" t="str">
            <v>2011Q3</v>
          </cell>
        </row>
        <row r="615">
          <cell r="K615">
            <v>40791</v>
          </cell>
          <cell r="L615">
            <v>9</v>
          </cell>
          <cell r="M615">
            <v>3</v>
          </cell>
          <cell r="N615" t="str">
            <v>2011Q3</v>
          </cell>
        </row>
        <row r="616">
          <cell r="K616">
            <v>40792</v>
          </cell>
          <cell r="L616">
            <v>9</v>
          </cell>
          <cell r="M616">
            <v>3</v>
          </cell>
          <cell r="N616" t="str">
            <v>2011Q3</v>
          </cell>
        </row>
        <row r="617">
          <cell r="K617">
            <v>40793</v>
          </cell>
          <cell r="L617">
            <v>9</v>
          </cell>
          <cell r="M617">
            <v>3</v>
          </cell>
          <cell r="N617" t="str">
            <v>2011Q3</v>
          </cell>
        </row>
        <row r="618">
          <cell r="K618">
            <v>40794</v>
          </cell>
          <cell r="L618">
            <v>9</v>
          </cell>
          <cell r="M618">
            <v>3</v>
          </cell>
          <cell r="N618" t="str">
            <v>2011Q3</v>
          </cell>
        </row>
        <row r="619">
          <cell r="K619">
            <v>40795</v>
          </cell>
          <cell r="L619">
            <v>9</v>
          </cell>
          <cell r="M619">
            <v>3</v>
          </cell>
          <cell r="N619" t="str">
            <v>2011Q3</v>
          </cell>
        </row>
        <row r="620">
          <cell r="K620">
            <v>40796</v>
          </cell>
          <cell r="L620">
            <v>9</v>
          </cell>
          <cell r="M620">
            <v>3</v>
          </cell>
          <cell r="N620" t="str">
            <v>2011Q3</v>
          </cell>
        </row>
        <row r="621">
          <cell r="K621">
            <v>40797</v>
          </cell>
          <cell r="L621">
            <v>9</v>
          </cell>
          <cell r="M621">
            <v>3</v>
          </cell>
          <cell r="N621" t="str">
            <v>2011Q3</v>
          </cell>
        </row>
        <row r="622">
          <cell r="K622">
            <v>40798</v>
          </cell>
          <cell r="L622">
            <v>9</v>
          </cell>
          <cell r="M622">
            <v>3</v>
          </cell>
          <cell r="N622" t="str">
            <v>2011Q3</v>
          </cell>
        </row>
        <row r="623">
          <cell r="K623">
            <v>40799</v>
          </cell>
          <cell r="L623">
            <v>9</v>
          </cell>
          <cell r="M623">
            <v>3</v>
          </cell>
          <cell r="N623" t="str">
            <v>2011Q3</v>
          </cell>
        </row>
        <row r="624">
          <cell r="K624">
            <v>40800</v>
          </cell>
          <cell r="L624">
            <v>9</v>
          </cell>
          <cell r="M624">
            <v>3</v>
          </cell>
          <cell r="N624" t="str">
            <v>2011Q3</v>
          </cell>
        </row>
        <row r="625">
          <cell r="K625">
            <v>40801</v>
          </cell>
          <cell r="L625">
            <v>9</v>
          </cell>
          <cell r="M625">
            <v>3</v>
          </cell>
          <cell r="N625" t="str">
            <v>2011Q3</v>
          </cell>
        </row>
        <row r="626">
          <cell r="K626">
            <v>40802</v>
          </cell>
          <cell r="L626">
            <v>9</v>
          </cell>
          <cell r="M626">
            <v>3</v>
          </cell>
          <cell r="N626" t="str">
            <v>2011Q3</v>
          </cell>
        </row>
        <row r="627">
          <cell r="K627">
            <v>40803</v>
          </cell>
          <cell r="L627">
            <v>9</v>
          </cell>
          <cell r="M627">
            <v>3</v>
          </cell>
          <cell r="N627" t="str">
            <v>2011Q3</v>
          </cell>
        </row>
        <row r="628">
          <cell r="K628">
            <v>40804</v>
          </cell>
          <cell r="L628">
            <v>9</v>
          </cell>
          <cell r="M628">
            <v>3</v>
          </cell>
          <cell r="N628" t="str">
            <v>2011Q3</v>
          </cell>
        </row>
        <row r="629">
          <cell r="K629">
            <v>40805</v>
          </cell>
          <cell r="L629">
            <v>9</v>
          </cell>
          <cell r="M629">
            <v>3</v>
          </cell>
          <cell r="N629" t="str">
            <v>2011Q3</v>
          </cell>
        </row>
        <row r="630">
          <cell r="K630">
            <v>40806</v>
          </cell>
          <cell r="L630">
            <v>9</v>
          </cell>
          <cell r="M630">
            <v>3</v>
          </cell>
          <cell r="N630" t="str">
            <v>2011Q3</v>
          </cell>
        </row>
        <row r="631">
          <cell r="K631">
            <v>40807</v>
          </cell>
          <cell r="L631">
            <v>9</v>
          </cell>
          <cell r="M631">
            <v>3</v>
          </cell>
          <cell r="N631" t="str">
            <v>2011Q3</v>
          </cell>
        </row>
        <row r="632">
          <cell r="K632">
            <v>40808</v>
          </cell>
          <cell r="L632">
            <v>9</v>
          </cell>
          <cell r="M632">
            <v>3</v>
          </cell>
          <cell r="N632" t="str">
            <v>2011Q3</v>
          </cell>
        </row>
        <row r="633">
          <cell r="K633">
            <v>40809</v>
          </cell>
          <cell r="L633">
            <v>9</v>
          </cell>
          <cell r="M633">
            <v>3</v>
          </cell>
          <cell r="N633" t="str">
            <v>2011Q3</v>
          </cell>
        </row>
        <row r="634">
          <cell r="K634">
            <v>40810</v>
          </cell>
          <cell r="L634">
            <v>9</v>
          </cell>
          <cell r="M634">
            <v>3</v>
          </cell>
          <cell r="N634" t="str">
            <v>2011Q3</v>
          </cell>
        </row>
        <row r="635">
          <cell r="K635">
            <v>40811</v>
          </cell>
          <cell r="L635">
            <v>9</v>
          </cell>
          <cell r="M635">
            <v>3</v>
          </cell>
          <cell r="N635" t="str">
            <v>2011Q3</v>
          </cell>
        </row>
        <row r="636">
          <cell r="K636">
            <v>40812</v>
          </cell>
          <cell r="L636">
            <v>9</v>
          </cell>
          <cell r="M636">
            <v>3</v>
          </cell>
          <cell r="N636" t="str">
            <v>2011Q3</v>
          </cell>
        </row>
        <row r="637">
          <cell r="K637">
            <v>40813</v>
          </cell>
          <cell r="L637">
            <v>9</v>
          </cell>
          <cell r="M637">
            <v>3</v>
          </cell>
          <cell r="N637" t="str">
            <v>2011Q3</v>
          </cell>
        </row>
        <row r="638">
          <cell r="K638">
            <v>40814</v>
          </cell>
          <cell r="L638">
            <v>9</v>
          </cell>
          <cell r="M638">
            <v>3</v>
          </cell>
          <cell r="N638" t="str">
            <v>2011Q3</v>
          </cell>
        </row>
        <row r="639">
          <cell r="K639">
            <v>40815</v>
          </cell>
          <cell r="L639">
            <v>9</v>
          </cell>
          <cell r="M639">
            <v>3</v>
          </cell>
          <cell r="N639" t="str">
            <v>2011Q3</v>
          </cell>
        </row>
        <row r="640">
          <cell r="K640">
            <v>40816</v>
          </cell>
          <cell r="L640">
            <v>9</v>
          </cell>
          <cell r="M640">
            <v>3</v>
          </cell>
          <cell r="N640" t="str">
            <v>2011Q3</v>
          </cell>
        </row>
        <row r="641">
          <cell r="K641">
            <v>40817</v>
          </cell>
          <cell r="L641">
            <v>10</v>
          </cell>
          <cell r="M641">
            <v>4</v>
          </cell>
          <cell r="N641" t="str">
            <v>2011Q4</v>
          </cell>
        </row>
        <row r="642">
          <cell r="K642">
            <v>40818</v>
          </cell>
          <cell r="L642">
            <v>10</v>
          </cell>
          <cell r="M642">
            <v>4</v>
          </cell>
          <cell r="N642" t="str">
            <v>2011Q4</v>
          </cell>
        </row>
        <row r="643">
          <cell r="K643">
            <v>40819</v>
          </cell>
          <cell r="L643">
            <v>10</v>
          </cell>
          <cell r="M643">
            <v>4</v>
          </cell>
          <cell r="N643" t="str">
            <v>2011Q4</v>
          </cell>
        </row>
        <row r="644">
          <cell r="K644">
            <v>40820</v>
          </cell>
          <cell r="L644">
            <v>10</v>
          </cell>
          <cell r="M644">
            <v>4</v>
          </cell>
          <cell r="N644" t="str">
            <v>2011Q4</v>
          </cell>
        </row>
        <row r="645">
          <cell r="K645">
            <v>40821</v>
          </cell>
          <cell r="L645">
            <v>10</v>
          </cell>
          <cell r="M645">
            <v>4</v>
          </cell>
          <cell r="N645" t="str">
            <v>2011Q4</v>
          </cell>
        </row>
        <row r="646">
          <cell r="K646">
            <v>40822</v>
          </cell>
          <cell r="L646">
            <v>10</v>
          </cell>
          <cell r="M646">
            <v>4</v>
          </cell>
          <cell r="N646" t="str">
            <v>2011Q4</v>
          </cell>
        </row>
        <row r="647">
          <cell r="K647">
            <v>40823</v>
          </cell>
          <cell r="L647">
            <v>10</v>
          </cell>
          <cell r="M647">
            <v>4</v>
          </cell>
          <cell r="N647" t="str">
            <v>2011Q4</v>
          </cell>
        </row>
        <row r="648">
          <cell r="K648">
            <v>40824</v>
          </cell>
          <cell r="L648">
            <v>10</v>
          </cell>
          <cell r="M648">
            <v>4</v>
          </cell>
          <cell r="N648" t="str">
            <v>2011Q4</v>
          </cell>
        </row>
        <row r="649">
          <cell r="K649">
            <v>40825</v>
          </cell>
          <cell r="L649">
            <v>10</v>
          </cell>
          <cell r="M649">
            <v>4</v>
          </cell>
          <cell r="N649" t="str">
            <v>2011Q4</v>
          </cell>
        </row>
        <row r="650">
          <cell r="K650">
            <v>40826</v>
          </cell>
          <cell r="L650">
            <v>10</v>
          </cell>
          <cell r="M650">
            <v>4</v>
          </cell>
          <cell r="N650" t="str">
            <v>2011Q4</v>
          </cell>
        </row>
        <row r="651">
          <cell r="K651">
            <v>40827</v>
          </cell>
          <cell r="L651">
            <v>10</v>
          </cell>
          <cell r="M651">
            <v>4</v>
          </cell>
          <cell r="N651" t="str">
            <v>2011Q4</v>
          </cell>
        </row>
        <row r="652">
          <cell r="K652">
            <v>40828</v>
          </cell>
          <cell r="L652">
            <v>10</v>
          </cell>
          <cell r="M652">
            <v>4</v>
          </cell>
          <cell r="N652" t="str">
            <v>2011Q4</v>
          </cell>
        </row>
        <row r="653">
          <cell r="K653">
            <v>40829</v>
          </cell>
          <cell r="L653">
            <v>10</v>
          </cell>
          <cell r="M653">
            <v>4</v>
          </cell>
          <cell r="N653" t="str">
            <v>2011Q4</v>
          </cell>
        </row>
        <row r="654">
          <cell r="K654">
            <v>40830</v>
          </cell>
          <cell r="L654">
            <v>10</v>
          </cell>
          <cell r="M654">
            <v>4</v>
          </cell>
          <cell r="N654" t="str">
            <v>2011Q4</v>
          </cell>
        </row>
        <row r="655">
          <cell r="K655">
            <v>40831</v>
          </cell>
          <cell r="L655">
            <v>10</v>
          </cell>
          <cell r="M655">
            <v>4</v>
          </cell>
          <cell r="N655" t="str">
            <v>2011Q4</v>
          </cell>
        </row>
        <row r="656">
          <cell r="K656">
            <v>40832</v>
          </cell>
          <cell r="L656">
            <v>10</v>
          </cell>
          <cell r="M656">
            <v>4</v>
          </cell>
          <cell r="N656" t="str">
            <v>2011Q4</v>
          </cell>
        </row>
        <row r="657">
          <cell r="K657">
            <v>40833</v>
          </cell>
          <cell r="L657">
            <v>10</v>
          </cell>
          <cell r="M657">
            <v>4</v>
          </cell>
          <cell r="N657" t="str">
            <v>2011Q4</v>
          </cell>
        </row>
        <row r="658">
          <cell r="K658">
            <v>40834</v>
          </cell>
          <cell r="L658">
            <v>10</v>
          </cell>
          <cell r="M658">
            <v>4</v>
          </cell>
          <cell r="N658" t="str">
            <v>2011Q4</v>
          </cell>
        </row>
        <row r="659">
          <cell r="K659">
            <v>40835</v>
          </cell>
          <cell r="L659">
            <v>10</v>
          </cell>
          <cell r="M659">
            <v>4</v>
          </cell>
          <cell r="N659" t="str">
            <v>2011Q4</v>
          </cell>
        </row>
        <row r="660">
          <cell r="K660">
            <v>40836</v>
          </cell>
          <cell r="L660">
            <v>10</v>
          </cell>
          <cell r="M660">
            <v>4</v>
          </cell>
          <cell r="N660" t="str">
            <v>2011Q4</v>
          </cell>
        </row>
        <row r="661">
          <cell r="K661">
            <v>40837</v>
          </cell>
          <cell r="L661">
            <v>10</v>
          </cell>
          <cell r="M661">
            <v>4</v>
          </cell>
          <cell r="N661" t="str">
            <v>2011Q4</v>
          </cell>
        </row>
        <row r="662">
          <cell r="K662">
            <v>40838</v>
          </cell>
          <cell r="L662">
            <v>10</v>
          </cell>
          <cell r="M662">
            <v>4</v>
          </cell>
          <cell r="N662" t="str">
            <v>2011Q4</v>
          </cell>
        </row>
        <row r="663">
          <cell r="K663">
            <v>40839</v>
          </cell>
          <cell r="L663">
            <v>10</v>
          </cell>
          <cell r="M663">
            <v>4</v>
          </cell>
          <cell r="N663" t="str">
            <v>2011Q4</v>
          </cell>
        </row>
        <row r="664">
          <cell r="K664">
            <v>40840</v>
          </cell>
          <cell r="L664">
            <v>10</v>
          </cell>
          <cell r="M664">
            <v>4</v>
          </cell>
          <cell r="N664" t="str">
            <v>2011Q4</v>
          </cell>
        </row>
        <row r="665">
          <cell r="K665">
            <v>40841</v>
          </cell>
          <cell r="L665">
            <v>10</v>
          </cell>
          <cell r="M665">
            <v>4</v>
          </cell>
          <cell r="N665" t="str">
            <v>2011Q4</v>
          </cell>
        </row>
        <row r="666">
          <cell r="K666">
            <v>40842</v>
          </cell>
          <cell r="L666">
            <v>10</v>
          </cell>
          <cell r="M666">
            <v>4</v>
          </cell>
          <cell r="N666" t="str">
            <v>2011Q4</v>
          </cell>
        </row>
        <row r="667">
          <cell r="K667">
            <v>40843</v>
          </cell>
          <cell r="L667">
            <v>10</v>
          </cell>
          <cell r="M667">
            <v>4</v>
          </cell>
          <cell r="N667" t="str">
            <v>2011Q4</v>
          </cell>
        </row>
        <row r="668">
          <cell r="K668">
            <v>40844</v>
          </cell>
          <cell r="L668">
            <v>10</v>
          </cell>
          <cell r="M668">
            <v>4</v>
          </cell>
          <cell r="N668" t="str">
            <v>2011Q4</v>
          </cell>
        </row>
        <row r="669">
          <cell r="K669">
            <v>40845</v>
          </cell>
          <cell r="L669">
            <v>10</v>
          </cell>
          <cell r="M669">
            <v>4</v>
          </cell>
          <cell r="N669" t="str">
            <v>2011Q4</v>
          </cell>
        </row>
        <row r="670">
          <cell r="K670">
            <v>40846</v>
          </cell>
          <cell r="L670">
            <v>10</v>
          </cell>
          <cell r="M670">
            <v>4</v>
          </cell>
          <cell r="N670" t="str">
            <v>2011Q4</v>
          </cell>
        </row>
        <row r="671">
          <cell r="K671">
            <v>40847</v>
          </cell>
          <cell r="L671">
            <v>10</v>
          </cell>
          <cell r="M671">
            <v>4</v>
          </cell>
          <cell r="N671" t="str">
            <v>2011Q4</v>
          </cell>
        </row>
        <row r="672">
          <cell r="K672">
            <v>40848</v>
          </cell>
          <cell r="L672">
            <v>11</v>
          </cell>
          <cell r="M672">
            <v>4</v>
          </cell>
          <cell r="N672" t="str">
            <v>2011Q4</v>
          </cell>
        </row>
        <row r="673">
          <cell r="K673">
            <v>40849</v>
          </cell>
          <cell r="L673">
            <v>11</v>
          </cell>
          <cell r="M673">
            <v>4</v>
          </cell>
          <cell r="N673" t="str">
            <v>2011Q4</v>
          </cell>
        </row>
        <row r="674">
          <cell r="K674">
            <v>40850</v>
          </cell>
          <cell r="L674">
            <v>11</v>
          </cell>
          <cell r="M674">
            <v>4</v>
          </cell>
          <cell r="N674" t="str">
            <v>2011Q4</v>
          </cell>
        </row>
        <row r="675">
          <cell r="K675">
            <v>40851</v>
          </cell>
          <cell r="L675">
            <v>11</v>
          </cell>
          <cell r="M675">
            <v>4</v>
          </cell>
          <cell r="N675" t="str">
            <v>2011Q4</v>
          </cell>
        </row>
        <row r="676">
          <cell r="K676">
            <v>40852</v>
          </cell>
          <cell r="L676">
            <v>11</v>
          </cell>
          <cell r="M676">
            <v>4</v>
          </cell>
          <cell r="N676" t="str">
            <v>2011Q4</v>
          </cell>
        </row>
        <row r="677">
          <cell r="K677">
            <v>40853</v>
          </cell>
          <cell r="L677">
            <v>11</v>
          </cell>
          <cell r="M677">
            <v>4</v>
          </cell>
          <cell r="N677" t="str">
            <v>2011Q4</v>
          </cell>
        </row>
        <row r="678">
          <cell r="K678">
            <v>40854</v>
          </cell>
          <cell r="L678">
            <v>11</v>
          </cell>
          <cell r="M678">
            <v>4</v>
          </cell>
          <cell r="N678" t="str">
            <v>2011Q4</v>
          </cell>
        </row>
        <row r="679">
          <cell r="K679">
            <v>40855</v>
          </cell>
          <cell r="L679">
            <v>11</v>
          </cell>
          <cell r="M679">
            <v>4</v>
          </cell>
          <cell r="N679" t="str">
            <v>2011Q4</v>
          </cell>
        </row>
        <row r="680">
          <cell r="K680">
            <v>40856</v>
          </cell>
          <cell r="L680">
            <v>11</v>
          </cell>
          <cell r="M680">
            <v>4</v>
          </cell>
          <cell r="N680" t="str">
            <v>2011Q4</v>
          </cell>
        </row>
        <row r="681">
          <cell r="K681">
            <v>40857</v>
          </cell>
          <cell r="L681">
            <v>11</v>
          </cell>
          <cell r="M681">
            <v>4</v>
          </cell>
          <cell r="N681" t="str">
            <v>2011Q4</v>
          </cell>
        </row>
        <row r="682">
          <cell r="K682">
            <v>40858</v>
          </cell>
          <cell r="L682">
            <v>11</v>
          </cell>
          <cell r="M682">
            <v>4</v>
          </cell>
          <cell r="N682" t="str">
            <v>2011Q4</v>
          </cell>
        </row>
        <row r="683">
          <cell r="K683">
            <v>40859</v>
          </cell>
          <cell r="L683">
            <v>11</v>
          </cell>
          <cell r="M683">
            <v>4</v>
          </cell>
          <cell r="N683" t="str">
            <v>2011Q4</v>
          </cell>
        </row>
        <row r="684">
          <cell r="K684">
            <v>40860</v>
          </cell>
          <cell r="L684">
            <v>11</v>
          </cell>
          <cell r="M684">
            <v>4</v>
          </cell>
          <cell r="N684" t="str">
            <v>2011Q4</v>
          </cell>
        </row>
        <row r="685">
          <cell r="K685">
            <v>40861</v>
          </cell>
          <cell r="L685">
            <v>11</v>
          </cell>
          <cell r="M685">
            <v>4</v>
          </cell>
          <cell r="N685" t="str">
            <v>2011Q4</v>
          </cell>
        </row>
        <row r="686">
          <cell r="K686">
            <v>40862</v>
          </cell>
          <cell r="L686">
            <v>11</v>
          </cell>
          <cell r="M686">
            <v>4</v>
          </cell>
          <cell r="N686" t="str">
            <v>2011Q4</v>
          </cell>
        </row>
        <row r="687">
          <cell r="K687">
            <v>40863</v>
          </cell>
          <cell r="L687">
            <v>11</v>
          </cell>
          <cell r="M687">
            <v>4</v>
          </cell>
          <cell r="N687" t="str">
            <v>2011Q4</v>
          </cell>
        </row>
        <row r="688">
          <cell r="K688">
            <v>40864</v>
          </cell>
          <cell r="L688">
            <v>11</v>
          </cell>
          <cell r="M688">
            <v>4</v>
          </cell>
          <cell r="N688" t="str">
            <v>2011Q4</v>
          </cell>
        </row>
        <row r="689">
          <cell r="K689">
            <v>40865</v>
          </cell>
          <cell r="L689">
            <v>11</v>
          </cell>
          <cell r="M689">
            <v>4</v>
          </cell>
          <cell r="N689" t="str">
            <v>2011Q4</v>
          </cell>
        </row>
        <row r="690">
          <cell r="K690">
            <v>40866</v>
          </cell>
          <cell r="L690">
            <v>11</v>
          </cell>
          <cell r="M690">
            <v>4</v>
          </cell>
          <cell r="N690" t="str">
            <v>2011Q4</v>
          </cell>
        </row>
        <row r="691">
          <cell r="K691">
            <v>40867</v>
          </cell>
          <cell r="L691">
            <v>11</v>
          </cell>
          <cell r="M691">
            <v>4</v>
          </cell>
          <cell r="N691" t="str">
            <v>2011Q4</v>
          </cell>
        </row>
        <row r="692">
          <cell r="K692">
            <v>40868</v>
          </cell>
          <cell r="L692">
            <v>11</v>
          </cell>
          <cell r="M692">
            <v>4</v>
          </cell>
          <cell r="N692" t="str">
            <v>2011Q4</v>
          </cell>
        </row>
        <row r="693">
          <cell r="K693">
            <v>40869</v>
          </cell>
          <cell r="L693">
            <v>11</v>
          </cell>
          <cell r="M693">
            <v>4</v>
          </cell>
          <cell r="N693" t="str">
            <v>2011Q4</v>
          </cell>
        </row>
        <row r="694">
          <cell r="K694">
            <v>40870</v>
          </cell>
          <cell r="L694">
            <v>11</v>
          </cell>
          <cell r="M694">
            <v>4</v>
          </cell>
          <cell r="N694" t="str">
            <v>2011Q4</v>
          </cell>
        </row>
        <row r="695">
          <cell r="K695">
            <v>40871</v>
          </cell>
          <cell r="L695">
            <v>11</v>
          </cell>
          <cell r="M695">
            <v>4</v>
          </cell>
          <cell r="N695" t="str">
            <v>2011Q4</v>
          </cell>
        </row>
        <row r="696">
          <cell r="K696">
            <v>40872</v>
          </cell>
          <cell r="L696">
            <v>11</v>
          </cell>
          <cell r="M696">
            <v>4</v>
          </cell>
          <cell r="N696" t="str">
            <v>2011Q4</v>
          </cell>
        </row>
        <row r="697">
          <cell r="K697">
            <v>40873</v>
          </cell>
          <cell r="L697">
            <v>11</v>
          </cell>
          <cell r="M697">
            <v>4</v>
          </cell>
          <cell r="N697" t="str">
            <v>2011Q4</v>
          </cell>
        </row>
        <row r="698">
          <cell r="K698">
            <v>40874</v>
          </cell>
          <cell r="L698">
            <v>11</v>
          </cell>
          <cell r="M698">
            <v>4</v>
          </cell>
          <cell r="N698" t="str">
            <v>2011Q4</v>
          </cell>
        </row>
        <row r="699">
          <cell r="K699">
            <v>40875</v>
          </cell>
          <cell r="L699">
            <v>11</v>
          </cell>
          <cell r="M699">
            <v>4</v>
          </cell>
          <cell r="N699" t="str">
            <v>2011Q4</v>
          </cell>
        </row>
        <row r="700">
          <cell r="K700">
            <v>40876</v>
          </cell>
          <cell r="L700">
            <v>11</v>
          </cell>
          <cell r="M700">
            <v>4</v>
          </cell>
          <cell r="N700" t="str">
            <v>2011Q4</v>
          </cell>
        </row>
        <row r="701">
          <cell r="K701">
            <v>40877</v>
          </cell>
          <cell r="L701">
            <v>11</v>
          </cell>
          <cell r="M701">
            <v>4</v>
          </cell>
          <cell r="N701" t="str">
            <v>2011Q4</v>
          </cell>
        </row>
        <row r="702">
          <cell r="K702">
            <v>40878</v>
          </cell>
          <cell r="L702">
            <v>12</v>
          </cell>
          <cell r="M702">
            <v>4</v>
          </cell>
          <cell r="N702" t="str">
            <v>2011Q4</v>
          </cell>
        </row>
        <row r="703">
          <cell r="K703">
            <v>40879</v>
          </cell>
          <cell r="L703">
            <v>12</v>
          </cell>
          <cell r="M703">
            <v>4</v>
          </cell>
          <cell r="N703" t="str">
            <v>2011Q4</v>
          </cell>
        </row>
        <row r="704">
          <cell r="K704">
            <v>40880</v>
          </cell>
          <cell r="L704">
            <v>12</v>
          </cell>
          <cell r="M704">
            <v>4</v>
          </cell>
          <cell r="N704" t="str">
            <v>2011Q4</v>
          </cell>
        </row>
        <row r="705">
          <cell r="K705">
            <v>40881</v>
          </cell>
          <cell r="L705">
            <v>12</v>
          </cell>
          <cell r="M705">
            <v>4</v>
          </cell>
          <cell r="N705" t="str">
            <v>2011Q4</v>
          </cell>
        </row>
        <row r="706">
          <cell r="K706">
            <v>40882</v>
          </cell>
          <cell r="L706">
            <v>12</v>
          </cell>
          <cell r="M706">
            <v>4</v>
          </cell>
          <cell r="N706" t="str">
            <v>2011Q4</v>
          </cell>
        </row>
        <row r="707">
          <cell r="K707">
            <v>40883</v>
          </cell>
          <cell r="L707">
            <v>12</v>
          </cell>
          <cell r="M707">
            <v>4</v>
          </cell>
          <cell r="N707" t="str">
            <v>2011Q4</v>
          </cell>
        </row>
        <row r="708">
          <cell r="K708">
            <v>40884</v>
          </cell>
          <cell r="L708">
            <v>12</v>
          </cell>
          <cell r="M708">
            <v>4</v>
          </cell>
          <cell r="N708" t="str">
            <v>2011Q4</v>
          </cell>
        </row>
        <row r="709">
          <cell r="K709">
            <v>40885</v>
          </cell>
          <cell r="L709">
            <v>12</v>
          </cell>
          <cell r="M709">
            <v>4</v>
          </cell>
          <cell r="N709" t="str">
            <v>2011Q4</v>
          </cell>
        </row>
        <row r="710">
          <cell r="K710">
            <v>40886</v>
          </cell>
          <cell r="L710">
            <v>12</v>
          </cell>
          <cell r="M710">
            <v>4</v>
          </cell>
          <cell r="N710" t="str">
            <v>2011Q4</v>
          </cell>
        </row>
        <row r="711">
          <cell r="K711">
            <v>40887</v>
          </cell>
          <cell r="L711">
            <v>12</v>
          </cell>
          <cell r="M711">
            <v>4</v>
          </cell>
          <cell r="N711" t="str">
            <v>2011Q4</v>
          </cell>
        </row>
        <row r="712">
          <cell r="K712">
            <v>40888</v>
          </cell>
          <cell r="L712">
            <v>12</v>
          </cell>
          <cell r="M712">
            <v>4</v>
          </cell>
          <cell r="N712" t="str">
            <v>2011Q4</v>
          </cell>
        </row>
        <row r="713">
          <cell r="K713">
            <v>40889</v>
          </cell>
          <cell r="L713">
            <v>12</v>
          </cell>
          <cell r="M713">
            <v>4</v>
          </cell>
          <cell r="N713" t="str">
            <v>2011Q4</v>
          </cell>
        </row>
        <row r="714">
          <cell r="K714">
            <v>40890</v>
          </cell>
          <cell r="L714">
            <v>12</v>
          </cell>
          <cell r="M714">
            <v>4</v>
          </cell>
          <cell r="N714" t="str">
            <v>2011Q4</v>
          </cell>
        </row>
        <row r="715">
          <cell r="K715">
            <v>40891</v>
          </cell>
          <cell r="L715">
            <v>12</v>
          </cell>
          <cell r="M715">
            <v>4</v>
          </cell>
          <cell r="N715" t="str">
            <v>2011Q4</v>
          </cell>
        </row>
        <row r="716">
          <cell r="K716">
            <v>40892</v>
          </cell>
          <cell r="L716">
            <v>12</v>
          </cell>
          <cell r="M716">
            <v>4</v>
          </cell>
          <cell r="N716" t="str">
            <v>2011Q4</v>
          </cell>
        </row>
        <row r="717">
          <cell r="K717">
            <v>40893</v>
          </cell>
          <cell r="L717">
            <v>12</v>
          </cell>
          <cell r="M717">
            <v>4</v>
          </cell>
          <cell r="N717" t="str">
            <v>2011Q4</v>
          </cell>
        </row>
        <row r="718">
          <cell r="K718">
            <v>40894</v>
          </cell>
          <cell r="L718">
            <v>12</v>
          </cell>
          <cell r="M718">
            <v>4</v>
          </cell>
          <cell r="N718" t="str">
            <v>2011Q4</v>
          </cell>
        </row>
        <row r="719">
          <cell r="K719">
            <v>40895</v>
          </cell>
          <cell r="L719">
            <v>12</v>
          </cell>
          <cell r="M719">
            <v>4</v>
          </cell>
          <cell r="N719" t="str">
            <v>2011Q4</v>
          </cell>
        </row>
        <row r="720">
          <cell r="K720">
            <v>40896</v>
          </cell>
          <cell r="L720">
            <v>12</v>
          </cell>
          <cell r="M720">
            <v>4</v>
          </cell>
          <cell r="N720" t="str">
            <v>2011Q4</v>
          </cell>
        </row>
        <row r="721">
          <cell r="K721">
            <v>40897</v>
          </cell>
          <cell r="L721">
            <v>12</v>
          </cell>
          <cell r="M721">
            <v>4</v>
          </cell>
          <cell r="N721" t="str">
            <v>2011Q4</v>
          </cell>
        </row>
        <row r="722">
          <cell r="K722">
            <v>40898</v>
          </cell>
          <cell r="L722">
            <v>12</v>
          </cell>
          <cell r="M722">
            <v>4</v>
          </cell>
          <cell r="N722" t="str">
            <v>2011Q4</v>
          </cell>
        </row>
        <row r="723">
          <cell r="K723">
            <v>40899</v>
          </cell>
          <cell r="L723">
            <v>12</v>
          </cell>
          <cell r="M723">
            <v>4</v>
          </cell>
          <cell r="N723" t="str">
            <v>2011Q4</v>
          </cell>
        </row>
        <row r="724">
          <cell r="K724">
            <v>40900</v>
          </cell>
          <cell r="L724">
            <v>12</v>
          </cell>
          <cell r="M724">
            <v>4</v>
          </cell>
          <cell r="N724" t="str">
            <v>2011Q4</v>
          </cell>
        </row>
        <row r="725">
          <cell r="K725">
            <v>40901</v>
          </cell>
          <cell r="L725">
            <v>12</v>
          </cell>
          <cell r="M725">
            <v>4</v>
          </cell>
          <cell r="N725" t="str">
            <v>2011Q4</v>
          </cell>
        </row>
        <row r="726">
          <cell r="K726">
            <v>40902</v>
          </cell>
          <cell r="L726">
            <v>12</v>
          </cell>
          <cell r="M726">
            <v>4</v>
          </cell>
          <cell r="N726" t="str">
            <v>2011Q4</v>
          </cell>
        </row>
        <row r="727">
          <cell r="K727">
            <v>40903</v>
          </cell>
          <cell r="L727">
            <v>12</v>
          </cell>
          <cell r="M727">
            <v>4</v>
          </cell>
          <cell r="N727" t="str">
            <v>2011Q4</v>
          </cell>
        </row>
        <row r="728">
          <cell r="K728">
            <v>40904</v>
          </cell>
          <cell r="L728">
            <v>12</v>
          </cell>
          <cell r="M728">
            <v>4</v>
          </cell>
          <cell r="N728" t="str">
            <v>2011Q4</v>
          </cell>
        </row>
        <row r="729">
          <cell r="K729">
            <v>40905</v>
          </cell>
          <cell r="L729">
            <v>12</v>
          </cell>
          <cell r="M729">
            <v>4</v>
          </cell>
          <cell r="N729" t="str">
            <v>2011Q4</v>
          </cell>
        </row>
        <row r="730">
          <cell r="K730">
            <v>40906</v>
          </cell>
          <cell r="L730">
            <v>12</v>
          </cell>
          <cell r="M730">
            <v>4</v>
          </cell>
          <cell r="N730" t="str">
            <v>2011Q4</v>
          </cell>
        </row>
        <row r="731">
          <cell r="K731">
            <v>40907</v>
          </cell>
          <cell r="L731">
            <v>12</v>
          </cell>
          <cell r="M731">
            <v>4</v>
          </cell>
          <cell r="N731" t="str">
            <v>2011Q4</v>
          </cell>
        </row>
        <row r="732">
          <cell r="K732">
            <v>40908</v>
          </cell>
          <cell r="L732">
            <v>12</v>
          </cell>
          <cell r="M732">
            <v>4</v>
          </cell>
          <cell r="N732" t="str">
            <v>2011Q4</v>
          </cell>
        </row>
        <row r="733">
          <cell r="K733">
            <v>40909</v>
          </cell>
          <cell r="L733">
            <v>1</v>
          </cell>
          <cell r="M733">
            <v>1</v>
          </cell>
          <cell r="N733" t="str">
            <v>2012Q1</v>
          </cell>
        </row>
        <row r="734">
          <cell r="K734">
            <v>40910</v>
          </cell>
          <cell r="L734">
            <v>1</v>
          </cell>
          <cell r="M734">
            <v>1</v>
          </cell>
          <cell r="N734" t="str">
            <v>2012Q1</v>
          </cell>
        </row>
        <row r="735">
          <cell r="K735">
            <v>40911</v>
          </cell>
          <cell r="L735">
            <v>1</v>
          </cell>
          <cell r="M735">
            <v>1</v>
          </cell>
          <cell r="N735" t="str">
            <v>2012Q1</v>
          </cell>
        </row>
        <row r="736">
          <cell r="K736">
            <v>40912</v>
          </cell>
          <cell r="L736">
            <v>1</v>
          </cell>
          <cell r="M736">
            <v>1</v>
          </cell>
          <cell r="N736" t="str">
            <v>2012Q1</v>
          </cell>
        </row>
        <row r="737">
          <cell r="K737">
            <v>40913</v>
          </cell>
          <cell r="L737">
            <v>1</v>
          </cell>
          <cell r="M737">
            <v>1</v>
          </cell>
          <cell r="N737" t="str">
            <v>2012Q1</v>
          </cell>
        </row>
        <row r="738">
          <cell r="K738">
            <v>40914</v>
          </cell>
          <cell r="L738">
            <v>1</v>
          </cell>
          <cell r="M738">
            <v>1</v>
          </cell>
          <cell r="N738" t="str">
            <v>2012Q1</v>
          </cell>
        </row>
        <row r="739">
          <cell r="K739">
            <v>40915</v>
          </cell>
          <cell r="L739">
            <v>1</v>
          </cell>
          <cell r="M739">
            <v>1</v>
          </cell>
          <cell r="N739" t="str">
            <v>2012Q1</v>
          </cell>
        </row>
        <row r="740">
          <cell r="K740">
            <v>40916</v>
          </cell>
          <cell r="L740">
            <v>1</v>
          </cell>
          <cell r="M740">
            <v>1</v>
          </cell>
          <cell r="N740" t="str">
            <v>2012Q1</v>
          </cell>
        </row>
        <row r="741">
          <cell r="K741">
            <v>40917</v>
          </cell>
          <cell r="L741">
            <v>1</v>
          </cell>
          <cell r="M741">
            <v>1</v>
          </cell>
          <cell r="N741" t="str">
            <v>2012Q1</v>
          </cell>
        </row>
        <row r="742">
          <cell r="K742">
            <v>40918</v>
          </cell>
          <cell r="L742">
            <v>1</v>
          </cell>
          <cell r="M742">
            <v>1</v>
          </cell>
          <cell r="N742" t="str">
            <v>2012Q1</v>
          </cell>
        </row>
        <row r="743">
          <cell r="K743">
            <v>40919</v>
          </cell>
          <cell r="L743">
            <v>1</v>
          </cell>
          <cell r="M743">
            <v>1</v>
          </cell>
          <cell r="N743" t="str">
            <v>2012Q1</v>
          </cell>
        </row>
        <row r="744">
          <cell r="K744">
            <v>40920</v>
          </cell>
          <cell r="L744">
            <v>1</v>
          </cell>
          <cell r="M744">
            <v>1</v>
          </cell>
          <cell r="N744" t="str">
            <v>2012Q1</v>
          </cell>
        </row>
        <row r="745">
          <cell r="K745">
            <v>40921</v>
          </cell>
          <cell r="L745">
            <v>1</v>
          </cell>
          <cell r="M745">
            <v>1</v>
          </cell>
          <cell r="N745" t="str">
            <v>2012Q1</v>
          </cell>
        </row>
        <row r="746">
          <cell r="K746">
            <v>40922</v>
          </cell>
          <cell r="L746">
            <v>1</v>
          </cell>
          <cell r="M746">
            <v>1</v>
          </cell>
          <cell r="N746" t="str">
            <v>2012Q1</v>
          </cell>
        </row>
        <row r="747">
          <cell r="K747">
            <v>40923</v>
          </cell>
          <cell r="L747">
            <v>1</v>
          </cell>
          <cell r="M747">
            <v>1</v>
          </cell>
          <cell r="N747" t="str">
            <v>2012Q1</v>
          </cell>
        </row>
        <row r="748">
          <cell r="K748">
            <v>40924</v>
          </cell>
          <cell r="L748">
            <v>1</v>
          </cell>
          <cell r="M748">
            <v>1</v>
          </cell>
          <cell r="N748" t="str">
            <v>2012Q1</v>
          </cell>
        </row>
        <row r="749">
          <cell r="K749">
            <v>40925</v>
          </cell>
          <cell r="L749">
            <v>1</v>
          </cell>
          <cell r="M749">
            <v>1</v>
          </cell>
          <cell r="N749" t="str">
            <v>2012Q1</v>
          </cell>
        </row>
        <row r="750">
          <cell r="K750">
            <v>40926</v>
          </cell>
          <cell r="L750">
            <v>1</v>
          </cell>
          <cell r="M750">
            <v>1</v>
          </cell>
          <cell r="N750" t="str">
            <v>2012Q1</v>
          </cell>
        </row>
        <row r="751">
          <cell r="K751">
            <v>40927</v>
          </cell>
          <cell r="L751">
            <v>1</v>
          </cell>
          <cell r="M751">
            <v>1</v>
          </cell>
          <cell r="N751" t="str">
            <v>2012Q1</v>
          </cell>
        </row>
        <row r="752">
          <cell r="K752">
            <v>40928</v>
          </cell>
          <cell r="L752">
            <v>1</v>
          </cell>
          <cell r="M752">
            <v>1</v>
          </cell>
          <cell r="N752" t="str">
            <v>2012Q1</v>
          </cell>
        </row>
        <row r="753">
          <cell r="K753">
            <v>40929</v>
          </cell>
          <cell r="L753">
            <v>1</v>
          </cell>
          <cell r="M753">
            <v>1</v>
          </cell>
          <cell r="N753" t="str">
            <v>2012Q1</v>
          </cell>
        </row>
        <row r="754">
          <cell r="K754">
            <v>40930</v>
          </cell>
          <cell r="L754">
            <v>1</v>
          </cell>
          <cell r="M754">
            <v>1</v>
          </cell>
          <cell r="N754" t="str">
            <v>2012Q1</v>
          </cell>
        </row>
        <row r="755">
          <cell r="K755">
            <v>40931</v>
          </cell>
          <cell r="L755">
            <v>1</v>
          </cell>
          <cell r="M755">
            <v>1</v>
          </cell>
          <cell r="N755" t="str">
            <v>2012Q1</v>
          </cell>
        </row>
        <row r="756">
          <cell r="K756">
            <v>40932</v>
          </cell>
          <cell r="L756">
            <v>1</v>
          </cell>
          <cell r="M756">
            <v>1</v>
          </cell>
          <cell r="N756" t="str">
            <v>2012Q1</v>
          </cell>
        </row>
        <row r="757">
          <cell r="K757">
            <v>40933</v>
          </cell>
          <cell r="L757">
            <v>1</v>
          </cell>
          <cell r="M757">
            <v>1</v>
          </cell>
          <cell r="N757" t="str">
            <v>2012Q1</v>
          </cell>
        </row>
        <row r="758">
          <cell r="K758">
            <v>40934</v>
          </cell>
          <cell r="L758">
            <v>1</v>
          </cell>
          <cell r="M758">
            <v>1</v>
          </cell>
          <cell r="N758" t="str">
            <v>2012Q1</v>
          </cell>
        </row>
        <row r="759">
          <cell r="K759">
            <v>40935</v>
          </cell>
          <cell r="L759">
            <v>1</v>
          </cell>
          <cell r="M759">
            <v>1</v>
          </cell>
          <cell r="N759" t="str">
            <v>2012Q1</v>
          </cell>
        </row>
        <row r="760">
          <cell r="K760">
            <v>40936</v>
          </cell>
          <cell r="L760">
            <v>1</v>
          </cell>
          <cell r="M760">
            <v>1</v>
          </cell>
          <cell r="N760" t="str">
            <v>2012Q1</v>
          </cell>
        </row>
        <row r="761">
          <cell r="K761">
            <v>40937</v>
          </cell>
          <cell r="L761">
            <v>1</v>
          </cell>
          <cell r="M761">
            <v>1</v>
          </cell>
          <cell r="N761" t="str">
            <v>2012Q1</v>
          </cell>
        </row>
        <row r="762">
          <cell r="K762">
            <v>40938</v>
          </cell>
          <cell r="L762">
            <v>1</v>
          </cell>
          <cell r="M762">
            <v>1</v>
          </cell>
          <cell r="N762" t="str">
            <v>2012Q1</v>
          </cell>
        </row>
        <row r="763">
          <cell r="K763">
            <v>40939</v>
          </cell>
          <cell r="L763">
            <v>1</v>
          </cell>
          <cell r="M763">
            <v>1</v>
          </cell>
          <cell r="N763" t="str">
            <v>2012Q1</v>
          </cell>
        </row>
        <row r="764">
          <cell r="K764">
            <v>40940</v>
          </cell>
          <cell r="L764">
            <v>2</v>
          </cell>
          <cell r="M764">
            <v>1</v>
          </cell>
          <cell r="N764" t="str">
            <v>2012Q1</v>
          </cell>
        </row>
        <row r="765">
          <cell r="K765">
            <v>40941</v>
          </cell>
          <cell r="L765">
            <v>2</v>
          </cell>
          <cell r="M765">
            <v>1</v>
          </cell>
          <cell r="N765" t="str">
            <v>2012Q1</v>
          </cell>
        </row>
        <row r="766">
          <cell r="K766">
            <v>40942</v>
          </cell>
          <cell r="L766">
            <v>2</v>
          </cell>
          <cell r="M766">
            <v>1</v>
          </cell>
          <cell r="N766" t="str">
            <v>2012Q1</v>
          </cell>
        </row>
        <row r="767">
          <cell r="K767">
            <v>40943</v>
          </cell>
          <cell r="L767">
            <v>2</v>
          </cell>
          <cell r="M767">
            <v>1</v>
          </cell>
          <cell r="N767" t="str">
            <v>2012Q1</v>
          </cell>
        </row>
        <row r="768">
          <cell r="K768">
            <v>40944</v>
          </cell>
          <cell r="L768">
            <v>2</v>
          </cell>
          <cell r="M768">
            <v>1</v>
          </cell>
          <cell r="N768" t="str">
            <v>2012Q1</v>
          </cell>
        </row>
        <row r="769">
          <cell r="K769">
            <v>40945</v>
          </cell>
          <cell r="L769">
            <v>2</v>
          </cell>
          <cell r="M769">
            <v>1</v>
          </cell>
          <cell r="N769" t="str">
            <v>2012Q1</v>
          </cell>
        </row>
        <row r="770">
          <cell r="K770">
            <v>40946</v>
          </cell>
          <cell r="L770">
            <v>2</v>
          </cell>
          <cell r="M770">
            <v>1</v>
          </cell>
          <cell r="N770" t="str">
            <v>2012Q1</v>
          </cell>
        </row>
        <row r="771">
          <cell r="K771">
            <v>40947</v>
          </cell>
          <cell r="L771">
            <v>2</v>
          </cell>
          <cell r="M771">
            <v>1</v>
          </cell>
          <cell r="N771" t="str">
            <v>2012Q1</v>
          </cell>
        </row>
        <row r="772">
          <cell r="K772">
            <v>40948</v>
          </cell>
          <cell r="L772">
            <v>2</v>
          </cell>
          <cell r="M772">
            <v>1</v>
          </cell>
          <cell r="N772" t="str">
            <v>2012Q1</v>
          </cell>
        </row>
        <row r="773">
          <cell r="K773">
            <v>40949</v>
          </cell>
          <cell r="L773">
            <v>2</v>
          </cell>
          <cell r="M773">
            <v>1</v>
          </cell>
          <cell r="N773" t="str">
            <v>2012Q1</v>
          </cell>
        </row>
        <row r="774">
          <cell r="K774">
            <v>40950</v>
          </cell>
          <cell r="L774">
            <v>2</v>
          </cell>
          <cell r="M774">
            <v>1</v>
          </cell>
          <cell r="N774" t="str">
            <v>2012Q1</v>
          </cell>
        </row>
        <row r="775">
          <cell r="K775">
            <v>40951</v>
          </cell>
          <cell r="L775">
            <v>2</v>
          </cell>
          <cell r="M775">
            <v>1</v>
          </cell>
          <cell r="N775" t="str">
            <v>2012Q1</v>
          </cell>
        </row>
        <row r="776">
          <cell r="K776">
            <v>40952</v>
          </cell>
          <cell r="L776">
            <v>2</v>
          </cell>
          <cell r="M776">
            <v>1</v>
          </cell>
          <cell r="N776" t="str">
            <v>2012Q1</v>
          </cell>
        </row>
        <row r="777">
          <cell r="K777">
            <v>40953</v>
          </cell>
          <cell r="L777">
            <v>2</v>
          </cell>
          <cell r="M777">
            <v>1</v>
          </cell>
          <cell r="N777" t="str">
            <v>2012Q1</v>
          </cell>
        </row>
        <row r="778">
          <cell r="K778">
            <v>40954</v>
          </cell>
          <cell r="L778">
            <v>2</v>
          </cell>
          <cell r="M778">
            <v>1</v>
          </cell>
          <cell r="N778" t="str">
            <v>2012Q1</v>
          </cell>
        </row>
        <row r="779">
          <cell r="K779">
            <v>40955</v>
          </cell>
          <cell r="L779">
            <v>2</v>
          </cell>
          <cell r="M779">
            <v>1</v>
          </cell>
          <cell r="N779" t="str">
            <v>2012Q1</v>
          </cell>
        </row>
        <row r="780">
          <cell r="K780">
            <v>40956</v>
          </cell>
          <cell r="L780">
            <v>2</v>
          </cell>
          <cell r="M780">
            <v>1</v>
          </cell>
          <cell r="N780" t="str">
            <v>2012Q1</v>
          </cell>
        </row>
        <row r="781">
          <cell r="K781">
            <v>40957</v>
          </cell>
          <cell r="L781">
            <v>2</v>
          </cell>
          <cell r="M781">
            <v>1</v>
          </cell>
          <cell r="N781" t="str">
            <v>2012Q1</v>
          </cell>
        </row>
        <row r="782">
          <cell r="K782">
            <v>40958</v>
          </cell>
          <cell r="L782">
            <v>2</v>
          </cell>
          <cell r="M782">
            <v>1</v>
          </cell>
          <cell r="N782" t="str">
            <v>2012Q1</v>
          </cell>
        </row>
        <row r="783">
          <cell r="K783">
            <v>40959</v>
          </cell>
          <cell r="L783">
            <v>2</v>
          </cell>
          <cell r="M783">
            <v>1</v>
          </cell>
          <cell r="N783" t="str">
            <v>2012Q1</v>
          </cell>
        </row>
        <row r="784">
          <cell r="K784">
            <v>40960</v>
          </cell>
          <cell r="L784">
            <v>2</v>
          </cell>
          <cell r="M784">
            <v>1</v>
          </cell>
          <cell r="N784" t="str">
            <v>2012Q1</v>
          </cell>
        </row>
        <row r="785">
          <cell r="K785">
            <v>40961</v>
          </cell>
          <cell r="L785">
            <v>2</v>
          </cell>
          <cell r="M785">
            <v>1</v>
          </cell>
          <cell r="N785" t="str">
            <v>2012Q1</v>
          </cell>
        </row>
        <row r="786">
          <cell r="K786">
            <v>40962</v>
          </cell>
          <cell r="L786">
            <v>2</v>
          </cell>
          <cell r="M786">
            <v>1</v>
          </cell>
          <cell r="N786" t="str">
            <v>2012Q1</v>
          </cell>
        </row>
        <row r="787">
          <cell r="K787">
            <v>40963</v>
          </cell>
          <cell r="L787">
            <v>2</v>
          </cell>
          <cell r="M787">
            <v>1</v>
          </cell>
          <cell r="N787" t="str">
            <v>2012Q1</v>
          </cell>
        </row>
        <row r="788">
          <cell r="K788">
            <v>40964</v>
          </cell>
          <cell r="L788">
            <v>2</v>
          </cell>
          <cell r="M788">
            <v>1</v>
          </cell>
          <cell r="N788" t="str">
            <v>2012Q1</v>
          </cell>
        </row>
        <row r="789">
          <cell r="K789">
            <v>40965</v>
          </cell>
          <cell r="L789">
            <v>2</v>
          </cell>
          <cell r="M789">
            <v>1</v>
          </cell>
          <cell r="N789" t="str">
            <v>2012Q1</v>
          </cell>
        </row>
        <row r="790">
          <cell r="K790">
            <v>40966</v>
          </cell>
          <cell r="L790">
            <v>2</v>
          </cell>
          <cell r="M790">
            <v>1</v>
          </cell>
          <cell r="N790" t="str">
            <v>2012Q1</v>
          </cell>
        </row>
        <row r="791">
          <cell r="K791">
            <v>40967</v>
          </cell>
          <cell r="L791">
            <v>2</v>
          </cell>
          <cell r="M791">
            <v>1</v>
          </cell>
          <cell r="N791" t="str">
            <v>2012Q1</v>
          </cell>
        </row>
        <row r="792">
          <cell r="K792">
            <v>40968</v>
          </cell>
          <cell r="L792">
            <v>2</v>
          </cell>
          <cell r="M792">
            <v>1</v>
          </cell>
          <cell r="N792" t="str">
            <v>2012Q1</v>
          </cell>
        </row>
        <row r="793">
          <cell r="K793">
            <v>40969</v>
          </cell>
          <cell r="L793">
            <v>3</v>
          </cell>
          <cell r="M793">
            <v>1</v>
          </cell>
          <cell r="N793" t="str">
            <v>2012Q1</v>
          </cell>
        </row>
        <row r="794">
          <cell r="K794">
            <v>40970</v>
          </cell>
          <cell r="L794">
            <v>3</v>
          </cell>
          <cell r="M794">
            <v>1</v>
          </cell>
          <cell r="N794" t="str">
            <v>2012Q1</v>
          </cell>
        </row>
        <row r="795">
          <cell r="K795">
            <v>40971</v>
          </cell>
          <cell r="L795">
            <v>3</v>
          </cell>
          <cell r="M795">
            <v>1</v>
          </cell>
          <cell r="N795" t="str">
            <v>2012Q1</v>
          </cell>
        </row>
        <row r="796">
          <cell r="K796">
            <v>40972</v>
          </cell>
          <cell r="L796">
            <v>3</v>
          </cell>
          <cell r="M796">
            <v>1</v>
          </cell>
          <cell r="N796" t="str">
            <v>2012Q1</v>
          </cell>
        </row>
        <row r="797">
          <cell r="K797">
            <v>40973</v>
          </cell>
          <cell r="L797">
            <v>3</v>
          </cell>
          <cell r="M797">
            <v>1</v>
          </cell>
          <cell r="N797" t="str">
            <v>2012Q1</v>
          </cell>
        </row>
        <row r="798">
          <cell r="K798">
            <v>40974</v>
          </cell>
          <cell r="L798">
            <v>3</v>
          </cell>
          <cell r="M798">
            <v>1</v>
          </cell>
          <cell r="N798" t="str">
            <v>2012Q1</v>
          </cell>
        </row>
        <row r="799">
          <cell r="K799">
            <v>40975</v>
          </cell>
          <cell r="L799">
            <v>3</v>
          </cell>
          <cell r="M799">
            <v>1</v>
          </cell>
          <cell r="N799" t="str">
            <v>2012Q1</v>
          </cell>
        </row>
        <row r="800">
          <cell r="K800">
            <v>40976</v>
          </cell>
          <cell r="L800">
            <v>3</v>
          </cell>
          <cell r="M800">
            <v>1</v>
          </cell>
          <cell r="N800" t="str">
            <v>2012Q1</v>
          </cell>
        </row>
        <row r="801">
          <cell r="K801">
            <v>40977</v>
          </cell>
          <cell r="L801">
            <v>3</v>
          </cell>
          <cell r="M801">
            <v>1</v>
          </cell>
          <cell r="N801" t="str">
            <v>2012Q1</v>
          </cell>
        </row>
        <row r="802">
          <cell r="K802">
            <v>40978</v>
          </cell>
          <cell r="L802">
            <v>3</v>
          </cell>
          <cell r="M802">
            <v>1</v>
          </cell>
          <cell r="N802" t="str">
            <v>2012Q1</v>
          </cell>
        </row>
        <row r="803">
          <cell r="K803">
            <v>40979</v>
          </cell>
          <cell r="L803">
            <v>3</v>
          </cell>
          <cell r="M803">
            <v>1</v>
          </cell>
          <cell r="N803" t="str">
            <v>2012Q1</v>
          </cell>
        </row>
        <row r="804">
          <cell r="K804">
            <v>40980</v>
          </cell>
          <cell r="L804">
            <v>3</v>
          </cell>
          <cell r="M804">
            <v>1</v>
          </cell>
          <cell r="N804" t="str">
            <v>2012Q1</v>
          </cell>
        </row>
        <row r="805">
          <cell r="K805">
            <v>40981</v>
          </cell>
          <cell r="L805">
            <v>3</v>
          </cell>
          <cell r="M805">
            <v>1</v>
          </cell>
          <cell r="N805" t="str">
            <v>2012Q1</v>
          </cell>
        </row>
        <row r="806">
          <cell r="K806">
            <v>40982</v>
          </cell>
          <cell r="L806">
            <v>3</v>
          </cell>
          <cell r="M806">
            <v>1</v>
          </cell>
          <cell r="N806" t="str">
            <v>2012Q1</v>
          </cell>
        </row>
        <row r="807">
          <cell r="K807">
            <v>40983</v>
          </cell>
          <cell r="L807">
            <v>3</v>
          </cell>
          <cell r="M807">
            <v>1</v>
          </cell>
          <cell r="N807" t="str">
            <v>2012Q1</v>
          </cell>
        </row>
        <row r="808">
          <cell r="K808">
            <v>40984</v>
          </cell>
          <cell r="L808">
            <v>3</v>
          </cell>
          <cell r="M808">
            <v>1</v>
          </cell>
          <cell r="N808" t="str">
            <v>2012Q1</v>
          </cell>
        </row>
        <row r="809">
          <cell r="K809">
            <v>40985</v>
          </cell>
          <cell r="L809">
            <v>3</v>
          </cell>
          <cell r="M809">
            <v>1</v>
          </cell>
          <cell r="N809" t="str">
            <v>2012Q1</v>
          </cell>
        </row>
        <row r="810">
          <cell r="K810">
            <v>40986</v>
          </cell>
          <cell r="L810">
            <v>3</v>
          </cell>
          <cell r="M810">
            <v>1</v>
          </cell>
          <cell r="N810" t="str">
            <v>2012Q1</v>
          </cell>
        </row>
        <row r="811">
          <cell r="K811">
            <v>40987</v>
          </cell>
          <cell r="L811">
            <v>3</v>
          </cell>
          <cell r="M811">
            <v>1</v>
          </cell>
          <cell r="N811" t="str">
            <v>2012Q1</v>
          </cell>
        </row>
        <row r="812">
          <cell r="K812">
            <v>40988</v>
          </cell>
          <cell r="L812">
            <v>3</v>
          </cell>
          <cell r="M812">
            <v>1</v>
          </cell>
          <cell r="N812" t="str">
            <v>2012Q1</v>
          </cell>
        </row>
        <row r="813">
          <cell r="K813">
            <v>40989</v>
          </cell>
          <cell r="L813">
            <v>3</v>
          </cell>
          <cell r="M813">
            <v>1</v>
          </cell>
          <cell r="N813" t="str">
            <v>2012Q1</v>
          </cell>
        </row>
        <row r="814">
          <cell r="K814">
            <v>40990</v>
          </cell>
          <cell r="L814">
            <v>3</v>
          </cell>
          <cell r="M814">
            <v>1</v>
          </cell>
          <cell r="N814" t="str">
            <v>2012Q1</v>
          </cell>
        </row>
        <row r="815">
          <cell r="K815">
            <v>40991</v>
          </cell>
          <cell r="L815">
            <v>3</v>
          </cell>
          <cell r="M815">
            <v>1</v>
          </cell>
          <cell r="N815" t="str">
            <v>2012Q1</v>
          </cell>
        </row>
        <row r="816">
          <cell r="K816">
            <v>40992</v>
          </cell>
          <cell r="L816">
            <v>3</v>
          </cell>
          <cell r="M816">
            <v>1</v>
          </cell>
          <cell r="N816" t="str">
            <v>2012Q1</v>
          </cell>
        </row>
        <row r="817">
          <cell r="K817">
            <v>40993</v>
          </cell>
          <cell r="L817">
            <v>3</v>
          </cell>
          <cell r="M817">
            <v>1</v>
          </cell>
          <cell r="N817" t="str">
            <v>2012Q1</v>
          </cell>
        </row>
        <row r="818">
          <cell r="K818">
            <v>40994</v>
          </cell>
          <cell r="L818">
            <v>3</v>
          </cell>
          <cell r="M818">
            <v>1</v>
          </cell>
          <cell r="N818" t="str">
            <v>2012Q1</v>
          </cell>
        </row>
        <row r="819">
          <cell r="K819">
            <v>40995</v>
          </cell>
          <cell r="L819">
            <v>3</v>
          </cell>
          <cell r="M819">
            <v>1</v>
          </cell>
          <cell r="N819" t="str">
            <v>2012Q1</v>
          </cell>
        </row>
        <row r="820">
          <cell r="K820">
            <v>40996</v>
          </cell>
          <cell r="L820">
            <v>3</v>
          </cell>
          <cell r="M820">
            <v>1</v>
          </cell>
          <cell r="N820" t="str">
            <v>2012Q1</v>
          </cell>
        </row>
        <row r="821">
          <cell r="K821">
            <v>40997</v>
          </cell>
          <cell r="L821">
            <v>3</v>
          </cell>
          <cell r="M821">
            <v>1</v>
          </cell>
          <cell r="N821" t="str">
            <v>2012Q1</v>
          </cell>
        </row>
        <row r="822">
          <cell r="K822">
            <v>40998</v>
          </cell>
          <cell r="L822">
            <v>3</v>
          </cell>
          <cell r="M822">
            <v>1</v>
          </cell>
          <cell r="N822" t="str">
            <v>2012Q1</v>
          </cell>
        </row>
        <row r="823">
          <cell r="K823">
            <v>40999</v>
          </cell>
          <cell r="L823">
            <v>3</v>
          </cell>
          <cell r="M823">
            <v>1</v>
          </cell>
          <cell r="N823" t="str">
            <v>2012Q1</v>
          </cell>
        </row>
        <row r="824">
          <cell r="K824">
            <v>41000</v>
          </cell>
          <cell r="L824">
            <v>4</v>
          </cell>
          <cell r="M824">
            <v>2</v>
          </cell>
          <cell r="N824" t="str">
            <v>2012Q2</v>
          </cell>
        </row>
        <row r="825">
          <cell r="K825">
            <v>41001</v>
          </cell>
          <cell r="L825">
            <v>4</v>
          </cell>
          <cell r="M825">
            <v>2</v>
          </cell>
          <cell r="N825" t="str">
            <v>2012Q2</v>
          </cell>
        </row>
        <row r="826">
          <cell r="K826">
            <v>41002</v>
          </cell>
          <cell r="L826">
            <v>4</v>
          </cell>
          <cell r="M826">
            <v>2</v>
          </cell>
          <cell r="N826" t="str">
            <v>2012Q2</v>
          </cell>
        </row>
        <row r="827">
          <cell r="K827">
            <v>41003</v>
          </cell>
          <cell r="L827">
            <v>4</v>
          </cell>
          <cell r="M827">
            <v>2</v>
          </cell>
          <cell r="N827" t="str">
            <v>2012Q2</v>
          </cell>
        </row>
        <row r="828">
          <cell r="K828">
            <v>41004</v>
          </cell>
          <cell r="L828">
            <v>4</v>
          </cell>
          <cell r="M828">
            <v>2</v>
          </cell>
          <cell r="N828" t="str">
            <v>2012Q2</v>
          </cell>
        </row>
        <row r="829">
          <cell r="K829">
            <v>41005</v>
          </cell>
          <cell r="L829">
            <v>4</v>
          </cell>
          <cell r="M829">
            <v>2</v>
          </cell>
          <cell r="N829" t="str">
            <v>2012Q2</v>
          </cell>
        </row>
        <row r="830">
          <cell r="K830">
            <v>41006</v>
          </cell>
          <cell r="L830">
            <v>4</v>
          </cell>
          <cell r="M830">
            <v>2</v>
          </cell>
          <cell r="N830" t="str">
            <v>2012Q2</v>
          </cell>
        </row>
        <row r="831">
          <cell r="K831">
            <v>41007</v>
          </cell>
          <cell r="L831">
            <v>4</v>
          </cell>
          <cell r="M831">
            <v>2</v>
          </cell>
          <cell r="N831" t="str">
            <v>2012Q2</v>
          </cell>
        </row>
        <row r="832">
          <cell r="K832">
            <v>41008</v>
          </cell>
          <cell r="L832">
            <v>4</v>
          </cell>
          <cell r="M832">
            <v>2</v>
          </cell>
          <cell r="N832" t="str">
            <v>2012Q2</v>
          </cell>
        </row>
        <row r="833">
          <cell r="K833">
            <v>41009</v>
          </cell>
          <cell r="L833">
            <v>4</v>
          </cell>
          <cell r="M833">
            <v>2</v>
          </cell>
          <cell r="N833" t="str">
            <v>2012Q2</v>
          </cell>
        </row>
        <row r="834">
          <cell r="K834">
            <v>41010</v>
          </cell>
          <cell r="L834">
            <v>4</v>
          </cell>
          <cell r="M834">
            <v>2</v>
          </cell>
          <cell r="N834" t="str">
            <v>2012Q2</v>
          </cell>
        </row>
        <row r="835">
          <cell r="K835">
            <v>41011</v>
          </cell>
          <cell r="L835">
            <v>4</v>
          </cell>
          <cell r="M835">
            <v>2</v>
          </cell>
          <cell r="N835" t="str">
            <v>2012Q2</v>
          </cell>
        </row>
        <row r="836">
          <cell r="K836">
            <v>41012</v>
          </cell>
          <cell r="L836">
            <v>4</v>
          </cell>
          <cell r="M836">
            <v>2</v>
          </cell>
          <cell r="N836" t="str">
            <v>2012Q2</v>
          </cell>
        </row>
        <row r="837">
          <cell r="K837">
            <v>41013</v>
          </cell>
          <cell r="L837">
            <v>4</v>
          </cell>
          <cell r="M837">
            <v>2</v>
          </cell>
          <cell r="N837" t="str">
            <v>2012Q2</v>
          </cell>
        </row>
        <row r="838">
          <cell r="K838">
            <v>41014</v>
          </cell>
          <cell r="L838">
            <v>4</v>
          </cell>
          <cell r="M838">
            <v>2</v>
          </cell>
          <cell r="N838" t="str">
            <v>2012Q2</v>
          </cell>
        </row>
        <row r="839">
          <cell r="K839">
            <v>41015</v>
          </cell>
          <cell r="L839">
            <v>4</v>
          </cell>
          <cell r="M839">
            <v>2</v>
          </cell>
          <cell r="N839" t="str">
            <v>2012Q2</v>
          </cell>
        </row>
        <row r="840">
          <cell r="K840">
            <v>41016</v>
          </cell>
          <cell r="L840">
            <v>4</v>
          </cell>
          <cell r="M840">
            <v>2</v>
          </cell>
          <cell r="N840" t="str">
            <v>2012Q2</v>
          </cell>
        </row>
        <row r="841">
          <cell r="K841">
            <v>41017</v>
          </cell>
          <cell r="L841">
            <v>4</v>
          </cell>
          <cell r="M841">
            <v>2</v>
          </cell>
          <cell r="N841" t="str">
            <v>2012Q2</v>
          </cell>
        </row>
        <row r="842">
          <cell r="K842">
            <v>41018</v>
          </cell>
          <cell r="L842">
            <v>4</v>
          </cell>
          <cell r="M842">
            <v>2</v>
          </cell>
          <cell r="N842" t="str">
            <v>2012Q2</v>
          </cell>
        </row>
        <row r="843">
          <cell r="K843">
            <v>41019</v>
          </cell>
          <cell r="L843">
            <v>4</v>
          </cell>
          <cell r="M843">
            <v>2</v>
          </cell>
          <cell r="N843" t="str">
            <v>2012Q2</v>
          </cell>
        </row>
        <row r="844">
          <cell r="K844">
            <v>41020</v>
          </cell>
          <cell r="L844">
            <v>4</v>
          </cell>
          <cell r="M844">
            <v>2</v>
          </cell>
          <cell r="N844" t="str">
            <v>2012Q2</v>
          </cell>
        </row>
        <row r="845">
          <cell r="K845">
            <v>41021</v>
          </cell>
          <cell r="L845">
            <v>4</v>
          </cell>
          <cell r="M845">
            <v>2</v>
          </cell>
          <cell r="N845" t="str">
            <v>2012Q2</v>
          </cell>
        </row>
        <row r="846">
          <cell r="K846">
            <v>41022</v>
          </cell>
          <cell r="L846">
            <v>4</v>
          </cell>
          <cell r="M846">
            <v>2</v>
          </cell>
          <cell r="N846" t="str">
            <v>2012Q2</v>
          </cell>
        </row>
        <row r="847">
          <cell r="K847">
            <v>41023</v>
          </cell>
          <cell r="L847">
            <v>4</v>
          </cell>
          <cell r="M847">
            <v>2</v>
          </cell>
          <cell r="N847" t="str">
            <v>2012Q2</v>
          </cell>
        </row>
        <row r="848">
          <cell r="K848">
            <v>41024</v>
          </cell>
          <cell r="L848">
            <v>4</v>
          </cell>
          <cell r="M848">
            <v>2</v>
          </cell>
          <cell r="N848" t="str">
            <v>2012Q2</v>
          </cell>
        </row>
        <row r="849">
          <cell r="K849">
            <v>41025</v>
          </cell>
          <cell r="L849">
            <v>4</v>
          </cell>
          <cell r="M849">
            <v>2</v>
          </cell>
          <cell r="N849" t="str">
            <v>2012Q2</v>
          </cell>
        </row>
        <row r="850">
          <cell r="K850">
            <v>41026</v>
          </cell>
          <cell r="L850">
            <v>4</v>
          </cell>
          <cell r="M850">
            <v>2</v>
          </cell>
          <cell r="N850" t="str">
            <v>2012Q2</v>
          </cell>
        </row>
        <row r="851">
          <cell r="K851">
            <v>41027</v>
          </cell>
          <cell r="L851">
            <v>4</v>
          </cell>
          <cell r="M851">
            <v>2</v>
          </cell>
          <cell r="N851" t="str">
            <v>2012Q2</v>
          </cell>
        </row>
        <row r="852">
          <cell r="K852">
            <v>41028</v>
          </cell>
          <cell r="L852">
            <v>4</v>
          </cell>
          <cell r="M852">
            <v>2</v>
          </cell>
          <cell r="N852" t="str">
            <v>2012Q2</v>
          </cell>
        </row>
        <row r="853">
          <cell r="K853">
            <v>41029</v>
          </cell>
          <cell r="L853">
            <v>4</v>
          </cell>
          <cell r="M853">
            <v>2</v>
          </cell>
          <cell r="N853" t="str">
            <v>2012Q2</v>
          </cell>
        </row>
        <row r="854">
          <cell r="K854">
            <v>41030</v>
          </cell>
          <cell r="L854">
            <v>5</v>
          </cell>
          <cell r="M854">
            <v>2</v>
          </cell>
          <cell r="N854" t="str">
            <v>2012Q2</v>
          </cell>
        </row>
        <row r="855">
          <cell r="K855">
            <v>41031</v>
          </cell>
          <cell r="L855">
            <v>5</v>
          </cell>
          <cell r="M855">
            <v>2</v>
          </cell>
          <cell r="N855" t="str">
            <v>2012Q2</v>
          </cell>
        </row>
        <row r="856">
          <cell r="K856">
            <v>41032</v>
          </cell>
          <cell r="L856">
            <v>5</v>
          </cell>
          <cell r="M856">
            <v>2</v>
          </cell>
          <cell r="N856" t="str">
            <v>2012Q2</v>
          </cell>
        </row>
        <row r="857">
          <cell r="K857">
            <v>41033</v>
          </cell>
          <cell r="L857">
            <v>5</v>
          </cell>
          <cell r="M857">
            <v>2</v>
          </cell>
          <cell r="N857" t="str">
            <v>2012Q2</v>
          </cell>
        </row>
        <row r="858">
          <cell r="K858">
            <v>41034</v>
          </cell>
          <cell r="L858">
            <v>5</v>
          </cell>
          <cell r="M858">
            <v>2</v>
          </cell>
          <cell r="N858" t="str">
            <v>2012Q2</v>
          </cell>
        </row>
        <row r="859">
          <cell r="K859">
            <v>41035</v>
          </cell>
          <cell r="L859">
            <v>5</v>
          </cell>
          <cell r="M859">
            <v>2</v>
          </cell>
          <cell r="N859" t="str">
            <v>2012Q2</v>
          </cell>
        </row>
        <row r="860">
          <cell r="K860">
            <v>41036</v>
          </cell>
          <cell r="L860">
            <v>5</v>
          </cell>
          <cell r="M860">
            <v>2</v>
          </cell>
          <cell r="N860" t="str">
            <v>2012Q2</v>
          </cell>
        </row>
        <row r="861">
          <cell r="K861">
            <v>41037</v>
          </cell>
          <cell r="L861">
            <v>5</v>
          </cell>
          <cell r="M861">
            <v>2</v>
          </cell>
          <cell r="N861" t="str">
            <v>2012Q2</v>
          </cell>
        </row>
        <row r="862">
          <cell r="K862">
            <v>41038</v>
          </cell>
          <cell r="L862">
            <v>5</v>
          </cell>
          <cell r="M862">
            <v>2</v>
          </cell>
          <cell r="N862" t="str">
            <v>2012Q2</v>
          </cell>
        </row>
        <row r="863">
          <cell r="K863">
            <v>41039</v>
          </cell>
          <cell r="L863">
            <v>5</v>
          </cell>
          <cell r="M863">
            <v>2</v>
          </cell>
          <cell r="N863" t="str">
            <v>2012Q2</v>
          </cell>
        </row>
        <row r="864">
          <cell r="K864">
            <v>41040</v>
          </cell>
          <cell r="L864">
            <v>5</v>
          </cell>
          <cell r="M864">
            <v>2</v>
          </cell>
          <cell r="N864" t="str">
            <v>2012Q2</v>
          </cell>
        </row>
        <row r="865">
          <cell r="K865">
            <v>41041</v>
          </cell>
          <cell r="L865">
            <v>5</v>
          </cell>
          <cell r="M865">
            <v>2</v>
          </cell>
          <cell r="N865" t="str">
            <v>2012Q2</v>
          </cell>
        </row>
        <row r="866">
          <cell r="K866">
            <v>41042</v>
          </cell>
          <cell r="L866">
            <v>5</v>
          </cell>
          <cell r="M866">
            <v>2</v>
          </cell>
          <cell r="N866" t="str">
            <v>2012Q2</v>
          </cell>
        </row>
        <row r="867">
          <cell r="K867">
            <v>41043</v>
          </cell>
          <cell r="L867">
            <v>5</v>
          </cell>
          <cell r="M867">
            <v>2</v>
          </cell>
          <cell r="N867" t="str">
            <v>2012Q2</v>
          </cell>
        </row>
        <row r="868">
          <cell r="K868">
            <v>41044</v>
          </cell>
          <cell r="L868">
            <v>5</v>
          </cell>
          <cell r="M868">
            <v>2</v>
          </cell>
          <cell r="N868" t="str">
            <v>2012Q2</v>
          </cell>
        </row>
        <row r="869">
          <cell r="K869">
            <v>41045</v>
          </cell>
          <cell r="L869">
            <v>5</v>
          </cell>
          <cell r="M869">
            <v>2</v>
          </cell>
          <cell r="N869" t="str">
            <v>2012Q2</v>
          </cell>
        </row>
        <row r="870">
          <cell r="K870">
            <v>41046</v>
          </cell>
          <cell r="L870">
            <v>5</v>
          </cell>
          <cell r="M870">
            <v>2</v>
          </cell>
          <cell r="N870" t="str">
            <v>2012Q2</v>
          </cell>
        </row>
        <row r="871">
          <cell r="K871">
            <v>41047</v>
          </cell>
          <cell r="L871">
            <v>5</v>
          </cell>
          <cell r="M871">
            <v>2</v>
          </cell>
          <cell r="N871" t="str">
            <v>2012Q2</v>
          </cell>
        </row>
        <row r="872">
          <cell r="K872">
            <v>41048</v>
          </cell>
          <cell r="L872">
            <v>5</v>
          </cell>
          <cell r="M872">
            <v>2</v>
          </cell>
          <cell r="N872" t="str">
            <v>2012Q2</v>
          </cell>
        </row>
        <row r="873">
          <cell r="K873">
            <v>41049</v>
          </cell>
          <cell r="L873">
            <v>5</v>
          </cell>
          <cell r="M873">
            <v>2</v>
          </cell>
          <cell r="N873" t="str">
            <v>2012Q2</v>
          </cell>
        </row>
        <row r="874">
          <cell r="K874">
            <v>41050</v>
          </cell>
          <cell r="L874">
            <v>5</v>
          </cell>
          <cell r="M874">
            <v>2</v>
          </cell>
          <cell r="N874" t="str">
            <v>2012Q2</v>
          </cell>
        </row>
        <row r="875">
          <cell r="K875">
            <v>41051</v>
          </cell>
          <cell r="L875">
            <v>5</v>
          </cell>
          <cell r="M875">
            <v>2</v>
          </cell>
          <cell r="N875" t="str">
            <v>2012Q2</v>
          </cell>
        </row>
        <row r="876">
          <cell r="K876">
            <v>41052</v>
          </cell>
          <cell r="L876">
            <v>5</v>
          </cell>
          <cell r="M876">
            <v>2</v>
          </cell>
          <cell r="N876" t="str">
            <v>2012Q2</v>
          </cell>
        </row>
        <row r="877">
          <cell r="K877">
            <v>41053</v>
          </cell>
          <cell r="L877">
            <v>5</v>
          </cell>
          <cell r="M877">
            <v>2</v>
          </cell>
          <cell r="N877" t="str">
            <v>2012Q2</v>
          </cell>
        </row>
        <row r="878">
          <cell r="K878">
            <v>41054</v>
          </cell>
          <cell r="L878">
            <v>5</v>
          </cell>
          <cell r="M878">
            <v>2</v>
          </cell>
          <cell r="N878" t="str">
            <v>2012Q2</v>
          </cell>
        </row>
        <row r="879">
          <cell r="K879">
            <v>41055</v>
          </cell>
          <cell r="L879">
            <v>5</v>
          </cell>
          <cell r="M879">
            <v>2</v>
          </cell>
          <cell r="N879" t="str">
            <v>2012Q2</v>
          </cell>
        </row>
        <row r="880">
          <cell r="K880">
            <v>41056</v>
          </cell>
          <cell r="L880">
            <v>5</v>
          </cell>
          <cell r="M880">
            <v>2</v>
          </cell>
          <cell r="N880" t="str">
            <v>2012Q2</v>
          </cell>
        </row>
        <row r="881">
          <cell r="K881">
            <v>41057</v>
          </cell>
          <cell r="L881">
            <v>5</v>
          </cell>
          <cell r="M881">
            <v>2</v>
          </cell>
          <cell r="N881" t="str">
            <v>2012Q2</v>
          </cell>
        </row>
        <row r="882">
          <cell r="K882">
            <v>41058</v>
          </cell>
          <cell r="L882">
            <v>5</v>
          </cell>
          <cell r="M882">
            <v>2</v>
          </cell>
          <cell r="N882" t="str">
            <v>2012Q2</v>
          </cell>
        </row>
        <row r="883">
          <cell r="K883">
            <v>41059</v>
          </cell>
          <cell r="L883">
            <v>5</v>
          </cell>
          <cell r="M883">
            <v>2</v>
          </cell>
          <cell r="N883" t="str">
            <v>2012Q2</v>
          </cell>
        </row>
        <row r="884">
          <cell r="K884">
            <v>41060</v>
          </cell>
          <cell r="L884">
            <v>5</v>
          </cell>
          <cell r="M884">
            <v>2</v>
          </cell>
          <cell r="N884" t="str">
            <v>2012Q2</v>
          </cell>
        </row>
        <row r="885">
          <cell r="K885">
            <v>41061</v>
          </cell>
          <cell r="L885">
            <v>6</v>
          </cell>
          <cell r="M885">
            <v>2</v>
          </cell>
          <cell r="N885" t="str">
            <v>2012Q2</v>
          </cell>
        </row>
        <row r="886">
          <cell r="K886">
            <v>41062</v>
          </cell>
          <cell r="L886">
            <v>6</v>
          </cell>
          <cell r="M886">
            <v>2</v>
          </cell>
          <cell r="N886" t="str">
            <v>2012Q2</v>
          </cell>
        </row>
        <row r="887">
          <cell r="K887">
            <v>41063</v>
          </cell>
          <cell r="L887">
            <v>6</v>
          </cell>
          <cell r="M887">
            <v>2</v>
          </cell>
          <cell r="N887" t="str">
            <v>2012Q2</v>
          </cell>
        </row>
        <row r="888">
          <cell r="K888">
            <v>41064</v>
          </cell>
          <cell r="L888">
            <v>6</v>
          </cell>
          <cell r="M888">
            <v>2</v>
          </cell>
          <cell r="N888" t="str">
            <v>2012Q2</v>
          </cell>
        </row>
        <row r="889">
          <cell r="K889">
            <v>41065</v>
          </cell>
          <cell r="L889">
            <v>6</v>
          </cell>
          <cell r="M889">
            <v>2</v>
          </cell>
          <cell r="N889" t="str">
            <v>2012Q2</v>
          </cell>
        </row>
        <row r="890">
          <cell r="K890">
            <v>41066</v>
          </cell>
          <cell r="L890">
            <v>6</v>
          </cell>
          <cell r="M890">
            <v>2</v>
          </cell>
          <cell r="N890" t="str">
            <v>2012Q2</v>
          </cell>
        </row>
        <row r="891">
          <cell r="K891">
            <v>41067</v>
          </cell>
          <cell r="L891">
            <v>6</v>
          </cell>
          <cell r="M891">
            <v>2</v>
          </cell>
          <cell r="N891" t="str">
            <v>2012Q2</v>
          </cell>
        </row>
        <row r="892">
          <cell r="K892">
            <v>41068</v>
          </cell>
          <cell r="L892">
            <v>6</v>
          </cell>
          <cell r="M892">
            <v>2</v>
          </cell>
          <cell r="N892" t="str">
            <v>2012Q2</v>
          </cell>
        </row>
        <row r="893">
          <cell r="K893">
            <v>41069</v>
          </cell>
          <cell r="L893">
            <v>6</v>
          </cell>
          <cell r="M893">
            <v>2</v>
          </cell>
          <cell r="N893" t="str">
            <v>2012Q2</v>
          </cell>
        </row>
        <row r="894">
          <cell r="K894">
            <v>41070</v>
          </cell>
          <cell r="L894">
            <v>6</v>
          </cell>
          <cell r="M894">
            <v>2</v>
          </cell>
          <cell r="N894" t="str">
            <v>2012Q2</v>
          </cell>
        </row>
        <row r="895">
          <cell r="K895">
            <v>41071</v>
          </cell>
          <cell r="L895">
            <v>6</v>
          </cell>
          <cell r="M895">
            <v>2</v>
          </cell>
          <cell r="N895" t="str">
            <v>2012Q2</v>
          </cell>
        </row>
        <row r="896">
          <cell r="K896">
            <v>41072</v>
          </cell>
          <cell r="L896">
            <v>6</v>
          </cell>
          <cell r="M896">
            <v>2</v>
          </cell>
          <cell r="N896" t="str">
            <v>2012Q2</v>
          </cell>
        </row>
        <row r="897">
          <cell r="K897">
            <v>41073</v>
          </cell>
          <cell r="L897">
            <v>6</v>
          </cell>
          <cell r="M897">
            <v>2</v>
          </cell>
          <cell r="N897" t="str">
            <v>2012Q2</v>
          </cell>
        </row>
        <row r="898">
          <cell r="K898">
            <v>41074</v>
          </cell>
          <cell r="L898">
            <v>6</v>
          </cell>
          <cell r="M898">
            <v>2</v>
          </cell>
          <cell r="N898" t="str">
            <v>2012Q2</v>
          </cell>
        </row>
        <row r="899">
          <cell r="K899">
            <v>41075</v>
          </cell>
          <cell r="L899">
            <v>6</v>
          </cell>
          <cell r="M899">
            <v>2</v>
          </cell>
          <cell r="N899" t="str">
            <v>2012Q2</v>
          </cell>
        </row>
        <row r="900">
          <cell r="K900">
            <v>41076</v>
          </cell>
          <cell r="L900">
            <v>6</v>
          </cell>
          <cell r="M900">
            <v>2</v>
          </cell>
          <cell r="N900" t="str">
            <v>2012Q2</v>
          </cell>
        </row>
        <row r="901">
          <cell r="K901">
            <v>41077</v>
          </cell>
          <cell r="L901">
            <v>6</v>
          </cell>
          <cell r="M901">
            <v>2</v>
          </cell>
          <cell r="N901" t="str">
            <v>2012Q2</v>
          </cell>
        </row>
        <row r="902">
          <cell r="K902">
            <v>41078</v>
          </cell>
          <cell r="L902">
            <v>6</v>
          </cell>
          <cell r="M902">
            <v>2</v>
          </cell>
          <cell r="N902" t="str">
            <v>2012Q2</v>
          </cell>
        </row>
        <row r="903">
          <cell r="K903">
            <v>41079</v>
          </cell>
          <cell r="L903">
            <v>6</v>
          </cell>
          <cell r="M903">
            <v>2</v>
          </cell>
          <cell r="N903" t="str">
            <v>2012Q2</v>
          </cell>
        </row>
        <row r="904">
          <cell r="K904">
            <v>41080</v>
          </cell>
          <cell r="L904">
            <v>6</v>
          </cell>
          <cell r="M904">
            <v>2</v>
          </cell>
          <cell r="N904" t="str">
            <v>2012Q2</v>
          </cell>
        </row>
        <row r="905">
          <cell r="K905">
            <v>41081</v>
          </cell>
          <cell r="L905">
            <v>6</v>
          </cell>
          <cell r="M905">
            <v>2</v>
          </cell>
          <cell r="N905" t="str">
            <v>2012Q2</v>
          </cell>
        </row>
        <row r="906">
          <cell r="K906">
            <v>41082</v>
          </cell>
          <cell r="L906">
            <v>6</v>
          </cell>
          <cell r="M906">
            <v>2</v>
          </cell>
          <cell r="N906" t="str">
            <v>2012Q2</v>
          </cell>
        </row>
        <row r="907">
          <cell r="K907">
            <v>41083</v>
          </cell>
          <cell r="L907">
            <v>6</v>
          </cell>
          <cell r="M907">
            <v>2</v>
          </cell>
          <cell r="N907" t="str">
            <v>2012Q2</v>
          </cell>
        </row>
        <row r="908">
          <cell r="K908">
            <v>41084</v>
          </cell>
          <cell r="L908">
            <v>6</v>
          </cell>
          <cell r="M908">
            <v>2</v>
          </cell>
          <cell r="N908" t="str">
            <v>2012Q2</v>
          </cell>
        </row>
        <row r="909">
          <cell r="K909">
            <v>41085</v>
          </cell>
          <cell r="L909">
            <v>6</v>
          </cell>
          <cell r="M909">
            <v>2</v>
          </cell>
          <cell r="N909" t="str">
            <v>2012Q2</v>
          </cell>
        </row>
        <row r="910">
          <cell r="K910">
            <v>41086</v>
          </cell>
          <cell r="L910">
            <v>6</v>
          </cell>
          <cell r="M910">
            <v>2</v>
          </cell>
          <cell r="N910" t="str">
            <v>2012Q2</v>
          </cell>
        </row>
        <row r="911">
          <cell r="K911">
            <v>41087</v>
          </cell>
          <cell r="L911">
            <v>6</v>
          </cell>
          <cell r="M911">
            <v>2</v>
          </cell>
          <cell r="N911" t="str">
            <v>2012Q2</v>
          </cell>
        </row>
        <row r="912">
          <cell r="K912">
            <v>41088</v>
          </cell>
          <cell r="L912">
            <v>6</v>
          </cell>
          <cell r="M912">
            <v>2</v>
          </cell>
          <cell r="N912" t="str">
            <v>2012Q2</v>
          </cell>
        </row>
        <row r="913">
          <cell r="K913">
            <v>41089</v>
          </cell>
          <cell r="L913">
            <v>6</v>
          </cell>
          <cell r="M913">
            <v>2</v>
          </cell>
          <cell r="N913" t="str">
            <v>2012Q2</v>
          </cell>
        </row>
        <row r="914">
          <cell r="K914">
            <v>41090</v>
          </cell>
          <cell r="L914">
            <v>6</v>
          </cell>
          <cell r="M914">
            <v>2</v>
          </cell>
          <cell r="N914" t="str">
            <v>2012Q2</v>
          </cell>
        </row>
        <row r="915">
          <cell r="K915">
            <v>41091</v>
          </cell>
          <cell r="L915">
            <v>7</v>
          </cell>
          <cell r="M915">
            <v>3</v>
          </cell>
          <cell r="N915" t="str">
            <v>2012Q3</v>
          </cell>
        </row>
        <row r="916">
          <cell r="K916">
            <v>41092</v>
          </cell>
          <cell r="L916">
            <v>7</v>
          </cell>
          <cell r="M916">
            <v>3</v>
          </cell>
          <cell r="N916" t="str">
            <v>2012Q3</v>
          </cell>
        </row>
        <row r="917">
          <cell r="K917">
            <v>41093</v>
          </cell>
          <cell r="L917">
            <v>7</v>
          </cell>
          <cell r="M917">
            <v>3</v>
          </cell>
          <cell r="N917" t="str">
            <v>2012Q3</v>
          </cell>
        </row>
        <row r="918">
          <cell r="K918">
            <v>41094</v>
          </cell>
          <cell r="L918">
            <v>7</v>
          </cell>
          <cell r="M918">
            <v>3</v>
          </cell>
          <cell r="N918" t="str">
            <v>2012Q3</v>
          </cell>
        </row>
        <row r="919">
          <cell r="K919">
            <v>41095</v>
          </cell>
          <cell r="L919">
            <v>7</v>
          </cell>
          <cell r="M919">
            <v>3</v>
          </cell>
          <cell r="N919" t="str">
            <v>2012Q3</v>
          </cell>
        </row>
        <row r="920">
          <cell r="K920">
            <v>41096</v>
          </cell>
          <cell r="L920">
            <v>7</v>
          </cell>
          <cell r="M920">
            <v>3</v>
          </cell>
          <cell r="N920" t="str">
            <v>2012Q3</v>
          </cell>
        </row>
        <row r="921">
          <cell r="K921">
            <v>41097</v>
          </cell>
          <cell r="L921">
            <v>7</v>
          </cell>
          <cell r="M921">
            <v>3</v>
          </cell>
          <cell r="N921" t="str">
            <v>2012Q3</v>
          </cell>
        </row>
        <row r="922">
          <cell r="K922">
            <v>41098</v>
          </cell>
          <cell r="L922">
            <v>7</v>
          </cell>
          <cell r="M922">
            <v>3</v>
          </cell>
          <cell r="N922" t="str">
            <v>2012Q3</v>
          </cell>
        </row>
        <row r="923">
          <cell r="K923">
            <v>41099</v>
          </cell>
          <cell r="L923">
            <v>7</v>
          </cell>
          <cell r="M923">
            <v>3</v>
          </cell>
          <cell r="N923" t="str">
            <v>2012Q3</v>
          </cell>
        </row>
        <row r="924">
          <cell r="K924">
            <v>41100</v>
          </cell>
          <cell r="L924">
            <v>7</v>
          </cell>
          <cell r="M924">
            <v>3</v>
          </cell>
          <cell r="N924" t="str">
            <v>2012Q3</v>
          </cell>
        </row>
        <row r="925">
          <cell r="K925">
            <v>41101</v>
          </cell>
          <cell r="L925">
            <v>7</v>
          </cell>
          <cell r="M925">
            <v>3</v>
          </cell>
          <cell r="N925" t="str">
            <v>2012Q3</v>
          </cell>
        </row>
        <row r="926">
          <cell r="K926">
            <v>41102</v>
          </cell>
          <cell r="L926">
            <v>7</v>
          </cell>
          <cell r="M926">
            <v>3</v>
          </cell>
          <cell r="N926" t="str">
            <v>2012Q3</v>
          </cell>
        </row>
        <row r="927">
          <cell r="K927">
            <v>41103</v>
          </cell>
          <cell r="L927">
            <v>7</v>
          </cell>
          <cell r="M927">
            <v>3</v>
          </cell>
          <cell r="N927" t="str">
            <v>2012Q3</v>
          </cell>
        </row>
        <row r="928">
          <cell r="K928">
            <v>41104</v>
          </cell>
          <cell r="L928">
            <v>7</v>
          </cell>
          <cell r="M928">
            <v>3</v>
          </cell>
          <cell r="N928" t="str">
            <v>2012Q3</v>
          </cell>
        </row>
        <row r="929">
          <cell r="K929">
            <v>41105</v>
          </cell>
          <cell r="L929">
            <v>7</v>
          </cell>
          <cell r="M929">
            <v>3</v>
          </cell>
          <cell r="N929" t="str">
            <v>2012Q3</v>
          </cell>
        </row>
        <row r="930">
          <cell r="K930">
            <v>41106</v>
          </cell>
          <cell r="L930">
            <v>7</v>
          </cell>
          <cell r="M930">
            <v>3</v>
          </cell>
          <cell r="N930" t="str">
            <v>2012Q3</v>
          </cell>
        </row>
        <row r="931">
          <cell r="K931">
            <v>41107</v>
          </cell>
          <cell r="L931">
            <v>7</v>
          </cell>
          <cell r="M931">
            <v>3</v>
          </cell>
          <cell r="N931" t="str">
            <v>2012Q3</v>
          </cell>
        </row>
        <row r="932">
          <cell r="K932">
            <v>41108</v>
          </cell>
          <cell r="L932">
            <v>7</v>
          </cell>
          <cell r="M932">
            <v>3</v>
          </cell>
          <cell r="N932" t="str">
            <v>2012Q3</v>
          </cell>
        </row>
        <row r="933">
          <cell r="K933">
            <v>41109</v>
          </cell>
          <cell r="L933">
            <v>7</v>
          </cell>
          <cell r="M933">
            <v>3</v>
          </cell>
          <cell r="N933" t="str">
            <v>2012Q3</v>
          </cell>
        </row>
        <row r="934">
          <cell r="K934">
            <v>41110</v>
          </cell>
          <cell r="L934">
            <v>7</v>
          </cell>
          <cell r="M934">
            <v>3</v>
          </cell>
          <cell r="N934" t="str">
            <v>2012Q3</v>
          </cell>
        </row>
        <row r="935">
          <cell r="K935">
            <v>41111</v>
          </cell>
          <cell r="L935">
            <v>7</v>
          </cell>
          <cell r="M935">
            <v>3</v>
          </cell>
          <cell r="N935" t="str">
            <v>2012Q3</v>
          </cell>
        </row>
        <row r="936">
          <cell r="K936">
            <v>41112</v>
          </cell>
          <cell r="L936">
            <v>7</v>
          </cell>
          <cell r="M936">
            <v>3</v>
          </cell>
          <cell r="N936" t="str">
            <v>2012Q3</v>
          </cell>
        </row>
        <row r="937">
          <cell r="K937">
            <v>41113</v>
          </cell>
          <cell r="L937">
            <v>7</v>
          </cell>
          <cell r="M937">
            <v>3</v>
          </cell>
          <cell r="N937" t="str">
            <v>2012Q3</v>
          </cell>
        </row>
        <row r="938">
          <cell r="K938">
            <v>41114</v>
          </cell>
          <cell r="L938">
            <v>7</v>
          </cell>
          <cell r="M938">
            <v>3</v>
          </cell>
          <cell r="N938" t="str">
            <v>2012Q3</v>
          </cell>
        </row>
        <row r="939">
          <cell r="K939">
            <v>41115</v>
          </cell>
          <cell r="L939">
            <v>7</v>
          </cell>
          <cell r="M939">
            <v>3</v>
          </cell>
          <cell r="N939" t="str">
            <v>2012Q3</v>
          </cell>
        </row>
        <row r="940">
          <cell r="K940">
            <v>41116</v>
          </cell>
          <cell r="L940">
            <v>7</v>
          </cell>
          <cell r="M940">
            <v>3</v>
          </cell>
          <cell r="N940" t="str">
            <v>2012Q3</v>
          </cell>
        </row>
        <row r="941">
          <cell r="K941">
            <v>41117</v>
          </cell>
          <cell r="L941">
            <v>7</v>
          </cell>
          <cell r="M941">
            <v>3</v>
          </cell>
          <cell r="N941" t="str">
            <v>2012Q3</v>
          </cell>
        </row>
        <row r="942">
          <cell r="K942">
            <v>41118</v>
          </cell>
          <cell r="L942">
            <v>7</v>
          </cell>
          <cell r="M942">
            <v>3</v>
          </cell>
          <cell r="N942" t="str">
            <v>2012Q3</v>
          </cell>
        </row>
        <row r="943">
          <cell r="K943">
            <v>41119</v>
          </cell>
          <cell r="L943">
            <v>7</v>
          </cell>
          <cell r="M943">
            <v>3</v>
          </cell>
          <cell r="N943" t="str">
            <v>2012Q3</v>
          </cell>
        </row>
        <row r="944">
          <cell r="K944">
            <v>41120</v>
          </cell>
          <cell r="L944">
            <v>7</v>
          </cell>
          <cell r="M944">
            <v>3</v>
          </cell>
          <cell r="N944" t="str">
            <v>2012Q3</v>
          </cell>
        </row>
        <row r="945">
          <cell r="K945">
            <v>41121</v>
          </cell>
          <cell r="L945">
            <v>7</v>
          </cell>
          <cell r="M945">
            <v>3</v>
          </cell>
          <cell r="N945" t="str">
            <v>2012Q3</v>
          </cell>
        </row>
        <row r="946">
          <cell r="K946">
            <v>41122</v>
          </cell>
          <cell r="L946">
            <v>8</v>
          </cell>
          <cell r="M946">
            <v>3</v>
          </cell>
          <cell r="N946" t="str">
            <v>2012Q3</v>
          </cell>
        </row>
        <row r="947">
          <cell r="K947">
            <v>41123</v>
          </cell>
          <cell r="L947">
            <v>8</v>
          </cell>
          <cell r="M947">
            <v>3</v>
          </cell>
          <cell r="N947" t="str">
            <v>2012Q3</v>
          </cell>
        </row>
        <row r="948">
          <cell r="K948">
            <v>41124</v>
          </cell>
          <cell r="L948">
            <v>8</v>
          </cell>
          <cell r="M948">
            <v>3</v>
          </cell>
          <cell r="N948" t="str">
            <v>2012Q3</v>
          </cell>
        </row>
        <row r="949">
          <cell r="K949">
            <v>41125</v>
          </cell>
          <cell r="L949">
            <v>8</v>
          </cell>
          <cell r="M949">
            <v>3</v>
          </cell>
          <cell r="N949" t="str">
            <v>2012Q3</v>
          </cell>
        </row>
        <row r="950">
          <cell r="K950">
            <v>41126</v>
          </cell>
          <cell r="L950">
            <v>8</v>
          </cell>
          <cell r="M950">
            <v>3</v>
          </cell>
          <cell r="N950" t="str">
            <v>2012Q3</v>
          </cell>
        </row>
        <row r="951">
          <cell r="K951">
            <v>41127</v>
          </cell>
          <cell r="L951">
            <v>8</v>
          </cell>
          <cell r="M951">
            <v>3</v>
          </cell>
          <cell r="N951" t="str">
            <v>2012Q3</v>
          </cell>
        </row>
        <row r="952">
          <cell r="K952">
            <v>41128</v>
          </cell>
          <cell r="L952">
            <v>8</v>
          </cell>
          <cell r="M952">
            <v>3</v>
          </cell>
          <cell r="N952" t="str">
            <v>2012Q3</v>
          </cell>
        </row>
        <row r="953">
          <cell r="K953">
            <v>41129</v>
          </cell>
          <cell r="L953">
            <v>8</v>
          </cell>
          <cell r="M953">
            <v>3</v>
          </cell>
          <cell r="N953" t="str">
            <v>2012Q3</v>
          </cell>
        </row>
        <row r="954">
          <cell r="K954">
            <v>41130</v>
          </cell>
          <cell r="L954">
            <v>8</v>
          </cell>
          <cell r="M954">
            <v>3</v>
          </cell>
          <cell r="N954" t="str">
            <v>2012Q3</v>
          </cell>
        </row>
        <row r="955">
          <cell r="K955">
            <v>41131</v>
          </cell>
          <cell r="L955">
            <v>8</v>
          </cell>
          <cell r="M955">
            <v>3</v>
          </cell>
          <cell r="N955" t="str">
            <v>2012Q3</v>
          </cell>
        </row>
        <row r="956">
          <cell r="K956">
            <v>41132</v>
          </cell>
          <cell r="L956">
            <v>8</v>
          </cell>
          <cell r="M956">
            <v>3</v>
          </cell>
          <cell r="N956" t="str">
            <v>2012Q3</v>
          </cell>
        </row>
        <row r="957">
          <cell r="K957">
            <v>41133</v>
          </cell>
          <cell r="L957">
            <v>8</v>
          </cell>
          <cell r="M957">
            <v>3</v>
          </cell>
          <cell r="N957" t="str">
            <v>2012Q3</v>
          </cell>
        </row>
        <row r="958">
          <cell r="K958">
            <v>41134</v>
          </cell>
          <cell r="L958">
            <v>8</v>
          </cell>
          <cell r="M958">
            <v>3</v>
          </cell>
          <cell r="N958" t="str">
            <v>2012Q3</v>
          </cell>
        </row>
        <row r="959">
          <cell r="K959">
            <v>41135</v>
          </cell>
          <cell r="L959">
            <v>8</v>
          </cell>
          <cell r="M959">
            <v>3</v>
          </cell>
          <cell r="N959" t="str">
            <v>2012Q3</v>
          </cell>
        </row>
        <row r="960">
          <cell r="K960">
            <v>41136</v>
          </cell>
          <cell r="L960">
            <v>8</v>
          </cell>
          <cell r="M960">
            <v>3</v>
          </cell>
          <cell r="N960" t="str">
            <v>2012Q3</v>
          </cell>
        </row>
        <row r="961">
          <cell r="K961">
            <v>41137</v>
          </cell>
          <cell r="L961">
            <v>8</v>
          </cell>
          <cell r="M961">
            <v>3</v>
          </cell>
          <cell r="N961" t="str">
            <v>2012Q3</v>
          </cell>
        </row>
        <row r="962">
          <cell r="K962">
            <v>41138</v>
          </cell>
          <cell r="L962">
            <v>8</v>
          </cell>
          <cell r="M962">
            <v>3</v>
          </cell>
          <cell r="N962" t="str">
            <v>2012Q3</v>
          </cell>
        </row>
        <row r="963">
          <cell r="K963">
            <v>41139</v>
          </cell>
          <cell r="L963">
            <v>8</v>
          </cell>
          <cell r="M963">
            <v>3</v>
          </cell>
          <cell r="N963" t="str">
            <v>2012Q3</v>
          </cell>
        </row>
        <row r="964">
          <cell r="K964">
            <v>41140</v>
          </cell>
          <cell r="L964">
            <v>8</v>
          </cell>
          <cell r="M964">
            <v>3</v>
          </cell>
          <cell r="N964" t="str">
            <v>2012Q3</v>
          </cell>
        </row>
        <row r="965">
          <cell r="K965">
            <v>41141</v>
          </cell>
          <cell r="L965">
            <v>8</v>
          </cell>
          <cell r="M965">
            <v>3</v>
          </cell>
          <cell r="N965" t="str">
            <v>2012Q3</v>
          </cell>
        </row>
        <row r="966">
          <cell r="K966">
            <v>41142</v>
          </cell>
          <cell r="L966">
            <v>8</v>
          </cell>
          <cell r="M966">
            <v>3</v>
          </cell>
          <cell r="N966" t="str">
            <v>2012Q3</v>
          </cell>
        </row>
        <row r="967">
          <cell r="K967">
            <v>41143</v>
          </cell>
          <cell r="L967">
            <v>8</v>
          </cell>
          <cell r="M967">
            <v>3</v>
          </cell>
          <cell r="N967" t="str">
            <v>2012Q3</v>
          </cell>
        </row>
        <row r="968">
          <cell r="K968">
            <v>41144</v>
          </cell>
          <cell r="L968">
            <v>8</v>
          </cell>
          <cell r="M968">
            <v>3</v>
          </cell>
          <cell r="N968" t="str">
            <v>2012Q3</v>
          </cell>
        </row>
        <row r="969">
          <cell r="K969">
            <v>41145</v>
          </cell>
          <cell r="L969">
            <v>8</v>
          </cell>
          <cell r="M969">
            <v>3</v>
          </cell>
          <cell r="N969" t="str">
            <v>2012Q3</v>
          </cell>
        </row>
        <row r="970">
          <cell r="K970">
            <v>41146</v>
          </cell>
          <cell r="L970">
            <v>8</v>
          </cell>
          <cell r="M970">
            <v>3</v>
          </cell>
          <cell r="N970" t="str">
            <v>2012Q3</v>
          </cell>
        </row>
        <row r="971">
          <cell r="K971">
            <v>41147</v>
          </cell>
          <cell r="L971">
            <v>8</v>
          </cell>
          <cell r="M971">
            <v>3</v>
          </cell>
          <cell r="N971" t="str">
            <v>2012Q3</v>
          </cell>
        </row>
        <row r="972">
          <cell r="K972">
            <v>41148</v>
          </cell>
          <cell r="L972">
            <v>8</v>
          </cell>
          <cell r="M972">
            <v>3</v>
          </cell>
          <cell r="N972" t="str">
            <v>2012Q3</v>
          </cell>
        </row>
        <row r="973">
          <cell r="K973">
            <v>41149</v>
          </cell>
          <cell r="L973">
            <v>8</v>
          </cell>
          <cell r="M973">
            <v>3</v>
          </cell>
          <cell r="N973" t="str">
            <v>2012Q3</v>
          </cell>
        </row>
        <row r="974">
          <cell r="K974">
            <v>41150</v>
          </cell>
          <cell r="L974">
            <v>8</v>
          </cell>
          <cell r="M974">
            <v>3</v>
          </cell>
          <cell r="N974" t="str">
            <v>2012Q3</v>
          </cell>
        </row>
        <row r="975">
          <cell r="K975">
            <v>41151</v>
          </cell>
          <cell r="L975">
            <v>8</v>
          </cell>
          <cell r="M975">
            <v>3</v>
          </cell>
          <cell r="N975" t="str">
            <v>2012Q3</v>
          </cell>
        </row>
        <row r="976">
          <cell r="K976">
            <v>41152</v>
          </cell>
          <cell r="L976">
            <v>8</v>
          </cell>
          <cell r="M976">
            <v>3</v>
          </cell>
          <cell r="N976" t="str">
            <v>2012Q3</v>
          </cell>
        </row>
        <row r="977">
          <cell r="K977">
            <v>41153</v>
          </cell>
          <cell r="L977">
            <v>9</v>
          </cell>
          <cell r="M977">
            <v>3</v>
          </cell>
          <cell r="N977" t="str">
            <v>2012Q3</v>
          </cell>
        </row>
        <row r="978">
          <cell r="K978">
            <v>41154</v>
          </cell>
          <cell r="L978">
            <v>9</v>
          </cell>
          <cell r="M978">
            <v>3</v>
          </cell>
          <cell r="N978" t="str">
            <v>2012Q3</v>
          </cell>
        </row>
        <row r="979">
          <cell r="K979">
            <v>41155</v>
          </cell>
          <cell r="L979">
            <v>9</v>
          </cell>
          <cell r="M979">
            <v>3</v>
          </cell>
          <cell r="N979" t="str">
            <v>2012Q3</v>
          </cell>
        </row>
        <row r="980">
          <cell r="K980">
            <v>41156</v>
          </cell>
          <cell r="L980">
            <v>9</v>
          </cell>
          <cell r="M980">
            <v>3</v>
          </cell>
          <cell r="N980" t="str">
            <v>2012Q3</v>
          </cell>
        </row>
        <row r="981">
          <cell r="K981">
            <v>41157</v>
          </cell>
          <cell r="L981">
            <v>9</v>
          </cell>
          <cell r="M981">
            <v>3</v>
          </cell>
          <cell r="N981" t="str">
            <v>2012Q3</v>
          </cell>
        </row>
        <row r="982">
          <cell r="K982">
            <v>41158</v>
          </cell>
          <cell r="L982">
            <v>9</v>
          </cell>
          <cell r="M982">
            <v>3</v>
          </cell>
          <cell r="N982" t="str">
            <v>2012Q3</v>
          </cell>
        </row>
        <row r="983">
          <cell r="K983">
            <v>41159</v>
          </cell>
          <cell r="L983">
            <v>9</v>
          </cell>
          <cell r="M983">
            <v>3</v>
          </cell>
          <cell r="N983" t="str">
            <v>2012Q3</v>
          </cell>
        </row>
        <row r="984">
          <cell r="K984">
            <v>41160</v>
          </cell>
          <cell r="L984">
            <v>9</v>
          </cell>
          <cell r="M984">
            <v>3</v>
          </cell>
          <cell r="N984" t="str">
            <v>2012Q3</v>
          </cell>
        </row>
        <row r="985">
          <cell r="K985">
            <v>41161</v>
          </cell>
          <cell r="L985">
            <v>9</v>
          </cell>
          <cell r="M985">
            <v>3</v>
          </cell>
          <cell r="N985" t="str">
            <v>2012Q3</v>
          </cell>
        </row>
        <row r="986">
          <cell r="K986">
            <v>41162</v>
          </cell>
          <cell r="L986">
            <v>9</v>
          </cell>
          <cell r="M986">
            <v>3</v>
          </cell>
          <cell r="N986" t="str">
            <v>2012Q3</v>
          </cell>
        </row>
        <row r="987">
          <cell r="K987">
            <v>41163</v>
          </cell>
          <cell r="L987">
            <v>9</v>
          </cell>
          <cell r="M987">
            <v>3</v>
          </cell>
          <cell r="N987" t="str">
            <v>2012Q3</v>
          </cell>
        </row>
        <row r="988">
          <cell r="K988">
            <v>41164</v>
          </cell>
          <cell r="L988">
            <v>9</v>
          </cell>
          <cell r="M988">
            <v>3</v>
          </cell>
          <cell r="N988" t="str">
            <v>2012Q3</v>
          </cell>
        </row>
        <row r="989">
          <cell r="K989">
            <v>41165</v>
          </cell>
          <cell r="L989">
            <v>9</v>
          </cell>
          <cell r="M989">
            <v>3</v>
          </cell>
          <cell r="N989" t="str">
            <v>2012Q3</v>
          </cell>
        </row>
        <row r="990">
          <cell r="K990">
            <v>41166</v>
          </cell>
          <cell r="L990">
            <v>9</v>
          </cell>
          <cell r="M990">
            <v>3</v>
          </cell>
          <cell r="N990" t="str">
            <v>2012Q3</v>
          </cell>
        </row>
        <row r="991">
          <cell r="K991">
            <v>41167</v>
          </cell>
          <cell r="L991">
            <v>9</v>
          </cell>
          <cell r="M991">
            <v>3</v>
          </cell>
          <cell r="N991" t="str">
            <v>2012Q3</v>
          </cell>
        </row>
        <row r="992">
          <cell r="K992">
            <v>41168</v>
          </cell>
          <cell r="L992">
            <v>9</v>
          </cell>
          <cell r="M992">
            <v>3</v>
          </cell>
          <cell r="N992" t="str">
            <v>2012Q3</v>
          </cell>
        </row>
        <row r="993">
          <cell r="K993">
            <v>41169</v>
          </cell>
          <cell r="L993">
            <v>9</v>
          </cell>
          <cell r="M993">
            <v>3</v>
          </cell>
          <cell r="N993" t="str">
            <v>2012Q3</v>
          </cell>
        </row>
        <row r="994">
          <cell r="K994">
            <v>41170</v>
          </cell>
          <cell r="L994">
            <v>9</v>
          </cell>
          <cell r="M994">
            <v>3</v>
          </cell>
          <cell r="N994" t="str">
            <v>2012Q3</v>
          </cell>
        </row>
        <row r="995">
          <cell r="K995">
            <v>41171</v>
          </cell>
          <cell r="L995">
            <v>9</v>
          </cell>
          <cell r="M995">
            <v>3</v>
          </cell>
          <cell r="N995" t="str">
            <v>2012Q3</v>
          </cell>
        </row>
        <row r="996">
          <cell r="K996">
            <v>41172</v>
          </cell>
          <cell r="L996">
            <v>9</v>
          </cell>
          <cell r="M996">
            <v>3</v>
          </cell>
          <cell r="N996" t="str">
            <v>2012Q3</v>
          </cell>
        </row>
        <row r="997">
          <cell r="K997">
            <v>41173</v>
          </cell>
          <cell r="L997">
            <v>9</v>
          </cell>
          <cell r="M997">
            <v>3</v>
          </cell>
          <cell r="N997" t="str">
            <v>2012Q3</v>
          </cell>
        </row>
        <row r="998">
          <cell r="K998">
            <v>41174</v>
          </cell>
          <cell r="L998">
            <v>9</v>
          </cell>
          <cell r="M998">
            <v>3</v>
          </cell>
          <cell r="N998" t="str">
            <v>2012Q3</v>
          </cell>
        </row>
        <row r="999">
          <cell r="K999">
            <v>41175</v>
          </cell>
          <cell r="L999">
            <v>9</v>
          </cell>
          <cell r="M999">
            <v>3</v>
          </cell>
          <cell r="N999" t="str">
            <v>2012Q3</v>
          </cell>
        </row>
        <row r="1000">
          <cell r="K1000">
            <v>41176</v>
          </cell>
          <cell r="L1000">
            <v>9</v>
          </cell>
          <cell r="M1000">
            <v>3</v>
          </cell>
          <cell r="N1000" t="str">
            <v>2012Q3</v>
          </cell>
        </row>
        <row r="1001">
          <cell r="K1001">
            <v>41177</v>
          </cell>
          <cell r="L1001">
            <v>9</v>
          </cell>
          <cell r="M1001">
            <v>3</v>
          </cell>
          <cell r="N1001" t="str">
            <v>2012Q3</v>
          </cell>
        </row>
        <row r="1002">
          <cell r="K1002">
            <v>41178</v>
          </cell>
          <cell r="L1002">
            <v>9</v>
          </cell>
          <cell r="M1002">
            <v>3</v>
          </cell>
          <cell r="N1002" t="str">
            <v>2012Q3</v>
          </cell>
        </row>
        <row r="1003">
          <cell r="K1003">
            <v>41179</v>
          </cell>
          <cell r="L1003">
            <v>9</v>
          </cell>
          <cell r="M1003">
            <v>3</v>
          </cell>
          <cell r="N1003" t="str">
            <v>2012Q3</v>
          </cell>
        </row>
        <row r="1004">
          <cell r="K1004">
            <v>41180</v>
          </cell>
          <cell r="L1004">
            <v>9</v>
          </cell>
          <cell r="M1004">
            <v>3</v>
          </cell>
          <cell r="N1004" t="str">
            <v>2012Q3</v>
          </cell>
        </row>
        <row r="1005">
          <cell r="K1005">
            <v>41181</v>
          </cell>
          <cell r="L1005">
            <v>9</v>
          </cell>
          <cell r="M1005">
            <v>3</v>
          </cell>
          <cell r="N1005" t="str">
            <v>2012Q3</v>
          </cell>
        </row>
        <row r="1006">
          <cell r="K1006">
            <v>41182</v>
          </cell>
          <cell r="L1006">
            <v>9</v>
          </cell>
          <cell r="M1006">
            <v>3</v>
          </cell>
          <cell r="N1006" t="str">
            <v>2012Q3</v>
          </cell>
        </row>
        <row r="1007">
          <cell r="K1007">
            <v>41183</v>
          </cell>
          <cell r="L1007">
            <v>10</v>
          </cell>
          <cell r="M1007">
            <v>4</v>
          </cell>
          <cell r="N1007" t="str">
            <v>2012Q4</v>
          </cell>
        </row>
        <row r="1008">
          <cell r="K1008">
            <v>41184</v>
          </cell>
          <cell r="L1008">
            <v>10</v>
          </cell>
          <cell r="M1008">
            <v>4</v>
          </cell>
          <cell r="N1008" t="str">
            <v>2012Q4</v>
          </cell>
        </row>
        <row r="1009">
          <cell r="K1009">
            <v>41185</v>
          </cell>
          <cell r="L1009">
            <v>10</v>
          </cell>
          <cell r="M1009">
            <v>4</v>
          </cell>
          <cell r="N1009" t="str">
            <v>2012Q4</v>
          </cell>
        </row>
        <row r="1010">
          <cell r="K1010">
            <v>41186</v>
          </cell>
          <cell r="L1010">
            <v>10</v>
          </cell>
          <cell r="M1010">
            <v>4</v>
          </cell>
          <cell r="N1010" t="str">
            <v>2012Q4</v>
          </cell>
        </row>
        <row r="1011">
          <cell r="K1011">
            <v>41187</v>
          </cell>
          <cell r="L1011">
            <v>10</v>
          </cell>
          <cell r="M1011">
            <v>4</v>
          </cell>
          <cell r="N1011" t="str">
            <v>2012Q4</v>
          </cell>
        </row>
        <row r="1012">
          <cell r="K1012">
            <v>41188</v>
          </cell>
          <cell r="L1012">
            <v>10</v>
          </cell>
          <cell r="M1012">
            <v>4</v>
          </cell>
          <cell r="N1012" t="str">
            <v>2012Q4</v>
          </cell>
        </row>
        <row r="1013">
          <cell r="K1013">
            <v>41189</v>
          </cell>
          <cell r="L1013">
            <v>10</v>
          </cell>
          <cell r="M1013">
            <v>4</v>
          </cell>
          <cell r="N1013" t="str">
            <v>2012Q4</v>
          </cell>
        </row>
        <row r="1014">
          <cell r="K1014">
            <v>41190</v>
          </cell>
          <cell r="L1014">
            <v>10</v>
          </cell>
          <cell r="M1014">
            <v>4</v>
          </cell>
          <cell r="N1014" t="str">
            <v>2012Q4</v>
          </cell>
        </row>
        <row r="1015">
          <cell r="K1015">
            <v>41191</v>
          </cell>
          <cell r="L1015">
            <v>10</v>
          </cell>
          <cell r="M1015">
            <v>4</v>
          </cell>
          <cell r="N1015" t="str">
            <v>2012Q4</v>
          </cell>
        </row>
        <row r="1016">
          <cell r="K1016">
            <v>41192</v>
          </cell>
          <cell r="L1016">
            <v>10</v>
          </cell>
          <cell r="M1016">
            <v>4</v>
          </cell>
          <cell r="N1016" t="str">
            <v>2012Q4</v>
          </cell>
        </row>
        <row r="1017">
          <cell r="K1017">
            <v>41193</v>
          </cell>
          <cell r="L1017">
            <v>10</v>
          </cell>
          <cell r="M1017">
            <v>4</v>
          </cell>
          <cell r="N1017" t="str">
            <v>2012Q4</v>
          </cell>
        </row>
        <row r="1018">
          <cell r="K1018">
            <v>41194</v>
          </cell>
          <cell r="L1018">
            <v>10</v>
          </cell>
          <cell r="M1018">
            <v>4</v>
          </cell>
          <cell r="N1018" t="str">
            <v>2012Q4</v>
          </cell>
        </row>
        <row r="1019">
          <cell r="K1019">
            <v>41195</v>
          </cell>
          <cell r="L1019">
            <v>10</v>
          </cell>
          <cell r="M1019">
            <v>4</v>
          </cell>
          <cell r="N1019" t="str">
            <v>2012Q4</v>
          </cell>
        </row>
        <row r="1020">
          <cell r="K1020">
            <v>41196</v>
          </cell>
          <cell r="L1020">
            <v>10</v>
          </cell>
          <cell r="M1020">
            <v>4</v>
          </cell>
          <cell r="N1020" t="str">
            <v>2012Q4</v>
          </cell>
        </row>
        <row r="1021">
          <cell r="K1021">
            <v>41197</v>
          </cell>
          <cell r="L1021">
            <v>10</v>
          </cell>
          <cell r="M1021">
            <v>4</v>
          </cell>
          <cell r="N1021" t="str">
            <v>2012Q4</v>
          </cell>
        </row>
        <row r="1022">
          <cell r="K1022">
            <v>41198</v>
          </cell>
          <cell r="L1022">
            <v>10</v>
          </cell>
          <cell r="M1022">
            <v>4</v>
          </cell>
          <cell r="N1022" t="str">
            <v>2012Q4</v>
          </cell>
        </row>
        <row r="1023">
          <cell r="K1023">
            <v>41199</v>
          </cell>
          <cell r="L1023">
            <v>10</v>
          </cell>
          <cell r="M1023">
            <v>4</v>
          </cell>
          <cell r="N1023" t="str">
            <v>2012Q4</v>
          </cell>
        </row>
        <row r="1024">
          <cell r="K1024">
            <v>41200</v>
          </cell>
          <cell r="L1024">
            <v>10</v>
          </cell>
          <cell r="M1024">
            <v>4</v>
          </cell>
          <cell r="N1024" t="str">
            <v>2012Q4</v>
          </cell>
        </row>
        <row r="1025">
          <cell r="K1025">
            <v>41201</v>
          </cell>
          <cell r="L1025">
            <v>10</v>
          </cell>
          <cell r="M1025">
            <v>4</v>
          </cell>
          <cell r="N1025" t="str">
            <v>2012Q4</v>
          </cell>
        </row>
        <row r="1026">
          <cell r="K1026">
            <v>41202</v>
          </cell>
          <cell r="L1026">
            <v>10</v>
          </cell>
          <cell r="M1026">
            <v>4</v>
          </cell>
          <cell r="N1026" t="str">
            <v>2012Q4</v>
          </cell>
        </row>
        <row r="1027">
          <cell r="K1027">
            <v>41203</v>
          </cell>
          <cell r="L1027">
            <v>10</v>
          </cell>
          <cell r="M1027">
            <v>4</v>
          </cell>
          <cell r="N1027" t="str">
            <v>2012Q4</v>
          </cell>
        </row>
        <row r="1028">
          <cell r="K1028">
            <v>41204</v>
          </cell>
          <cell r="L1028">
            <v>10</v>
          </cell>
          <cell r="M1028">
            <v>4</v>
          </cell>
          <cell r="N1028" t="str">
            <v>2012Q4</v>
          </cell>
        </row>
        <row r="1029">
          <cell r="K1029">
            <v>41205</v>
          </cell>
          <cell r="L1029">
            <v>10</v>
          </cell>
          <cell r="M1029">
            <v>4</v>
          </cell>
          <cell r="N1029" t="str">
            <v>2012Q4</v>
          </cell>
        </row>
        <row r="1030">
          <cell r="K1030">
            <v>41206</v>
          </cell>
          <cell r="L1030">
            <v>10</v>
          </cell>
          <cell r="M1030">
            <v>4</v>
          </cell>
          <cell r="N1030" t="str">
            <v>2012Q4</v>
          </cell>
        </row>
        <row r="1031">
          <cell r="K1031">
            <v>41207</v>
          </cell>
          <cell r="L1031">
            <v>10</v>
          </cell>
          <cell r="M1031">
            <v>4</v>
          </cell>
          <cell r="N1031" t="str">
            <v>2012Q4</v>
          </cell>
        </row>
        <row r="1032">
          <cell r="K1032">
            <v>41208</v>
          </cell>
          <cell r="L1032">
            <v>10</v>
          </cell>
          <cell r="M1032">
            <v>4</v>
          </cell>
          <cell r="N1032" t="str">
            <v>2012Q4</v>
          </cell>
        </row>
        <row r="1033">
          <cell r="K1033">
            <v>41209</v>
          </cell>
          <cell r="L1033">
            <v>10</v>
          </cell>
          <cell r="M1033">
            <v>4</v>
          </cell>
          <cell r="N1033" t="str">
            <v>2012Q4</v>
          </cell>
        </row>
        <row r="1034">
          <cell r="K1034">
            <v>41210</v>
          </cell>
          <cell r="L1034">
            <v>10</v>
          </cell>
          <cell r="M1034">
            <v>4</v>
          </cell>
          <cell r="N1034" t="str">
            <v>2012Q4</v>
          </cell>
        </row>
        <row r="1035">
          <cell r="K1035">
            <v>41211</v>
          </cell>
          <cell r="L1035">
            <v>10</v>
          </cell>
          <cell r="M1035">
            <v>4</v>
          </cell>
          <cell r="N1035" t="str">
            <v>2012Q4</v>
          </cell>
        </row>
        <row r="1036">
          <cell r="K1036">
            <v>41212</v>
          </cell>
          <cell r="L1036">
            <v>10</v>
          </cell>
          <cell r="M1036">
            <v>4</v>
          </cell>
          <cell r="N1036" t="str">
            <v>2012Q4</v>
          </cell>
        </row>
        <row r="1037">
          <cell r="K1037">
            <v>41213</v>
          </cell>
          <cell r="L1037">
            <v>10</v>
          </cell>
          <cell r="M1037">
            <v>4</v>
          </cell>
          <cell r="N1037" t="str">
            <v>2012Q4</v>
          </cell>
        </row>
        <row r="1038">
          <cell r="K1038">
            <v>41214</v>
          </cell>
          <cell r="L1038">
            <v>11</v>
          </cell>
          <cell r="M1038">
            <v>4</v>
          </cell>
          <cell r="N1038" t="str">
            <v>2012Q4</v>
          </cell>
        </row>
        <row r="1039">
          <cell r="K1039">
            <v>41215</v>
          </cell>
          <cell r="L1039">
            <v>11</v>
          </cell>
          <cell r="M1039">
            <v>4</v>
          </cell>
          <cell r="N1039" t="str">
            <v>2012Q4</v>
          </cell>
        </row>
        <row r="1040">
          <cell r="K1040">
            <v>41216</v>
          </cell>
          <cell r="L1040">
            <v>11</v>
          </cell>
          <cell r="M1040">
            <v>4</v>
          </cell>
          <cell r="N1040" t="str">
            <v>2012Q4</v>
          </cell>
        </row>
        <row r="1041">
          <cell r="K1041">
            <v>41217</v>
          </cell>
          <cell r="L1041">
            <v>11</v>
          </cell>
          <cell r="M1041">
            <v>4</v>
          </cell>
          <cell r="N1041" t="str">
            <v>2012Q4</v>
          </cell>
        </row>
        <row r="1042">
          <cell r="K1042">
            <v>41218</v>
          </cell>
          <cell r="L1042">
            <v>11</v>
          </cell>
          <cell r="M1042">
            <v>4</v>
          </cell>
          <cell r="N1042" t="str">
            <v>2012Q4</v>
          </cell>
        </row>
        <row r="1043">
          <cell r="K1043">
            <v>41219</v>
          </cell>
          <cell r="L1043">
            <v>11</v>
          </cell>
          <cell r="M1043">
            <v>4</v>
          </cell>
          <cell r="N1043" t="str">
            <v>2012Q4</v>
          </cell>
        </row>
        <row r="1044">
          <cell r="K1044">
            <v>41220</v>
          </cell>
          <cell r="L1044">
            <v>11</v>
          </cell>
          <cell r="M1044">
            <v>4</v>
          </cell>
          <cell r="N1044" t="str">
            <v>2012Q4</v>
          </cell>
        </row>
        <row r="1045">
          <cell r="K1045">
            <v>41221</v>
          </cell>
          <cell r="L1045">
            <v>11</v>
          </cell>
          <cell r="M1045">
            <v>4</v>
          </cell>
          <cell r="N1045" t="str">
            <v>2012Q4</v>
          </cell>
        </row>
        <row r="1046">
          <cell r="K1046">
            <v>41222</v>
          </cell>
          <cell r="L1046">
            <v>11</v>
          </cell>
          <cell r="M1046">
            <v>4</v>
          </cell>
          <cell r="N1046" t="str">
            <v>2012Q4</v>
          </cell>
        </row>
        <row r="1047">
          <cell r="K1047">
            <v>41223</v>
          </cell>
          <cell r="L1047">
            <v>11</v>
          </cell>
          <cell r="M1047">
            <v>4</v>
          </cell>
          <cell r="N1047" t="str">
            <v>2012Q4</v>
          </cell>
        </row>
        <row r="1048">
          <cell r="K1048">
            <v>41224</v>
          </cell>
          <cell r="L1048">
            <v>11</v>
          </cell>
          <cell r="M1048">
            <v>4</v>
          </cell>
          <cell r="N1048" t="str">
            <v>2012Q4</v>
          </cell>
        </row>
        <row r="1049">
          <cell r="K1049">
            <v>41225</v>
          </cell>
          <cell r="L1049">
            <v>11</v>
          </cell>
          <cell r="M1049">
            <v>4</v>
          </cell>
          <cell r="N1049" t="str">
            <v>2012Q4</v>
          </cell>
        </row>
        <row r="1050">
          <cell r="K1050">
            <v>41226</v>
          </cell>
          <cell r="L1050">
            <v>11</v>
          </cell>
          <cell r="M1050">
            <v>4</v>
          </cell>
          <cell r="N1050" t="str">
            <v>2012Q4</v>
          </cell>
        </row>
        <row r="1051">
          <cell r="K1051">
            <v>41227</v>
          </cell>
          <cell r="L1051">
            <v>11</v>
          </cell>
          <cell r="M1051">
            <v>4</v>
          </cell>
          <cell r="N1051" t="str">
            <v>2012Q4</v>
          </cell>
        </row>
        <row r="1052">
          <cell r="K1052">
            <v>41228</v>
          </cell>
          <cell r="L1052">
            <v>11</v>
          </cell>
          <cell r="M1052">
            <v>4</v>
          </cell>
          <cell r="N1052" t="str">
            <v>2012Q4</v>
          </cell>
        </row>
        <row r="1053">
          <cell r="K1053">
            <v>41229</v>
          </cell>
          <cell r="L1053">
            <v>11</v>
          </cell>
          <cell r="M1053">
            <v>4</v>
          </cell>
          <cell r="N1053" t="str">
            <v>2012Q4</v>
          </cell>
        </row>
        <row r="1054">
          <cell r="K1054">
            <v>41230</v>
          </cell>
          <cell r="L1054">
            <v>11</v>
          </cell>
          <cell r="M1054">
            <v>4</v>
          </cell>
          <cell r="N1054" t="str">
            <v>2012Q4</v>
          </cell>
        </row>
        <row r="1055">
          <cell r="K1055">
            <v>41231</v>
          </cell>
          <cell r="L1055">
            <v>11</v>
          </cell>
          <cell r="M1055">
            <v>4</v>
          </cell>
          <cell r="N1055" t="str">
            <v>2012Q4</v>
          </cell>
        </row>
        <row r="1056">
          <cell r="K1056">
            <v>41232</v>
          </cell>
          <cell r="L1056">
            <v>11</v>
          </cell>
          <cell r="M1056">
            <v>4</v>
          </cell>
          <cell r="N1056" t="str">
            <v>2012Q4</v>
          </cell>
        </row>
        <row r="1057">
          <cell r="K1057">
            <v>41233</v>
          </cell>
          <cell r="L1057">
            <v>11</v>
          </cell>
          <cell r="M1057">
            <v>4</v>
          </cell>
          <cell r="N1057" t="str">
            <v>2012Q4</v>
          </cell>
        </row>
        <row r="1058">
          <cell r="K1058">
            <v>41234</v>
          </cell>
          <cell r="L1058">
            <v>11</v>
          </cell>
          <cell r="M1058">
            <v>4</v>
          </cell>
          <cell r="N1058" t="str">
            <v>2012Q4</v>
          </cell>
        </row>
        <row r="1059">
          <cell r="K1059">
            <v>41235</v>
          </cell>
          <cell r="L1059">
            <v>11</v>
          </cell>
          <cell r="M1059">
            <v>4</v>
          </cell>
          <cell r="N1059" t="str">
            <v>2012Q4</v>
          </cell>
        </row>
        <row r="1060">
          <cell r="K1060">
            <v>41236</v>
          </cell>
          <cell r="L1060">
            <v>11</v>
          </cell>
          <cell r="M1060">
            <v>4</v>
          </cell>
          <cell r="N1060" t="str">
            <v>2012Q4</v>
          </cell>
        </row>
        <row r="1061">
          <cell r="K1061">
            <v>41237</v>
          </cell>
          <cell r="L1061">
            <v>11</v>
          </cell>
          <cell r="M1061">
            <v>4</v>
          </cell>
          <cell r="N1061" t="str">
            <v>2012Q4</v>
          </cell>
        </row>
        <row r="1062">
          <cell r="K1062">
            <v>41238</v>
          </cell>
          <cell r="L1062">
            <v>11</v>
          </cell>
          <cell r="M1062">
            <v>4</v>
          </cell>
          <cell r="N1062" t="str">
            <v>2012Q4</v>
          </cell>
        </row>
        <row r="1063">
          <cell r="K1063">
            <v>41239</v>
          </cell>
          <cell r="L1063">
            <v>11</v>
          </cell>
          <cell r="M1063">
            <v>4</v>
          </cell>
          <cell r="N1063" t="str">
            <v>2012Q4</v>
          </cell>
        </row>
        <row r="1064">
          <cell r="K1064">
            <v>41240</v>
          </cell>
          <cell r="L1064">
            <v>11</v>
          </cell>
          <cell r="M1064">
            <v>4</v>
          </cell>
          <cell r="N1064" t="str">
            <v>2012Q4</v>
          </cell>
        </row>
        <row r="1065">
          <cell r="K1065">
            <v>41241</v>
          </cell>
          <cell r="L1065">
            <v>11</v>
          </cell>
          <cell r="M1065">
            <v>4</v>
          </cell>
          <cell r="N1065" t="str">
            <v>2012Q4</v>
          </cell>
        </row>
        <row r="1066">
          <cell r="K1066">
            <v>41242</v>
          </cell>
          <cell r="L1066">
            <v>11</v>
          </cell>
          <cell r="M1066">
            <v>4</v>
          </cell>
          <cell r="N1066" t="str">
            <v>2012Q4</v>
          </cell>
        </row>
        <row r="1067">
          <cell r="K1067">
            <v>41243</v>
          </cell>
          <cell r="L1067">
            <v>11</v>
          </cell>
          <cell r="M1067">
            <v>4</v>
          </cell>
          <cell r="N1067" t="str">
            <v>2012Q4</v>
          </cell>
        </row>
        <row r="1068">
          <cell r="K1068">
            <v>41244</v>
          </cell>
          <cell r="L1068">
            <v>12</v>
          </cell>
          <cell r="M1068">
            <v>4</v>
          </cell>
          <cell r="N1068" t="str">
            <v>2012Q4</v>
          </cell>
        </row>
        <row r="1069">
          <cell r="K1069">
            <v>41245</v>
          </cell>
          <cell r="L1069">
            <v>12</v>
          </cell>
          <cell r="M1069">
            <v>4</v>
          </cell>
          <cell r="N1069" t="str">
            <v>2012Q4</v>
          </cell>
        </row>
        <row r="1070">
          <cell r="K1070">
            <v>41246</v>
          </cell>
          <cell r="L1070">
            <v>12</v>
          </cell>
          <cell r="M1070">
            <v>4</v>
          </cell>
          <cell r="N1070" t="str">
            <v>2012Q4</v>
          </cell>
        </row>
        <row r="1071">
          <cell r="K1071">
            <v>41247</v>
          </cell>
          <cell r="L1071">
            <v>12</v>
          </cell>
          <cell r="M1071">
            <v>4</v>
          </cell>
          <cell r="N1071" t="str">
            <v>2012Q4</v>
          </cell>
        </row>
        <row r="1072">
          <cell r="K1072">
            <v>41248</v>
          </cell>
          <cell r="L1072">
            <v>12</v>
          </cell>
          <cell r="M1072">
            <v>4</v>
          </cell>
          <cell r="N1072" t="str">
            <v>2012Q4</v>
          </cell>
        </row>
        <row r="1073">
          <cell r="K1073">
            <v>41249</v>
          </cell>
          <cell r="L1073">
            <v>12</v>
          </cell>
          <cell r="M1073">
            <v>4</v>
          </cell>
          <cell r="N1073" t="str">
            <v>2012Q4</v>
          </cell>
        </row>
        <row r="1074">
          <cell r="K1074">
            <v>41250</v>
          </cell>
          <cell r="L1074">
            <v>12</v>
          </cell>
          <cell r="M1074">
            <v>4</v>
          </cell>
          <cell r="N1074" t="str">
            <v>2012Q4</v>
          </cell>
        </row>
        <row r="1075">
          <cell r="K1075">
            <v>41251</v>
          </cell>
          <cell r="L1075">
            <v>12</v>
          </cell>
          <cell r="M1075">
            <v>4</v>
          </cell>
          <cell r="N1075" t="str">
            <v>2012Q4</v>
          </cell>
        </row>
        <row r="1076">
          <cell r="K1076">
            <v>41252</v>
          </cell>
          <cell r="L1076">
            <v>12</v>
          </cell>
          <cell r="M1076">
            <v>4</v>
          </cell>
          <cell r="N1076" t="str">
            <v>2012Q4</v>
          </cell>
        </row>
        <row r="1077">
          <cell r="K1077">
            <v>41253</v>
          </cell>
          <cell r="L1077">
            <v>12</v>
          </cell>
          <cell r="M1077">
            <v>4</v>
          </cell>
          <cell r="N1077" t="str">
            <v>2012Q4</v>
          </cell>
        </row>
        <row r="1078">
          <cell r="K1078">
            <v>41254</v>
          </cell>
          <cell r="L1078">
            <v>12</v>
          </cell>
          <cell r="M1078">
            <v>4</v>
          </cell>
          <cell r="N1078" t="str">
            <v>2012Q4</v>
          </cell>
        </row>
        <row r="1079">
          <cell r="K1079">
            <v>41255</v>
          </cell>
          <cell r="L1079">
            <v>12</v>
          </cell>
          <cell r="M1079">
            <v>4</v>
          </cell>
          <cell r="N1079" t="str">
            <v>2012Q4</v>
          </cell>
        </row>
        <row r="1080">
          <cell r="K1080">
            <v>41256</v>
          </cell>
          <cell r="L1080">
            <v>12</v>
          </cell>
          <cell r="M1080">
            <v>4</v>
          </cell>
          <cell r="N1080" t="str">
            <v>2012Q4</v>
          </cell>
        </row>
        <row r="1081">
          <cell r="K1081">
            <v>41257</v>
          </cell>
          <cell r="L1081">
            <v>12</v>
          </cell>
          <cell r="M1081">
            <v>4</v>
          </cell>
          <cell r="N1081" t="str">
            <v>2012Q4</v>
          </cell>
        </row>
        <row r="1082">
          <cell r="K1082">
            <v>41258</v>
          </cell>
          <cell r="L1082">
            <v>12</v>
          </cell>
          <cell r="M1082">
            <v>4</v>
          </cell>
          <cell r="N1082" t="str">
            <v>2012Q4</v>
          </cell>
        </row>
        <row r="1083">
          <cell r="K1083">
            <v>41259</v>
          </cell>
          <cell r="L1083">
            <v>12</v>
          </cell>
          <cell r="M1083">
            <v>4</v>
          </cell>
          <cell r="N1083" t="str">
            <v>2012Q4</v>
          </cell>
        </row>
        <row r="1084">
          <cell r="K1084">
            <v>41260</v>
          </cell>
          <cell r="L1084">
            <v>12</v>
          </cell>
          <cell r="M1084">
            <v>4</v>
          </cell>
          <cell r="N1084" t="str">
            <v>2012Q4</v>
          </cell>
        </row>
        <row r="1085">
          <cell r="K1085">
            <v>41261</v>
          </cell>
          <cell r="L1085">
            <v>12</v>
          </cell>
          <cell r="M1085">
            <v>4</v>
          </cell>
          <cell r="N1085" t="str">
            <v>2012Q4</v>
          </cell>
        </row>
        <row r="1086">
          <cell r="K1086">
            <v>41262</v>
          </cell>
          <cell r="L1086">
            <v>12</v>
          </cell>
          <cell r="M1086">
            <v>4</v>
          </cell>
          <cell r="N1086" t="str">
            <v>2012Q4</v>
          </cell>
        </row>
        <row r="1087">
          <cell r="K1087">
            <v>41263</v>
          </cell>
          <cell r="L1087">
            <v>12</v>
          </cell>
          <cell r="M1087">
            <v>4</v>
          </cell>
          <cell r="N1087" t="str">
            <v>2012Q4</v>
          </cell>
        </row>
        <row r="1088">
          <cell r="K1088">
            <v>41264</v>
          </cell>
          <cell r="L1088">
            <v>12</v>
          </cell>
          <cell r="M1088">
            <v>4</v>
          </cell>
          <cell r="N1088" t="str">
            <v>2012Q4</v>
          </cell>
        </row>
        <row r="1089">
          <cell r="K1089">
            <v>41265</v>
          </cell>
          <cell r="L1089">
            <v>12</v>
          </cell>
          <cell r="M1089">
            <v>4</v>
          </cell>
          <cell r="N1089" t="str">
            <v>2012Q4</v>
          </cell>
        </row>
        <row r="1090">
          <cell r="K1090">
            <v>41266</v>
          </cell>
          <cell r="L1090">
            <v>12</v>
          </cell>
          <cell r="M1090">
            <v>4</v>
          </cell>
          <cell r="N1090" t="str">
            <v>2012Q4</v>
          </cell>
        </row>
        <row r="1091">
          <cell r="K1091">
            <v>41267</v>
          </cell>
          <cell r="L1091">
            <v>12</v>
          </cell>
          <cell r="M1091">
            <v>4</v>
          </cell>
          <cell r="N1091" t="str">
            <v>2012Q4</v>
          </cell>
        </row>
        <row r="1092">
          <cell r="K1092">
            <v>41268</v>
          </cell>
          <cell r="L1092">
            <v>12</v>
          </cell>
          <cell r="M1092">
            <v>4</v>
          </cell>
          <cell r="N1092" t="str">
            <v>2012Q4</v>
          </cell>
        </row>
        <row r="1093">
          <cell r="K1093">
            <v>41269</v>
          </cell>
          <cell r="L1093">
            <v>12</v>
          </cell>
          <cell r="M1093">
            <v>4</v>
          </cell>
          <cell r="N1093" t="str">
            <v>2012Q4</v>
          </cell>
        </row>
        <row r="1094">
          <cell r="K1094">
            <v>41270</v>
          </cell>
          <cell r="L1094">
            <v>12</v>
          </cell>
          <cell r="M1094">
            <v>4</v>
          </cell>
          <cell r="N1094" t="str">
            <v>2012Q4</v>
          </cell>
        </row>
        <row r="1095">
          <cell r="K1095">
            <v>41271</v>
          </cell>
          <cell r="L1095">
            <v>12</v>
          </cell>
          <cell r="M1095">
            <v>4</v>
          </cell>
          <cell r="N1095" t="str">
            <v>2012Q4</v>
          </cell>
        </row>
        <row r="1096">
          <cell r="K1096">
            <v>41272</v>
          </cell>
          <cell r="L1096">
            <v>12</v>
          </cell>
          <cell r="M1096">
            <v>4</v>
          </cell>
          <cell r="N1096" t="str">
            <v>2012Q4</v>
          </cell>
        </row>
        <row r="1097">
          <cell r="K1097">
            <v>41273</v>
          </cell>
          <cell r="L1097">
            <v>12</v>
          </cell>
          <cell r="M1097">
            <v>4</v>
          </cell>
          <cell r="N1097" t="str">
            <v>2012Q4</v>
          </cell>
        </row>
        <row r="1098">
          <cell r="K1098">
            <v>41274</v>
          </cell>
          <cell r="L1098">
            <v>12</v>
          </cell>
          <cell r="M1098">
            <v>4</v>
          </cell>
          <cell r="N1098" t="str">
            <v>2012Q4</v>
          </cell>
        </row>
        <row r="1099">
          <cell r="K1099">
            <v>41275</v>
          </cell>
          <cell r="L1099">
            <v>1</v>
          </cell>
          <cell r="M1099">
            <v>1</v>
          </cell>
          <cell r="N1099" t="str">
            <v>2013Q1</v>
          </cell>
        </row>
        <row r="1100">
          <cell r="K1100">
            <v>41276</v>
          </cell>
          <cell r="L1100">
            <v>1</v>
          </cell>
          <cell r="M1100">
            <v>1</v>
          </cell>
          <cell r="N1100" t="str">
            <v>2013Q1</v>
          </cell>
        </row>
        <row r="1101">
          <cell r="K1101">
            <v>41277</v>
          </cell>
          <cell r="L1101">
            <v>1</v>
          </cell>
          <cell r="M1101">
            <v>1</v>
          </cell>
          <cell r="N1101" t="str">
            <v>2013Q1</v>
          </cell>
        </row>
        <row r="1102">
          <cell r="K1102">
            <v>41278</v>
          </cell>
          <cell r="L1102">
            <v>1</v>
          </cell>
          <cell r="M1102">
            <v>1</v>
          </cell>
          <cell r="N1102" t="str">
            <v>2013Q1</v>
          </cell>
        </row>
        <row r="1103">
          <cell r="K1103">
            <v>41279</v>
          </cell>
          <cell r="L1103">
            <v>1</v>
          </cell>
          <cell r="M1103">
            <v>1</v>
          </cell>
          <cell r="N1103" t="str">
            <v>2013Q1</v>
          </cell>
        </row>
        <row r="1104">
          <cell r="K1104">
            <v>41280</v>
          </cell>
          <cell r="L1104">
            <v>1</v>
          </cell>
          <cell r="M1104">
            <v>1</v>
          </cell>
          <cell r="N1104" t="str">
            <v>2013Q1</v>
          </cell>
        </row>
        <row r="1105">
          <cell r="K1105">
            <v>41281</v>
          </cell>
          <cell r="L1105">
            <v>1</v>
          </cell>
          <cell r="M1105">
            <v>1</v>
          </cell>
          <cell r="N1105" t="str">
            <v>2013Q1</v>
          </cell>
        </row>
        <row r="1106">
          <cell r="K1106">
            <v>41282</v>
          </cell>
          <cell r="L1106">
            <v>1</v>
          </cell>
          <cell r="M1106">
            <v>1</v>
          </cell>
          <cell r="N1106" t="str">
            <v>2013Q1</v>
          </cell>
        </row>
        <row r="1107">
          <cell r="K1107">
            <v>41283</v>
          </cell>
          <cell r="L1107">
            <v>1</v>
          </cell>
          <cell r="M1107">
            <v>1</v>
          </cell>
          <cell r="N1107" t="str">
            <v>2013Q1</v>
          </cell>
        </row>
        <row r="1108">
          <cell r="K1108">
            <v>41284</v>
          </cell>
          <cell r="L1108">
            <v>1</v>
          </cell>
          <cell r="M1108">
            <v>1</v>
          </cell>
          <cell r="N1108" t="str">
            <v>2013Q1</v>
          </cell>
        </row>
        <row r="1109">
          <cell r="K1109">
            <v>41285</v>
          </cell>
          <cell r="L1109">
            <v>1</v>
          </cell>
          <cell r="M1109">
            <v>1</v>
          </cell>
          <cell r="N1109" t="str">
            <v>2013Q1</v>
          </cell>
        </row>
        <row r="1110">
          <cell r="K1110">
            <v>41286</v>
          </cell>
          <cell r="L1110">
            <v>1</v>
          </cell>
          <cell r="M1110">
            <v>1</v>
          </cell>
          <cell r="N1110" t="str">
            <v>2013Q1</v>
          </cell>
        </row>
        <row r="1111">
          <cell r="K1111">
            <v>41287</v>
          </cell>
          <cell r="L1111">
            <v>1</v>
          </cell>
          <cell r="M1111">
            <v>1</v>
          </cell>
          <cell r="N1111" t="str">
            <v>2013Q1</v>
          </cell>
        </row>
        <row r="1112">
          <cell r="K1112">
            <v>41288</v>
          </cell>
          <cell r="L1112">
            <v>1</v>
          </cell>
          <cell r="M1112">
            <v>1</v>
          </cell>
          <cell r="N1112" t="str">
            <v>2013Q1</v>
          </cell>
        </row>
        <row r="1113">
          <cell r="K1113">
            <v>41289</v>
          </cell>
          <cell r="L1113">
            <v>1</v>
          </cell>
          <cell r="M1113">
            <v>1</v>
          </cell>
          <cell r="N1113" t="str">
            <v>2013Q1</v>
          </cell>
        </row>
        <row r="1114">
          <cell r="K1114">
            <v>41290</v>
          </cell>
          <cell r="L1114">
            <v>1</v>
          </cell>
          <cell r="M1114">
            <v>1</v>
          </cell>
          <cell r="N1114" t="str">
            <v>2013Q1</v>
          </cell>
        </row>
        <row r="1115">
          <cell r="K1115">
            <v>41291</v>
          </cell>
          <cell r="L1115">
            <v>1</v>
          </cell>
          <cell r="M1115">
            <v>1</v>
          </cell>
          <cell r="N1115" t="str">
            <v>2013Q1</v>
          </cell>
        </row>
        <row r="1116">
          <cell r="K1116">
            <v>41292</v>
          </cell>
          <cell r="L1116">
            <v>1</v>
          </cell>
          <cell r="M1116">
            <v>1</v>
          </cell>
          <cell r="N1116" t="str">
            <v>2013Q1</v>
          </cell>
        </row>
        <row r="1117">
          <cell r="K1117">
            <v>41293</v>
          </cell>
          <cell r="L1117">
            <v>1</v>
          </cell>
          <cell r="M1117">
            <v>1</v>
          </cell>
          <cell r="N1117" t="str">
            <v>2013Q1</v>
          </cell>
        </row>
        <row r="1118">
          <cell r="K1118">
            <v>41294</v>
          </cell>
          <cell r="L1118">
            <v>1</v>
          </cell>
          <cell r="M1118">
            <v>1</v>
          </cell>
          <cell r="N1118" t="str">
            <v>2013Q1</v>
          </cell>
        </row>
        <row r="1119">
          <cell r="K1119">
            <v>41295</v>
          </cell>
          <cell r="L1119">
            <v>1</v>
          </cell>
          <cell r="M1119">
            <v>1</v>
          </cell>
          <cell r="N1119" t="str">
            <v>2013Q1</v>
          </cell>
        </row>
        <row r="1120">
          <cell r="K1120">
            <v>41296</v>
          </cell>
          <cell r="L1120">
            <v>1</v>
          </cell>
          <cell r="M1120">
            <v>1</v>
          </cell>
          <cell r="N1120" t="str">
            <v>2013Q1</v>
          </cell>
        </row>
        <row r="1121">
          <cell r="K1121">
            <v>41297</v>
          </cell>
          <cell r="L1121">
            <v>1</v>
          </cell>
          <cell r="M1121">
            <v>1</v>
          </cell>
          <cell r="N1121" t="str">
            <v>2013Q1</v>
          </cell>
        </row>
        <row r="1122">
          <cell r="K1122">
            <v>41298</v>
          </cell>
          <cell r="L1122">
            <v>1</v>
          </cell>
          <cell r="M1122">
            <v>1</v>
          </cell>
          <cell r="N1122" t="str">
            <v>2013Q1</v>
          </cell>
        </row>
        <row r="1123">
          <cell r="K1123">
            <v>41299</v>
          </cell>
          <cell r="L1123">
            <v>1</v>
          </cell>
          <cell r="M1123">
            <v>1</v>
          </cell>
          <cell r="N1123" t="str">
            <v>2013Q1</v>
          </cell>
        </row>
        <row r="1124">
          <cell r="K1124">
            <v>41300</v>
          </cell>
          <cell r="L1124">
            <v>1</v>
          </cell>
          <cell r="M1124">
            <v>1</v>
          </cell>
          <cell r="N1124" t="str">
            <v>2013Q1</v>
          </cell>
        </row>
        <row r="1125">
          <cell r="K1125">
            <v>41301</v>
          </cell>
          <cell r="L1125">
            <v>1</v>
          </cell>
          <cell r="M1125">
            <v>1</v>
          </cell>
          <cell r="N1125" t="str">
            <v>2013Q1</v>
          </cell>
        </row>
        <row r="1126">
          <cell r="K1126">
            <v>41302</v>
          </cell>
          <cell r="L1126">
            <v>1</v>
          </cell>
          <cell r="M1126">
            <v>1</v>
          </cell>
          <cell r="N1126" t="str">
            <v>2013Q1</v>
          </cell>
        </row>
        <row r="1127">
          <cell r="K1127">
            <v>41303</v>
          </cell>
          <cell r="L1127">
            <v>1</v>
          </cell>
          <cell r="M1127">
            <v>1</v>
          </cell>
          <cell r="N1127" t="str">
            <v>2013Q1</v>
          </cell>
        </row>
        <row r="1128">
          <cell r="K1128">
            <v>41304</v>
          </cell>
          <cell r="L1128">
            <v>1</v>
          </cell>
          <cell r="M1128">
            <v>1</v>
          </cell>
          <cell r="N1128" t="str">
            <v>2013Q1</v>
          </cell>
        </row>
        <row r="1129">
          <cell r="K1129">
            <v>41305</v>
          </cell>
          <cell r="L1129">
            <v>1</v>
          </cell>
          <cell r="M1129">
            <v>1</v>
          </cell>
          <cell r="N1129" t="str">
            <v>2013Q1</v>
          </cell>
        </row>
        <row r="1130">
          <cell r="K1130">
            <v>41306</v>
          </cell>
          <cell r="L1130">
            <v>2</v>
          </cell>
          <cell r="M1130">
            <v>1</v>
          </cell>
          <cell r="N1130" t="str">
            <v>2013Q1</v>
          </cell>
        </row>
        <row r="1131">
          <cell r="K1131">
            <v>41307</v>
          </cell>
          <cell r="L1131">
            <v>2</v>
          </cell>
          <cell r="M1131">
            <v>1</v>
          </cell>
          <cell r="N1131" t="str">
            <v>2013Q1</v>
          </cell>
        </row>
        <row r="1132">
          <cell r="K1132">
            <v>41308</v>
          </cell>
          <cell r="L1132">
            <v>2</v>
          </cell>
          <cell r="M1132">
            <v>1</v>
          </cell>
          <cell r="N1132" t="str">
            <v>2013Q1</v>
          </cell>
        </row>
        <row r="1133">
          <cell r="K1133">
            <v>41309</v>
          </cell>
          <cell r="L1133">
            <v>2</v>
          </cell>
          <cell r="M1133">
            <v>1</v>
          </cell>
          <cell r="N1133" t="str">
            <v>2013Q1</v>
          </cell>
        </row>
        <row r="1134">
          <cell r="K1134">
            <v>41310</v>
          </cell>
          <cell r="L1134">
            <v>2</v>
          </cell>
          <cell r="M1134">
            <v>1</v>
          </cell>
          <cell r="N1134" t="str">
            <v>2013Q1</v>
          </cell>
        </row>
        <row r="1135">
          <cell r="K1135">
            <v>41311</v>
          </cell>
          <cell r="L1135">
            <v>2</v>
          </cell>
          <cell r="M1135">
            <v>1</v>
          </cell>
          <cell r="N1135" t="str">
            <v>2013Q1</v>
          </cell>
        </row>
        <row r="1136">
          <cell r="K1136">
            <v>41312</v>
          </cell>
          <cell r="L1136">
            <v>2</v>
          </cell>
          <cell r="M1136">
            <v>1</v>
          </cell>
          <cell r="N1136" t="str">
            <v>2013Q1</v>
          </cell>
        </row>
        <row r="1137">
          <cell r="K1137">
            <v>41313</v>
          </cell>
          <cell r="L1137">
            <v>2</v>
          </cell>
          <cell r="M1137">
            <v>1</v>
          </cell>
          <cell r="N1137" t="str">
            <v>2013Q1</v>
          </cell>
        </row>
        <row r="1138">
          <cell r="K1138">
            <v>41314</v>
          </cell>
          <cell r="L1138">
            <v>2</v>
          </cell>
          <cell r="M1138">
            <v>1</v>
          </cell>
          <cell r="N1138" t="str">
            <v>2013Q1</v>
          </cell>
        </row>
        <row r="1139">
          <cell r="K1139">
            <v>41315</v>
          </cell>
          <cell r="L1139">
            <v>2</v>
          </cell>
          <cell r="M1139">
            <v>1</v>
          </cell>
          <cell r="N1139" t="str">
            <v>2013Q1</v>
          </cell>
        </row>
        <row r="1140">
          <cell r="K1140">
            <v>41316</v>
          </cell>
          <cell r="L1140">
            <v>2</v>
          </cell>
          <cell r="M1140">
            <v>1</v>
          </cell>
          <cell r="N1140" t="str">
            <v>2013Q1</v>
          </cell>
        </row>
        <row r="1141">
          <cell r="K1141">
            <v>41317</v>
          </cell>
          <cell r="L1141">
            <v>2</v>
          </cell>
          <cell r="M1141">
            <v>1</v>
          </cell>
          <cell r="N1141" t="str">
            <v>2013Q1</v>
          </cell>
        </row>
        <row r="1142">
          <cell r="K1142">
            <v>41318</v>
          </cell>
          <cell r="L1142">
            <v>2</v>
          </cell>
          <cell r="M1142">
            <v>1</v>
          </cell>
          <cell r="N1142" t="str">
            <v>2013Q1</v>
          </cell>
        </row>
        <row r="1143">
          <cell r="K1143">
            <v>41319</v>
          </cell>
          <cell r="L1143">
            <v>2</v>
          </cell>
          <cell r="M1143">
            <v>1</v>
          </cell>
          <cell r="N1143" t="str">
            <v>2013Q1</v>
          </cell>
        </row>
        <row r="1144">
          <cell r="K1144">
            <v>41320</v>
          </cell>
          <cell r="L1144">
            <v>2</v>
          </cell>
          <cell r="M1144">
            <v>1</v>
          </cell>
          <cell r="N1144" t="str">
            <v>2013Q1</v>
          </cell>
        </row>
        <row r="1145">
          <cell r="K1145">
            <v>41321</v>
          </cell>
          <cell r="L1145">
            <v>2</v>
          </cell>
          <cell r="M1145">
            <v>1</v>
          </cell>
          <cell r="N1145" t="str">
            <v>2013Q1</v>
          </cell>
        </row>
        <row r="1146">
          <cell r="K1146">
            <v>41322</v>
          </cell>
          <cell r="L1146">
            <v>2</v>
          </cell>
          <cell r="M1146">
            <v>1</v>
          </cell>
          <cell r="N1146" t="str">
            <v>2013Q1</v>
          </cell>
        </row>
        <row r="1147">
          <cell r="K1147">
            <v>41323</v>
          </cell>
          <cell r="L1147">
            <v>2</v>
          </cell>
          <cell r="M1147">
            <v>1</v>
          </cell>
          <cell r="N1147" t="str">
            <v>2013Q1</v>
          </cell>
        </row>
        <row r="1148">
          <cell r="K1148">
            <v>41324</v>
          </cell>
          <cell r="L1148">
            <v>2</v>
          </cell>
          <cell r="M1148">
            <v>1</v>
          </cell>
          <cell r="N1148" t="str">
            <v>2013Q1</v>
          </cell>
        </row>
        <row r="1149">
          <cell r="K1149">
            <v>41325</v>
          </cell>
          <cell r="L1149">
            <v>2</v>
          </cell>
          <cell r="M1149">
            <v>1</v>
          </cell>
          <cell r="N1149" t="str">
            <v>2013Q1</v>
          </cell>
        </row>
        <row r="1150">
          <cell r="K1150">
            <v>41326</v>
          </cell>
          <cell r="L1150">
            <v>2</v>
          </cell>
          <cell r="M1150">
            <v>1</v>
          </cell>
          <cell r="N1150" t="str">
            <v>2013Q1</v>
          </cell>
        </row>
        <row r="1151">
          <cell r="K1151">
            <v>41327</v>
          </cell>
          <cell r="L1151">
            <v>2</v>
          </cell>
          <cell r="M1151">
            <v>1</v>
          </cell>
          <cell r="N1151" t="str">
            <v>2013Q1</v>
          </cell>
        </row>
        <row r="1152">
          <cell r="K1152">
            <v>41328</v>
          </cell>
          <cell r="L1152">
            <v>2</v>
          </cell>
          <cell r="M1152">
            <v>1</v>
          </cell>
          <cell r="N1152" t="str">
            <v>2013Q1</v>
          </cell>
        </row>
        <row r="1153">
          <cell r="K1153">
            <v>41329</v>
          </cell>
          <cell r="L1153">
            <v>2</v>
          </cell>
          <cell r="M1153">
            <v>1</v>
          </cell>
          <cell r="N1153" t="str">
            <v>2013Q1</v>
          </cell>
        </row>
        <row r="1154">
          <cell r="K1154">
            <v>41330</v>
          </cell>
          <cell r="L1154">
            <v>2</v>
          </cell>
          <cell r="M1154">
            <v>1</v>
          </cell>
          <cell r="N1154" t="str">
            <v>2013Q1</v>
          </cell>
        </row>
        <row r="1155">
          <cell r="K1155">
            <v>41331</v>
          </cell>
          <cell r="L1155">
            <v>2</v>
          </cell>
          <cell r="M1155">
            <v>1</v>
          </cell>
          <cell r="N1155" t="str">
            <v>2013Q1</v>
          </cell>
        </row>
        <row r="1156">
          <cell r="K1156">
            <v>41332</v>
          </cell>
          <cell r="L1156">
            <v>2</v>
          </cell>
          <cell r="M1156">
            <v>1</v>
          </cell>
          <cell r="N1156" t="str">
            <v>2013Q1</v>
          </cell>
        </row>
        <row r="1157">
          <cell r="K1157">
            <v>41333</v>
          </cell>
          <cell r="L1157">
            <v>2</v>
          </cell>
          <cell r="M1157">
            <v>1</v>
          </cell>
          <cell r="N1157" t="str">
            <v>2013Q1</v>
          </cell>
        </row>
        <row r="1158">
          <cell r="K1158">
            <v>41334</v>
          </cell>
          <cell r="L1158">
            <v>3</v>
          </cell>
          <cell r="M1158">
            <v>1</v>
          </cell>
          <cell r="N1158" t="str">
            <v>2013Q1</v>
          </cell>
        </row>
        <row r="1159">
          <cell r="K1159">
            <v>41335</v>
          </cell>
          <cell r="L1159">
            <v>3</v>
          </cell>
          <cell r="M1159">
            <v>1</v>
          </cell>
          <cell r="N1159" t="str">
            <v>2013Q1</v>
          </cell>
        </row>
        <row r="1160">
          <cell r="K1160">
            <v>41336</v>
          </cell>
          <cell r="L1160">
            <v>3</v>
          </cell>
          <cell r="M1160">
            <v>1</v>
          </cell>
          <cell r="N1160" t="str">
            <v>2013Q1</v>
          </cell>
        </row>
        <row r="1161">
          <cell r="K1161">
            <v>41337</v>
          </cell>
          <cell r="L1161">
            <v>3</v>
          </cell>
          <cell r="M1161">
            <v>1</v>
          </cell>
          <cell r="N1161" t="str">
            <v>2013Q1</v>
          </cell>
        </row>
        <row r="1162">
          <cell r="K1162">
            <v>41338</v>
          </cell>
          <cell r="L1162">
            <v>3</v>
          </cell>
          <cell r="M1162">
            <v>1</v>
          </cell>
          <cell r="N1162" t="str">
            <v>2013Q1</v>
          </cell>
        </row>
        <row r="1163">
          <cell r="K1163">
            <v>41339</v>
          </cell>
          <cell r="L1163">
            <v>3</v>
          </cell>
          <cell r="M1163">
            <v>1</v>
          </cell>
          <cell r="N1163" t="str">
            <v>2013Q1</v>
          </cell>
        </row>
        <row r="1164">
          <cell r="K1164">
            <v>41340</v>
          </cell>
          <cell r="L1164">
            <v>3</v>
          </cell>
          <cell r="M1164">
            <v>1</v>
          </cell>
          <cell r="N1164" t="str">
            <v>2013Q1</v>
          </cell>
        </row>
        <row r="1165">
          <cell r="K1165">
            <v>41341</v>
          </cell>
          <cell r="L1165">
            <v>3</v>
          </cell>
          <cell r="M1165">
            <v>1</v>
          </cell>
          <cell r="N1165" t="str">
            <v>2013Q1</v>
          </cell>
        </row>
        <row r="1166">
          <cell r="K1166">
            <v>41342</v>
          </cell>
          <cell r="L1166">
            <v>3</v>
          </cell>
          <cell r="M1166">
            <v>1</v>
          </cell>
          <cell r="N1166" t="str">
            <v>2013Q1</v>
          </cell>
        </row>
        <row r="1167">
          <cell r="K1167">
            <v>41343</v>
          </cell>
          <cell r="L1167">
            <v>3</v>
          </cell>
          <cell r="M1167">
            <v>1</v>
          </cell>
          <cell r="N1167" t="str">
            <v>2013Q1</v>
          </cell>
        </row>
        <row r="1168">
          <cell r="K1168">
            <v>41344</v>
          </cell>
          <cell r="L1168">
            <v>3</v>
          </cell>
          <cell r="M1168">
            <v>1</v>
          </cell>
          <cell r="N1168" t="str">
            <v>2013Q1</v>
          </cell>
        </row>
        <row r="1169">
          <cell r="K1169">
            <v>41345</v>
          </cell>
          <cell r="L1169">
            <v>3</v>
          </cell>
          <cell r="M1169">
            <v>1</v>
          </cell>
          <cell r="N1169" t="str">
            <v>2013Q1</v>
          </cell>
        </row>
        <row r="1170">
          <cell r="K1170">
            <v>41346</v>
          </cell>
          <cell r="L1170">
            <v>3</v>
          </cell>
          <cell r="M1170">
            <v>1</v>
          </cell>
          <cell r="N1170" t="str">
            <v>2013Q1</v>
          </cell>
        </row>
        <row r="1171">
          <cell r="K1171">
            <v>41347</v>
          </cell>
          <cell r="L1171">
            <v>3</v>
          </cell>
          <cell r="M1171">
            <v>1</v>
          </cell>
          <cell r="N1171" t="str">
            <v>2013Q1</v>
          </cell>
        </row>
        <row r="1172">
          <cell r="K1172">
            <v>41348</v>
          </cell>
          <cell r="L1172">
            <v>3</v>
          </cell>
          <cell r="M1172">
            <v>1</v>
          </cell>
          <cell r="N1172" t="str">
            <v>2013Q1</v>
          </cell>
        </row>
        <row r="1173">
          <cell r="K1173">
            <v>41349</v>
          </cell>
          <cell r="L1173">
            <v>3</v>
          </cell>
          <cell r="M1173">
            <v>1</v>
          </cell>
          <cell r="N1173" t="str">
            <v>2013Q1</v>
          </cell>
        </row>
        <row r="1174">
          <cell r="K1174">
            <v>41350</v>
          </cell>
          <cell r="L1174">
            <v>3</v>
          </cell>
          <cell r="M1174">
            <v>1</v>
          </cell>
          <cell r="N1174" t="str">
            <v>2013Q1</v>
          </cell>
        </row>
        <row r="1175">
          <cell r="K1175">
            <v>41351</v>
          </cell>
          <cell r="L1175">
            <v>3</v>
          </cell>
          <cell r="M1175">
            <v>1</v>
          </cell>
          <cell r="N1175" t="str">
            <v>2013Q1</v>
          </cell>
        </row>
        <row r="1176">
          <cell r="K1176">
            <v>41352</v>
          </cell>
          <cell r="L1176">
            <v>3</v>
          </cell>
          <cell r="M1176">
            <v>1</v>
          </cell>
          <cell r="N1176" t="str">
            <v>2013Q1</v>
          </cell>
        </row>
        <row r="1177">
          <cell r="K1177">
            <v>41353</v>
          </cell>
          <cell r="L1177">
            <v>3</v>
          </cell>
          <cell r="M1177">
            <v>1</v>
          </cell>
          <cell r="N1177" t="str">
            <v>2013Q1</v>
          </cell>
        </row>
        <row r="1178">
          <cell r="K1178">
            <v>41354</v>
          </cell>
          <cell r="L1178">
            <v>3</v>
          </cell>
          <cell r="M1178">
            <v>1</v>
          </cell>
          <cell r="N1178" t="str">
            <v>2013Q1</v>
          </cell>
        </row>
        <row r="1179">
          <cell r="K1179">
            <v>41355</v>
          </cell>
          <cell r="L1179">
            <v>3</v>
          </cell>
          <cell r="M1179">
            <v>1</v>
          </cell>
          <cell r="N1179" t="str">
            <v>2013Q1</v>
          </cell>
        </row>
        <row r="1180">
          <cell r="K1180">
            <v>41356</v>
          </cell>
          <cell r="L1180">
            <v>3</v>
          </cell>
          <cell r="M1180">
            <v>1</v>
          </cell>
          <cell r="N1180" t="str">
            <v>2013Q1</v>
          </cell>
        </row>
        <row r="1181">
          <cell r="K1181">
            <v>41357</v>
          </cell>
          <cell r="L1181">
            <v>3</v>
          </cell>
          <cell r="M1181">
            <v>1</v>
          </cell>
          <cell r="N1181" t="str">
            <v>2013Q1</v>
          </cell>
        </row>
        <row r="1182">
          <cell r="K1182">
            <v>41358</v>
          </cell>
          <cell r="L1182">
            <v>3</v>
          </cell>
          <cell r="M1182">
            <v>1</v>
          </cell>
          <cell r="N1182" t="str">
            <v>2013Q1</v>
          </cell>
        </row>
        <row r="1183">
          <cell r="K1183">
            <v>41359</v>
          </cell>
          <cell r="L1183">
            <v>3</v>
          </cell>
          <cell r="M1183">
            <v>1</v>
          </cell>
          <cell r="N1183" t="str">
            <v>2013Q1</v>
          </cell>
        </row>
        <row r="1184">
          <cell r="K1184">
            <v>41360</v>
          </cell>
          <cell r="L1184">
            <v>3</v>
          </cell>
          <cell r="M1184">
            <v>1</v>
          </cell>
          <cell r="N1184" t="str">
            <v>2013Q1</v>
          </cell>
        </row>
        <row r="1185">
          <cell r="K1185">
            <v>41361</v>
          </cell>
          <cell r="L1185">
            <v>3</v>
          </cell>
          <cell r="M1185">
            <v>1</v>
          </cell>
          <cell r="N1185" t="str">
            <v>2013Q1</v>
          </cell>
        </row>
        <row r="1186">
          <cell r="K1186">
            <v>41362</v>
          </cell>
          <cell r="L1186">
            <v>3</v>
          </cell>
          <cell r="M1186">
            <v>1</v>
          </cell>
          <cell r="N1186" t="str">
            <v>2013Q1</v>
          </cell>
        </row>
        <row r="1187">
          <cell r="K1187">
            <v>41363</v>
          </cell>
          <cell r="L1187">
            <v>3</v>
          </cell>
          <cell r="M1187">
            <v>1</v>
          </cell>
          <cell r="N1187" t="str">
            <v>2013Q1</v>
          </cell>
        </row>
        <row r="1188">
          <cell r="K1188">
            <v>41364</v>
          </cell>
          <cell r="L1188">
            <v>3</v>
          </cell>
          <cell r="M1188">
            <v>1</v>
          </cell>
          <cell r="N1188" t="str">
            <v>2013Q1</v>
          </cell>
        </row>
        <row r="1189">
          <cell r="K1189">
            <v>41365</v>
          </cell>
          <cell r="L1189">
            <v>4</v>
          </cell>
          <cell r="M1189">
            <v>2</v>
          </cell>
          <cell r="N1189" t="str">
            <v>2013Q2</v>
          </cell>
        </row>
        <row r="1190">
          <cell r="K1190">
            <v>41366</v>
          </cell>
          <cell r="L1190">
            <v>4</v>
          </cell>
          <cell r="M1190">
            <v>2</v>
          </cell>
          <cell r="N1190" t="str">
            <v>2013Q2</v>
          </cell>
        </row>
        <row r="1191">
          <cell r="K1191">
            <v>41367</v>
          </cell>
          <cell r="L1191">
            <v>4</v>
          </cell>
          <cell r="M1191">
            <v>2</v>
          </cell>
          <cell r="N1191" t="str">
            <v>2013Q2</v>
          </cell>
        </row>
        <row r="1192">
          <cell r="K1192">
            <v>41368</v>
          </cell>
          <cell r="L1192">
            <v>4</v>
          </cell>
          <cell r="M1192">
            <v>2</v>
          </cell>
          <cell r="N1192" t="str">
            <v>2013Q2</v>
          </cell>
        </row>
        <row r="1193">
          <cell r="K1193">
            <v>41369</v>
          </cell>
          <cell r="L1193">
            <v>4</v>
          </cell>
          <cell r="M1193">
            <v>2</v>
          </cell>
          <cell r="N1193" t="str">
            <v>2013Q2</v>
          </cell>
        </row>
        <row r="1194">
          <cell r="K1194">
            <v>41370</v>
          </cell>
          <cell r="L1194">
            <v>4</v>
          </cell>
          <cell r="M1194">
            <v>2</v>
          </cell>
          <cell r="N1194" t="str">
            <v>2013Q2</v>
          </cell>
        </row>
        <row r="1195">
          <cell r="K1195">
            <v>41371</v>
          </cell>
          <cell r="L1195">
            <v>4</v>
          </cell>
          <cell r="M1195">
            <v>2</v>
          </cell>
          <cell r="N1195" t="str">
            <v>2013Q2</v>
          </cell>
        </row>
        <row r="1196">
          <cell r="K1196">
            <v>41372</v>
          </cell>
          <cell r="L1196">
            <v>4</v>
          </cell>
          <cell r="M1196">
            <v>2</v>
          </cell>
          <cell r="N1196" t="str">
            <v>2013Q2</v>
          </cell>
        </row>
        <row r="1197">
          <cell r="K1197">
            <v>41373</v>
          </cell>
          <cell r="L1197">
            <v>4</v>
          </cell>
          <cell r="M1197">
            <v>2</v>
          </cell>
          <cell r="N1197" t="str">
            <v>2013Q2</v>
          </cell>
        </row>
        <row r="1198">
          <cell r="K1198">
            <v>41374</v>
          </cell>
          <cell r="L1198">
            <v>4</v>
          </cell>
          <cell r="M1198">
            <v>2</v>
          </cell>
          <cell r="N1198" t="str">
            <v>2013Q2</v>
          </cell>
        </row>
        <row r="1199">
          <cell r="K1199">
            <v>41375</v>
          </cell>
          <cell r="L1199">
            <v>4</v>
          </cell>
          <cell r="M1199">
            <v>2</v>
          </cell>
          <cell r="N1199" t="str">
            <v>2013Q2</v>
          </cell>
        </row>
        <row r="1200">
          <cell r="K1200">
            <v>41376</v>
          </cell>
          <cell r="L1200">
            <v>4</v>
          </cell>
          <cell r="M1200">
            <v>2</v>
          </cell>
          <cell r="N1200" t="str">
            <v>2013Q2</v>
          </cell>
        </row>
        <row r="1201">
          <cell r="K1201">
            <v>41377</v>
          </cell>
          <cell r="L1201">
            <v>4</v>
          </cell>
          <cell r="M1201">
            <v>2</v>
          </cell>
          <cell r="N1201" t="str">
            <v>2013Q2</v>
          </cell>
        </row>
        <row r="1202">
          <cell r="K1202">
            <v>41378</v>
          </cell>
          <cell r="L1202">
            <v>4</v>
          </cell>
          <cell r="M1202">
            <v>2</v>
          </cell>
          <cell r="N1202" t="str">
            <v>2013Q2</v>
          </cell>
        </row>
        <row r="1203">
          <cell r="K1203">
            <v>41379</v>
          </cell>
          <cell r="L1203">
            <v>4</v>
          </cell>
          <cell r="M1203">
            <v>2</v>
          </cell>
          <cell r="N1203" t="str">
            <v>2013Q2</v>
          </cell>
        </row>
        <row r="1204">
          <cell r="K1204">
            <v>41380</v>
          </cell>
          <cell r="L1204">
            <v>4</v>
          </cell>
          <cell r="M1204">
            <v>2</v>
          </cell>
          <cell r="N1204" t="str">
            <v>2013Q2</v>
          </cell>
        </row>
        <row r="1205">
          <cell r="K1205">
            <v>41381</v>
          </cell>
          <cell r="L1205">
            <v>4</v>
          </cell>
          <cell r="M1205">
            <v>2</v>
          </cell>
          <cell r="N1205" t="str">
            <v>2013Q2</v>
          </cell>
        </row>
        <row r="1206">
          <cell r="K1206">
            <v>41382</v>
          </cell>
          <cell r="L1206">
            <v>4</v>
          </cell>
          <cell r="M1206">
            <v>2</v>
          </cell>
          <cell r="N1206" t="str">
            <v>2013Q2</v>
          </cell>
        </row>
        <row r="1207">
          <cell r="K1207">
            <v>41383</v>
          </cell>
          <cell r="L1207">
            <v>4</v>
          </cell>
          <cell r="M1207">
            <v>2</v>
          </cell>
          <cell r="N1207" t="str">
            <v>2013Q2</v>
          </cell>
        </row>
        <row r="1208">
          <cell r="K1208">
            <v>41384</v>
          </cell>
          <cell r="L1208">
            <v>4</v>
          </cell>
          <cell r="M1208">
            <v>2</v>
          </cell>
          <cell r="N1208" t="str">
            <v>2013Q2</v>
          </cell>
        </row>
        <row r="1209">
          <cell r="K1209">
            <v>41385</v>
          </cell>
          <cell r="L1209">
            <v>4</v>
          </cell>
          <cell r="M1209">
            <v>2</v>
          </cell>
          <cell r="N1209" t="str">
            <v>2013Q2</v>
          </cell>
        </row>
        <row r="1210">
          <cell r="K1210">
            <v>41386</v>
          </cell>
          <cell r="L1210">
            <v>4</v>
          </cell>
          <cell r="M1210">
            <v>2</v>
          </cell>
          <cell r="N1210" t="str">
            <v>2013Q2</v>
          </cell>
        </row>
        <row r="1211">
          <cell r="K1211">
            <v>41387</v>
          </cell>
          <cell r="L1211">
            <v>4</v>
          </cell>
          <cell r="M1211">
            <v>2</v>
          </cell>
          <cell r="N1211" t="str">
            <v>2013Q2</v>
          </cell>
        </row>
        <row r="1212">
          <cell r="K1212">
            <v>41388</v>
          </cell>
          <cell r="L1212">
            <v>4</v>
          </cell>
          <cell r="M1212">
            <v>2</v>
          </cell>
          <cell r="N1212" t="str">
            <v>2013Q2</v>
          </cell>
        </row>
        <row r="1213">
          <cell r="K1213">
            <v>41389</v>
          </cell>
          <cell r="L1213">
            <v>4</v>
          </cell>
          <cell r="M1213">
            <v>2</v>
          </cell>
          <cell r="N1213" t="str">
            <v>2013Q2</v>
          </cell>
        </row>
        <row r="1214">
          <cell r="K1214">
            <v>41390</v>
          </cell>
          <cell r="L1214">
            <v>4</v>
          </cell>
          <cell r="M1214">
            <v>2</v>
          </cell>
          <cell r="N1214" t="str">
            <v>2013Q2</v>
          </cell>
        </row>
        <row r="1215">
          <cell r="K1215">
            <v>41391</v>
          </cell>
          <cell r="L1215">
            <v>4</v>
          </cell>
          <cell r="M1215">
            <v>2</v>
          </cell>
          <cell r="N1215" t="str">
            <v>2013Q2</v>
          </cell>
        </row>
        <row r="1216">
          <cell r="K1216">
            <v>41392</v>
          </cell>
          <cell r="L1216">
            <v>4</v>
          </cell>
          <cell r="M1216">
            <v>2</v>
          </cell>
          <cell r="N1216" t="str">
            <v>2013Q2</v>
          </cell>
        </row>
        <row r="1217">
          <cell r="K1217">
            <v>41393</v>
          </cell>
          <cell r="L1217">
            <v>4</v>
          </cell>
          <cell r="M1217">
            <v>2</v>
          </cell>
          <cell r="N1217" t="str">
            <v>2013Q2</v>
          </cell>
        </row>
        <row r="1218">
          <cell r="K1218">
            <v>41394</v>
          </cell>
          <cell r="L1218">
            <v>4</v>
          </cell>
          <cell r="M1218">
            <v>2</v>
          </cell>
          <cell r="N1218" t="str">
            <v>2013Q2</v>
          </cell>
        </row>
        <row r="1219">
          <cell r="K1219">
            <v>41395</v>
          </cell>
          <cell r="L1219">
            <v>5</v>
          </cell>
          <cell r="M1219">
            <v>2</v>
          </cell>
          <cell r="N1219" t="str">
            <v>2013Q2</v>
          </cell>
        </row>
        <row r="1220">
          <cell r="K1220">
            <v>41396</v>
          </cell>
          <cell r="L1220">
            <v>5</v>
          </cell>
          <cell r="M1220">
            <v>2</v>
          </cell>
          <cell r="N1220" t="str">
            <v>2013Q2</v>
          </cell>
        </row>
        <row r="1221">
          <cell r="K1221">
            <v>41397</v>
          </cell>
          <cell r="L1221">
            <v>5</v>
          </cell>
          <cell r="M1221">
            <v>2</v>
          </cell>
          <cell r="N1221" t="str">
            <v>2013Q2</v>
          </cell>
        </row>
        <row r="1222">
          <cell r="K1222">
            <v>41398</v>
          </cell>
          <cell r="L1222">
            <v>5</v>
          </cell>
          <cell r="M1222">
            <v>2</v>
          </cell>
          <cell r="N1222" t="str">
            <v>2013Q2</v>
          </cell>
        </row>
        <row r="1223">
          <cell r="K1223">
            <v>41399</v>
          </cell>
          <cell r="L1223">
            <v>5</v>
          </cell>
          <cell r="M1223">
            <v>2</v>
          </cell>
          <cell r="N1223" t="str">
            <v>2013Q2</v>
          </cell>
        </row>
        <row r="1224">
          <cell r="K1224">
            <v>41400</v>
          </cell>
          <cell r="L1224">
            <v>5</v>
          </cell>
          <cell r="M1224">
            <v>2</v>
          </cell>
          <cell r="N1224" t="str">
            <v>2013Q2</v>
          </cell>
        </row>
        <row r="1225">
          <cell r="K1225">
            <v>41401</v>
          </cell>
          <cell r="L1225">
            <v>5</v>
          </cell>
          <cell r="M1225">
            <v>2</v>
          </cell>
          <cell r="N1225" t="str">
            <v>2013Q2</v>
          </cell>
        </row>
        <row r="1226">
          <cell r="K1226">
            <v>41402</v>
          </cell>
          <cell r="L1226">
            <v>5</v>
          </cell>
          <cell r="M1226">
            <v>2</v>
          </cell>
          <cell r="N1226" t="str">
            <v>2013Q2</v>
          </cell>
        </row>
        <row r="1227">
          <cell r="K1227">
            <v>41403</v>
          </cell>
          <cell r="L1227">
            <v>5</v>
          </cell>
          <cell r="M1227">
            <v>2</v>
          </cell>
          <cell r="N1227" t="str">
            <v>2013Q2</v>
          </cell>
        </row>
        <row r="1228">
          <cell r="K1228">
            <v>41404</v>
          </cell>
          <cell r="L1228">
            <v>5</v>
          </cell>
          <cell r="M1228">
            <v>2</v>
          </cell>
          <cell r="N1228" t="str">
            <v>2013Q2</v>
          </cell>
        </row>
        <row r="1229">
          <cell r="K1229">
            <v>41405</v>
          </cell>
          <cell r="L1229">
            <v>5</v>
          </cell>
          <cell r="M1229">
            <v>2</v>
          </cell>
          <cell r="N1229" t="str">
            <v>2013Q2</v>
          </cell>
        </row>
        <row r="1230">
          <cell r="K1230">
            <v>41406</v>
          </cell>
          <cell r="L1230">
            <v>5</v>
          </cell>
          <cell r="M1230">
            <v>2</v>
          </cell>
          <cell r="N1230" t="str">
            <v>2013Q2</v>
          </cell>
        </row>
        <row r="1231">
          <cell r="K1231">
            <v>41407</v>
          </cell>
          <cell r="L1231">
            <v>5</v>
          </cell>
          <cell r="M1231">
            <v>2</v>
          </cell>
          <cell r="N1231" t="str">
            <v>2013Q2</v>
          </cell>
        </row>
        <row r="1232">
          <cell r="K1232">
            <v>41408</v>
          </cell>
          <cell r="L1232">
            <v>5</v>
          </cell>
          <cell r="M1232">
            <v>2</v>
          </cell>
          <cell r="N1232" t="str">
            <v>2013Q2</v>
          </cell>
        </row>
        <row r="1233">
          <cell r="K1233">
            <v>41409</v>
          </cell>
          <cell r="L1233">
            <v>5</v>
          </cell>
          <cell r="M1233">
            <v>2</v>
          </cell>
          <cell r="N1233" t="str">
            <v>2013Q2</v>
          </cell>
        </row>
        <row r="1234">
          <cell r="K1234">
            <v>41410</v>
          </cell>
          <cell r="L1234">
            <v>5</v>
          </cell>
          <cell r="M1234">
            <v>2</v>
          </cell>
          <cell r="N1234" t="str">
            <v>2013Q2</v>
          </cell>
        </row>
        <row r="1235">
          <cell r="K1235">
            <v>41411</v>
          </cell>
          <cell r="L1235">
            <v>5</v>
          </cell>
          <cell r="M1235">
            <v>2</v>
          </cell>
          <cell r="N1235" t="str">
            <v>2013Q2</v>
          </cell>
        </row>
        <row r="1236">
          <cell r="K1236">
            <v>41412</v>
          </cell>
          <cell r="L1236">
            <v>5</v>
          </cell>
          <cell r="M1236">
            <v>2</v>
          </cell>
          <cell r="N1236" t="str">
            <v>2013Q2</v>
          </cell>
        </row>
        <row r="1237">
          <cell r="K1237">
            <v>41413</v>
          </cell>
          <cell r="L1237">
            <v>5</v>
          </cell>
          <cell r="M1237">
            <v>2</v>
          </cell>
          <cell r="N1237" t="str">
            <v>2013Q2</v>
          </cell>
        </row>
        <row r="1238">
          <cell r="K1238">
            <v>41414</v>
          </cell>
          <cell r="L1238">
            <v>5</v>
          </cell>
          <cell r="M1238">
            <v>2</v>
          </cell>
          <cell r="N1238" t="str">
            <v>2013Q2</v>
          </cell>
        </row>
        <row r="1239">
          <cell r="K1239">
            <v>41415</v>
          </cell>
          <cell r="L1239">
            <v>5</v>
          </cell>
          <cell r="M1239">
            <v>2</v>
          </cell>
          <cell r="N1239" t="str">
            <v>2013Q2</v>
          </cell>
        </row>
        <row r="1240">
          <cell r="K1240">
            <v>41416</v>
          </cell>
          <cell r="L1240">
            <v>5</v>
          </cell>
          <cell r="M1240">
            <v>2</v>
          </cell>
          <cell r="N1240" t="str">
            <v>2013Q2</v>
          </cell>
        </row>
        <row r="1241">
          <cell r="K1241">
            <v>41417</v>
          </cell>
          <cell r="L1241">
            <v>5</v>
          </cell>
          <cell r="M1241">
            <v>2</v>
          </cell>
          <cell r="N1241" t="str">
            <v>2013Q2</v>
          </cell>
        </row>
        <row r="1242">
          <cell r="K1242">
            <v>41418</v>
          </cell>
          <cell r="L1242">
            <v>5</v>
          </cell>
          <cell r="M1242">
            <v>2</v>
          </cell>
          <cell r="N1242" t="str">
            <v>2013Q2</v>
          </cell>
        </row>
        <row r="1243">
          <cell r="K1243">
            <v>41419</v>
          </cell>
          <cell r="L1243">
            <v>5</v>
          </cell>
          <cell r="M1243">
            <v>2</v>
          </cell>
          <cell r="N1243" t="str">
            <v>2013Q2</v>
          </cell>
        </row>
        <row r="1244">
          <cell r="K1244">
            <v>41420</v>
          </cell>
          <cell r="L1244">
            <v>5</v>
          </cell>
          <cell r="M1244">
            <v>2</v>
          </cell>
          <cell r="N1244" t="str">
            <v>2013Q2</v>
          </cell>
        </row>
        <row r="1245">
          <cell r="K1245">
            <v>41421</v>
          </cell>
          <cell r="L1245">
            <v>5</v>
          </cell>
          <cell r="M1245">
            <v>2</v>
          </cell>
          <cell r="N1245" t="str">
            <v>2013Q2</v>
          </cell>
        </row>
        <row r="1246">
          <cell r="K1246">
            <v>41422</v>
          </cell>
          <cell r="L1246">
            <v>5</v>
          </cell>
          <cell r="M1246">
            <v>2</v>
          </cell>
          <cell r="N1246" t="str">
            <v>2013Q2</v>
          </cell>
        </row>
        <row r="1247">
          <cell r="K1247">
            <v>41423</v>
          </cell>
          <cell r="L1247">
            <v>5</v>
          </cell>
          <cell r="M1247">
            <v>2</v>
          </cell>
          <cell r="N1247" t="str">
            <v>2013Q2</v>
          </cell>
        </row>
        <row r="1248">
          <cell r="K1248">
            <v>41424</v>
          </cell>
          <cell r="L1248">
            <v>5</v>
          </cell>
          <cell r="M1248">
            <v>2</v>
          </cell>
          <cell r="N1248" t="str">
            <v>2013Q2</v>
          </cell>
        </row>
        <row r="1249">
          <cell r="K1249">
            <v>41425</v>
          </cell>
          <cell r="L1249">
            <v>5</v>
          </cell>
          <cell r="M1249">
            <v>2</v>
          </cell>
          <cell r="N1249" t="str">
            <v>2013Q2</v>
          </cell>
        </row>
        <row r="1250">
          <cell r="K1250">
            <v>41426</v>
          </cell>
          <cell r="L1250">
            <v>6</v>
          </cell>
          <cell r="M1250">
            <v>2</v>
          </cell>
          <cell r="N1250" t="str">
            <v>2013Q2</v>
          </cell>
        </row>
        <row r="1251">
          <cell r="K1251">
            <v>41427</v>
          </cell>
          <cell r="L1251">
            <v>6</v>
          </cell>
          <cell r="M1251">
            <v>2</v>
          </cell>
          <cell r="N1251" t="str">
            <v>2013Q2</v>
          </cell>
        </row>
        <row r="1252">
          <cell r="K1252">
            <v>41428</v>
          </cell>
          <cell r="L1252">
            <v>6</v>
          </cell>
          <cell r="M1252">
            <v>2</v>
          </cell>
          <cell r="N1252" t="str">
            <v>2013Q2</v>
          </cell>
        </row>
        <row r="1253">
          <cell r="K1253">
            <v>41429</v>
          </cell>
          <cell r="L1253">
            <v>6</v>
          </cell>
          <cell r="M1253">
            <v>2</v>
          </cell>
          <cell r="N1253" t="str">
            <v>2013Q2</v>
          </cell>
        </row>
        <row r="1254">
          <cell r="K1254">
            <v>41430</v>
          </cell>
          <cell r="L1254">
            <v>6</v>
          </cell>
          <cell r="M1254">
            <v>2</v>
          </cell>
          <cell r="N1254" t="str">
            <v>2013Q2</v>
          </cell>
        </row>
        <row r="1255">
          <cell r="K1255">
            <v>41431</v>
          </cell>
          <cell r="L1255">
            <v>6</v>
          </cell>
          <cell r="M1255">
            <v>2</v>
          </cell>
          <cell r="N1255" t="str">
            <v>2013Q2</v>
          </cell>
        </row>
        <row r="1256">
          <cell r="K1256">
            <v>41432</v>
          </cell>
          <cell r="L1256">
            <v>6</v>
          </cell>
          <cell r="M1256">
            <v>2</v>
          </cell>
          <cell r="N1256" t="str">
            <v>2013Q2</v>
          </cell>
        </row>
        <row r="1257">
          <cell r="K1257">
            <v>41433</v>
          </cell>
          <cell r="L1257">
            <v>6</v>
          </cell>
          <cell r="M1257">
            <v>2</v>
          </cell>
          <cell r="N1257" t="str">
            <v>2013Q2</v>
          </cell>
        </row>
        <row r="1258">
          <cell r="K1258">
            <v>41434</v>
          </cell>
          <cell r="L1258">
            <v>6</v>
          </cell>
          <cell r="M1258">
            <v>2</v>
          </cell>
          <cell r="N1258" t="str">
            <v>2013Q2</v>
          </cell>
        </row>
        <row r="1259">
          <cell r="K1259">
            <v>41435</v>
          </cell>
          <cell r="L1259">
            <v>6</v>
          </cell>
          <cell r="M1259">
            <v>2</v>
          </cell>
          <cell r="N1259" t="str">
            <v>2013Q2</v>
          </cell>
        </row>
        <row r="1260">
          <cell r="K1260">
            <v>41436</v>
          </cell>
          <cell r="L1260">
            <v>6</v>
          </cell>
          <cell r="M1260">
            <v>2</v>
          </cell>
          <cell r="N1260" t="str">
            <v>2013Q2</v>
          </cell>
        </row>
        <row r="1261">
          <cell r="K1261">
            <v>41437</v>
          </cell>
          <cell r="L1261">
            <v>6</v>
          </cell>
          <cell r="M1261">
            <v>2</v>
          </cell>
          <cell r="N1261" t="str">
            <v>2013Q2</v>
          </cell>
        </row>
        <row r="1262">
          <cell r="K1262">
            <v>41438</v>
          </cell>
          <cell r="L1262">
            <v>6</v>
          </cell>
          <cell r="M1262">
            <v>2</v>
          </cell>
          <cell r="N1262" t="str">
            <v>2013Q2</v>
          </cell>
        </row>
        <row r="1263">
          <cell r="K1263">
            <v>41439</v>
          </cell>
          <cell r="L1263">
            <v>6</v>
          </cell>
          <cell r="M1263">
            <v>2</v>
          </cell>
          <cell r="N1263" t="str">
            <v>2013Q2</v>
          </cell>
        </row>
        <row r="1264">
          <cell r="K1264">
            <v>41440</v>
          </cell>
          <cell r="L1264">
            <v>6</v>
          </cell>
          <cell r="M1264">
            <v>2</v>
          </cell>
          <cell r="N1264" t="str">
            <v>2013Q2</v>
          </cell>
        </row>
        <row r="1265">
          <cell r="K1265">
            <v>41441</v>
          </cell>
          <cell r="L1265">
            <v>6</v>
          </cell>
          <cell r="M1265">
            <v>2</v>
          </cell>
          <cell r="N1265" t="str">
            <v>2013Q2</v>
          </cell>
        </row>
        <row r="1266">
          <cell r="K1266">
            <v>41442</v>
          </cell>
          <cell r="L1266">
            <v>6</v>
          </cell>
          <cell r="M1266">
            <v>2</v>
          </cell>
          <cell r="N1266" t="str">
            <v>2013Q2</v>
          </cell>
        </row>
        <row r="1267">
          <cell r="K1267">
            <v>41443</v>
          </cell>
          <cell r="L1267">
            <v>6</v>
          </cell>
          <cell r="M1267">
            <v>2</v>
          </cell>
          <cell r="N1267" t="str">
            <v>2013Q2</v>
          </cell>
        </row>
        <row r="1268">
          <cell r="K1268">
            <v>41444</v>
          </cell>
          <cell r="L1268">
            <v>6</v>
          </cell>
          <cell r="M1268">
            <v>2</v>
          </cell>
          <cell r="N1268" t="str">
            <v>2013Q2</v>
          </cell>
        </row>
        <row r="1269">
          <cell r="K1269">
            <v>41445</v>
          </cell>
          <cell r="L1269">
            <v>6</v>
          </cell>
          <cell r="M1269">
            <v>2</v>
          </cell>
          <cell r="N1269" t="str">
            <v>2013Q2</v>
          </cell>
        </row>
        <row r="1270">
          <cell r="K1270">
            <v>41446</v>
          </cell>
          <cell r="L1270">
            <v>6</v>
          </cell>
          <cell r="M1270">
            <v>2</v>
          </cell>
          <cell r="N1270" t="str">
            <v>2013Q2</v>
          </cell>
        </row>
        <row r="1271">
          <cell r="K1271">
            <v>41447</v>
          </cell>
          <cell r="L1271">
            <v>6</v>
          </cell>
          <cell r="M1271">
            <v>2</v>
          </cell>
          <cell r="N1271" t="str">
            <v>2013Q2</v>
          </cell>
        </row>
        <row r="1272">
          <cell r="K1272">
            <v>41448</v>
          </cell>
          <cell r="L1272">
            <v>6</v>
          </cell>
          <cell r="M1272">
            <v>2</v>
          </cell>
          <cell r="N1272" t="str">
            <v>2013Q2</v>
          </cell>
        </row>
        <row r="1273">
          <cell r="K1273">
            <v>41449</v>
          </cell>
          <cell r="L1273">
            <v>6</v>
          </cell>
          <cell r="M1273">
            <v>2</v>
          </cell>
          <cell r="N1273" t="str">
            <v>2013Q2</v>
          </cell>
        </row>
        <row r="1274">
          <cell r="K1274">
            <v>41450</v>
          </cell>
          <cell r="L1274">
            <v>6</v>
          </cell>
          <cell r="M1274">
            <v>2</v>
          </cell>
          <cell r="N1274" t="str">
            <v>2013Q2</v>
          </cell>
        </row>
        <row r="1275">
          <cell r="K1275">
            <v>41451</v>
          </cell>
          <cell r="L1275">
            <v>6</v>
          </cell>
          <cell r="M1275">
            <v>2</v>
          </cell>
          <cell r="N1275" t="str">
            <v>2013Q2</v>
          </cell>
        </row>
        <row r="1276">
          <cell r="K1276">
            <v>41452</v>
          </cell>
          <cell r="L1276">
            <v>6</v>
          </cell>
          <cell r="M1276">
            <v>2</v>
          </cell>
          <cell r="N1276" t="str">
            <v>2013Q2</v>
          </cell>
        </row>
        <row r="1277">
          <cell r="K1277">
            <v>41453</v>
          </cell>
          <cell r="L1277">
            <v>6</v>
          </cell>
          <cell r="M1277">
            <v>2</v>
          </cell>
          <cell r="N1277" t="str">
            <v>2013Q2</v>
          </cell>
        </row>
        <row r="1278">
          <cell r="K1278">
            <v>41454</v>
          </cell>
          <cell r="L1278">
            <v>6</v>
          </cell>
          <cell r="M1278">
            <v>2</v>
          </cell>
          <cell r="N1278" t="str">
            <v>2013Q2</v>
          </cell>
        </row>
        <row r="1279">
          <cell r="K1279">
            <v>41455</v>
          </cell>
          <cell r="L1279">
            <v>6</v>
          </cell>
          <cell r="M1279">
            <v>2</v>
          </cell>
          <cell r="N1279" t="str">
            <v>2013Q2</v>
          </cell>
        </row>
        <row r="1280">
          <cell r="K1280">
            <v>41456</v>
          </cell>
          <cell r="L1280">
            <v>7</v>
          </cell>
          <cell r="M1280">
            <v>3</v>
          </cell>
          <cell r="N1280" t="str">
            <v>2013Q3</v>
          </cell>
        </row>
        <row r="1281">
          <cell r="K1281">
            <v>41457</v>
          </cell>
          <cell r="L1281">
            <v>7</v>
          </cell>
          <cell r="M1281">
            <v>3</v>
          </cell>
          <cell r="N1281" t="str">
            <v>2013Q3</v>
          </cell>
        </row>
        <row r="1282">
          <cell r="K1282">
            <v>41458</v>
          </cell>
          <cell r="L1282">
            <v>7</v>
          </cell>
          <cell r="M1282">
            <v>3</v>
          </cell>
          <cell r="N1282" t="str">
            <v>2013Q3</v>
          </cell>
        </row>
        <row r="1283">
          <cell r="K1283">
            <v>41459</v>
          </cell>
          <cell r="L1283">
            <v>7</v>
          </cell>
          <cell r="M1283">
            <v>3</v>
          </cell>
          <cell r="N1283" t="str">
            <v>2013Q3</v>
          </cell>
        </row>
        <row r="1284">
          <cell r="K1284">
            <v>41460</v>
          </cell>
          <cell r="L1284">
            <v>7</v>
          </cell>
          <cell r="M1284">
            <v>3</v>
          </cell>
          <cell r="N1284" t="str">
            <v>2013Q3</v>
          </cell>
        </row>
        <row r="1285">
          <cell r="K1285">
            <v>41461</v>
          </cell>
          <cell r="L1285">
            <v>7</v>
          </cell>
          <cell r="M1285">
            <v>3</v>
          </cell>
          <cell r="N1285" t="str">
            <v>2013Q3</v>
          </cell>
        </row>
        <row r="1286">
          <cell r="K1286">
            <v>41462</v>
          </cell>
          <cell r="L1286">
            <v>7</v>
          </cell>
          <cell r="M1286">
            <v>3</v>
          </cell>
          <cell r="N1286" t="str">
            <v>2013Q3</v>
          </cell>
        </row>
        <row r="1287">
          <cell r="K1287">
            <v>41463</v>
          </cell>
          <cell r="L1287">
            <v>7</v>
          </cell>
          <cell r="M1287">
            <v>3</v>
          </cell>
          <cell r="N1287" t="str">
            <v>2013Q3</v>
          </cell>
        </row>
        <row r="1288">
          <cell r="K1288">
            <v>41464</v>
          </cell>
          <cell r="L1288">
            <v>7</v>
          </cell>
          <cell r="M1288">
            <v>3</v>
          </cell>
          <cell r="N1288" t="str">
            <v>2013Q3</v>
          </cell>
        </row>
        <row r="1289">
          <cell r="K1289">
            <v>41465</v>
          </cell>
          <cell r="L1289">
            <v>7</v>
          </cell>
          <cell r="M1289">
            <v>3</v>
          </cell>
          <cell r="N1289" t="str">
            <v>2013Q3</v>
          </cell>
        </row>
        <row r="1290">
          <cell r="K1290">
            <v>41466</v>
          </cell>
          <cell r="L1290">
            <v>7</v>
          </cell>
          <cell r="M1290">
            <v>3</v>
          </cell>
          <cell r="N1290" t="str">
            <v>2013Q3</v>
          </cell>
        </row>
        <row r="1291">
          <cell r="K1291">
            <v>41467</v>
          </cell>
          <cell r="L1291">
            <v>7</v>
          </cell>
          <cell r="M1291">
            <v>3</v>
          </cell>
          <cell r="N1291" t="str">
            <v>2013Q3</v>
          </cell>
        </row>
        <row r="1292">
          <cell r="K1292">
            <v>41468</v>
          </cell>
          <cell r="L1292">
            <v>7</v>
          </cell>
          <cell r="M1292">
            <v>3</v>
          </cell>
          <cell r="N1292" t="str">
            <v>2013Q3</v>
          </cell>
        </row>
        <row r="1293">
          <cell r="K1293">
            <v>41469</v>
          </cell>
          <cell r="L1293">
            <v>7</v>
          </cell>
          <cell r="M1293">
            <v>3</v>
          </cell>
          <cell r="N1293" t="str">
            <v>2013Q3</v>
          </cell>
        </row>
        <row r="1294">
          <cell r="K1294">
            <v>41470</v>
          </cell>
          <cell r="L1294">
            <v>7</v>
          </cell>
          <cell r="M1294">
            <v>3</v>
          </cell>
          <cell r="N1294" t="str">
            <v>2013Q3</v>
          </cell>
        </row>
        <row r="1295">
          <cell r="K1295">
            <v>41471</v>
          </cell>
          <cell r="L1295">
            <v>7</v>
          </cell>
          <cell r="M1295">
            <v>3</v>
          </cell>
          <cell r="N1295" t="str">
            <v>2013Q3</v>
          </cell>
        </row>
        <row r="1296">
          <cell r="K1296">
            <v>41472</v>
          </cell>
          <cell r="L1296">
            <v>7</v>
          </cell>
          <cell r="M1296">
            <v>3</v>
          </cell>
          <cell r="N1296" t="str">
            <v>2013Q3</v>
          </cell>
        </row>
        <row r="1297">
          <cell r="K1297">
            <v>41473</v>
          </cell>
          <cell r="L1297">
            <v>7</v>
          </cell>
          <cell r="M1297">
            <v>3</v>
          </cell>
          <cell r="N1297" t="str">
            <v>2013Q3</v>
          </cell>
        </row>
        <row r="1298">
          <cell r="K1298">
            <v>41474</v>
          </cell>
          <cell r="L1298">
            <v>7</v>
          </cell>
          <cell r="M1298">
            <v>3</v>
          </cell>
          <cell r="N1298" t="str">
            <v>2013Q3</v>
          </cell>
        </row>
        <row r="1299">
          <cell r="K1299">
            <v>41475</v>
          </cell>
          <cell r="L1299">
            <v>7</v>
          </cell>
          <cell r="M1299">
            <v>3</v>
          </cell>
          <cell r="N1299" t="str">
            <v>2013Q3</v>
          </cell>
        </row>
        <row r="1300">
          <cell r="K1300">
            <v>41476</v>
          </cell>
          <cell r="L1300">
            <v>7</v>
          </cell>
          <cell r="M1300">
            <v>3</v>
          </cell>
          <cell r="N1300" t="str">
            <v>2013Q3</v>
          </cell>
        </row>
        <row r="1301">
          <cell r="K1301">
            <v>41477</v>
          </cell>
          <cell r="L1301">
            <v>7</v>
          </cell>
          <cell r="M1301">
            <v>3</v>
          </cell>
          <cell r="N1301" t="str">
            <v>2013Q3</v>
          </cell>
        </row>
        <row r="1302">
          <cell r="K1302">
            <v>41478</v>
          </cell>
          <cell r="L1302">
            <v>7</v>
          </cell>
          <cell r="M1302">
            <v>3</v>
          </cell>
          <cell r="N1302" t="str">
            <v>2013Q3</v>
          </cell>
        </row>
        <row r="1303">
          <cell r="K1303">
            <v>41479</v>
          </cell>
          <cell r="L1303">
            <v>7</v>
          </cell>
          <cell r="M1303">
            <v>3</v>
          </cell>
          <cell r="N1303" t="str">
            <v>2013Q3</v>
          </cell>
        </row>
        <row r="1304">
          <cell r="K1304">
            <v>41480</v>
          </cell>
          <cell r="L1304">
            <v>7</v>
          </cell>
          <cell r="M1304">
            <v>3</v>
          </cell>
          <cell r="N1304" t="str">
            <v>2013Q3</v>
          </cell>
        </row>
        <row r="1305">
          <cell r="K1305">
            <v>41481</v>
          </cell>
          <cell r="L1305">
            <v>7</v>
          </cell>
          <cell r="M1305">
            <v>3</v>
          </cell>
          <cell r="N1305" t="str">
            <v>2013Q3</v>
          </cell>
        </row>
        <row r="1306">
          <cell r="K1306">
            <v>41482</v>
          </cell>
          <cell r="L1306">
            <v>7</v>
          </cell>
          <cell r="M1306">
            <v>3</v>
          </cell>
          <cell r="N1306" t="str">
            <v>2013Q3</v>
          </cell>
        </row>
        <row r="1307">
          <cell r="K1307">
            <v>41483</v>
          </cell>
          <cell r="L1307">
            <v>7</v>
          </cell>
          <cell r="M1307">
            <v>3</v>
          </cell>
          <cell r="N1307" t="str">
            <v>2013Q3</v>
          </cell>
        </row>
        <row r="1308">
          <cell r="K1308">
            <v>41484</v>
          </cell>
          <cell r="L1308">
            <v>7</v>
          </cell>
          <cell r="M1308">
            <v>3</v>
          </cell>
          <cell r="N1308" t="str">
            <v>2013Q3</v>
          </cell>
        </row>
        <row r="1309">
          <cell r="K1309">
            <v>41485</v>
          </cell>
          <cell r="L1309">
            <v>7</v>
          </cell>
          <cell r="M1309">
            <v>3</v>
          </cell>
          <cell r="N1309" t="str">
            <v>2013Q3</v>
          </cell>
        </row>
        <row r="1310">
          <cell r="K1310">
            <v>41486</v>
          </cell>
          <cell r="L1310">
            <v>7</v>
          </cell>
          <cell r="M1310">
            <v>3</v>
          </cell>
          <cell r="N1310" t="str">
            <v>2013Q3</v>
          </cell>
        </row>
        <row r="1311">
          <cell r="K1311">
            <v>41487</v>
          </cell>
          <cell r="L1311">
            <v>8</v>
          </cell>
          <cell r="M1311">
            <v>3</v>
          </cell>
          <cell r="N1311" t="str">
            <v>2013Q3</v>
          </cell>
        </row>
        <row r="1312">
          <cell r="K1312">
            <v>41488</v>
          </cell>
          <cell r="L1312">
            <v>8</v>
          </cell>
          <cell r="M1312">
            <v>3</v>
          </cell>
          <cell r="N1312" t="str">
            <v>2013Q3</v>
          </cell>
        </row>
        <row r="1313">
          <cell r="K1313">
            <v>41489</v>
          </cell>
          <cell r="L1313">
            <v>8</v>
          </cell>
          <cell r="M1313">
            <v>3</v>
          </cell>
          <cell r="N1313" t="str">
            <v>2013Q3</v>
          </cell>
        </row>
        <row r="1314">
          <cell r="K1314">
            <v>41490</v>
          </cell>
          <cell r="L1314">
            <v>8</v>
          </cell>
          <cell r="M1314">
            <v>3</v>
          </cell>
          <cell r="N1314" t="str">
            <v>2013Q3</v>
          </cell>
        </row>
        <row r="1315">
          <cell r="K1315">
            <v>41491</v>
          </cell>
          <cell r="L1315">
            <v>8</v>
          </cell>
          <cell r="M1315">
            <v>3</v>
          </cell>
          <cell r="N1315" t="str">
            <v>2013Q3</v>
          </cell>
        </row>
        <row r="1316">
          <cell r="K1316">
            <v>41492</v>
          </cell>
          <cell r="L1316">
            <v>8</v>
          </cell>
          <cell r="M1316">
            <v>3</v>
          </cell>
          <cell r="N1316" t="str">
            <v>2013Q3</v>
          </cell>
        </row>
        <row r="1317">
          <cell r="K1317">
            <v>41493</v>
          </cell>
          <cell r="L1317">
            <v>8</v>
          </cell>
          <cell r="M1317">
            <v>3</v>
          </cell>
          <cell r="N1317" t="str">
            <v>2013Q3</v>
          </cell>
        </row>
        <row r="1318">
          <cell r="K1318">
            <v>41494</v>
          </cell>
          <cell r="L1318">
            <v>8</v>
          </cell>
          <cell r="M1318">
            <v>3</v>
          </cell>
          <cell r="N1318" t="str">
            <v>2013Q3</v>
          </cell>
        </row>
        <row r="1319">
          <cell r="K1319">
            <v>41495</v>
          </cell>
          <cell r="L1319">
            <v>8</v>
          </cell>
          <cell r="M1319">
            <v>3</v>
          </cell>
          <cell r="N1319" t="str">
            <v>2013Q3</v>
          </cell>
        </row>
        <row r="1320">
          <cell r="K1320">
            <v>41496</v>
          </cell>
          <cell r="L1320">
            <v>8</v>
          </cell>
          <cell r="M1320">
            <v>3</v>
          </cell>
          <cell r="N1320" t="str">
            <v>2013Q3</v>
          </cell>
        </row>
        <row r="1321">
          <cell r="K1321">
            <v>41497</v>
          </cell>
          <cell r="L1321">
            <v>8</v>
          </cell>
          <cell r="M1321">
            <v>3</v>
          </cell>
          <cell r="N1321" t="str">
            <v>2013Q3</v>
          </cell>
        </row>
        <row r="1322">
          <cell r="K1322">
            <v>41498</v>
          </cell>
          <cell r="L1322">
            <v>8</v>
          </cell>
          <cell r="M1322">
            <v>3</v>
          </cell>
          <cell r="N1322" t="str">
            <v>2013Q3</v>
          </cell>
        </row>
        <row r="1323">
          <cell r="K1323">
            <v>41499</v>
          </cell>
          <cell r="L1323">
            <v>8</v>
          </cell>
          <cell r="M1323">
            <v>3</v>
          </cell>
          <cell r="N1323" t="str">
            <v>2013Q3</v>
          </cell>
        </row>
        <row r="1324">
          <cell r="K1324">
            <v>41500</v>
          </cell>
          <cell r="L1324">
            <v>8</v>
          </cell>
          <cell r="M1324">
            <v>3</v>
          </cell>
          <cell r="N1324" t="str">
            <v>2013Q3</v>
          </cell>
        </row>
        <row r="1325">
          <cell r="K1325">
            <v>41501</v>
          </cell>
          <cell r="L1325">
            <v>8</v>
          </cell>
          <cell r="M1325">
            <v>3</v>
          </cell>
          <cell r="N1325" t="str">
            <v>2013Q3</v>
          </cell>
        </row>
        <row r="1326">
          <cell r="K1326">
            <v>41502</v>
          </cell>
          <cell r="L1326">
            <v>8</v>
          </cell>
          <cell r="M1326">
            <v>3</v>
          </cell>
          <cell r="N1326" t="str">
            <v>2013Q3</v>
          </cell>
        </row>
        <row r="1327">
          <cell r="K1327">
            <v>41503</v>
          </cell>
          <cell r="L1327">
            <v>8</v>
          </cell>
          <cell r="M1327">
            <v>3</v>
          </cell>
          <cell r="N1327" t="str">
            <v>2013Q3</v>
          </cell>
        </row>
        <row r="1328">
          <cell r="K1328">
            <v>41504</v>
          </cell>
          <cell r="L1328">
            <v>8</v>
          </cell>
          <cell r="M1328">
            <v>3</v>
          </cell>
          <cell r="N1328" t="str">
            <v>2013Q3</v>
          </cell>
        </row>
        <row r="1329">
          <cell r="K1329">
            <v>41505</v>
          </cell>
          <cell r="L1329">
            <v>8</v>
          </cell>
          <cell r="M1329">
            <v>3</v>
          </cell>
          <cell r="N1329" t="str">
            <v>2013Q3</v>
          </cell>
        </row>
        <row r="1330">
          <cell r="K1330">
            <v>41506</v>
          </cell>
          <cell r="L1330">
            <v>8</v>
          </cell>
          <cell r="M1330">
            <v>3</v>
          </cell>
          <cell r="N1330" t="str">
            <v>2013Q3</v>
          </cell>
        </row>
        <row r="1331">
          <cell r="K1331">
            <v>41507</v>
          </cell>
          <cell r="L1331">
            <v>8</v>
          </cell>
          <cell r="M1331">
            <v>3</v>
          </cell>
          <cell r="N1331" t="str">
            <v>2013Q3</v>
          </cell>
        </row>
        <row r="1332">
          <cell r="K1332">
            <v>41508</v>
          </cell>
          <cell r="L1332">
            <v>8</v>
          </cell>
          <cell r="M1332">
            <v>3</v>
          </cell>
          <cell r="N1332" t="str">
            <v>2013Q3</v>
          </cell>
        </row>
        <row r="1333">
          <cell r="K1333">
            <v>41509</v>
          </cell>
          <cell r="L1333">
            <v>8</v>
          </cell>
          <cell r="M1333">
            <v>3</v>
          </cell>
          <cell r="N1333" t="str">
            <v>2013Q3</v>
          </cell>
        </row>
        <row r="1334">
          <cell r="K1334">
            <v>41510</v>
          </cell>
          <cell r="L1334">
            <v>8</v>
          </cell>
          <cell r="M1334">
            <v>3</v>
          </cell>
          <cell r="N1334" t="str">
            <v>2013Q3</v>
          </cell>
        </row>
        <row r="1335">
          <cell r="K1335">
            <v>41511</v>
          </cell>
          <cell r="L1335">
            <v>8</v>
          </cell>
          <cell r="M1335">
            <v>3</v>
          </cell>
          <cell r="N1335" t="str">
            <v>2013Q3</v>
          </cell>
        </row>
        <row r="1336">
          <cell r="K1336">
            <v>41512</v>
          </cell>
          <cell r="L1336">
            <v>8</v>
          </cell>
          <cell r="M1336">
            <v>3</v>
          </cell>
          <cell r="N1336" t="str">
            <v>2013Q3</v>
          </cell>
        </row>
        <row r="1337">
          <cell r="K1337">
            <v>41513</v>
          </cell>
          <cell r="L1337">
            <v>8</v>
          </cell>
          <cell r="M1337">
            <v>3</v>
          </cell>
          <cell r="N1337" t="str">
            <v>2013Q3</v>
          </cell>
        </row>
        <row r="1338">
          <cell r="K1338">
            <v>41514</v>
          </cell>
          <cell r="L1338">
            <v>8</v>
          </cell>
          <cell r="M1338">
            <v>3</v>
          </cell>
          <cell r="N1338" t="str">
            <v>2013Q3</v>
          </cell>
        </row>
        <row r="1339">
          <cell r="K1339">
            <v>41515</v>
          </cell>
          <cell r="L1339">
            <v>8</v>
          </cell>
          <cell r="M1339">
            <v>3</v>
          </cell>
          <cell r="N1339" t="str">
            <v>2013Q3</v>
          </cell>
        </row>
        <row r="1340">
          <cell r="K1340">
            <v>41516</v>
          </cell>
          <cell r="L1340">
            <v>8</v>
          </cell>
          <cell r="M1340">
            <v>3</v>
          </cell>
          <cell r="N1340" t="str">
            <v>2013Q3</v>
          </cell>
        </row>
        <row r="1341">
          <cell r="K1341">
            <v>41517</v>
          </cell>
          <cell r="L1341">
            <v>8</v>
          </cell>
          <cell r="M1341">
            <v>3</v>
          </cell>
          <cell r="N1341" t="str">
            <v>2013Q3</v>
          </cell>
        </row>
        <row r="1342">
          <cell r="K1342">
            <v>41518</v>
          </cell>
          <cell r="L1342">
            <v>9</v>
          </cell>
          <cell r="M1342">
            <v>3</v>
          </cell>
          <cell r="N1342" t="str">
            <v>2013Q3</v>
          </cell>
        </row>
        <row r="1343">
          <cell r="K1343">
            <v>41519</v>
          </cell>
          <cell r="L1343">
            <v>9</v>
          </cell>
          <cell r="M1343">
            <v>3</v>
          </cell>
          <cell r="N1343" t="str">
            <v>2013Q3</v>
          </cell>
        </row>
        <row r="1344">
          <cell r="K1344">
            <v>41520</v>
          </cell>
          <cell r="L1344">
            <v>9</v>
          </cell>
          <cell r="M1344">
            <v>3</v>
          </cell>
          <cell r="N1344" t="str">
            <v>2013Q3</v>
          </cell>
        </row>
        <row r="1345">
          <cell r="K1345">
            <v>41521</v>
          </cell>
          <cell r="L1345">
            <v>9</v>
          </cell>
          <cell r="M1345">
            <v>3</v>
          </cell>
          <cell r="N1345" t="str">
            <v>2013Q3</v>
          </cell>
        </row>
        <row r="1346">
          <cell r="K1346">
            <v>41522</v>
          </cell>
          <cell r="L1346">
            <v>9</v>
          </cell>
          <cell r="M1346">
            <v>3</v>
          </cell>
          <cell r="N1346" t="str">
            <v>2013Q3</v>
          </cell>
        </row>
        <row r="1347">
          <cell r="K1347">
            <v>41523</v>
          </cell>
          <cell r="L1347">
            <v>9</v>
          </cell>
          <cell r="M1347">
            <v>3</v>
          </cell>
          <cell r="N1347" t="str">
            <v>2013Q3</v>
          </cell>
        </row>
        <row r="1348">
          <cell r="K1348">
            <v>41524</v>
          </cell>
          <cell r="L1348">
            <v>9</v>
          </cell>
          <cell r="M1348">
            <v>3</v>
          </cell>
          <cell r="N1348" t="str">
            <v>2013Q3</v>
          </cell>
        </row>
        <row r="1349">
          <cell r="K1349">
            <v>41525</v>
          </cell>
          <cell r="L1349">
            <v>9</v>
          </cell>
          <cell r="M1349">
            <v>3</v>
          </cell>
          <cell r="N1349" t="str">
            <v>2013Q3</v>
          </cell>
        </row>
        <row r="1350">
          <cell r="K1350">
            <v>41526</v>
          </cell>
          <cell r="L1350">
            <v>9</v>
          </cell>
          <cell r="M1350">
            <v>3</v>
          </cell>
          <cell r="N1350" t="str">
            <v>2013Q3</v>
          </cell>
        </row>
        <row r="1351">
          <cell r="K1351">
            <v>41527</v>
          </cell>
          <cell r="L1351">
            <v>9</v>
          </cell>
          <cell r="M1351">
            <v>3</v>
          </cell>
          <cell r="N1351" t="str">
            <v>2013Q3</v>
          </cell>
        </row>
        <row r="1352">
          <cell r="K1352">
            <v>41528</v>
          </cell>
          <cell r="L1352">
            <v>9</v>
          </cell>
          <cell r="M1352">
            <v>3</v>
          </cell>
          <cell r="N1352" t="str">
            <v>2013Q3</v>
          </cell>
        </row>
        <row r="1353">
          <cell r="K1353">
            <v>41529</v>
          </cell>
          <cell r="L1353">
            <v>9</v>
          </cell>
          <cell r="M1353">
            <v>3</v>
          </cell>
          <cell r="N1353" t="str">
            <v>2013Q3</v>
          </cell>
        </row>
        <row r="1354">
          <cell r="K1354">
            <v>41530</v>
          </cell>
          <cell r="L1354">
            <v>9</v>
          </cell>
          <cell r="M1354">
            <v>3</v>
          </cell>
          <cell r="N1354" t="str">
            <v>2013Q3</v>
          </cell>
        </row>
        <row r="1355">
          <cell r="K1355">
            <v>41531</v>
          </cell>
          <cell r="L1355">
            <v>9</v>
          </cell>
          <cell r="M1355">
            <v>3</v>
          </cell>
          <cell r="N1355" t="str">
            <v>2013Q3</v>
          </cell>
        </row>
        <row r="1356">
          <cell r="K1356">
            <v>41532</v>
          </cell>
          <cell r="L1356">
            <v>9</v>
          </cell>
          <cell r="M1356">
            <v>3</v>
          </cell>
          <cell r="N1356" t="str">
            <v>2013Q3</v>
          </cell>
        </row>
        <row r="1357">
          <cell r="K1357">
            <v>41533</v>
          </cell>
          <cell r="L1357">
            <v>9</v>
          </cell>
          <cell r="M1357">
            <v>3</v>
          </cell>
          <cell r="N1357" t="str">
            <v>2013Q3</v>
          </cell>
        </row>
        <row r="1358">
          <cell r="K1358">
            <v>41534</v>
          </cell>
          <cell r="L1358">
            <v>9</v>
          </cell>
          <cell r="M1358">
            <v>3</v>
          </cell>
          <cell r="N1358" t="str">
            <v>2013Q3</v>
          </cell>
        </row>
        <row r="1359">
          <cell r="K1359">
            <v>41535</v>
          </cell>
          <cell r="L1359">
            <v>9</v>
          </cell>
          <cell r="M1359">
            <v>3</v>
          </cell>
          <cell r="N1359" t="str">
            <v>2013Q3</v>
          </cell>
        </row>
        <row r="1360">
          <cell r="K1360">
            <v>41536</v>
          </cell>
          <cell r="L1360">
            <v>9</v>
          </cell>
          <cell r="M1360">
            <v>3</v>
          </cell>
          <cell r="N1360" t="str">
            <v>2013Q3</v>
          </cell>
        </row>
        <row r="1361">
          <cell r="K1361">
            <v>41537</v>
          </cell>
          <cell r="L1361">
            <v>9</v>
          </cell>
          <cell r="M1361">
            <v>3</v>
          </cell>
          <cell r="N1361" t="str">
            <v>2013Q3</v>
          </cell>
        </row>
        <row r="1362">
          <cell r="K1362">
            <v>41538</v>
          </cell>
          <cell r="L1362">
            <v>9</v>
          </cell>
          <cell r="M1362">
            <v>3</v>
          </cell>
          <cell r="N1362" t="str">
            <v>2013Q3</v>
          </cell>
        </row>
        <row r="1363">
          <cell r="K1363">
            <v>41539</v>
          </cell>
          <cell r="L1363">
            <v>9</v>
          </cell>
          <cell r="M1363">
            <v>3</v>
          </cell>
          <cell r="N1363" t="str">
            <v>2013Q3</v>
          </cell>
        </row>
        <row r="1364">
          <cell r="K1364">
            <v>41540</v>
          </cell>
          <cell r="L1364">
            <v>9</v>
          </cell>
          <cell r="M1364">
            <v>3</v>
          </cell>
          <cell r="N1364" t="str">
            <v>2013Q3</v>
          </cell>
        </row>
        <row r="1365">
          <cell r="K1365">
            <v>41541</v>
          </cell>
          <cell r="L1365">
            <v>9</v>
          </cell>
          <cell r="M1365">
            <v>3</v>
          </cell>
          <cell r="N1365" t="str">
            <v>2013Q3</v>
          </cell>
        </row>
        <row r="1366">
          <cell r="K1366">
            <v>41542</v>
          </cell>
          <cell r="L1366">
            <v>9</v>
          </cell>
          <cell r="M1366">
            <v>3</v>
          </cell>
          <cell r="N1366" t="str">
            <v>2013Q3</v>
          </cell>
        </row>
        <row r="1367">
          <cell r="K1367">
            <v>41543</v>
          </cell>
          <cell r="L1367">
            <v>9</v>
          </cell>
          <cell r="M1367">
            <v>3</v>
          </cell>
          <cell r="N1367" t="str">
            <v>2013Q3</v>
          </cell>
        </row>
        <row r="1368">
          <cell r="K1368">
            <v>41544</v>
          </cell>
          <cell r="L1368">
            <v>9</v>
          </cell>
          <cell r="M1368">
            <v>3</v>
          </cell>
          <cell r="N1368" t="str">
            <v>2013Q3</v>
          </cell>
        </row>
        <row r="1369">
          <cell r="K1369">
            <v>41545</v>
          </cell>
          <cell r="L1369">
            <v>9</v>
          </cell>
          <cell r="M1369">
            <v>3</v>
          </cell>
          <cell r="N1369" t="str">
            <v>2013Q3</v>
          </cell>
        </row>
        <row r="1370">
          <cell r="K1370">
            <v>41546</v>
          </cell>
          <cell r="L1370">
            <v>9</v>
          </cell>
          <cell r="M1370">
            <v>3</v>
          </cell>
          <cell r="N1370" t="str">
            <v>2013Q3</v>
          </cell>
        </row>
        <row r="1371">
          <cell r="K1371">
            <v>41547</v>
          </cell>
          <cell r="L1371">
            <v>9</v>
          </cell>
          <cell r="M1371">
            <v>3</v>
          </cell>
          <cell r="N1371" t="str">
            <v>2013Q3</v>
          </cell>
        </row>
        <row r="1372">
          <cell r="K1372">
            <v>41548</v>
          </cell>
          <cell r="L1372">
            <v>10</v>
          </cell>
          <cell r="M1372">
            <v>4</v>
          </cell>
          <cell r="N1372" t="str">
            <v>2013Q4</v>
          </cell>
        </row>
        <row r="1373">
          <cell r="K1373">
            <v>41549</v>
          </cell>
          <cell r="L1373">
            <v>10</v>
          </cell>
          <cell r="M1373">
            <v>4</v>
          </cell>
          <cell r="N1373" t="str">
            <v>2013Q4</v>
          </cell>
        </row>
        <row r="1374">
          <cell r="K1374">
            <v>41550</v>
          </cell>
          <cell r="L1374">
            <v>10</v>
          </cell>
          <cell r="M1374">
            <v>4</v>
          </cell>
          <cell r="N1374" t="str">
            <v>2013Q4</v>
          </cell>
        </row>
        <row r="1375">
          <cell r="K1375">
            <v>41551</v>
          </cell>
          <cell r="L1375">
            <v>10</v>
          </cell>
          <cell r="M1375">
            <v>4</v>
          </cell>
          <cell r="N1375" t="str">
            <v>2013Q4</v>
          </cell>
        </row>
        <row r="1376">
          <cell r="K1376">
            <v>41552</v>
          </cell>
          <cell r="L1376">
            <v>10</v>
          </cell>
          <cell r="M1376">
            <v>4</v>
          </cell>
          <cell r="N1376" t="str">
            <v>2013Q4</v>
          </cell>
        </row>
        <row r="1377">
          <cell r="K1377">
            <v>41553</v>
          </cell>
          <cell r="L1377">
            <v>10</v>
          </cell>
          <cell r="M1377">
            <v>4</v>
          </cell>
          <cell r="N1377" t="str">
            <v>2013Q4</v>
          </cell>
        </row>
        <row r="1378">
          <cell r="K1378">
            <v>41554</v>
          </cell>
          <cell r="L1378">
            <v>10</v>
          </cell>
          <cell r="M1378">
            <v>4</v>
          </cell>
          <cell r="N1378" t="str">
            <v>2013Q4</v>
          </cell>
        </row>
        <row r="1379">
          <cell r="K1379">
            <v>41555</v>
          </cell>
          <cell r="L1379">
            <v>10</v>
          </cell>
          <cell r="M1379">
            <v>4</v>
          </cell>
          <cell r="N1379" t="str">
            <v>2013Q4</v>
          </cell>
        </row>
        <row r="1380">
          <cell r="K1380">
            <v>41556</v>
          </cell>
          <cell r="L1380">
            <v>10</v>
          </cell>
          <cell r="M1380">
            <v>4</v>
          </cell>
          <cell r="N1380" t="str">
            <v>2013Q4</v>
          </cell>
        </row>
        <row r="1381">
          <cell r="K1381">
            <v>41557</v>
          </cell>
          <cell r="L1381">
            <v>10</v>
          </cell>
          <cell r="M1381">
            <v>4</v>
          </cell>
          <cell r="N1381" t="str">
            <v>2013Q4</v>
          </cell>
        </row>
        <row r="1382">
          <cell r="K1382">
            <v>41558</v>
          </cell>
          <cell r="L1382">
            <v>10</v>
          </cell>
          <cell r="M1382">
            <v>4</v>
          </cell>
          <cell r="N1382" t="str">
            <v>2013Q4</v>
          </cell>
        </row>
        <row r="1383">
          <cell r="K1383">
            <v>41559</v>
          </cell>
          <cell r="L1383">
            <v>10</v>
          </cell>
          <cell r="M1383">
            <v>4</v>
          </cell>
          <cell r="N1383" t="str">
            <v>2013Q4</v>
          </cell>
        </row>
        <row r="1384">
          <cell r="K1384">
            <v>41560</v>
          </cell>
          <cell r="L1384">
            <v>10</v>
          </cell>
          <cell r="M1384">
            <v>4</v>
          </cell>
          <cell r="N1384" t="str">
            <v>2013Q4</v>
          </cell>
        </row>
        <row r="1385">
          <cell r="K1385">
            <v>41561</v>
          </cell>
          <cell r="L1385">
            <v>10</v>
          </cell>
          <cell r="M1385">
            <v>4</v>
          </cell>
          <cell r="N1385" t="str">
            <v>2013Q4</v>
          </cell>
        </row>
        <row r="1386">
          <cell r="K1386">
            <v>41562</v>
          </cell>
          <cell r="L1386">
            <v>10</v>
          </cell>
          <cell r="M1386">
            <v>4</v>
          </cell>
          <cell r="N1386" t="str">
            <v>2013Q4</v>
          </cell>
        </row>
        <row r="1387">
          <cell r="K1387">
            <v>41563</v>
          </cell>
          <cell r="L1387">
            <v>10</v>
          </cell>
          <cell r="M1387">
            <v>4</v>
          </cell>
          <cell r="N1387" t="str">
            <v>2013Q4</v>
          </cell>
        </row>
        <row r="1388">
          <cell r="K1388">
            <v>41564</v>
          </cell>
          <cell r="L1388">
            <v>10</v>
          </cell>
          <cell r="M1388">
            <v>4</v>
          </cell>
          <cell r="N1388" t="str">
            <v>2013Q4</v>
          </cell>
        </row>
        <row r="1389">
          <cell r="K1389">
            <v>41565</v>
          </cell>
          <cell r="L1389">
            <v>10</v>
          </cell>
          <cell r="M1389">
            <v>4</v>
          </cell>
          <cell r="N1389" t="str">
            <v>2013Q4</v>
          </cell>
        </row>
        <row r="1390">
          <cell r="K1390">
            <v>41566</v>
          </cell>
          <cell r="L1390">
            <v>10</v>
          </cell>
          <cell r="M1390">
            <v>4</v>
          </cell>
          <cell r="N1390" t="str">
            <v>2013Q4</v>
          </cell>
        </row>
        <row r="1391">
          <cell r="K1391">
            <v>41567</v>
          </cell>
          <cell r="L1391">
            <v>10</v>
          </cell>
          <cell r="M1391">
            <v>4</v>
          </cell>
          <cell r="N1391" t="str">
            <v>2013Q4</v>
          </cell>
        </row>
        <row r="1392">
          <cell r="K1392">
            <v>41568</v>
          </cell>
          <cell r="L1392">
            <v>10</v>
          </cell>
          <cell r="M1392">
            <v>4</v>
          </cell>
          <cell r="N1392" t="str">
            <v>2013Q4</v>
          </cell>
        </row>
        <row r="1393">
          <cell r="K1393">
            <v>41569</v>
          </cell>
          <cell r="L1393">
            <v>10</v>
          </cell>
          <cell r="M1393">
            <v>4</v>
          </cell>
          <cell r="N1393" t="str">
            <v>2013Q4</v>
          </cell>
        </row>
        <row r="1394">
          <cell r="K1394">
            <v>41570</v>
          </cell>
          <cell r="L1394">
            <v>10</v>
          </cell>
          <cell r="M1394">
            <v>4</v>
          </cell>
          <cell r="N1394" t="str">
            <v>2013Q4</v>
          </cell>
        </row>
        <row r="1395">
          <cell r="K1395">
            <v>41571</v>
          </cell>
          <cell r="L1395">
            <v>10</v>
          </cell>
          <cell r="M1395">
            <v>4</v>
          </cell>
          <cell r="N1395" t="str">
            <v>2013Q4</v>
          </cell>
        </row>
        <row r="1396">
          <cell r="K1396">
            <v>41572</v>
          </cell>
          <cell r="L1396">
            <v>10</v>
          </cell>
          <cell r="M1396">
            <v>4</v>
          </cell>
          <cell r="N1396" t="str">
            <v>2013Q4</v>
          </cell>
        </row>
        <row r="1397">
          <cell r="K1397">
            <v>41573</v>
          </cell>
          <cell r="L1397">
            <v>10</v>
          </cell>
          <cell r="M1397">
            <v>4</v>
          </cell>
          <cell r="N1397" t="str">
            <v>2013Q4</v>
          </cell>
        </row>
        <row r="1398">
          <cell r="K1398">
            <v>41574</v>
          </cell>
          <cell r="L1398">
            <v>10</v>
          </cell>
          <cell r="M1398">
            <v>4</v>
          </cell>
          <cell r="N1398" t="str">
            <v>2013Q4</v>
          </cell>
        </row>
        <row r="1399">
          <cell r="K1399">
            <v>41575</v>
          </cell>
          <cell r="L1399">
            <v>10</v>
          </cell>
          <cell r="M1399">
            <v>4</v>
          </cell>
          <cell r="N1399" t="str">
            <v>2013Q4</v>
          </cell>
        </row>
        <row r="1400">
          <cell r="K1400">
            <v>41576</v>
          </cell>
          <cell r="L1400">
            <v>10</v>
          </cell>
          <cell r="M1400">
            <v>4</v>
          </cell>
          <cell r="N1400" t="str">
            <v>2013Q4</v>
          </cell>
        </row>
        <row r="1401">
          <cell r="K1401">
            <v>41577</v>
          </cell>
          <cell r="L1401">
            <v>10</v>
          </cell>
          <cell r="M1401">
            <v>4</v>
          </cell>
          <cell r="N1401" t="str">
            <v>2013Q4</v>
          </cell>
        </row>
        <row r="1402">
          <cell r="K1402">
            <v>41578</v>
          </cell>
          <cell r="L1402">
            <v>10</v>
          </cell>
          <cell r="M1402">
            <v>4</v>
          </cell>
          <cell r="N1402" t="str">
            <v>2013Q4</v>
          </cell>
        </row>
        <row r="1403">
          <cell r="K1403">
            <v>41579</v>
          </cell>
          <cell r="L1403">
            <v>11</v>
          </cell>
          <cell r="M1403">
            <v>4</v>
          </cell>
          <cell r="N1403" t="str">
            <v>2013Q4</v>
          </cell>
        </row>
        <row r="1404">
          <cell r="K1404">
            <v>41580</v>
          </cell>
          <cell r="L1404">
            <v>11</v>
          </cell>
          <cell r="M1404">
            <v>4</v>
          </cell>
          <cell r="N1404" t="str">
            <v>2013Q4</v>
          </cell>
        </row>
        <row r="1405">
          <cell r="K1405">
            <v>41581</v>
          </cell>
          <cell r="L1405">
            <v>11</v>
          </cell>
          <cell r="M1405">
            <v>4</v>
          </cell>
          <cell r="N1405" t="str">
            <v>2013Q4</v>
          </cell>
        </row>
        <row r="1406">
          <cell r="K1406">
            <v>41582</v>
          </cell>
          <cell r="L1406">
            <v>11</v>
          </cell>
          <cell r="M1406">
            <v>4</v>
          </cell>
          <cell r="N1406" t="str">
            <v>2013Q4</v>
          </cell>
        </row>
        <row r="1407">
          <cell r="K1407">
            <v>41583</v>
          </cell>
          <cell r="L1407">
            <v>11</v>
          </cell>
          <cell r="M1407">
            <v>4</v>
          </cell>
          <cell r="N1407" t="str">
            <v>2013Q4</v>
          </cell>
        </row>
        <row r="1408">
          <cell r="K1408">
            <v>41584</v>
          </cell>
          <cell r="L1408">
            <v>11</v>
          </cell>
          <cell r="M1408">
            <v>4</v>
          </cell>
          <cell r="N1408" t="str">
            <v>2013Q4</v>
          </cell>
        </row>
        <row r="1409">
          <cell r="K1409">
            <v>41585</v>
          </cell>
          <cell r="L1409">
            <v>11</v>
          </cell>
          <cell r="M1409">
            <v>4</v>
          </cell>
          <cell r="N1409" t="str">
            <v>2013Q4</v>
          </cell>
        </row>
        <row r="1410">
          <cell r="K1410">
            <v>41586</v>
          </cell>
          <cell r="L1410">
            <v>11</v>
          </cell>
          <cell r="M1410">
            <v>4</v>
          </cell>
          <cell r="N1410" t="str">
            <v>2013Q4</v>
          </cell>
        </row>
        <row r="1411">
          <cell r="K1411">
            <v>41587</v>
          </cell>
          <cell r="L1411">
            <v>11</v>
          </cell>
          <cell r="M1411">
            <v>4</v>
          </cell>
          <cell r="N1411" t="str">
            <v>2013Q4</v>
          </cell>
        </row>
        <row r="1412">
          <cell r="K1412">
            <v>41588</v>
          </cell>
          <cell r="L1412">
            <v>11</v>
          </cell>
          <cell r="M1412">
            <v>4</v>
          </cell>
          <cell r="N1412" t="str">
            <v>2013Q4</v>
          </cell>
        </row>
        <row r="1413">
          <cell r="K1413">
            <v>41589</v>
          </cell>
          <cell r="L1413">
            <v>11</v>
          </cell>
          <cell r="M1413">
            <v>4</v>
          </cell>
          <cell r="N1413" t="str">
            <v>2013Q4</v>
          </cell>
        </row>
        <row r="1414">
          <cell r="K1414">
            <v>41590</v>
          </cell>
          <cell r="L1414">
            <v>11</v>
          </cell>
          <cell r="M1414">
            <v>4</v>
          </cell>
          <cell r="N1414" t="str">
            <v>2013Q4</v>
          </cell>
        </row>
        <row r="1415">
          <cell r="K1415">
            <v>41591</v>
          </cell>
          <cell r="L1415">
            <v>11</v>
          </cell>
          <cell r="M1415">
            <v>4</v>
          </cell>
          <cell r="N1415" t="str">
            <v>2013Q4</v>
          </cell>
        </row>
        <row r="1416">
          <cell r="K1416">
            <v>41592</v>
          </cell>
          <cell r="L1416">
            <v>11</v>
          </cell>
          <cell r="M1416">
            <v>4</v>
          </cell>
          <cell r="N1416" t="str">
            <v>2013Q4</v>
          </cell>
        </row>
        <row r="1417">
          <cell r="K1417">
            <v>41593</v>
          </cell>
          <cell r="L1417">
            <v>11</v>
          </cell>
          <cell r="M1417">
            <v>4</v>
          </cell>
          <cell r="N1417" t="str">
            <v>2013Q4</v>
          </cell>
        </row>
        <row r="1418">
          <cell r="K1418">
            <v>41594</v>
          </cell>
          <cell r="L1418">
            <v>11</v>
          </cell>
          <cell r="M1418">
            <v>4</v>
          </cell>
          <cell r="N1418" t="str">
            <v>2013Q4</v>
          </cell>
        </row>
        <row r="1419">
          <cell r="K1419">
            <v>41595</v>
          </cell>
          <cell r="L1419">
            <v>11</v>
          </cell>
          <cell r="M1419">
            <v>4</v>
          </cell>
          <cell r="N1419" t="str">
            <v>2013Q4</v>
          </cell>
        </row>
        <row r="1420">
          <cell r="K1420">
            <v>41596</v>
          </cell>
          <cell r="L1420">
            <v>11</v>
          </cell>
          <cell r="M1420">
            <v>4</v>
          </cell>
          <cell r="N1420" t="str">
            <v>2013Q4</v>
          </cell>
        </row>
        <row r="1421">
          <cell r="K1421">
            <v>41597</v>
          </cell>
          <cell r="L1421">
            <v>11</v>
          </cell>
          <cell r="M1421">
            <v>4</v>
          </cell>
          <cell r="N1421" t="str">
            <v>2013Q4</v>
          </cell>
        </row>
        <row r="1422">
          <cell r="K1422">
            <v>41598</v>
          </cell>
          <cell r="L1422">
            <v>11</v>
          </cell>
          <cell r="M1422">
            <v>4</v>
          </cell>
          <cell r="N1422" t="str">
            <v>2013Q4</v>
          </cell>
        </row>
        <row r="1423">
          <cell r="K1423">
            <v>41599</v>
          </cell>
          <cell r="L1423">
            <v>11</v>
          </cell>
          <cell r="M1423">
            <v>4</v>
          </cell>
          <cell r="N1423" t="str">
            <v>2013Q4</v>
          </cell>
        </row>
        <row r="1424">
          <cell r="K1424">
            <v>41600</v>
          </cell>
          <cell r="L1424">
            <v>11</v>
          </cell>
          <cell r="M1424">
            <v>4</v>
          </cell>
          <cell r="N1424" t="str">
            <v>2013Q4</v>
          </cell>
        </row>
        <row r="1425">
          <cell r="K1425">
            <v>41601</v>
          </cell>
          <cell r="L1425">
            <v>11</v>
          </cell>
          <cell r="M1425">
            <v>4</v>
          </cell>
          <cell r="N1425" t="str">
            <v>2013Q4</v>
          </cell>
        </row>
        <row r="1426">
          <cell r="K1426">
            <v>41602</v>
          </cell>
          <cell r="L1426">
            <v>11</v>
          </cell>
          <cell r="M1426">
            <v>4</v>
          </cell>
          <cell r="N1426" t="str">
            <v>2013Q4</v>
          </cell>
        </row>
        <row r="1427">
          <cell r="K1427">
            <v>41603</v>
          </cell>
          <cell r="L1427">
            <v>11</v>
          </cell>
          <cell r="M1427">
            <v>4</v>
          </cell>
          <cell r="N1427" t="str">
            <v>2013Q4</v>
          </cell>
        </row>
        <row r="1428">
          <cell r="K1428">
            <v>41604</v>
          </cell>
          <cell r="L1428">
            <v>11</v>
          </cell>
          <cell r="M1428">
            <v>4</v>
          </cell>
          <cell r="N1428" t="str">
            <v>2013Q4</v>
          </cell>
        </row>
        <row r="1429">
          <cell r="K1429">
            <v>41605</v>
          </cell>
          <cell r="L1429">
            <v>11</v>
          </cell>
          <cell r="M1429">
            <v>4</v>
          </cell>
          <cell r="N1429" t="str">
            <v>2013Q4</v>
          </cell>
        </row>
        <row r="1430">
          <cell r="K1430">
            <v>41606</v>
          </cell>
          <cell r="L1430">
            <v>11</v>
          </cell>
          <cell r="M1430">
            <v>4</v>
          </cell>
          <cell r="N1430" t="str">
            <v>2013Q4</v>
          </cell>
        </row>
        <row r="1431">
          <cell r="K1431">
            <v>41607</v>
          </cell>
          <cell r="L1431">
            <v>11</v>
          </cell>
          <cell r="M1431">
            <v>4</v>
          </cell>
          <cell r="N1431" t="str">
            <v>2013Q4</v>
          </cell>
        </row>
        <row r="1432">
          <cell r="K1432">
            <v>41608</v>
          </cell>
          <cell r="L1432">
            <v>11</v>
          </cell>
          <cell r="M1432">
            <v>4</v>
          </cell>
          <cell r="N1432" t="str">
            <v>2013Q4</v>
          </cell>
        </row>
        <row r="1433">
          <cell r="K1433">
            <v>41609</v>
          </cell>
          <cell r="L1433">
            <v>12</v>
          </cell>
          <cell r="M1433">
            <v>4</v>
          </cell>
          <cell r="N1433" t="str">
            <v>2013Q4</v>
          </cell>
        </row>
        <row r="1434">
          <cell r="K1434">
            <v>41610</v>
          </cell>
          <cell r="L1434">
            <v>12</v>
          </cell>
          <cell r="M1434">
            <v>4</v>
          </cell>
          <cell r="N1434" t="str">
            <v>2013Q4</v>
          </cell>
        </row>
        <row r="1435">
          <cell r="K1435">
            <v>41611</v>
          </cell>
          <cell r="L1435">
            <v>12</v>
          </cell>
          <cell r="M1435">
            <v>4</v>
          </cell>
          <cell r="N1435" t="str">
            <v>2013Q4</v>
          </cell>
        </row>
        <row r="1436">
          <cell r="K1436">
            <v>41612</v>
          </cell>
          <cell r="L1436">
            <v>12</v>
          </cell>
          <cell r="M1436">
            <v>4</v>
          </cell>
          <cell r="N1436" t="str">
            <v>2013Q4</v>
          </cell>
        </row>
        <row r="1437">
          <cell r="K1437">
            <v>41613</v>
          </cell>
          <cell r="L1437">
            <v>12</v>
          </cell>
          <cell r="M1437">
            <v>4</v>
          </cell>
          <cell r="N1437" t="str">
            <v>2013Q4</v>
          </cell>
        </row>
        <row r="1438">
          <cell r="K1438">
            <v>41614</v>
          </cell>
          <cell r="L1438">
            <v>12</v>
          </cell>
          <cell r="M1438">
            <v>4</v>
          </cell>
          <cell r="N1438" t="str">
            <v>2013Q4</v>
          </cell>
        </row>
        <row r="1439">
          <cell r="K1439">
            <v>41615</v>
          </cell>
          <cell r="L1439">
            <v>12</v>
          </cell>
          <cell r="M1439">
            <v>4</v>
          </cell>
          <cell r="N1439" t="str">
            <v>2013Q4</v>
          </cell>
        </row>
        <row r="1440">
          <cell r="K1440">
            <v>41616</v>
          </cell>
          <cell r="L1440">
            <v>12</v>
          </cell>
          <cell r="M1440">
            <v>4</v>
          </cell>
          <cell r="N1440" t="str">
            <v>2013Q4</v>
          </cell>
        </row>
        <row r="1441">
          <cell r="K1441">
            <v>41617</v>
          </cell>
          <cell r="L1441">
            <v>12</v>
          </cell>
          <cell r="M1441">
            <v>4</v>
          </cell>
          <cell r="N1441" t="str">
            <v>2013Q4</v>
          </cell>
        </row>
        <row r="1442">
          <cell r="K1442">
            <v>41618</v>
          </cell>
          <cell r="L1442">
            <v>12</v>
          </cell>
          <cell r="M1442">
            <v>4</v>
          </cell>
          <cell r="N1442" t="str">
            <v>2013Q4</v>
          </cell>
        </row>
        <row r="1443">
          <cell r="K1443">
            <v>41619</v>
          </cell>
          <cell r="L1443">
            <v>12</v>
          </cell>
          <cell r="M1443">
            <v>4</v>
          </cell>
          <cell r="N1443" t="str">
            <v>2013Q4</v>
          </cell>
        </row>
        <row r="1444">
          <cell r="K1444">
            <v>41620</v>
          </cell>
          <cell r="L1444">
            <v>12</v>
          </cell>
          <cell r="M1444">
            <v>4</v>
          </cell>
          <cell r="N1444" t="str">
            <v>2013Q4</v>
          </cell>
        </row>
        <row r="1445">
          <cell r="K1445">
            <v>41621</v>
          </cell>
          <cell r="L1445">
            <v>12</v>
          </cell>
          <cell r="M1445">
            <v>4</v>
          </cell>
          <cell r="N1445" t="str">
            <v>2013Q4</v>
          </cell>
        </row>
        <row r="1446">
          <cell r="K1446">
            <v>41622</v>
          </cell>
          <cell r="L1446">
            <v>12</v>
          </cell>
          <cell r="M1446">
            <v>4</v>
          </cell>
          <cell r="N1446" t="str">
            <v>2013Q4</v>
          </cell>
        </row>
        <row r="1447">
          <cell r="K1447">
            <v>41623</v>
          </cell>
          <cell r="L1447">
            <v>12</v>
          </cell>
          <cell r="M1447">
            <v>4</v>
          </cell>
          <cell r="N1447" t="str">
            <v>2013Q4</v>
          </cell>
        </row>
        <row r="1448">
          <cell r="K1448">
            <v>41624</v>
          </cell>
          <cell r="L1448">
            <v>12</v>
          </cell>
          <cell r="M1448">
            <v>4</v>
          </cell>
          <cell r="N1448" t="str">
            <v>2013Q4</v>
          </cell>
        </row>
        <row r="1449">
          <cell r="K1449">
            <v>41625</v>
          </cell>
          <cell r="L1449">
            <v>12</v>
          </cell>
          <cell r="M1449">
            <v>4</v>
          </cell>
          <cell r="N1449" t="str">
            <v>2013Q4</v>
          </cell>
        </row>
        <row r="1450">
          <cell r="K1450">
            <v>41626</v>
          </cell>
          <cell r="L1450">
            <v>12</v>
          </cell>
          <cell r="M1450">
            <v>4</v>
          </cell>
          <cell r="N1450" t="str">
            <v>2013Q4</v>
          </cell>
        </row>
        <row r="1451">
          <cell r="K1451">
            <v>41627</v>
          </cell>
          <cell r="L1451">
            <v>12</v>
          </cell>
          <cell r="M1451">
            <v>4</v>
          </cell>
          <cell r="N1451" t="str">
            <v>2013Q4</v>
          </cell>
        </row>
        <row r="1452">
          <cell r="K1452">
            <v>41628</v>
          </cell>
          <cell r="L1452">
            <v>12</v>
          </cell>
          <cell r="M1452">
            <v>4</v>
          </cell>
          <cell r="N1452" t="str">
            <v>2013Q4</v>
          </cell>
        </row>
        <row r="1453">
          <cell r="K1453">
            <v>41629</v>
          </cell>
          <cell r="L1453">
            <v>12</v>
          </cell>
          <cell r="M1453">
            <v>4</v>
          </cell>
          <cell r="N1453" t="str">
            <v>2013Q4</v>
          </cell>
        </row>
        <row r="1454">
          <cell r="K1454">
            <v>41630</v>
          </cell>
          <cell r="L1454">
            <v>12</v>
          </cell>
          <cell r="M1454">
            <v>4</v>
          </cell>
          <cell r="N1454" t="str">
            <v>2013Q4</v>
          </cell>
        </row>
        <row r="1455">
          <cell r="K1455">
            <v>41631</v>
          </cell>
          <cell r="L1455">
            <v>12</v>
          </cell>
          <cell r="M1455">
            <v>4</v>
          </cell>
          <cell r="N1455" t="str">
            <v>2013Q4</v>
          </cell>
        </row>
        <row r="1456">
          <cell r="K1456">
            <v>41632</v>
          </cell>
          <cell r="L1456">
            <v>12</v>
          </cell>
          <cell r="M1456">
            <v>4</v>
          </cell>
          <cell r="N1456" t="str">
            <v>2013Q4</v>
          </cell>
        </row>
        <row r="1457">
          <cell r="K1457">
            <v>41633</v>
          </cell>
          <cell r="L1457">
            <v>12</v>
          </cell>
          <cell r="M1457">
            <v>4</v>
          </cell>
          <cell r="N1457" t="str">
            <v>2013Q4</v>
          </cell>
        </row>
        <row r="1458">
          <cell r="K1458">
            <v>41634</v>
          </cell>
          <cell r="L1458">
            <v>12</v>
          </cell>
          <cell r="M1458">
            <v>4</v>
          </cell>
          <cell r="N1458" t="str">
            <v>2013Q4</v>
          </cell>
        </row>
        <row r="1459">
          <cell r="K1459">
            <v>41635</v>
          </cell>
          <cell r="L1459">
            <v>12</v>
          </cell>
          <cell r="M1459">
            <v>4</v>
          </cell>
          <cell r="N1459" t="str">
            <v>2013Q4</v>
          </cell>
        </row>
        <row r="1460">
          <cell r="K1460">
            <v>41636</v>
          </cell>
          <cell r="L1460">
            <v>12</v>
          </cell>
          <cell r="M1460">
            <v>4</v>
          </cell>
          <cell r="N1460" t="str">
            <v>2013Q4</v>
          </cell>
        </row>
        <row r="1461">
          <cell r="K1461">
            <v>41637</v>
          </cell>
          <cell r="L1461">
            <v>12</v>
          </cell>
          <cell r="M1461">
            <v>4</v>
          </cell>
          <cell r="N1461" t="str">
            <v>2013Q4</v>
          </cell>
        </row>
        <row r="1462">
          <cell r="K1462">
            <v>41638</v>
          </cell>
          <cell r="L1462">
            <v>12</v>
          </cell>
          <cell r="M1462">
            <v>4</v>
          </cell>
          <cell r="N1462" t="str">
            <v>2013Q4</v>
          </cell>
        </row>
        <row r="1463">
          <cell r="K1463">
            <v>41639</v>
          </cell>
          <cell r="L1463">
            <v>12</v>
          </cell>
          <cell r="M1463">
            <v>4</v>
          </cell>
          <cell r="N1463" t="str">
            <v>2013Q4</v>
          </cell>
        </row>
        <row r="1464">
          <cell r="K1464">
            <v>41640</v>
          </cell>
          <cell r="L1464">
            <v>1</v>
          </cell>
          <cell r="M1464">
            <v>1</v>
          </cell>
          <cell r="N1464" t="str">
            <v>2014Q1</v>
          </cell>
        </row>
        <row r="1465">
          <cell r="K1465">
            <v>41641</v>
          </cell>
          <cell r="L1465">
            <v>1</v>
          </cell>
          <cell r="M1465">
            <v>1</v>
          </cell>
          <cell r="N1465" t="str">
            <v>2014Q1</v>
          </cell>
        </row>
        <row r="1466">
          <cell r="K1466">
            <v>41642</v>
          </cell>
          <cell r="L1466">
            <v>1</v>
          </cell>
          <cell r="M1466">
            <v>1</v>
          </cell>
          <cell r="N1466" t="str">
            <v>2014Q1</v>
          </cell>
        </row>
        <row r="1467">
          <cell r="K1467">
            <v>41643</v>
          </cell>
          <cell r="L1467">
            <v>1</v>
          </cell>
          <cell r="M1467">
            <v>1</v>
          </cell>
          <cell r="N1467" t="str">
            <v>2014Q1</v>
          </cell>
        </row>
        <row r="1468">
          <cell r="K1468">
            <v>41644</v>
          </cell>
          <cell r="L1468">
            <v>1</v>
          </cell>
          <cell r="M1468">
            <v>1</v>
          </cell>
          <cell r="N1468" t="str">
            <v>2014Q1</v>
          </cell>
        </row>
        <row r="1469">
          <cell r="K1469">
            <v>41645</v>
          </cell>
          <cell r="L1469">
            <v>1</v>
          </cell>
          <cell r="M1469">
            <v>1</v>
          </cell>
          <cell r="N1469" t="str">
            <v>2014Q1</v>
          </cell>
        </row>
        <row r="1470">
          <cell r="K1470">
            <v>41646</v>
          </cell>
          <cell r="L1470">
            <v>1</v>
          </cell>
          <cell r="M1470">
            <v>1</v>
          </cell>
          <cell r="N1470" t="str">
            <v>2014Q1</v>
          </cell>
        </row>
        <row r="1471">
          <cell r="K1471">
            <v>41647</v>
          </cell>
          <cell r="L1471">
            <v>1</v>
          </cell>
          <cell r="M1471">
            <v>1</v>
          </cell>
          <cell r="N1471" t="str">
            <v>2014Q1</v>
          </cell>
        </row>
        <row r="1472">
          <cell r="K1472">
            <v>41648</v>
          </cell>
          <cell r="L1472">
            <v>1</v>
          </cell>
          <cell r="M1472">
            <v>1</v>
          </cell>
          <cell r="N1472" t="str">
            <v>2014Q1</v>
          </cell>
        </row>
        <row r="1473">
          <cell r="K1473">
            <v>41649</v>
          </cell>
          <cell r="L1473">
            <v>1</v>
          </cell>
          <cell r="M1473">
            <v>1</v>
          </cell>
          <cell r="N1473" t="str">
            <v>2014Q1</v>
          </cell>
        </row>
        <row r="1474">
          <cell r="K1474">
            <v>41650</v>
          </cell>
          <cell r="L1474">
            <v>1</v>
          </cell>
          <cell r="M1474">
            <v>1</v>
          </cell>
          <cell r="N1474" t="str">
            <v>2014Q1</v>
          </cell>
        </row>
        <row r="1475">
          <cell r="K1475">
            <v>41651</v>
          </cell>
          <cell r="L1475">
            <v>1</v>
          </cell>
          <cell r="M1475">
            <v>1</v>
          </cell>
          <cell r="N1475" t="str">
            <v>2014Q1</v>
          </cell>
        </row>
        <row r="1476">
          <cell r="K1476">
            <v>41652</v>
          </cell>
          <cell r="L1476">
            <v>1</v>
          </cell>
          <cell r="M1476">
            <v>1</v>
          </cell>
          <cell r="N1476" t="str">
            <v>2014Q1</v>
          </cell>
        </row>
        <row r="1477">
          <cell r="K1477">
            <v>41653</v>
          </cell>
          <cell r="L1477">
            <v>1</v>
          </cell>
          <cell r="M1477">
            <v>1</v>
          </cell>
          <cell r="N1477" t="str">
            <v>2014Q1</v>
          </cell>
        </row>
        <row r="1478">
          <cell r="K1478">
            <v>41654</v>
          </cell>
          <cell r="L1478">
            <v>1</v>
          </cell>
          <cell r="M1478">
            <v>1</v>
          </cell>
          <cell r="N1478" t="str">
            <v>2014Q1</v>
          </cell>
        </row>
        <row r="1479">
          <cell r="K1479">
            <v>41655</v>
          </cell>
          <cell r="L1479">
            <v>1</v>
          </cell>
          <cell r="M1479">
            <v>1</v>
          </cell>
          <cell r="N1479" t="str">
            <v>2014Q1</v>
          </cell>
        </row>
        <row r="1480">
          <cell r="K1480">
            <v>41656</v>
          </cell>
          <cell r="L1480">
            <v>1</v>
          </cell>
          <cell r="M1480">
            <v>1</v>
          </cell>
          <cell r="N1480" t="str">
            <v>2014Q1</v>
          </cell>
        </row>
        <row r="1481">
          <cell r="K1481">
            <v>41657</v>
          </cell>
          <cell r="L1481">
            <v>1</v>
          </cell>
          <cell r="M1481">
            <v>1</v>
          </cell>
          <cell r="N1481" t="str">
            <v>2014Q1</v>
          </cell>
        </row>
        <row r="1482">
          <cell r="K1482">
            <v>41658</v>
          </cell>
          <cell r="L1482">
            <v>1</v>
          </cell>
          <cell r="M1482">
            <v>1</v>
          </cell>
          <cell r="N1482" t="str">
            <v>2014Q1</v>
          </cell>
        </row>
        <row r="1483">
          <cell r="K1483">
            <v>41659</v>
          </cell>
          <cell r="L1483">
            <v>1</v>
          </cell>
          <cell r="M1483">
            <v>1</v>
          </cell>
          <cell r="N1483" t="str">
            <v>2014Q1</v>
          </cell>
        </row>
        <row r="1484">
          <cell r="K1484">
            <v>41660</v>
          </cell>
          <cell r="L1484">
            <v>1</v>
          </cell>
          <cell r="M1484">
            <v>1</v>
          </cell>
          <cell r="N1484" t="str">
            <v>2014Q1</v>
          </cell>
        </row>
        <row r="1485">
          <cell r="K1485">
            <v>41661</v>
          </cell>
          <cell r="L1485">
            <v>1</v>
          </cell>
          <cell r="M1485">
            <v>1</v>
          </cell>
          <cell r="N1485" t="str">
            <v>2014Q1</v>
          </cell>
        </row>
        <row r="1486">
          <cell r="K1486">
            <v>41662</v>
          </cell>
          <cell r="L1486">
            <v>1</v>
          </cell>
          <cell r="M1486">
            <v>1</v>
          </cell>
          <cell r="N1486" t="str">
            <v>2014Q1</v>
          </cell>
        </row>
        <row r="1487">
          <cell r="K1487">
            <v>41663</v>
          </cell>
          <cell r="L1487">
            <v>1</v>
          </cell>
          <cell r="M1487">
            <v>1</v>
          </cell>
          <cell r="N1487" t="str">
            <v>2014Q1</v>
          </cell>
        </row>
        <row r="1488">
          <cell r="K1488">
            <v>41664</v>
          </cell>
          <cell r="L1488">
            <v>1</v>
          </cell>
          <cell r="M1488">
            <v>1</v>
          </cell>
          <cell r="N1488" t="str">
            <v>2014Q1</v>
          </cell>
        </row>
        <row r="1489">
          <cell r="K1489">
            <v>41665</v>
          </cell>
          <cell r="L1489">
            <v>1</v>
          </cell>
          <cell r="M1489">
            <v>1</v>
          </cell>
          <cell r="N1489" t="str">
            <v>2014Q1</v>
          </cell>
        </row>
        <row r="1490">
          <cell r="K1490">
            <v>41666</v>
          </cell>
          <cell r="L1490">
            <v>1</v>
          </cell>
          <cell r="M1490">
            <v>1</v>
          </cell>
          <cell r="N1490" t="str">
            <v>2014Q1</v>
          </cell>
        </row>
        <row r="1491">
          <cell r="K1491">
            <v>41667</v>
          </cell>
          <cell r="L1491">
            <v>1</v>
          </cell>
          <cell r="M1491">
            <v>1</v>
          </cell>
          <cell r="N1491" t="str">
            <v>2014Q1</v>
          </cell>
        </row>
        <row r="1492">
          <cell r="K1492">
            <v>41668</v>
          </cell>
          <cell r="L1492">
            <v>1</v>
          </cell>
          <cell r="M1492">
            <v>1</v>
          </cell>
          <cell r="N1492" t="str">
            <v>2014Q1</v>
          </cell>
        </row>
        <row r="1493">
          <cell r="K1493">
            <v>41669</v>
          </cell>
          <cell r="L1493">
            <v>1</v>
          </cell>
          <cell r="M1493">
            <v>1</v>
          </cell>
          <cell r="N1493" t="str">
            <v>2014Q1</v>
          </cell>
        </row>
        <row r="1494">
          <cell r="K1494">
            <v>41670</v>
          </cell>
          <cell r="L1494">
            <v>1</v>
          </cell>
          <cell r="M1494">
            <v>1</v>
          </cell>
          <cell r="N1494" t="str">
            <v>2014Q1</v>
          </cell>
        </row>
        <row r="1495">
          <cell r="K1495">
            <v>41671</v>
          </cell>
          <cell r="L1495">
            <v>2</v>
          </cell>
          <cell r="M1495">
            <v>1</v>
          </cell>
          <cell r="N1495" t="str">
            <v>2014Q1</v>
          </cell>
        </row>
        <row r="1496">
          <cell r="K1496">
            <v>41672</v>
          </cell>
          <cell r="L1496">
            <v>2</v>
          </cell>
          <cell r="M1496">
            <v>1</v>
          </cell>
          <cell r="N1496" t="str">
            <v>2014Q1</v>
          </cell>
        </row>
        <row r="1497">
          <cell r="K1497">
            <v>41673</v>
          </cell>
          <cell r="L1497">
            <v>2</v>
          </cell>
          <cell r="M1497">
            <v>1</v>
          </cell>
          <cell r="N1497" t="str">
            <v>2014Q1</v>
          </cell>
        </row>
        <row r="1498">
          <cell r="K1498">
            <v>41674</v>
          </cell>
          <cell r="L1498">
            <v>2</v>
          </cell>
          <cell r="M1498">
            <v>1</v>
          </cell>
          <cell r="N1498" t="str">
            <v>2014Q1</v>
          </cell>
        </row>
        <row r="1499">
          <cell r="K1499">
            <v>41675</v>
          </cell>
          <cell r="L1499">
            <v>2</v>
          </cell>
          <cell r="M1499">
            <v>1</v>
          </cell>
          <cell r="N1499" t="str">
            <v>2014Q1</v>
          </cell>
        </row>
        <row r="1500">
          <cell r="K1500">
            <v>41676</v>
          </cell>
          <cell r="L1500">
            <v>2</v>
          </cell>
          <cell r="M1500">
            <v>1</v>
          </cell>
          <cell r="N1500" t="str">
            <v>2014Q1</v>
          </cell>
        </row>
        <row r="1501">
          <cell r="K1501">
            <v>41677</v>
          </cell>
          <cell r="L1501">
            <v>2</v>
          </cell>
          <cell r="M1501">
            <v>1</v>
          </cell>
          <cell r="N1501" t="str">
            <v>2014Q1</v>
          </cell>
        </row>
        <row r="1502">
          <cell r="K1502">
            <v>41678</v>
          </cell>
          <cell r="L1502">
            <v>2</v>
          </cell>
          <cell r="M1502">
            <v>1</v>
          </cell>
          <cell r="N1502" t="str">
            <v>2014Q1</v>
          </cell>
        </row>
        <row r="1503">
          <cell r="K1503">
            <v>41679</v>
          </cell>
          <cell r="L1503">
            <v>2</v>
          </cell>
          <cell r="M1503">
            <v>1</v>
          </cell>
          <cell r="N1503" t="str">
            <v>2014Q1</v>
          </cell>
        </row>
        <row r="1504">
          <cell r="K1504">
            <v>41680</v>
          </cell>
          <cell r="L1504">
            <v>2</v>
          </cell>
          <cell r="M1504">
            <v>1</v>
          </cell>
          <cell r="N1504" t="str">
            <v>2014Q1</v>
          </cell>
        </row>
        <row r="1505">
          <cell r="K1505">
            <v>41681</v>
          </cell>
          <cell r="L1505">
            <v>2</v>
          </cell>
          <cell r="M1505">
            <v>1</v>
          </cell>
          <cell r="N1505" t="str">
            <v>2014Q1</v>
          </cell>
        </row>
        <row r="1506">
          <cell r="K1506">
            <v>41682</v>
          </cell>
          <cell r="L1506">
            <v>2</v>
          </cell>
          <cell r="M1506">
            <v>1</v>
          </cell>
          <cell r="N1506" t="str">
            <v>2014Q1</v>
          </cell>
        </row>
        <row r="1507">
          <cell r="K1507">
            <v>41683</v>
          </cell>
          <cell r="L1507">
            <v>2</v>
          </cell>
          <cell r="M1507">
            <v>1</v>
          </cell>
          <cell r="N1507" t="str">
            <v>2014Q1</v>
          </cell>
        </row>
        <row r="1508">
          <cell r="K1508">
            <v>41684</v>
          </cell>
          <cell r="L1508">
            <v>2</v>
          </cell>
          <cell r="M1508">
            <v>1</v>
          </cell>
          <cell r="N1508" t="str">
            <v>2014Q1</v>
          </cell>
        </row>
        <row r="1509">
          <cell r="K1509">
            <v>41685</v>
          </cell>
          <cell r="L1509">
            <v>2</v>
          </cell>
          <cell r="M1509">
            <v>1</v>
          </cell>
          <cell r="N1509" t="str">
            <v>2014Q1</v>
          </cell>
        </row>
        <row r="1510">
          <cell r="K1510">
            <v>41686</v>
          </cell>
          <cell r="L1510">
            <v>2</v>
          </cell>
          <cell r="M1510">
            <v>1</v>
          </cell>
          <cell r="N1510" t="str">
            <v>2014Q1</v>
          </cell>
        </row>
        <row r="1511">
          <cell r="K1511">
            <v>41687</v>
          </cell>
          <cell r="L1511">
            <v>2</v>
          </cell>
          <cell r="M1511">
            <v>1</v>
          </cell>
          <cell r="N1511" t="str">
            <v>2014Q1</v>
          </cell>
        </row>
        <row r="1512">
          <cell r="K1512">
            <v>41688</v>
          </cell>
          <cell r="L1512">
            <v>2</v>
          </cell>
          <cell r="M1512">
            <v>1</v>
          </cell>
          <cell r="N1512" t="str">
            <v>2014Q1</v>
          </cell>
        </row>
        <row r="1513">
          <cell r="K1513">
            <v>41689</v>
          </cell>
          <cell r="L1513">
            <v>2</v>
          </cell>
          <cell r="M1513">
            <v>1</v>
          </cell>
          <cell r="N1513" t="str">
            <v>2014Q1</v>
          </cell>
        </row>
        <row r="1514">
          <cell r="K1514">
            <v>41690</v>
          </cell>
          <cell r="L1514">
            <v>2</v>
          </cell>
          <cell r="M1514">
            <v>1</v>
          </cell>
          <cell r="N1514" t="str">
            <v>2014Q1</v>
          </cell>
        </row>
        <row r="1515">
          <cell r="K1515">
            <v>41691</v>
          </cell>
          <cell r="L1515">
            <v>2</v>
          </cell>
          <cell r="M1515">
            <v>1</v>
          </cell>
          <cell r="N1515" t="str">
            <v>2014Q1</v>
          </cell>
        </row>
        <row r="1516">
          <cell r="K1516">
            <v>41692</v>
          </cell>
          <cell r="L1516">
            <v>2</v>
          </cell>
          <cell r="M1516">
            <v>1</v>
          </cell>
          <cell r="N1516" t="str">
            <v>2014Q1</v>
          </cell>
        </row>
        <row r="1517">
          <cell r="K1517">
            <v>41693</v>
          </cell>
          <cell r="L1517">
            <v>2</v>
          </cell>
          <cell r="M1517">
            <v>1</v>
          </cell>
          <cell r="N1517" t="str">
            <v>2014Q1</v>
          </cell>
        </row>
        <row r="1518">
          <cell r="K1518">
            <v>41694</v>
          </cell>
          <cell r="L1518">
            <v>2</v>
          </cell>
          <cell r="M1518">
            <v>1</v>
          </cell>
          <cell r="N1518" t="str">
            <v>2014Q1</v>
          </cell>
        </row>
        <row r="1519">
          <cell r="K1519">
            <v>41695</v>
          </cell>
          <cell r="L1519">
            <v>2</v>
          </cell>
          <cell r="M1519">
            <v>1</v>
          </cell>
          <cell r="N1519" t="str">
            <v>2014Q1</v>
          </cell>
        </row>
        <row r="1520">
          <cell r="K1520">
            <v>41696</v>
          </cell>
          <cell r="L1520">
            <v>2</v>
          </cell>
          <cell r="M1520">
            <v>1</v>
          </cell>
          <cell r="N1520" t="str">
            <v>2014Q1</v>
          </cell>
        </row>
        <row r="1521">
          <cell r="K1521">
            <v>41697</v>
          </cell>
          <cell r="L1521">
            <v>2</v>
          </cell>
          <cell r="M1521">
            <v>1</v>
          </cell>
          <cell r="N1521" t="str">
            <v>2014Q1</v>
          </cell>
        </row>
        <row r="1522">
          <cell r="K1522">
            <v>41698</v>
          </cell>
          <cell r="L1522">
            <v>2</v>
          </cell>
          <cell r="M1522">
            <v>1</v>
          </cell>
          <cell r="N1522" t="str">
            <v>2014Q1</v>
          </cell>
        </row>
        <row r="1523">
          <cell r="K1523">
            <v>41699</v>
          </cell>
          <cell r="L1523">
            <v>3</v>
          </cell>
          <cell r="M1523">
            <v>1</v>
          </cell>
          <cell r="N1523" t="str">
            <v>2014Q1</v>
          </cell>
        </row>
        <row r="1524">
          <cell r="K1524">
            <v>41700</v>
          </cell>
          <cell r="L1524">
            <v>3</v>
          </cell>
          <cell r="M1524">
            <v>1</v>
          </cell>
          <cell r="N1524" t="str">
            <v>2014Q1</v>
          </cell>
        </row>
        <row r="1525">
          <cell r="K1525">
            <v>41701</v>
          </cell>
          <cell r="L1525">
            <v>3</v>
          </cell>
          <cell r="M1525">
            <v>1</v>
          </cell>
          <cell r="N1525" t="str">
            <v>2014Q1</v>
          </cell>
        </row>
        <row r="1526">
          <cell r="K1526">
            <v>41702</v>
          </cell>
          <cell r="L1526">
            <v>3</v>
          </cell>
          <cell r="M1526">
            <v>1</v>
          </cell>
          <cell r="N1526" t="str">
            <v>2014Q1</v>
          </cell>
        </row>
        <row r="1527">
          <cell r="K1527">
            <v>41703</v>
          </cell>
          <cell r="L1527">
            <v>3</v>
          </cell>
          <cell r="M1527">
            <v>1</v>
          </cell>
          <cell r="N1527" t="str">
            <v>2014Q1</v>
          </cell>
        </row>
        <row r="1528">
          <cell r="K1528">
            <v>41704</v>
          </cell>
          <cell r="L1528">
            <v>3</v>
          </cell>
          <cell r="M1528">
            <v>1</v>
          </cell>
          <cell r="N1528" t="str">
            <v>2014Q1</v>
          </cell>
        </row>
        <row r="1529">
          <cell r="K1529">
            <v>41705</v>
          </cell>
          <cell r="L1529">
            <v>3</v>
          </cell>
          <cell r="M1529">
            <v>1</v>
          </cell>
          <cell r="N1529" t="str">
            <v>2014Q1</v>
          </cell>
        </row>
        <row r="1530">
          <cell r="K1530">
            <v>41706</v>
          </cell>
          <cell r="L1530">
            <v>3</v>
          </cell>
          <cell r="M1530">
            <v>1</v>
          </cell>
          <cell r="N1530" t="str">
            <v>2014Q1</v>
          </cell>
        </row>
        <row r="1531">
          <cell r="K1531">
            <v>41707</v>
          </cell>
          <cell r="L1531">
            <v>3</v>
          </cell>
          <cell r="M1531">
            <v>1</v>
          </cell>
          <cell r="N1531" t="str">
            <v>2014Q1</v>
          </cell>
        </row>
        <row r="1532">
          <cell r="K1532">
            <v>41708</v>
          </cell>
          <cell r="L1532">
            <v>3</v>
          </cell>
          <cell r="M1532">
            <v>1</v>
          </cell>
          <cell r="N1532" t="str">
            <v>2014Q1</v>
          </cell>
        </row>
        <row r="1533">
          <cell r="K1533">
            <v>41709</v>
          </cell>
          <cell r="L1533">
            <v>3</v>
          </cell>
          <cell r="M1533">
            <v>1</v>
          </cell>
          <cell r="N1533" t="str">
            <v>2014Q1</v>
          </cell>
        </row>
        <row r="1534">
          <cell r="K1534">
            <v>41710</v>
          </cell>
          <cell r="L1534">
            <v>3</v>
          </cell>
          <cell r="M1534">
            <v>1</v>
          </cell>
          <cell r="N1534" t="str">
            <v>2014Q1</v>
          </cell>
        </row>
        <row r="1535">
          <cell r="K1535">
            <v>41711</v>
          </cell>
          <cell r="L1535">
            <v>3</v>
          </cell>
          <cell r="M1535">
            <v>1</v>
          </cell>
          <cell r="N1535" t="str">
            <v>2014Q1</v>
          </cell>
        </row>
        <row r="1536">
          <cell r="K1536">
            <v>41712</v>
          </cell>
          <cell r="L1536">
            <v>3</v>
          </cell>
          <cell r="M1536">
            <v>1</v>
          </cell>
          <cell r="N1536" t="str">
            <v>2014Q1</v>
          </cell>
        </row>
        <row r="1537">
          <cell r="K1537">
            <v>41713</v>
          </cell>
          <cell r="L1537">
            <v>3</v>
          </cell>
          <cell r="M1537">
            <v>1</v>
          </cell>
          <cell r="N1537" t="str">
            <v>2014Q1</v>
          </cell>
        </row>
        <row r="1538">
          <cell r="K1538">
            <v>41714</v>
          </cell>
          <cell r="L1538">
            <v>3</v>
          </cell>
          <cell r="M1538">
            <v>1</v>
          </cell>
          <cell r="N1538" t="str">
            <v>2014Q1</v>
          </cell>
        </row>
        <row r="1539">
          <cell r="K1539">
            <v>41715</v>
          </cell>
          <cell r="L1539">
            <v>3</v>
          </cell>
          <cell r="M1539">
            <v>1</v>
          </cell>
          <cell r="N1539" t="str">
            <v>2014Q1</v>
          </cell>
        </row>
        <row r="1540">
          <cell r="K1540">
            <v>41716</v>
          </cell>
          <cell r="L1540">
            <v>3</v>
          </cell>
          <cell r="M1540">
            <v>1</v>
          </cell>
          <cell r="N1540" t="str">
            <v>2014Q1</v>
          </cell>
        </row>
        <row r="1541">
          <cell r="K1541">
            <v>41717</v>
          </cell>
          <cell r="L1541">
            <v>3</v>
          </cell>
          <cell r="M1541">
            <v>1</v>
          </cell>
          <cell r="N1541" t="str">
            <v>2014Q1</v>
          </cell>
        </row>
        <row r="1542">
          <cell r="K1542">
            <v>41718</v>
          </cell>
          <cell r="L1542">
            <v>3</v>
          </cell>
          <cell r="M1542">
            <v>1</v>
          </cell>
          <cell r="N1542" t="str">
            <v>2014Q1</v>
          </cell>
        </row>
        <row r="1543">
          <cell r="K1543">
            <v>41719</v>
          </cell>
          <cell r="L1543">
            <v>3</v>
          </cell>
          <cell r="M1543">
            <v>1</v>
          </cell>
          <cell r="N1543" t="str">
            <v>2014Q1</v>
          </cell>
        </row>
        <row r="1544">
          <cell r="K1544">
            <v>41720</v>
          </cell>
          <cell r="L1544">
            <v>3</v>
          </cell>
          <cell r="M1544">
            <v>1</v>
          </cell>
          <cell r="N1544" t="str">
            <v>2014Q1</v>
          </cell>
        </row>
        <row r="1545">
          <cell r="K1545">
            <v>41721</v>
          </cell>
          <cell r="L1545">
            <v>3</v>
          </cell>
          <cell r="M1545">
            <v>1</v>
          </cell>
          <cell r="N1545" t="str">
            <v>2014Q1</v>
          </cell>
        </row>
        <row r="1546">
          <cell r="K1546">
            <v>41722</v>
          </cell>
          <cell r="L1546">
            <v>3</v>
          </cell>
          <cell r="M1546">
            <v>1</v>
          </cell>
          <cell r="N1546" t="str">
            <v>2014Q1</v>
          </cell>
        </row>
        <row r="1547">
          <cell r="K1547">
            <v>41723</v>
          </cell>
          <cell r="L1547">
            <v>3</v>
          </cell>
          <cell r="M1547">
            <v>1</v>
          </cell>
          <cell r="N1547" t="str">
            <v>2014Q1</v>
          </cell>
        </row>
        <row r="1548">
          <cell r="K1548">
            <v>41724</v>
          </cell>
          <cell r="L1548">
            <v>3</v>
          </cell>
          <cell r="M1548">
            <v>1</v>
          </cell>
          <cell r="N1548" t="str">
            <v>2014Q1</v>
          </cell>
        </row>
        <row r="1549">
          <cell r="K1549">
            <v>41725</v>
          </cell>
          <cell r="L1549">
            <v>3</v>
          </cell>
          <cell r="M1549">
            <v>1</v>
          </cell>
          <cell r="N1549" t="str">
            <v>2014Q1</v>
          </cell>
        </row>
        <row r="1550">
          <cell r="K1550">
            <v>41726</v>
          </cell>
          <cell r="L1550">
            <v>3</v>
          </cell>
          <cell r="M1550">
            <v>1</v>
          </cell>
          <cell r="N1550" t="str">
            <v>2014Q1</v>
          </cell>
        </row>
        <row r="1551">
          <cell r="K1551">
            <v>41727</v>
          </cell>
          <cell r="L1551">
            <v>3</v>
          </cell>
          <cell r="M1551">
            <v>1</v>
          </cell>
          <cell r="N1551" t="str">
            <v>2014Q1</v>
          </cell>
        </row>
        <row r="1552">
          <cell r="K1552">
            <v>41728</v>
          </cell>
          <cell r="L1552">
            <v>3</v>
          </cell>
          <cell r="M1552">
            <v>1</v>
          </cell>
          <cell r="N1552" t="str">
            <v>2014Q1</v>
          </cell>
        </row>
        <row r="1553">
          <cell r="K1553">
            <v>41729</v>
          </cell>
          <cell r="L1553">
            <v>3</v>
          </cell>
          <cell r="M1553">
            <v>1</v>
          </cell>
          <cell r="N1553" t="str">
            <v>2014Q1</v>
          </cell>
        </row>
        <row r="1554">
          <cell r="K1554">
            <v>41730</v>
          </cell>
          <cell r="L1554">
            <v>4</v>
          </cell>
          <cell r="M1554">
            <v>2</v>
          </cell>
          <cell r="N1554" t="str">
            <v>2014Q2</v>
          </cell>
        </row>
        <row r="1555">
          <cell r="K1555">
            <v>41731</v>
          </cell>
          <cell r="L1555">
            <v>4</v>
          </cell>
          <cell r="M1555">
            <v>2</v>
          </cell>
          <cell r="N1555" t="str">
            <v>2014Q2</v>
          </cell>
        </row>
        <row r="1556">
          <cell r="K1556">
            <v>41732</v>
          </cell>
          <cell r="L1556">
            <v>4</v>
          </cell>
          <cell r="M1556">
            <v>2</v>
          </cell>
          <cell r="N1556" t="str">
            <v>2014Q2</v>
          </cell>
        </row>
        <row r="1557">
          <cell r="K1557">
            <v>41733</v>
          </cell>
          <cell r="L1557">
            <v>4</v>
          </cell>
          <cell r="M1557">
            <v>2</v>
          </cell>
          <cell r="N1557" t="str">
            <v>2014Q2</v>
          </cell>
        </row>
        <row r="1558">
          <cell r="K1558">
            <v>41734</v>
          </cell>
          <cell r="L1558">
            <v>4</v>
          </cell>
          <cell r="M1558">
            <v>2</v>
          </cell>
          <cell r="N1558" t="str">
            <v>2014Q2</v>
          </cell>
        </row>
        <row r="1559">
          <cell r="K1559">
            <v>41735</v>
          </cell>
          <cell r="L1559">
            <v>4</v>
          </cell>
          <cell r="M1559">
            <v>2</v>
          </cell>
          <cell r="N1559" t="str">
            <v>2014Q2</v>
          </cell>
        </row>
        <row r="1560">
          <cell r="K1560">
            <v>41736</v>
          </cell>
          <cell r="L1560">
            <v>4</v>
          </cell>
          <cell r="M1560">
            <v>2</v>
          </cell>
          <cell r="N1560" t="str">
            <v>2014Q2</v>
          </cell>
        </row>
        <row r="1561">
          <cell r="K1561">
            <v>41737</v>
          </cell>
          <cell r="L1561">
            <v>4</v>
          </cell>
          <cell r="M1561">
            <v>2</v>
          </cell>
          <cell r="N1561" t="str">
            <v>2014Q2</v>
          </cell>
        </row>
        <row r="1562">
          <cell r="K1562">
            <v>41738</v>
          </cell>
          <cell r="L1562">
            <v>4</v>
          </cell>
          <cell r="M1562">
            <v>2</v>
          </cell>
          <cell r="N1562" t="str">
            <v>2014Q2</v>
          </cell>
        </row>
        <row r="1563">
          <cell r="K1563">
            <v>41739</v>
          </cell>
          <cell r="L1563">
            <v>4</v>
          </cell>
          <cell r="M1563">
            <v>2</v>
          </cell>
          <cell r="N1563" t="str">
            <v>2014Q2</v>
          </cell>
        </row>
        <row r="1564">
          <cell r="K1564">
            <v>41740</v>
          </cell>
          <cell r="L1564">
            <v>4</v>
          </cell>
          <cell r="M1564">
            <v>2</v>
          </cell>
          <cell r="N1564" t="str">
            <v>2014Q2</v>
          </cell>
        </row>
        <row r="1565">
          <cell r="K1565">
            <v>41741</v>
          </cell>
          <cell r="L1565">
            <v>4</v>
          </cell>
          <cell r="M1565">
            <v>2</v>
          </cell>
          <cell r="N1565" t="str">
            <v>2014Q2</v>
          </cell>
        </row>
        <row r="1566">
          <cell r="K1566">
            <v>41742</v>
          </cell>
          <cell r="L1566">
            <v>4</v>
          </cell>
          <cell r="M1566">
            <v>2</v>
          </cell>
          <cell r="N1566" t="str">
            <v>2014Q2</v>
          </cell>
        </row>
        <row r="1567">
          <cell r="K1567">
            <v>41743</v>
          </cell>
          <cell r="L1567">
            <v>4</v>
          </cell>
          <cell r="M1567">
            <v>2</v>
          </cell>
          <cell r="N1567" t="str">
            <v>2014Q2</v>
          </cell>
        </row>
        <row r="1568">
          <cell r="K1568">
            <v>41744</v>
          </cell>
          <cell r="L1568">
            <v>4</v>
          </cell>
          <cell r="M1568">
            <v>2</v>
          </cell>
          <cell r="N1568" t="str">
            <v>2014Q2</v>
          </cell>
        </row>
        <row r="1569">
          <cell r="K1569">
            <v>41745</v>
          </cell>
          <cell r="L1569">
            <v>4</v>
          </cell>
          <cell r="M1569">
            <v>2</v>
          </cell>
          <cell r="N1569" t="str">
            <v>2014Q2</v>
          </cell>
        </row>
        <row r="1570">
          <cell r="K1570">
            <v>41746</v>
          </cell>
          <cell r="L1570">
            <v>4</v>
          </cell>
          <cell r="M1570">
            <v>2</v>
          </cell>
          <cell r="N1570" t="str">
            <v>2014Q2</v>
          </cell>
        </row>
        <row r="1571">
          <cell r="K1571">
            <v>41747</v>
          </cell>
          <cell r="L1571">
            <v>4</v>
          </cell>
          <cell r="M1571">
            <v>2</v>
          </cell>
          <cell r="N1571" t="str">
            <v>2014Q2</v>
          </cell>
        </row>
        <row r="1572">
          <cell r="K1572">
            <v>41748</v>
          </cell>
          <cell r="L1572">
            <v>4</v>
          </cell>
          <cell r="M1572">
            <v>2</v>
          </cell>
          <cell r="N1572" t="str">
            <v>2014Q2</v>
          </cell>
        </row>
        <row r="1573">
          <cell r="K1573">
            <v>41749</v>
          </cell>
          <cell r="L1573">
            <v>4</v>
          </cell>
          <cell r="M1573">
            <v>2</v>
          </cell>
          <cell r="N1573" t="str">
            <v>2014Q2</v>
          </cell>
        </row>
        <row r="1574">
          <cell r="K1574">
            <v>41750</v>
          </cell>
          <cell r="L1574">
            <v>4</v>
          </cell>
          <cell r="M1574">
            <v>2</v>
          </cell>
          <cell r="N1574" t="str">
            <v>2014Q2</v>
          </cell>
        </row>
        <row r="1575">
          <cell r="K1575">
            <v>41751</v>
          </cell>
          <cell r="L1575">
            <v>4</v>
          </cell>
          <cell r="M1575">
            <v>2</v>
          </cell>
          <cell r="N1575" t="str">
            <v>2014Q2</v>
          </cell>
        </row>
        <row r="1576">
          <cell r="K1576">
            <v>41752</v>
          </cell>
          <cell r="L1576">
            <v>4</v>
          </cell>
          <cell r="M1576">
            <v>2</v>
          </cell>
          <cell r="N1576" t="str">
            <v>2014Q2</v>
          </cell>
        </row>
        <row r="1577">
          <cell r="K1577">
            <v>41753</v>
          </cell>
          <cell r="L1577">
            <v>4</v>
          </cell>
          <cell r="M1577">
            <v>2</v>
          </cell>
          <cell r="N1577" t="str">
            <v>2014Q2</v>
          </cell>
        </row>
        <row r="1578">
          <cell r="K1578">
            <v>41754</v>
          </cell>
          <cell r="L1578">
            <v>4</v>
          </cell>
          <cell r="M1578">
            <v>2</v>
          </cell>
          <cell r="N1578" t="str">
            <v>2014Q2</v>
          </cell>
        </row>
        <row r="1579">
          <cell r="K1579">
            <v>41755</v>
          </cell>
          <cell r="L1579">
            <v>4</v>
          </cell>
          <cell r="M1579">
            <v>2</v>
          </cell>
          <cell r="N1579" t="str">
            <v>2014Q2</v>
          </cell>
        </row>
        <row r="1580">
          <cell r="K1580">
            <v>41756</v>
          </cell>
          <cell r="L1580">
            <v>4</v>
          </cell>
          <cell r="M1580">
            <v>2</v>
          </cell>
          <cell r="N1580" t="str">
            <v>2014Q2</v>
          </cell>
        </row>
        <row r="1581">
          <cell r="K1581">
            <v>41757</v>
          </cell>
          <cell r="L1581">
            <v>4</v>
          </cell>
          <cell r="M1581">
            <v>2</v>
          </cell>
          <cell r="N1581" t="str">
            <v>2014Q2</v>
          </cell>
        </row>
        <row r="1582">
          <cell r="K1582">
            <v>41758</v>
          </cell>
          <cell r="L1582">
            <v>4</v>
          </cell>
          <cell r="M1582">
            <v>2</v>
          </cell>
          <cell r="N1582" t="str">
            <v>2014Q2</v>
          </cell>
        </row>
        <row r="1583">
          <cell r="K1583">
            <v>41759</v>
          </cell>
          <cell r="L1583">
            <v>4</v>
          </cell>
          <cell r="M1583">
            <v>2</v>
          </cell>
          <cell r="N1583" t="str">
            <v>2014Q2</v>
          </cell>
        </row>
        <row r="1584">
          <cell r="K1584">
            <v>41760</v>
          </cell>
          <cell r="L1584">
            <v>5</v>
          </cell>
          <cell r="M1584">
            <v>2</v>
          </cell>
          <cell r="N1584" t="str">
            <v>2014Q2</v>
          </cell>
        </row>
        <row r="1585">
          <cell r="K1585">
            <v>41761</v>
          </cell>
          <cell r="L1585">
            <v>5</v>
          </cell>
          <cell r="M1585">
            <v>2</v>
          </cell>
          <cell r="N1585" t="str">
            <v>2014Q2</v>
          </cell>
        </row>
        <row r="1586">
          <cell r="K1586">
            <v>41762</v>
          </cell>
          <cell r="L1586">
            <v>5</v>
          </cell>
          <cell r="M1586">
            <v>2</v>
          </cell>
          <cell r="N1586" t="str">
            <v>2014Q2</v>
          </cell>
        </row>
        <row r="1587">
          <cell r="K1587">
            <v>41763</v>
          </cell>
          <cell r="L1587">
            <v>5</v>
          </cell>
          <cell r="M1587">
            <v>2</v>
          </cell>
          <cell r="N1587" t="str">
            <v>2014Q2</v>
          </cell>
        </row>
        <row r="1588">
          <cell r="K1588">
            <v>41764</v>
          </cell>
          <cell r="L1588">
            <v>5</v>
          </cell>
          <cell r="M1588">
            <v>2</v>
          </cell>
          <cell r="N1588" t="str">
            <v>2014Q2</v>
          </cell>
        </row>
        <row r="1589">
          <cell r="K1589">
            <v>41765</v>
          </cell>
          <cell r="L1589">
            <v>5</v>
          </cell>
          <cell r="M1589">
            <v>2</v>
          </cell>
          <cell r="N1589" t="str">
            <v>2014Q2</v>
          </cell>
        </row>
        <row r="1590">
          <cell r="K1590">
            <v>41766</v>
          </cell>
          <cell r="L1590">
            <v>5</v>
          </cell>
          <cell r="M1590">
            <v>2</v>
          </cell>
          <cell r="N1590" t="str">
            <v>2014Q2</v>
          </cell>
        </row>
        <row r="1591">
          <cell r="K1591">
            <v>41767</v>
          </cell>
          <cell r="L1591">
            <v>5</v>
          </cell>
          <cell r="M1591">
            <v>2</v>
          </cell>
          <cell r="N1591" t="str">
            <v>2014Q2</v>
          </cell>
        </row>
        <row r="1592">
          <cell r="K1592">
            <v>41768</v>
          </cell>
          <cell r="L1592">
            <v>5</v>
          </cell>
          <cell r="M1592">
            <v>2</v>
          </cell>
          <cell r="N1592" t="str">
            <v>2014Q2</v>
          </cell>
        </row>
        <row r="1593">
          <cell r="K1593">
            <v>41769</v>
          </cell>
          <cell r="L1593">
            <v>5</v>
          </cell>
          <cell r="M1593">
            <v>2</v>
          </cell>
          <cell r="N1593" t="str">
            <v>2014Q2</v>
          </cell>
        </row>
        <row r="1594">
          <cell r="K1594">
            <v>41770</v>
          </cell>
          <cell r="L1594">
            <v>5</v>
          </cell>
          <cell r="M1594">
            <v>2</v>
          </cell>
          <cell r="N1594" t="str">
            <v>2014Q2</v>
          </cell>
        </row>
        <row r="1595">
          <cell r="K1595">
            <v>41771</v>
          </cell>
          <cell r="L1595">
            <v>5</v>
          </cell>
          <cell r="M1595">
            <v>2</v>
          </cell>
          <cell r="N1595" t="str">
            <v>2014Q2</v>
          </cell>
        </row>
        <row r="1596">
          <cell r="K1596">
            <v>41772</v>
          </cell>
          <cell r="L1596">
            <v>5</v>
          </cell>
          <cell r="M1596">
            <v>2</v>
          </cell>
          <cell r="N1596" t="str">
            <v>2014Q2</v>
          </cell>
        </row>
        <row r="1597">
          <cell r="K1597">
            <v>41773</v>
          </cell>
          <cell r="L1597">
            <v>5</v>
          </cell>
          <cell r="M1597">
            <v>2</v>
          </cell>
          <cell r="N1597" t="str">
            <v>2014Q2</v>
          </cell>
        </row>
        <row r="1598">
          <cell r="K1598">
            <v>41774</v>
          </cell>
          <cell r="L1598">
            <v>5</v>
          </cell>
          <cell r="M1598">
            <v>2</v>
          </cell>
          <cell r="N1598" t="str">
            <v>2014Q2</v>
          </cell>
        </row>
        <row r="1599">
          <cell r="K1599">
            <v>41775</v>
          </cell>
          <cell r="L1599">
            <v>5</v>
          </cell>
          <cell r="M1599">
            <v>2</v>
          </cell>
          <cell r="N1599" t="str">
            <v>2014Q2</v>
          </cell>
        </row>
        <row r="1600">
          <cell r="K1600">
            <v>41776</v>
          </cell>
          <cell r="L1600">
            <v>5</v>
          </cell>
          <cell r="M1600">
            <v>2</v>
          </cell>
          <cell r="N1600" t="str">
            <v>2014Q2</v>
          </cell>
        </row>
        <row r="1601">
          <cell r="K1601">
            <v>41777</v>
          </cell>
          <cell r="L1601">
            <v>5</v>
          </cell>
          <cell r="M1601">
            <v>2</v>
          </cell>
          <cell r="N1601" t="str">
            <v>2014Q2</v>
          </cell>
        </row>
        <row r="1602">
          <cell r="K1602">
            <v>41778</v>
          </cell>
          <cell r="L1602">
            <v>5</v>
          </cell>
          <cell r="M1602">
            <v>2</v>
          </cell>
          <cell r="N1602" t="str">
            <v>2014Q2</v>
          </cell>
        </row>
        <row r="1603">
          <cell r="K1603">
            <v>41779</v>
          </cell>
          <cell r="L1603">
            <v>5</v>
          </cell>
          <cell r="M1603">
            <v>2</v>
          </cell>
          <cell r="N1603" t="str">
            <v>2014Q2</v>
          </cell>
        </row>
        <row r="1604">
          <cell r="K1604">
            <v>41780</v>
          </cell>
          <cell r="L1604">
            <v>5</v>
          </cell>
          <cell r="M1604">
            <v>2</v>
          </cell>
          <cell r="N1604" t="str">
            <v>2014Q2</v>
          </cell>
        </row>
        <row r="1605">
          <cell r="K1605">
            <v>41781</v>
          </cell>
          <cell r="L1605">
            <v>5</v>
          </cell>
          <cell r="M1605">
            <v>2</v>
          </cell>
          <cell r="N1605" t="str">
            <v>2014Q2</v>
          </cell>
        </row>
        <row r="1606">
          <cell r="K1606">
            <v>41782</v>
          </cell>
          <cell r="L1606">
            <v>5</v>
          </cell>
          <cell r="M1606">
            <v>2</v>
          </cell>
          <cell r="N1606" t="str">
            <v>2014Q2</v>
          </cell>
        </row>
        <row r="1607">
          <cell r="K1607">
            <v>41783</v>
          </cell>
          <cell r="L1607">
            <v>5</v>
          </cell>
          <cell r="M1607">
            <v>2</v>
          </cell>
          <cell r="N1607" t="str">
            <v>2014Q2</v>
          </cell>
        </row>
        <row r="1608">
          <cell r="K1608">
            <v>41784</v>
          </cell>
          <cell r="L1608">
            <v>5</v>
          </cell>
          <cell r="M1608">
            <v>2</v>
          </cell>
          <cell r="N1608" t="str">
            <v>2014Q2</v>
          </cell>
        </row>
        <row r="1609">
          <cell r="K1609">
            <v>41785</v>
          </cell>
          <cell r="L1609">
            <v>5</v>
          </cell>
          <cell r="M1609">
            <v>2</v>
          </cell>
          <cell r="N1609" t="str">
            <v>2014Q2</v>
          </cell>
        </row>
        <row r="1610">
          <cell r="K1610">
            <v>41786</v>
          </cell>
          <cell r="L1610">
            <v>5</v>
          </cell>
          <cell r="M1610">
            <v>2</v>
          </cell>
          <cell r="N1610" t="str">
            <v>2014Q2</v>
          </cell>
        </row>
        <row r="1611">
          <cell r="K1611">
            <v>41787</v>
          </cell>
          <cell r="L1611">
            <v>5</v>
          </cell>
          <cell r="M1611">
            <v>2</v>
          </cell>
          <cell r="N1611" t="str">
            <v>2014Q2</v>
          </cell>
        </row>
        <row r="1612">
          <cell r="K1612">
            <v>41788</v>
          </cell>
          <cell r="L1612">
            <v>5</v>
          </cell>
          <cell r="M1612">
            <v>2</v>
          </cell>
          <cell r="N1612" t="str">
            <v>2014Q2</v>
          </cell>
        </row>
        <row r="1613">
          <cell r="K1613">
            <v>41789</v>
          </cell>
          <cell r="L1613">
            <v>5</v>
          </cell>
          <cell r="M1613">
            <v>2</v>
          </cell>
          <cell r="N1613" t="str">
            <v>2014Q2</v>
          </cell>
        </row>
        <row r="1614">
          <cell r="K1614">
            <v>41790</v>
          </cell>
          <cell r="L1614">
            <v>5</v>
          </cell>
          <cell r="M1614">
            <v>2</v>
          </cell>
          <cell r="N1614" t="str">
            <v>2014Q2</v>
          </cell>
        </row>
        <row r="1615">
          <cell r="K1615">
            <v>41791</v>
          </cell>
          <cell r="L1615">
            <v>6</v>
          </cell>
          <cell r="M1615">
            <v>2</v>
          </cell>
          <cell r="N1615" t="str">
            <v>2014Q2</v>
          </cell>
        </row>
        <row r="1616">
          <cell r="K1616">
            <v>41792</v>
          </cell>
          <cell r="L1616">
            <v>6</v>
          </cell>
          <cell r="M1616">
            <v>2</v>
          </cell>
          <cell r="N1616" t="str">
            <v>2014Q2</v>
          </cell>
        </row>
        <row r="1617">
          <cell r="K1617">
            <v>41793</v>
          </cell>
          <cell r="L1617">
            <v>6</v>
          </cell>
          <cell r="M1617">
            <v>2</v>
          </cell>
          <cell r="N1617" t="str">
            <v>2014Q2</v>
          </cell>
        </row>
        <row r="1618">
          <cell r="K1618">
            <v>41794</v>
          </cell>
          <cell r="L1618">
            <v>6</v>
          </cell>
          <cell r="M1618">
            <v>2</v>
          </cell>
          <cell r="N1618" t="str">
            <v>2014Q2</v>
          </cell>
        </row>
        <row r="1619">
          <cell r="K1619">
            <v>41795</v>
          </cell>
          <cell r="L1619">
            <v>6</v>
          </cell>
          <cell r="M1619">
            <v>2</v>
          </cell>
          <cell r="N1619" t="str">
            <v>2014Q2</v>
          </cell>
        </row>
        <row r="1620">
          <cell r="K1620">
            <v>41796</v>
          </cell>
          <cell r="L1620">
            <v>6</v>
          </cell>
          <cell r="M1620">
            <v>2</v>
          </cell>
          <cell r="N1620" t="str">
            <v>2014Q2</v>
          </cell>
        </row>
        <row r="1621">
          <cell r="K1621">
            <v>41797</v>
          </cell>
          <cell r="L1621">
            <v>6</v>
          </cell>
          <cell r="M1621">
            <v>2</v>
          </cell>
          <cell r="N1621" t="str">
            <v>2014Q2</v>
          </cell>
        </row>
        <row r="1622">
          <cell r="K1622">
            <v>41798</v>
          </cell>
          <cell r="L1622">
            <v>6</v>
          </cell>
          <cell r="M1622">
            <v>2</v>
          </cell>
          <cell r="N1622" t="str">
            <v>2014Q2</v>
          </cell>
        </row>
        <row r="1623">
          <cell r="K1623">
            <v>41799</v>
          </cell>
          <cell r="L1623">
            <v>6</v>
          </cell>
          <cell r="M1623">
            <v>2</v>
          </cell>
          <cell r="N1623" t="str">
            <v>2014Q2</v>
          </cell>
        </row>
        <row r="1624">
          <cell r="K1624">
            <v>41800</v>
          </cell>
          <cell r="L1624">
            <v>6</v>
          </cell>
          <cell r="M1624">
            <v>2</v>
          </cell>
          <cell r="N1624" t="str">
            <v>2014Q2</v>
          </cell>
        </row>
        <row r="1625">
          <cell r="K1625">
            <v>41801</v>
          </cell>
          <cell r="L1625">
            <v>6</v>
          </cell>
          <cell r="M1625">
            <v>2</v>
          </cell>
          <cell r="N1625" t="str">
            <v>2014Q2</v>
          </cell>
        </row>
        <row r="1626">
          <cell r="K1626">
            <v>41802</v>
          </cell>
          <cell r="L1626">
            <v>6</v>
          </cell>
          <cell r="M1626">
            <v>2</v>
          </cell>
          <cell r="N1626" t="str">
            <v>2014Q2</v>
          </cell>
        </row>
        <row r="1627">
          <cell r="K1627">
            <v>41803</v>
          </cell>
          <cell r="L1627">
            <v>6</v>
          </cell>
          <cell r="M1627">
            <v>2</v>
          </cell>
          <cell r="N1627" t="str">
            <v>2014Q2</v>
          </cell>
        </row>
        <row r="1628">
          <cell r="K1628">
            <v>41804</v>
          </cell>
          <cell r="L1628">
            <v>6</v>
          </cell>
          <cell r="M1628">
            <v>2</v>
          </cell>
          <cell r="N1628" t="str">
            <v>2014Q2</v>
          </cell>
        </row>
        <row r="1629">
          <cell r="K1629">
            <v>41805</v>
          </cell>
          <cell r="L1629">
            <v>6</v>
          </cell>
          <cell r="M1629">
            <v>2</v>
          </cell>
          <cell r="N1629" t="str">
            <v>2014Q2</v>
          </cell>
        </row>
        <row r="1630">
          <cell r="K1630">
            <v>41806</v>
          </cell>
          <cell r="L1630">
            <v>6</v>
          </cell>
          <cell r="M1630">
            <v>2</v>
          </cell>
          <cell r="N1630" t="str">
            <v>2014Q2</v>
          </cell>
        </row>
        <row r="1631">
          <cell r="K1631">
            <v>41807</v>
          </cell>
          <cell r="L1631">
            <v>6</v>
          </cell>
          <cell r="M1631">
            <v>2</v>
          </cell>
          <cell r="N1631" t="str">
            <v>2014Q2</v>
          </cell>
        </row>
        <row r="1632">
          <cell r="K1632">
            <v>41808</v>
          </cell>
          <cell r="L1632">
            <v>6</v>
          </cell>
          <cell r="M1632">
            <v>2</v>
          </cell>
          <cell r="N1632" t="str">
            <v>2014Q2</v>
          </cell>
        </row>
        <row r="1633">
          <cell r="K1633">
            <v>41809</v>
          </cell>
          <cell r="L1633">
            <v>6</v>
          </cell>
          <cell r="M1633">
            <v>2</v>
          </cell>
          <cell r="N1633" t="str">
            <v>2014Q2</v>
          </cell>
        </row>
        <row r="1634">
          <cell r="K1634">
            <v>41810</v>
          </cell>
          <cell r="L1634">
            <v>6</v>
          </cell>
          <cell r="M1634">
            <v>2</v>
          </cell>
          <cell r="N1634" t="str">
            <v>2014Q2</v>
          </cell>
        </row>
        <row r="1635">
          <cell r="K1635">
            <v>41811</v>
          </cell>
          <cell r="L1635">
            <v>6</v>
          </cell>
          <cell r="M1635">
            <v>2</v>
          </cell>
          <cell r="N1635" t="str">
            <v>2014Q2</v>
          </cell>
        </row>
        <row r="1636">
          <cell r="K1636">
            <v>41812</v>
          </cell>
          <cell r="L1636">
            <v>6</v>
          </cell>
          <cell r="M1636">
            <v>2</v>
          </cell>
          <cell r="N1636" t="str">
            <v>2014Q2</v>
          </cell>
        </row>
        <row r="1637">
          <cell r="K1637">
            <v>41813</v>
          </cell>
          <cell r="L1637">
            <v>6</v>
          </cell>
          <cell r="M1637">
            <v>2</v>
          </cell>
          <cell r="N1637" t="str">
            <v>2014Q2</v>
          </cell>
        </row>
        <row r="1638">
          <cell r="K1638">
            <v>41814</v>
          </cell>
          <cell r="L1638">
            <v>6</v>
          </cell>
          <cell r="M1638">
            <v>2</v>
          </cell>
          <cell r="N1638" t="str">
            <v>2014Q2</v>
          </cell>
        </row>
        <row r="1639">
          <cell r="K1639">
            <v>41815</v>
          </cell>
          <cell r="L1639">
            <v>6</v>
          </cell>
          <cell r="M1639">
            <v>2</v>
          </cell>
          <cell r="N1639" t="str">
            <v>2014Q2</v>
          </cell>
        </row>
        <row r="1640">
          <cell r="K1640">
            <v>41816</v>
          </cell>
          <cell r="L1640">
            <v>6</v>
          </cell>
          <cell r="M1640">
            <v>2</v>
          </cell>
          <cell r="N1640" t="str">
            <v>2014Q2</v>
          </cell>
        </row>
        <row r="1641">
          <cell r="K1641">
            <v>41817</v>
          </cell>
          <cell r="L1641">
            <v>6</v>
          </cell>
          <cell r="M1641">
            <v>2</v>
          </cell>
          <cell r="N1641" t="str">
            <v>2014Q2</v>
          </cell>
        </row>
        <row r="1642">
          <cell r="K1642">
            <v>41818</v>
          </cell>
          <cell r="L1642">
            <v>6</v>
          </cell>
          <cell r="M1642">
            <v>2</v>
          </cell>
          <cell r="N1642" t="str">
            <v>2014Q2</v>
          </cell>
        </row>
        <row r="1643">
          <cell r="K1643">
            <v>41819</v>
          </cell>
          <cell r="L1643">
            <v>6</v>
          </cell>
          <cell r="M1643">
            <v>2</v>
          </cell>
          <cell r="N1643" t="str">
            <v>2014Q2</v>
          </cell>
        </row>
        <row r="1644">
          <cell r="K1644">
            <v>41820</v>
          </cell>
          <cell r="L1644">
            <v>6</v>
          </cell>
          <cell r="M1644">
            <v>2</v>
          </cell>
          <cell r="N1644" t="str">
            <v>2014Q2</v>
          </cell>
        </row>
        <row r="1645">
          <cell r="K1645">
            <v>41821</v>
          </cell>
          <cell r="L1645">
            <v>7</v>
          </cell>
          <cell r="M1645">
            <v>3</v>
          </cell>
          <cell r="N1645" t="str">
            <v>2014Q3</v>
          </cell>
        </row>
        <row r="1646">
          <cell r="K1646">
            <v>41822</v>
          </cell>
          <cell r="L1646">
            <v>7</v>
          </cell>
          <cell r="M1646">
            <v>3</v>
          </cell>
          <cell r="N1646" t="str">
            <v>2014Q3</v>
          </cell>
        </row>
        <row r="1647">
          <cell r="K1647">
            <v>41823</v>
          </cell>
          <cell r="L1647">
            <v>7</v>
          </cell>
          <cell r="M1647">
            <v>3</v>
          </cell>
          <cell r="N1647" t="str">
            <v>2014Q3</v>
          </cell>
        </row>
        <row r="1648">
          <cell r="K1648">
            <v>41824</v>
          </cell>
          <cell r="L1648">
            <v>7</v>
          </cell>
          <cell r="M1648">
            <v>3</v>
          </cell>
          <cell r="N1648" t="str">
            <v>2014Q3</v>
          </cell>
        </row>
        <row r="1649">
          <cell r="K1649">
            <v>41825</v>
          </cell>
          <cell r="L1649">
            <v>7</v>
          </cell>
          <cell r="M1649">
            <v>3</v>
          </cell>
          <cell r="N1649" t="str">
            <v>2014Q3</v>
          </cell>
        </row>
        <row r="1650">
          <cell r="K1650">
            <v>41826</v>
          </cell>
          <cell r="L1650">
            <v>7</v>
          </cell>
          <cell r="M1650">
            <v>3</v>
          </cell>
          <cell r="N1650" t="str">
            <v>2014Q3</v>
          </cell>
        </row>
        <row r="1651">
          <cell r="K1651">
            <v>41827</v>
          </cell>
          <cell r="L1651">
            <v>7</v>
          </cell>
          <cell r="M1651">
            <v>3</v>
          </cell>
          <cell r="N1651" t="str">
            <v>2014Q3</v>
          </cell>
        </row>
        <row r="1652">
          <cell r="K1652">
            <v>41828</v>
          </cell>
          <cell r="L1652">
            <v>7</v>
          </cell>
          <cell r="M1652">
            <v>3</v>
          </cell>
          <cell r="N1652" t="str">
            <v>2014Q3</v>
          </cell>
        </row>
        <row r="1653">
          <cell r="K1653">
            <v>41829</v>
          </cell>
          <cell r="L1653">
            <v>7</v>
          </cell>
          <cell r="M1653">
            <v>3</v>
          </cell>
          <cell r="N1653" t="str">
            <v>2014Q3</v>
          </cell>
        </row>
        <row r="1654">
          <cell r="K1654">
            <v>41830</v>
          </cell>
          <cell r="L1654">
            <v>7</v>
          </cell>
          <cell r="M1654">
            <v>3</v>
          </cell>
          <cell r="N1654" t="str">
            <v>2014Q3</v>
          </cell>
        </row>
        <row r="1655">
          <cell r="K1655">
            <v>41831</v>
          </cell>
          <cell r="L1655">
            <v>7</v>
          </cell>
          <cell r="M1655">
            <v>3</v>
          </cell>
          <cell r="N1655" t="str">
            <v>2014Q3</v>
          </cell>
        </row>
        <row r="1656">
          <cell r="K1656">
            <v>41832</v>
          </cell>
          <cell r="L1656">
            <v>7</v>
          </cell>
          <cell r="M1656">
            <v>3</v>
          </cell>
          <cell r="N1656" t="str">
            <v>2014Q3</v>
          </cell>
        </row>
        <row r="1657">
          <cell r="K1657">
            <v>41833</v>
          </cell>
          <cell r="L1657">
            <v>7</v>
          </cell>
          <cell r="M1657">
            <v>3</v>
          </cell>
          <cell r="N1657" t="str">
            <v>2014Q3</v>
          </cell>
        </row>
        <row r="1658">
          <cell r="K1658">
            <v>41834</v>
          </cell>
          <cell r="L1658">
            <v>7</v>
          </cell>
          <cell r="M1658">
            <v>3</v>
          </cell>
          <cell r="N1658" t="str">
            <v>2014Q3</v>
          </cell>
        </row>
        <row r="1659">
          <cell r="K1659">
            <v>41835</v>
          </cell>
          <cell r="L1659">
            <v>7</v>
          </cell>
          <cell r="M1659">
            <v>3</v>
          </cell>
          <cell r="N1659" t="str">
            <v>2014Q3</v>
          </cell>
        </row>
        <row r="1660">
          <cell r="K1660">
            <v>41836</v>
          </cell>
          <cell r="L1660">
            <v>7</v>
          </cell>
          <cell r="M1660">
            <v>3</v>
          </cell>
          <cell r="N1660" t="str">
            <v>2014Q3</v>
          </cell>
        </row>
        <row r="1661">
          <cell r="K1661">
            <v>41837</v>
          </cell>
          <cell r="L1661">
            <v>7</v>
          </cell>
          <cell r="M1661">
            <v>3</v>
          </cell>
          <cell r="N1661" t="str">
            <v>2014Q3</v>
          </cell>
        </row>
        <row r="1662">
          <cell r="K1662">
            <v>41838</v>
          </cell>
          <cell r="L1662">
            <v>7</v>
          </cell>
          <cell r="M1662">
            <v>3</v>
          </cell>
          <cell r="N1662" t="str">
            <v>2014Q3</v>
          </cell>
        </row>
        <row r="1663">
          <cell r="K1663">
            <v>41839</v>
          </cell>
          <cell r="L1663">
            <v>7</v>
          </cell>
          <cell r="M1663">
            <v>3</v>
          </cell>
          <cell r="N1663" t="str">
            <v>2014Q3</v>
          </cell>
        </row>
        <row r="1664">
          <cell r="K1664">
            <v>41840</v>
          </cell>
          <cell r="L1664">
            <v>7</v>
          </cell>
          <cell r="M1664">
            <v>3</v>
          </cell>
          <cell r="N1664" t="str">
            <v>2014Q3</v>
          </cell>
        </row>
        <row r="1665">
          <cell r="K1665">
            <v>41841</v>
          </cell>
          <cell r="L1665">
            <v>7</v>
          </cell>
          <cell r="M1665">
            <v>3</v>
          </cell>
          <cell r="N1665" t="str">
            <v>2014Q3</v>
          </cell>
        </row>
        <row r="1666">
          <cell r="K1666">
            <v>41842</v>
          </cell>
          <cell r="L1666">
            <v>7</v>
          </cell>
          <cell r="M1666">
            <v>3</v>
          </cell>
          <cell r="N1666" t="str">
            <v>2014Q3</v>
          </cell>
        </row>
        <row r="1667">
          <cell r="K1667">
            <v>41843</v>
          </cell>
          <cell r="L1667">
            <v>7</v>
          </cell>
          <cell r="M1667">
            <v>3</v>
          </cell>
          <cell r="N1667" t="str">
            <v>2014Q3</v>
          </cell>
        </row>
        <row r="1668">
          <cell r="K1668">
            <v>41844</v>
          </cell>
          <cell r="L1668">
            <v>7</v>
          </cell>
          <cell r="M1668">
            <v>3</v>
          </cell>
          <cell r="N1668" t="str">
            <v>2014Q3</v>
          </cell>
        </row>
        <row r="1669">
          <cell r="K1669">
            <v>41845</v>
          </cell>
          <cell r="L1669">
            <v>7</v>
          </cell>
          <cell r="M1669">
            <v>3</v>
          </cell>
          <cell r="N1669" t="str">
            <v>2014Q3</v>
          </cell>
        </row>
        <row r="1670">
          <cell r="K1670">
            <v>41846</v>
          </cell>
          <cell r="L1670">
            <v>7</v>
          </cell>
          <cell r="M1670">
            <v>3</v>
          </cell>
          <cell r="N1670" t="str">
            <v>2014Q3</v>
          </cell>
        </row>
        <row r="1671">
          <cell r="K1671">
            <v>41847</v>
          </cell>
          <cell r="L1671">
            <v>7</v>
          </cell>
          <cell r="M1671">
            <v>3</v>
          </cell>
          <cell r="N1671" t="str">
            <v>2014Q3</v>
          </cell>
        </row>
        <row r="1672">
          <cell r="K1672">
            <v>41848</v>
          </cell>
          <cell r="L1672">
            <v>7</v>
          </cell>
          <cell r="M1672">
            <v>3</v>
          </cell>
          <cell r="N1672" t="str">
            <v>2014Q3</v>
          </cell>
        </row>
        <row r="1673">
          <cell r="K1673">
            <v>41849</v>
          </cell>
          <cell r="L1673">
            <v>7</v>
          </cell>
          <cell r="M1673">
            <v>3</v>
          </cell>
          <cell r="N1673" t="str">
            <v>2014Q3</v>
          </cell>
        </row>
        <row r="1674">
          <cell r="K1674">
            <v>41850</v>
          </cell>
          <cell r="L1674">
            <v>7</v>
          </cell>
          <cell r="M1674">
            <v>3</v>
          </cell>
          <cell r="N1674" t="str">
            <v>2014Q3</v>
          </cell>
        </row>
        <row r="1675">
          <cell r="K1675">
            <v>41851</v>
          </cell>
          <cell r="L1675">
            <v>7</v>
          </cell>
          <cell r="M1675">
            <v>3</v>
          </cell>
          <cell r="N1675" t="str">
            <v>2014Q3</v>
          </cell>
        </row>
        <row r="1676">
          <cell r="K1676">
            <v>41852</v>
          </cell>
          <cell r="L1676">
            <v>8</v>
          </cell>
          <cell r="M1676">
            <v>3</v>
          </cell>
          <cell r="N1676" t="str">
            <v>2014Q3</v>
          </cell>
        </row>
        <row r="1677">
          <cell r="K1677">
            <v>41853</v>
          </cell>
          <cell r="L1677">
            <v>8</v>
          </cell>
          <cell r="M1677">
            <v>3</v>
          </cell>
          <cell r="N1677" t="str">
            <v>2014Q3</v>
          </cell>
        </row>
        <row r="1678">
          <cell r="K1678">
            <v>41854</v>
          </cell>
          <cell r="L1678">
            <v>8</v>
          </cell>
          <cell r="M1678">
            <v>3</v>
          </cell>
          <cell r="N1678" t="str">
            <v>2014Q3</v>
          </cell>
        </row>
        <row r="1679">
          <cell r="K1679">
            <v>41855</v>
          </cell>
          <cell r="L1679">
            <v>8</v>
          </cell>
          <cell r="M1679">
            <v>3</v>
          </cell>
          <cell r="N1679" t="str">
            <v>2014Q3</v>
          </cell>
        </row>
        <row r="1680">
          <cell r="K1680">
            <v>41856</v>
          </cell>
          <cell r="L1680">
            <v>8</v>
          </cell>
          <cell r="M1680">
            <v>3</v>
          </cell>
          <cell r="N1680" t="str">
            <v>2014Q3</v>
          </cell>
        </row>
        <row r="1681">
          <cell r="K1681">
            <v>41857</v>
          </cell>
          <cell r="L1681">
            <v>8</v>
          </cell>
          <cell r="M1681">
            <v>3</v>
          </cell>
          <cell r="N1681" t="str">
            <v>2014Q3</v>
          </cell>
        </row>
        <row r="1682">
          <cell r="K1682">
            <v>41858</v>
          </cell>
          <cell r="L1682">
            <v>8</v>
          </cell>
          <cell r="M1682">
            <v>3</v>
          </cell>
          <cell r="N1682" t="str">
            <v>2014Q3</v>
          </cell>
        </row>
        <row r="1683">
          <cell r="K1683">
            <v>41859</v>
          </cell>
          <cell r="L1683">
            <v>8</v>
          </cell>
          <cell r="M1683">
            <v>3</v>
          </cell>
          <cell r="N1683" t="str">
            <v>2014Q3</v>
          </cell>
        </row>
        <row r="1684">
          <cell r="K1684">
            <v>41860</v>
          </cell>
          <cell r="L1684">
            <v>8</v>
          </cell>
          <cell r="M1684">
            <v>3</v>
          </cell>
          <cell r="N1684" t="str">
            <v>2014Q3</v>
          </cell>
        </row>
        <row r="1685">
          <cell r="K1685">
            <v>41861</v>
          </cell>
          <cell r="L1685">
            <v>8</v>
          </cell>
          <cell r="M1685">
            <v>3</v>
          </cell>
          <cell r="N1685" t="str">
            <v>2014Q3</v>
          </cell>
        </row>
        <row r="1686">
          <cell r="K1686">
            <v>41862</v>
          </cell>
          <cell r="L1686">
            <v>8</v>
          </cell>
          <cell r="M1686">
            <v>3</v>
          </cell>
          <cell r="N1686" t="str">
            <v>2014Q3</v>
          </cell>
        </row>
        <row r="1687">
          <cell r="K1687">
            <v>41863</v>
          </cell>
          <cell r="L1687">
            <v>8</v>
          </cell>
          <cell r="M1687">
            <v>3</v>
          </cell>
          <cell r="N1687" t="str">
            <v>2014Q3</v>
          </cell>
        </row>
        <row r="1688">
          <cell r="K1688">
            <v>41864</v>
          </cell>
          <cell r="L1688">
            <v>8</v>
          </cell>
          <cell r="M1688">
            <v>3</v>
          </cell>
          <cell r="N1688" t="str">
            <v>2014Q3</v>
          </cell>
        </row>
        <row r="1689">
          <cell r="K1689">
            <v>41865</v>
          </cell>
          <cell r="L1689">
            <v>8</v>
          </cell>
          <cell r="M1689">
            <v>3</v>
          </cell>
          <cell r="N1689" t="str">
            <v>2014Q3</v>
          </cell>
        </row>
        <row r="1690">
          <cell r="K1690">
            <v>41866</v>
          </cell>
          <cell r="L1690">
            <v>8</v>
          </cell>
          <cell r="M1690">
            <v>3</v>
          </cell>
          <cell r="N1690" t="str">
            <v>2014Q3</v>
          </cell>
        </row>
        <row r="1691">
          <cell r="K1691">
            <v>41867</v>
          </cell>
          <cell r="L1691">
            <v>8</v>
          </cell>
          <cell r="M1691">
            <v>3</v>
          </cell>
          <cell r="N1691" t="str">
            <v>2014Q3</v>
          </cell>
        </row>
        <row r="1692">
          <cell r="K1692">
            <v>41868</v>
          </cell>
          <cell r="L1692">
            <v>8</v>
          </cell>
          <cell r="M1692">
            <v>3</v>
          </cell>
          <cell r="N1692" t="str">
            <v>2014Q3</v>
          </cell>
        </row>
        <row r="1693">
          <cell r="K1693">
            <v>41869</v>
          </cell>
          <cell r="L1693">
            <v>8</v>
          </cell>
          <cell r="M1693">
            <v>3</v>
          </cell>
          <cell r="N1693" t="str">
            <v>2014Q3</v>
          </cell>
        </row>
        <row r="1694">
          <cell r="K1694">
            <v>41870</v>
          </cell>
          <cell r="L1694">
            <v>8</v>
          </cell>
          <cell r="M1694">
            <v>3</v>
          </cell>
          <cell r="N1694" t="str">
            <v>2014Q3</v>
          </cell>
        </row>
        <row r="1695">
          <cell r="K1695">
            <v>41871</v>
          </cell>
          <cell r="L1695">
            <v>8</v>
          </cell>
          <cell r="M1695">
            <v>3</v>
          </cell>
          <cell r="N1695" t="str">
            <v>2014Q3</v>
          </cell>
        </row>
        <row r="1696">
          <cell r="K1696">
            <v>41872</v>
          </cell>
          <cell r="L1696">
            <v>8</v>
          </cell>
          <cell r="M1696">
            <v>3</v>
          </cell>
          <cell r="N1696" t="str">
            <v>2014Q3</v>
          </cell>
        </row>
        <row r="1697">
          <cell r="K1697">
            <v>41873</v>
          </cell>
          <cell r="L1697">
            <v>8</v>
          </cell>
          <cell r="M1697">
            <v>3</v>
          </cell>
          <cell r="N1697" t="str">
            <v>2014Q3</v>
          </cell>
        </row>
        <row r="1698">
          <cell r="K1698">
            <v>41874</v>
          </cell>
          <cell r="L1698">
            <v>8</v>
          </cell>
          <cell r="M1698">
            <v>3</v>
          </cell>
          <cell r="N1698" t="str">
            <v>2014Q3</v>
          </cell>
        </row>
        <row r="1699">
          <cell r="K1699">
            <v>41875</v>
          </cell>
          <cell r="L1699">
            <v>8</v>
          </cell>
          <cell r="M1699">
            <v>3</v>
          </cell>
          <cell r="N1699" t="str">
            <v>2014Q3</v>
          </cell>
        </row>
        <row r="1700">
          <cell r="K1700">
            <v>41876</v>
          </cell>
          <cell r="L1700">
            <v>8</v>
          </cell>
          <cell r="M1700">
            <v>3</v>
          </cell>
          <cell r="N1700" t="str">
            <v>2014Q3</v>
          </cell>
        </row>
        <row r="1701">
          <cell r="K1701">
            <v>41877</v>
          </cell>
          <cell r="L1701">
            <v>8</v>
          </cell>
          <cell r="M1701">
            <v>3</v>
          </cell>
          <cell r="N1701" t="str">
            <v>2014Q3</v>
          </cell>
        </row>
        <row r="1702">
          <cell r="K1702">
            <v>41878</v>
          </cell>
          <cell r="L1702">
            <v>8</v>
          </cell>
          <cell r="M1702">
            <v>3</v>
          </cell>
          <cell r="N1702" t="str">
            <v>2014Q3</v>
          </cell>
        </row>
        <row r="1703">
          <cell r="K1703">
            <v>41879</v>
          </cell>
          <cell r="L1703">
            <v>8</v>
          </cell>
          <cell r="M1703">
            <v>3</v>
          </cell>
          <cell r="N1703" t="str">
            <v>2014Q3</v>
          </cell>
        </row>
        <row r="1704">
          <cell r="K1704">
            <v>41880</v>
          </cell>
          <cell r="L1704">
            <v>8</v>
          </cell>
          <cell r="M1704">
            <v>3</v>
          </cell>
          <cell r="N1704" t="str">
            <v>2014Q3</v>
          </cell>
        </row>
        <row r="1705">
          <cell r="K1705">
            <v>41881</v>
          </cell>
          <cell r="L1705">
            <v>8</v>
          </cell>
          <cell r="M1705">
            <v>3</v>
          </cell>
          <cell r="N1705" t="str">
            <v>2014Q3</v>
          </cell>
        </row>
        <row r="1706">
          <cell r="K1706">
            <v>41882</v>
          </cell>
          <cell r="L1706">
            <v>8</v>
          </cell>
          <cell r="M1706">
            <v>3</v>
          </cell>
          <cell r="N1706" t="str">
            <v>2014Q3</v>
          </cell>
        </row>
        <row r="1707">
          <cell r="K1707">
            <v>41883</v>
          </cell>
          <cell r="L1707">
            <v>9</v>
          </cell>
          <cell r="M1707">
            <v>3</v>
          </cell>
          <cell r="N1707" t="str">
            <v>2014Q3</v>
          </cell>
        </row>
        <row r="1708">
          <cell r="K1708">
            <v>41884</v>
          </cell>
          <cell r="L1708">
            <v>9</v>
          </cell>
          <cell r="M1708">
            <v>3</v>
          </cell>
          <cell r="N1708" t="str">
            <v>2014Q3</v>
          </cell>
        </row>
        <row r="1709">
          <cell r="K1709">
            <v>41885</v>
          </cell>
          <cell r="L1709">
            <v>9</v>
          </cell>
          <cell r="M1709">
            <v>3</v>
          </cell>
          <cell r="N1709" t="str">
            <v>2014Q3</v>
          </cell>
        </row>
        <row r="1710">
          <cell r="K1710">
            <v>41886</v>
          </cell>
          <cell r="L1710">
            <v>9</v>
          </cell>
          <cell r="M1710">
            <v>3</v>
          </cell>
          <cell r="N1710" t="str">
            <v>2014Q3</v>
          </cell>
        </row>
        <row r="1711">
          <cell r="K1711">
            <v>41887</v>
          </cell>
          <cell r="L1711">
            <v>9</v>
          </cell>
          <cell r="M1711">
            <v>3</v>
          </cell>
          <cell r="N1711" t="str">
            <v>2014Q3</v>
          </cell>
        </row>
        <row r="1712">
          <cell r="K1712">
            <v>41888</v>
          </cell>
          <cell r="L1712">
            <v>9</v>
          </cell>
          <cell r="M1712">
            <v>3</v>
          </cell>
          <cell r="N1712" t="str">
            <v>2014Q3</v>
          </cell>
        </row>
        <row r="1713">
          <cell r="K1713">
            <v>41889</v>
          </cell>
          <cell r="L1713">
            <v>9</v>
          </cell>
          <cell r="M1713">
            <v>3</v>
          </cell>
          <cell r="N1713" t="str">
            <v>2014Q3</v>
          </cell>
        </row>
        <row r="1714">
          <cell r="K1714">
            <v>41890</v>
          </cell>
          <cell r="L1714">
            <v>9</v>
          </cell>
          <cell r="M1714">
            <v>3</v>
          </cell>
          <cell r="N1714" t="str">
            <v>2014Q3</v>
          </cell>
        </row>
        <row r="1715">
          <cell r="K1715">
            <v>41891</v>
          </cell>
          <cell r="L1715">
            <v>9</v>
          </cell>
          <cell r="M1715">
            <v>3</v>
          </cell>
          <cell r="N1715" t="str">
            <v>2014Q3</v>
          </cell>
        </row>
        <row r="1716">
          <cell r="K1716">
            <v>41892</v>
          </cell>
          <cell r="L1716">
            <v>9</v>
          </cell>
          <cell r="M1716">
            <v>3</v>
          </cell>
          <cell r="N1716" t="str">
            <v>2014Q3</v>
          </cell>
        </row>
        <row r="1717">
          <cell r="K1717">
            <v>41893</v>
          </cell>
          <cell r="L1717">
            <v>9</v>
          </cell>
          <cell r="M1717">
            <v>3</v>
          </cell>
          <cell r="N1717" t="str">
            <v>2014Q3</v>
          </cell>
        </row>
        <row r="1718">
          <cell r="K1718">
            <v>41894</v>
          </cell>
          <cell r="L1718">
            <v>9</v>
          </cell>
          <cell r="M1718">
            <v>3</v>
          </cell>
          <cell r="N1718" t="str">
            <v>2014Q3</v>
          </cell>
        </row>
        <row r="1719">
          <cell r="K1719">
            <v>41895</v>
          </cell>
          <cell r="L1719">
            <v>9</v>
          </cell>
          <cell r="M1719">
            <v>3</v>
          </cell>
          <cell r="N1719" t="str">
            <v>2014Q3</v>
          </cell>
        </row>
        <row r="1720">
          <cell r="K1720">
            <v>41896</v>
          </cell>
          <cell r="L1720">
            <v>9</v>
          </cell>
          <cell r="M1720">
            <v>3</v>
          </cell>
          <cell r="N1720" t="str">
            <v>2014Q3</v>
          </cell>
        </row>
        <row r="1721">
          <cell r="K1721">
            <v>41897</v>
          </cell>
          <cell r="L1721">
            <v>9</v>
          </cell>
          <cell r="M1721">
            <v>3</v>
          </cell>
          <cell r="N1721" t="str">
            <v>2014Q3</v>
          </cell>
        </row>
        <row r="1722">
          <cell r="K1722">
            <v>41898</v>
          </cell>
          <cell r="L1722">
            <v>9</v>
          </cell>
          <cell r="M1722">
            <v>3</v>
          </cell>
          <cell r="N1722" t="str">
            <v>2014Q3</v>
          </cell>
        </row>
        <row r="1723">
          <cell r="K1723">
            <v>41899</v>
          </cell>
          <cell r="L1723">
            <v>9</v>
          </cell>
          <cell r="M1723">
            <v>3</v>
          </cell>
          <cell r="N1723" t="str">
            <v>2014Q3</v>
          </cell>
        </row>
        <row r="1724">
          <cell r="K1724">
            <v>41900</v>
          </cell>
          <cell r="L1724">
            <v>9</v>
          </cell>
          <cell r="M1724">
            <v>3</v>
          </cell>
          <cell r="N1724" t="str">
            <v>2014Q3</v>
          </cell>
        </row>
        <row r="1725">
          <cell r="K1725">
            <v>41901</v>
          </cell>
          <cell r="L1725">
            <v>9</v>
          </cell>
          <cell r="M1725">
            <v>3</v>
          </cell>
          <cell r="N1725" t="str">
            <v>2014Q3</v>
          </cell>
        </row>
        <row r="1726">
          <cell r="K1726">
            <v>41902</v>
          </cell>
          <cell r="L1726">
            <v>9</v>
          </cell>
          <cell r="M1726">
            <v>3</v>
          </cell>
          <cell r="N1726" t="str">
            <v>2014Q3</v>
          </cell>
        </row>
        <row r="1727">
          <cell r="K1727">
            <v>41903</v>
          </cell>
          <cell r="L1727">
            <v>9</v>
          </cell>
          <cell r="M1727">
            <v>3</v>
          </cell>
          <cell r="N1727" t="str">
            <v>2014Q3</v>
          </cell>
        </row>
        <row r="1728">
          <cell r="K1728">
            <v>41904</v>
          </cell>
          <cell r="L1728">
            <v>9</v>
          </cell>
          <cell r="M1728">
            <v>3</v>
          </cell>
          <cell r="N1728" t="str">
            <v>2014Q3</v>
          </cell>
        </row>
        <row r="1729">
          <cell r="K1729">
            <v>41905</v>
          </cell>
          <cell r="L1729">
            <v>9</v>
          </cell>
          <cell r="M1729">
            <v>3</v>
          </cell>
          <cell r="N1729" t="str">
            <v>2014Q3</v>
          </cell>
        </row>
        <row r="1730">
          <cell r="K1730">
            <v>41906</v>
          </cell>
          <cell r="L1730">
            <v>9</v>
          </cell>
          <cell r="M1730">
            <v>3</v>
          </cell>
          <cell r="N1730" t="str">
            <v>2014Q3</v>
          </cell>
        </row>
        <row r="1731">
          <cell r="K1731">
            <v>41907</v>
          </cell>
          <cell r="L1731">
            <v>9</v>
          </cell>
          <cell r="M1731">
            <v>3</v>
          </cell>
          <cell r="N1731" t="str">
            <v>2014Q3</v>
          </cell>
        </row>
        <row r="1732">
          <cell r="K1732">
            <v>41908</v>
          </cell>
          <cell r="L1732">
            <v>9</v>
          </cell>
          <cell r="M1732">
            <v>3</v>
          </cell>
          <cell r="N1732" t="str">
            <v>2014Q3</v>
          </cell>
        </row>
        <row r="1733">
          <cell r="K1733">
            <v>41909</v>
          </cell>
          <cell r="L1733">
            <v>9</v>
          </cell>
          <cell r="M1733">
            <v>3</v>
          </cell>
          <cell r="N1733" t="str">
            <v>2014Q3</v>
          </cell>
        </row>
        <row r="1734">
          <cell r="K1734">
            <v>41910</v>
          </cell>
          <cell r="L1734">
            <v>9</v>
          </cell>
          <cell r="M1734">
            <v>3</v>
          </cell>
          <cell r="N1734" t="str">
            <v>2014Q3</v>
          </cell>
        </row>
        <row r="1735">
          <cell r="K1735">
            <v>41911</v>
          </cell>
          <cell r="L1735">
            <v>9</v>
          </cell>
          <cell r="M1735">
            <v>3</v>
          </cell>
          <cell r="N1735" t="str">
            <v>2014Q3</v>
          </cell>
        </row>
        <row r="1736">
          <cell r="K1736">
            <v>41912</v>
          </cell>
          <cell r="L1736">
            <v>9</v>
          </cell>
          <cell r="M1736">
            <v>3</v>
          </cell>
          <cell r="N1736" t="str">
            <v>2014Q3</v>
          </cell>
        </row>
        <row r="1737">
          <cell r="K1737">
            <v>41913</v>
          </cell>
          <cell r="L1737">
            <v>10</v>
          </cell>
          <cell r="M1737">
            <v>4</v>
          </cell>
          <cell r="N1737" t="str">
            <v>2014Q4</v>
          </cell>
        </row>
        <row r="1738">
          <cell r="K1738">
            <v>41914</v>
          </cell>
          <cell r="L1738">
            <v>10</v>
          </cell>
          <cell r="M1738">
            <v>4</v>
          </cell>
          <cell r="N1738" t="str">
            <v>2014Q4</v>
          </cell>
        </row>
        <row r="1739">
          <cell r="K1739">
            <v>41915</v>
          </cell>
          <cell r="L1739">
            <v>10</v>
          </cell>
          <cell r="M1739">
            <v>4</v>
          </cell>
          <cell r="N1739" t="str">
            <v>2014Q4</v>
          </cell>
        </row>
        <row r="1740">
          <cell r="K1740">
            <v>41916</v>
          </cell>
          <cell r="L1740">
            <v>10</v>
          </cell>
          <cell r="M1740">
            <v>4</v>
          </cell>
          <cell r="N1740" t="str">
            <v>2014Q4</v>
          </cell>
        </row>
        <row r="1741">
          <cell r="K1741">
            <v>41917</v>
          </cell>
          <cell r="L1741">
            <v>10</v>
          </cell>
          <cell r="M1741">
            <v>4</v>
          </cell>
          <cell r="N1741" t="str">
            <v>2014Q4</v>
          </cell>
        </row>
        <row r="1742">
          <cell r="K1742">
            <v>41918</v>
          </cell>
          <cell r="L1742">
            <v>10</v>
          </cell>
          <cell r="M1742">
            <v>4</v>
          </cell>
          <cell r="N1742" t="str">
            <v>2014Q4</v>
          </cell>
        </row>
        <row r="1743">
          <cell r="K1743">
            <v>41919</v>
          </cell>
          <cell r="L1743">
            <v>10</v>
          </cell>
          <cell r="M1743">
            <v>4</v>
          </cell>
          <cell r="N1743" t="str">
            <v>2014Q4</v>
          </cell>
        </row>
        <row r="1744">
          <cell r="K1744">
            <v>41920</v>
          </cell>
          <cell r="L1744">
            <v>10</v>
          </cell>
          <cell r="M1744">
            <v>4</v>
          </cell>
          <cell r="N1744" t="str">
            <v>2014Q4</v>
          </cell>
        </row>
        <row r="1745">
          <cell r="K1745">
            <v>41921</v>
          </cell>
          <cell r="L1745">
            <v>10</v>
          </cell>
          <cell r="M1745">
            <v>4</v>
          </cell>
          <cell r="N1745" t="str">
            <v>2014Q4</v>
          </cell>
        </row>
        <row r="1746">
          <cell r="K1746">
            <v>41922</v>
          </cell>
          <cell r="L1746">
            <v>10</v>
          </cell>
          <cell r="M1746">
            <v>4</v>
          </cell>
          <cell r="N1746" t="str">
            <v>2014Q4</v>
          </cell>
        </row>
        <row r="1747">
          <cell r="K1747">
            <v>41923</v>
          </cell>
          <cell r="L1747">
            <v>10</v>
          </cell>
          <cell r="M1747">
            <v>4</v>
          </cell>
          <cell r="N1747" t="str">
            <v>2014Q4</v>
          </cell>
        </row>
        <row r="1748">
          <cell r="K1748">
            <v>41924</v>
          </cell>
          <cell r="L1748">
            <v>10</v>
          </cell>
          <cell r="M1748">
            <v>4</v>
          </cell>
          <cell r="N1748" t="str">
            <v>2014Q4</v>
          </cell>
        </row>
        <row r="1749">
          <cell r="K1749">
            <v>41925</v>
          </cell>
          <cell r="L1749">
            <v>10</v>
          </cell>
          <cell r="M1749">
            <v>4</v>
          </cell>
          <cell r="N1749" t="str">
            <v>2014Q4</v>
          </cell>
        </row>
        <row r="1750">
          <cell r="K1750">
            <v>41926</v>
          </cell>
          <cell r="L1750">
            <v>10</v>
          </cell>
          <cell r="M1750">
            <v>4</v>
          </cell>
          <cell r="N1750" t="str">
            <v>2014Q4</v>
          </cell>
        </row>
        <row r="1751">
          <cell r="K1751">
            <v>41927</v>
          </cell>
          <cell r="L1751">
            <v>10</v>
          </cell>
          <cell r="M1751">
            <v>4</v>
          </cell>
          <cell r="N1751" t="str">
            <v>2014Q4</v>
          </cell>
        </row>
        <row r="1752">
          <cell r="K1752">
            <v>41928</v>
          </cell>
          <cell r="L1752">
            <v>10</v>
          </cell>
          <cell r="M1752">
            <v>4</v>
          </cell>
          <cell r="N1752" t="str">
            <v>2014Q4</v>
          </cell>
        </row>
        <row r="1753">
          <cell r="K1753">
            <v>41929</v>
          </cell>
          <cell r="L1753">
            <v>10</v>
          </cell>
          <cell r="M1753">
            <v>4</v>
          </cell>
          <cell r="N1753" t="str">
            <v>2014Q4</v>
          </cell>
        </row>
        <row r="1754">
          <cell r="K1754">
            <v>41930</v>
          </cell>
          <cell r="L1754">
            <v>10</v>
          </cell>
          <cell r="M1754">
            <v>4</v>
          </cell>
          <cell r="N1754" t="str">
            <v>2014Q4</v>
          </cell>
        </row>
        <row r="1755">
          <cell r="K1755">
            <v>41931</v>
          </cell>
          <cell r="L1755">
            <v>10</v>
          </cell>
          <cell r="M1755">
            <v>4</v>
          </cell>
          <cell r="N1755" t="str">
            <v>2014Q4</v>
          </cell>
        </row>
        <row r="1756">
          <cell r="K1756">
            <v>41932</v>
          </cell>
          <cell r="L1756">
            <v>10</v>
          </cell>
          <cell r="M1756">
            <v>4</v>
          </cell>
          <cell r="N1756" t="str">
            <v>2014Q4</v>
          </cell>
        </row>
        <row r="1757">
          <cell r="K1757">
            <v>41933</v>
          </cell>
          <cell r="L1757">
            <v>10</v>
          </cell>
          <cell r="M1757">
            <v>4</v>
          </cell>
          <cell r="N1757" t="str">
            <v>2014Q4</v>
          </cell>
        </row>
        <row r="1758">
          <cell r="K1758">
            <v>41934</v>
          </cell>
          <cell r="L1758">
            <v>10</v>
          </cell>
          <cell r="M1758">
            <v>4</v>
          </cell>
          <cell r="N1758" t="str">
            <v>2014Q4</v>
          </cell>
        </row>
        <row r="1759">
          <cell r="K1759">
            <v>41935</v>
          </cell>
          <cell r="L1759">
            <v>10</v>
          </cell>
          <cell r="M1759">
            <v>4</v>
          </cell>
          <cell r="N1759" t="str">
            <v>2014Q4</v>
          </cell>
        </row>
        <row r="1760">
          <cell r="K1760">
            <v>41936</v>
          </cell>
          <cell r="L1760">
            <v>10</v>
          </cell>
          <cell r="M1760">
            <v>4</v>
          </cell>
          <cell r="N1760" t="str">
            <v>2014Q4</v>
          </cell>
        </row>
        <row r="1761">
          <cell r="K1761">
            <v>41937</v>
          </cell>
          <cell r="L1761">
            <v>10</v>
          </cell>
          <cell r="M1761">
            <v>4</v>
          </cell>
          <cell r="N1761" t="str">
            <v>2014Q4</v>
          </cell>
        </row>
        <row r="1762">
          <cell r="K1762">
            <v>41938</v>
          </cell>
          <cell r="L1762">
            <v>10</v>
          </cell>
          <cell r="M1762">
            <v>4</v>
          </cell>
          <cell r="N1762" t="str">
            <v>2014Q4</v>
          </cell>
        </row>
        <row r="1763">
          <cell r="K1763">
            <v>41939</v>
          </cell>
          <cell r="L1763">
            <v>10</v>
          </cell>
          <cell r="M1763">
            <v>4</v>
          </cell>
          <cell r="N1763" t="str">
            <v>2014Q4</v>
          </cell>
        </row>
        <row r="1764">
          <cell r="K1764">
            <v>41940</v>
          </cell>
          <cell r="L1764">
            <v>10</v>
          </cell>
          <cell r="M1764">
            <v>4</v>
          </cell>
          <cell r="N1764" t="str">
            <v>2014Q4</v>
          </cell>
        </row>
        <row r="1765">
          <cell r="K1765">
            <v>41941</v>
          </cell>
          <cell r="L1765">
            <v>10</v>
          </cell>
          <cell r="M1765">
            <v>4</v>
          </cell>
          <cell r="N1765" t="str">
            <v>2014Q4</v>
          </cell>
        </row>
        <row r="1766">
          <cell r="K1766">
            <v>41942</v>
          </cell>
          <cell r="L1766">
            <v>10</v>
          </cell>
          <cell r="M1766">
            <v>4</v>
          </cell>
          <cell r="N1766" t="str">
            <v>2014Q4</v>
          </cell>
        </row>
        <row r="1767">
          <cell r="K1767">
            <v>41943</v>
          </cell>
          <cell r="L1767">
            <v>10</v>
          </cell>
          <cell r="M1767">
            <v>4</v>
          </cell>
          <cell r="N1767" t="str">
            <v>2014Q4</v>
          </cell>
        </row>
        <row r="1768">
          <cell r="K1768">
            <v>41944</v>
          </cell>
          <cell r="L1768">
            <v>11</v>
          </cell>
          <cell r="M1768">
            <v>4</v>
          </cell>
          <cell r="N1768" t="str">
            <v>2014Q4</v>
          </cell>
        </row>
        <row r="1769">
          <cell r="K1769">
            <v>41945</v>
          </cell>
          <cell r="L1769">
            <v>11</v>
          </cell>
          <cell r="M1769">
            <v>4</v>
          </cell>
          <cell r="N1769" t="str">
            <v>2014Q4</v>
          </cell>
        </row>
        <row r="1770">
          <cell r="K1770">
            <v>41946</v>
          </cell>
          <cell r="L1770">
            <v>11</v>
          </cell>
          <cell r="M1770">
            <v>4</v>
          </cell>
          <cell r="N1770" t="str">
            <v>2014Q4</v>
          </cell>
        </row>
        <row r="1771">
          <cell r="K1771">
            <v>41947</v>
          </cell>
          <cell r="L1771">
            <v>11</v>
          </cell>
          <cell r="M1771">
            <v>4</v>
          </cell>
          <cell r="N1771" t="str">
            <v>2014Q4</v>
          </cell>
        </row>
        <row r="1772">
          <cell r="K1772">
            <v>41948</v>
          </cell>
          <cell r="L1772">
            <v>11</v>
          </cell>
          <cell r="M1772">
            <v>4</v>
          </cell>
          <cell r="N1772" t="str">
            <v>2014Q4</v>
          </cell>
        </row>
        <row r="1773">
          <cell r="K1773">
            <v>41949</v>
          </cell>
          <cell r="L1773">
            <v>11</v>
          </cell>
          <cell r="M1773">
            <v>4</v>
          </cell>
          <cell r="N1773" t="str">
            <v>2014Q4</v>
          </cell>
        </row>
        <row r="1774">
          <cell r="K1774">
            <v>41950</v>
          </cell>
          <cell r="L1774">
            <v>11</v>
          </cell>
          <cell r="M1774">
            <v>4</v>
          </cell>
          <cell r="N1774" t="str">
            <v>2014Q4</v>
          </cell>
        </row>
        <row r="1775">
          <cell r="K1775">
            <v>41951</v>
          </cell>
          <cell r="L1775">
            <v>11</v>
          </cell>
          <cell r="M1775">
            <v>4</v>
          </cell>
          <cell r="N1775" t="str">
            <v>2014Q4</v>
          </cell>
        </row>
        <row r="1776">
          <cell r="K1776">
            <v>41952</v>
          </cell>
          <cell r="L1776">
            <v>11</v>
          </cell>
          <cell r="M1776">
            <v>4</v>
          </cell>
          <cell r="N1776" t="str">
            <v>2014Q4</v>
          </cell>
        </row>
        <row r="1777">
          <cell r="K1777">
            <v>41953</v>
          </cell>
          <cell r="L1777">
            <v>11</v>
          </cell>
          <cell r="M1777">
            <v>4</v>
          </cell>
          <cell r="N1777" t="str">
            <v>2014Q4</v>
          </cell>
        </row>
        <row r="1778">
          <cell r="K1778">
            <v>41954</v>
          </cell>
          <cell r="L1778">
            <v>11</v>
          </cell>
          <cell r="M1778">
            <v>4</v>
          </cell>
          <cell r="N1778" t="str">
            <v>2014Q4</v>
          </cell>
        </row>
        <row r="1779">
          <cell r="K1779">
            <v>41955</v>
          </cell>
          <cell r="L1779">
            <v>11</v>
          </cell>
          <cell r="M1779">
            <v>4</v>
          </cell>
          <cell r="N1779" t="str">
            <v>2014Q4</v>
          </cell>
        </row>
        <row r="1780">
          <cell r="K1780">
            <v>41956</v>
          </cell>
          <cell r="L1780">
            <v>11</v>
          </cell>
          <cell r="M1780">
            <v>4</v>
          </cell>
          <cell r="N1780" t="str">
            <v>2014Q4</v>
          </cell>
        </row>
        <row r="1781">
          <cell r="K1781">
            <v>41957</v>
          </cell>
          <cell r="L1781">
            <v>11</v>
          </cell>
          <cell r="M1781">
            <v>4</v>
          </cell>
          <cell r="N1781" t="str">
            <v>2014Q4</v>
          </cell>
        </row>
        <row r="1782">
          <cell r="K1782">
            <v>41958</v>
          </cell>
          <cell r="L1782">
            <v>11</v>
          </cell>
          <cell r="M1782">
            <v>4</v>
          </cell>
          <cell r="N1782" t="str">
            <v>2014Q4</v>
          </cell>
        </row>
        <row r="1783">
          <cell r="K1783">
            <v>41959</v>
          </cell>
          <cell r="L1783">
            <v>11</v>
          </cell>
          <cell r="M1783">
            <v>4</v>
          </cell>
          <cell r="N1783" t="str">
            <v>2014Q4</v>
          </cell>
        </row>
        <row r="1784">
          <cell r="K1784">
            <v>41960</v>
          </cell>
          <cell r="L1784">
            <v>11</v>
          </cell>
          <cell r="M1784">
            <v>4</v>
          </cell>
          <cell r="N1784" t="str">
            <v>2014Q4</v>
          </cell>
        </row>
        <row r="1785">
          <cell r="K1785">
            <v>41961</v>
          </cell>
          <cell r="L1785">
            <v>11</v>
          </cell>
          <cell r="M1785">
            <v>4</v>
          </cell>
          <cell r="N1785" t="str">
            <v>2014Q4</v>
          </cell>
        </row>
        <row r="1786">
          <cell r="K1786">
            <v>41962</v>
          </cell>
          <cell r="L1786">
            <v>11</v>
          </cell>
          <cell r="M1786">
            <v>4</v>
          </cell>
          <cell r="N1786" t="str">
            <v>2014Q4</v>
          </cell>
        </row>
        <row r="1787">
          <cell r="K1787">
            <v>41963</v>
          </cell>
          <cell r="L1787">
            <v>11</v>
          </cell>
          <cell r="M1787">
            <v>4</v>
          </cell>
          <cell r="N1787" t="str">
            <v>2014Q4</v>
          </cell>
        </row>
        <row r="1788">
          <cell r="K1788">
            <v>41964</v>
          </cell>
          <cell r="L1788">
            <v>11</v>
          </cell>
          <cell r="M1788">
            <v>4</v>
          </cell>
          <cell r="N1788" t="str">
            <v>2014Q4</v>
          </cell>
        </row>
        <row r="1789">
          <cell r="K1789">
            <v>41965</v>
          </cell>
          <cell r="L1789">
            <v>11</v>
          </cell>
          <cell r="M1789">
            <v>4</v>
          </cell>
          <cell r="N1789" t="str">
            <v>2014Q4</v>
          </cell>
        </row>
        <row r="1790">
          <cell r="K1790">
            <v>41966</v>
          </cell>
          <cell r="L1790">
            <v>11</v>
          </cell>
          <cell r="M1790">
            <v>4</v>
          </cell>
          <cell r="N1790" t="str">
            <v>2014Q4</v>
          </cell>
        </row>
        <row r="1791">
          <cell r="K1791">
            <v>41967</v>
          </cell>
          <cell r="L1791">
            <v>11</v>
          </cell>
          <cell r="M1791">
            <v>4</v>
          </cell>
          <cell r="N1791" t="str">
            <v>2014Q4</v>
          </cell>
        </row>
        <row r="1792">
          <cell r="K1792">
            <v>41968</v>
          </cell>
          <cell r="L1792">
            <v>11</v>
          </cell>
          <cell r="M1792">
            <v>4</v>
          </cell>
          <cell r="N1792" t="str">
            <v>2014Q4</v>
          </cell>
        </row>
        <row r="1793">
          <cell r="K1793">
            <v>41969</v>
          </cell>
          <cell r="L1793">
            <v>11</v>
          </cell>
          <cell r="M1793">
            <v>4</v>
          </cell>
          <cell r="N1793" t="str">
            <v>2014Q4</v>
          </cell>
        </row>
        <row r="1794">
          <cell r="K1794">
            <v>41970</v>
          </cell>
          <cell r="L1794">
            <v>11</v>
          </cell>
          <cell r="M1794">
            <v>4</v>
          </cell>
          <cell r="N1794" t="str">
            <v>2014Q4</v>
          </cell>
        </row>
        <row r="1795">
          <cell r="K1795">
            <v>41971</v>
          </cell>
          <cell r="L1795">
            <v>11</v>
          </cell>
          <cell r="M1795">
            <v>4</v>
          </cell>
          <cell r="N1795" t="str">
            <v>2014Q4</v>
          </cell>
        </row>
        <row r="1796">
          <cell r="K1796">
            <v>41972</v>
          </cell>
          <cell r="L1796">
            <v>11</v>
          </cell>
          <cell r="M1796">
            <v>4</v>
          </cell>
          <cell r="N1796" t="str">
            <v>2014Q4</v>
          </cell>
        </row>
        <row r="1797">
          <cell r="K1797">
            <v>41973</v>
          </cell>
          <cell r="L1797">
            <v>11</v>
          </cell>
          <cell r="M1797">
            <v>4</v>
          </cell>
          <cell r="N1797" t="str">
            <v>2014Q4</v>
          </cell>
        </row>
        <row r="1798">
          <cell r="K1798">
            <v>41974</v>
          </cell>
          <cell r="L1798">
            <v>12</v>
          </cell>
          <cell r="M1798">
            <v>4</v>
          </cell>
          <cell r="N1798" t="str">
            <v>2014Q4</v>
          </cell>
        </row>
        <row r="1799">
          <cell r="K1799">
            <v>41975</v>
          </cell>
          <cell r="L1799">
            <v>12</v>
          </cell>
          <cell r="M1799">
            <v>4</v>
          </cell>
          <cell r="N1799" t="str">
            <v>2014Q4</v>
          </cell>
        </row>
        <row r="1800">
          <cell r="K1800">
            <v>41976</v>
          </cell>
          <cell r="L1800">
            <v>12</v>
          </cell>
          <cell r="M1800">
            <v>4</v>
          </cell>
          <cell r="N1800" t="str">
            <v>2014Q4</v>
          </cell>
        </row>
        <row r="1801">
          <cell r="K1801">
            <v>41977</v>
          </cell>
          <cell r="L1801">
            <v>12</v>
          </cell>
          <cell r="M1801">
            <v>4</v>
          </cell>
          <cell r="N1801" t="str">
            <v>2014Q4</v>
          </cell>
        </row>
        <row r="1802">
          <cell r="K1802">
            <v>41978</v>
          </cell>
          <cell r="L1802">
            <v>12</v>
          </cell>
          <cell r="M1802">
            <v>4</v>
          </cell>
          <cell r="N1802" t="str">
            <v>2014Q4</v>
          </cell>
        </row>
        <row r="1803">
          <cell r="K1803">
            <v>41979</v>
          </cell>
          <cell r="L1803">
            <v>12</v>
          </cell>
          <cell r="M1803">
            <v>4</v>
          </cell>
          <cell r="N1803" t="str">
            <v>2014Q4</v>
          </cell>
        </row>
        <row r="1804">
          <cell r="K1804">
            <v>41980</v>
          </cell>
          <cell r="L1804">
            <v>12</v>
          </cell>
          <cell r="M1804">
            <v>4</v>
          </cell>
          <cell r="N1804" t="str">
            <v>2014Q4</v>
          </cell>
        </row>
        <row r="1805">
          <cell r="K1805">
            <v>41981</v>
          </cell>
          <cell r="L1805">
            <v>12</v>
          </cell>
          <cell r="M1805">
            <v>4</v>
          </cell>
          <cell r="N1805" t="str">
            <v>2014Q4</v>
          </cell>
        </row>
        <row r="1806">
          <cell r="K1806">
            <v>41982</v>
          </cell>
          <cell r="L1806">
            <v>12</v>
          </cell>
          <cell r="M1806">
            <v>4</v>
          </cell>
          <cell r="N1806" t="str">
            <v>2014Q4</v>
          </cell>
        </row>
        <row r="1807">
          <cell r="K1807">
            <v>41983</v>
          </cell>
          <cell r="L1807">
            <v>12</v>
          </cell>
          <cell r="M1807">
            <v>4</v>
          </cell>
          <cell r="N1807" t="str">
            <v>2014Q4</v>
          </cell>
        </row>
        <row r="1808">
          <cell r="K1808">
            <v>41984</v>
          </cell>
          <cell r="L1808">
            <v>12</v>
          </cell>
          <cell r="M1808">
            <v>4</v>
          </cell>
          <cell r="N1808" t="str">
            <v>2014Q4</v>
          </cell>
        </row>
        <row r="1809">
          <cell r="K1809">
            <v>41985</v>
          </cell>
          <cell r="L1809">
            <v>12</v>
          </cell>
          <cell r="M1809">
            <v>4</v>
          </cell>
          <cell r="N1809" t="str">
            <v>2014Q4</v>
          </cell>
        </row>
        <row r="1810">
          <cell r="K1810">
            <v>41986</v>
          </cell>
          <cell r="L1810">
            <v>12</v>
          </cell>
          <cell r="M1810">
            <v>4</v>
          </cell>
          <cell r="N1810" t="str">
            <v>2014Q4</v>
          </cell>
        </row>
        <row r="1811">
          <cell r="K1811">
            <v>41987</v>
          </cell>
          <cell r="L1811">
            <v>12</v>
          </cell>
          <cell r="M1811">
            <v>4</v>
          </cell>
          <cell r="N1811" t="str">
            <v>2014Q4</v>
          </cell>
        </row>
        <row r="1812">
          <cell r="K1812">
            <v>41988</v>
          </cell>
          <cell r="L1812">
            <v>12</v>
          </cell>
          <cell r="M1812">
            <v>4</v>
          </cell>
          <cell r="N1812" t="str">
            <v>2014Q4</v>
          </cell>
        </row>
        <row r="1813">
          <cell r="K1813">
            <v>41989</v>
          </cell>
          <cell r="L1813">
            <v>12</v>
          </cell>
          <cell r="M1813">
            <v>4</v>
          </cell>
          <cell r="N1813" t="str">
            <v>2014Q4</v>
          </cell>
        </row>
        <row r="1814">
          <cell r="K1814">
            <v>41990</v>
          </cell>
          <cell r="L1814">
            <v>12</v>
          </cell>
          <cell r="M1814">
            <v>4</v>
          </cell>
          <cell r="N1814" t="str">
            <v>2014Q4</v>
          </cell>
        </row>
        <row r="1815">
          <cell r="K1815">
            <v>41991</v>
          </cell>
          <cell r="L1815">
            <v>12</v>
          </cell>
          <cell r="M1815">
            <v>4</v>
          </cell>
          <cell r="N1815" t="str">
            <v>2014Q4</v>
          </cell>
        </row>
        <row r="1816">
          <cell r="K1816">
            <v>41992</v>
          </cell>
          <cell r="L1816">
            <v>12</v>
          </cell>
          <cell r="M1816">
            <v>4</v>
          </cell>
          <cell r="N1816" t="str">
            <v>2014Q4</v>
          </cell>
        </row>
        <row r="1817">
          <cell r="K1817">
            <v>41993</v>
          </cell>
          <cell r="L1817">
            <v>12</v>
          </cell>
          <cell r="M1817">
            <v>4</v>
          </cell>
          <cell r="N1817" t="str">
            <v>2014Q4</v>
          </cell>
        </row>
        <row r="1818">
          <cell r="K1818">
            <v>41994</v>
          </cell>
          <cell r="L1818">
            <v>12</v>
          </cell>
          <cell r="M1818">
            <v>4</v>
          </cell>
          <cell r="N1818" t="str">
            <v>2014Q4</v>
          </cell>
        </row>
        <row r="1819">
          <cell r="K1819">
            <v>41995</v>
          </cell>
          <cell r="L1819">
            <v>12</v>
          </cell>
          <cell r="M1819">
            <v>4</v>
          </cell>
          <cell r="N1819" t="str">
            <v>2014Q4</v>
          </cell>
        </row>
        <row r="1820">
          <cell r="K1820">
            <v>41996</v>
          </cell>
          <cell r="L1820">
            <v>12</v>
          </cell>
          <cell r="M1820">
            <v>4</v>
          </cell>
          <cell r="N1820" t="str">
            <v>2014Q4</v>
          </cell>
        </row>
        <row r="1821">
          <cell r="K1821">
            <v>41997</v>
          </cell>
          <cell r="L1821">
            <v>12</v>
          </cell>
          <cell r="M1821">
            <v>4</v>
          </cell>
          <cell r="N1821" t="str">
            <v>2014Q4</v>
          </cell>
        </row>
        <row r="1822">
          <cell r="K1822">
            <v>41998</v>
          </cell>
          <cell r="L1822">
            <v>12</v>
          </cell>
          <cell r="M1822">
            <v>4</v>
          </cell>
          <cell r="N1822" t="str">
            <v>2014Q4</v>
          </cell>
        </row>
        <row r="1823">
          <cell r="K1823">
            <v>41999</v>
          </cell>
          <cell r="L1823">
            <v>12</v>
          </cell>
          <cell r="M1823">
            <v>4</v>
          </cell>
          <cell r="N1823" t="str">
            <v>2014Q4</v>
          </cell>
        </row>
        <row r="1824">
          <cell r="K1824">
            <v>42000</v>
          </cell>
          <cell r="L1824">
            <v>12</v>
          </cell>
          <cell r="M1824">
            <v>4</v>
          </cell>
          <cell r="N1824" t="str">
            <v>2014Q4</v>
          </cell>
        </row>
        <row r="1825">
          <cell r="K1825">
            <v>42001</v>
          </cell>
          <cell r="L1825">
            <v>12</v>
          </cell>
          <cell r="M1825">
            <v>4</v>
          </cell>
          <cell r="N1825" t="str">
            <v>2014Q4</v>
          </cell>
        </row>
        <row r="1826">
          <cell r="K1826">
            <v>42002</v>
          </cell>
          <cell r="L1826">
            <v>12</v>
          </cell>
          <cell r="M1826">
            <v>4</v>
          </cell>
          <cell r="N1826" t="str">
            <v>2014Q4</v>
          </cell>
        </row>
        <row r="1827">
          <cell r="K1827">
            <v>42003</v>
          </cell>
          <cell r="L1827">
            <v>12</v>
          </cell>
          <cell r="M1827">
            <v>4</v>
          </cell>
          <cell r="N1827" t="str">
            <v>2014Q4</v>
          </cell>
        </row>
        <row r="1828">
          <cell r="K1828">
            <v>42004</v>
          </cell>
          <cell r="L1828">
            <v>12</v>
          </cell>
          <cell r="M1828">
            <v>4</v>
          </cell>
          <cell r="N1828" t="str">
            <v>2014Q4</v>
          </cell>
        </row>
        <row r="1829">
          <cell r="K1829">
            <v>42005</v>
          </cell>
          <cell r="L1829">
            <v>1</v>
          </cell>
          <cell r="M1829">
            <v>1</v>
          </cell>
          <cell r="N1829" t="str">
            <v>2015Q1</v>
          </cell>
        </row>
        <row r="1830">
          <cell r="K1830">
            <v>42006</v>
          </cell>
          <cell r="L1830">
            <v>1</v>
          </cell>
          <cell r="M1830">
            <v>1</v>
          </cell>
          <cell r="N1830" t="str">
            <v>2015Q1</v>
          </cell>
        </row>
        <row r="1831">
          <cell r="K1831">
            <v>42007</v>
          </cell>
          <cell r="L1831">
            <v>1</v>
          </cell>
          <cell r="M1831">
            <v>1</v>
          </cell>
          <cell r="N1831" t="str">
            <v>2015Q1</v>
          </cell>
        </row>
        <row r="1832">
          <cell r="K1832">
            <v>42008</v>
          </cell>
          <cell r="L1832">
            <v>1</v>
          </cell>
          <cell r="M1832">
            <v>1</v>
          </cell>
          <cell r="N1832" t="str">
            <v>2015Q1</v>
          </cell>
        </row>
        <row r="1833">
          <cell r="K1833">
            <v>42009</v>
          </cell>
          <cell r="L1833">
            <v>1</v>
          </cell>
          <cell r="M1833">
            <v>1</v>
          </cell>
          <cell r="N1833" t="str">
            <v>2015Q1</v>
          </cell>
        </row>
        <row r="1834">
          <cell r="K1834">
            <v>42010</v>
          </cell>
          <cell r="L1834">
            <v>1</v>
          </cell>
          <cell r="M1834">
            <v>1</v>
          </cell>
          <cell r="N1834" t="str">
            <v>2015Q1</v>
          </cell>
        </row>
        <row r="1835">
          <cell r="K1835">
            <v>42011</v>
          </cell>
          <cell r="L1835">
            <v>1</v>
          </cell>
          <cell r="M1835">
            <v>1</v>
          </cell>
          <cell r="N1835" t="str">
            <v>2015Q1</v>
          </cell>
        </row>
        <row r="1836">
          <cell r="K1836">
            <v>42012</v>
          </cell>
          <cell r="L1836">
            <v>1</v>
          </cell>
          <cell r="M1836">
            <v>1</v>
          </cell>
          <cell r="N1836" t="str">
            <v>2015Q1</v>
          </cell>
        </row>
        <row r="1837">
          <cell r="K1837">
            <v>42013</v>
          </cell>
          <cell r="L1837">
            <v>1</v>
          </cell>
          <cell r="M1837">
            <v>1</v>
          </cell>
          <cell r="N1837" t="str">
            <v>2015Q1</v>
          </cell>
        </row>
        <row r="1838">
          <cell r="K1838">
            <v>42014</v>
          </cell>
          <cell r="L1838">
            <v>1</v>
          </cell>
          <cell r="M1838">
            <v>1</v>
          </cell>
          <cell r="N1838" t="str">
            <v>2015Q1</v>
          </cell>
        </row>
        <row r="1839">
          <cell r="K1839">
            <v>42015</v>
          </cell>
          <cell r="L1839">
            <v>1</v>
          </cell>
          <cell r="M1839">
            <v>1</v>
          </cell>
          <cell r="N1839" t="str">
            <v>2015Q1</v>
          </cell>
        </row>
        <row r="1840">
          <cell r="K1840">
            <v>42016</v>
          </cell>
          <cell r="L1840">
            <v>1</v>
          </cell>
          <cell r="M1840">
            <v>1</v>
          </cell>
          <cell r="N1840" t="str">
            <v>2015Q1</v>
          </cell>
        </row>
        <row r="1841">
          <cell r="K1841">
            <v>42017</v>
          </cell>
          <cell r="L1841">
            <v>1</v>
          </cell>
          <cell r="M1841">
            <v>1</v>
          </cell>
          <cell r="N1841" t="str">
            <v>2015Q1</v>
          </cell>
        </row>
        <row r="1842">
          <cell r="K1842">
            <v>42018</v>
          </cell>
          <cell r="L1842">
            <v>1</v>
          </cell>
          <cell r="M1842">
            <v>1</v>
          </cell>
          <cell r="N1842" t="str">
            <v>2015Q1</v>
          </cell>
        </row>
        <row r="1843">
          <cell r="K1843">
            <v>42019</v>
          </cell>
          <cell r="L1843">
            <v>1</v>
          </cell>
          <cell r="M1843">
            <v>1</v>
          </cell>
          <cell r="N1843" t="str">
            <v>2015Q1</v>
          </cell>
        </row>
        <row r="1844">
          <cell r="K1844">
            <v>42020</v>
          </cell>
          <cell r="L1844">
            <v>1</v>
          </cell>
          <cell r="M1844">
            <v>1</v>
          </cell>
          <cell r="N1844" t="str">
            <v>2015Q1</v>
          </cell>
        </row>
        <row r="1845">
          <cell r="K1845">
            <v>42021</v>
          </cell>
          <cell r="L1845">
            <v>1</v>
          </cell>
          <cell r="M1845">
            <v>1</v>
          </cell>
          <cell r="N1845" t="str">
            <v>2015Q1</v>
          </cell>
        </row>
        <row r="1846">
          <cell r="K1846">
            <v>42022</v>
          </cell>
          <cell r="L1846">
            <v>1</v>
          </cell>
          <cell r="M1846">
            <v>1</v>
          </cell>
          <cell r="N1846" t="str">
            <v>2015Q1</v>
          </cell>
        </row>
        <row r="1847">
          <cell r="K1847">
            <v>42023</v>
          </cell>
          <cell r="L1847">
            <v>1</v>
          </cell>
          <cell r="M1847">
            <v>1</v>
          </cell>
          <cell r="N1847" t="str">
            <v>2015Q1</v>
          </cell>
        </row>
        <row r="1848">
          <cell r="K1848">
            <v>42024</v>
          </cell>
          <cell r="L1848">
            <v>1</v>
          </cell>
          <cell r="M1848">
            <v>1</v>
          </cell>
          <cell r="N1848" t="str">
            <v>2015Q1</v>
          </cell>
        </row>
        <row r="1849">
          <cell r="K1849">
            <v>42025</v>
          </cell>
          <cell r="L1849">
            <v>1</v>
          </cell>
          <cell r="M1849">
            <v>1</v>
          </cell>
          <cell r="N1849" t="str">
            <v>2015Q1</v>
          </cell>
        </row>
        <row r="1850">
          <cell r="K1850">
            <v>42026</v>
          </cell>
          <cell r="L1850">
            <v>1</v>
          </cell>
          <cell r="M1850">
            <v>1</v>
          </cell>
          <cell r="N1850" t="str">
            <v>2015Q1</v>
          </cell>
        </row>
        <row r="1851">
          <cell r="K1851">
            <v>42027</v>
          </cell>
          <cell r="L1851">
            <v>1</v>
          </cell>
          <cell r="M1851">
            <v>1</v>
          </cell>
          <cell r="N1851" t="str">
            <v>2015Q1</v>
          </cell>
        </row>
        <row r="1852">
          <cell r="K1852">
            <v>42028</v>
          </cell>
          <cell r="L1852">
            <v>1</v>
          </cell>
          <cell r="M1852">
            <v>1</v>
          </cell>
          <cell r="N1852" t="str">
            <v>2015Q1</v>
          </cell>
        </row>
        <row r="1853">
          <cell r="K1853">
            <v>42029</v>
          </cell>
          <cell r="L1853">
            <v>1</v>
          </cell>
          <cell r="M1853">
            <v>1</v>
          </cell>
          <cell r="N1853" t="str">
            <v>2015Q1</v>
          </cell>
        </row>
        <row r="1854">
          <cell r="K1854">
            <v>42030</v>
          </cell>
          <cell r="L1854">
            <v>1</v>
          </cell>
          <cell r="M1854">
            <v>1</v>
          </cell>
          <cell r="N1854" t="str">
            <v>2015Q1</v>
          </cell>
        </row>
        <row r="1855">
          <cell r="K1855">
            <v>42031</v>
          </cell>
          <cell r="L1855">
            <v>1</v>
          </cell>
          <cell r="M1855">
            <v>1</v>
          </cell>
          <cell r="N1855" t="str">
            <v>2015Q1</v>
          </cell>
        </row>
        <row r="1856">
          <cell r="K1856">
            <v>42032</v>
          </cell>
          <cell r="L1856">
            <v>1</v>
          </cell>
          <cell r="M1856">
            <v>1</v>
          </cell>
          <cell r="N1856" t="str">
            <v>2015Q1</v>
          </cell>
        </row>
        <row r="1857">
          <cell r="K1857">
            <v>42033</v>
          </cell>
          <cell r="L1857">
            <v>1</v>
          </cell>
          <cell r="M1857">
            <v>1</v>
          </cell>
          <cell r="N1857" t="str">
            <v>2015Q1</v>
          </cell>
        </row>
        <row r="1858">
          <cell r="K1858">
            <v>42034</v>
          </cell>
          <cell r="L1858">
            <v>1</v>
          </cell>
          <cell r="M1858">
            <v>1</v>
          </cell>
          <cell r="N1858" t="str">
            <v>2015Q1</v>
          </cell>
        </row>
        <row r="1859">
          <cell r="K1859">
            <v>42035</v>
          </cell>
          <cell r="L1859">
            <v>1</v>
          </cell>
          <cell r="M1859">
            <v>1</v>
          </cell>
          <cell r="N1859" t="str">
            <v>2015Q1</v>
          </cell>
        </row>
        <row r="1860">
          <cell r="K1860">
            <v>42036</v>
          </cell>
          <cell r="L1860">
            <v>2</v>
          </cell>
          <cell r="M1860">
            <v>1</v>
          </cell>
          <cell r="N1860" t="str">
            <v>2015Q1</v>
          </cell>
        </row>
        <row r="1861">
          <cell r="K1861">
            <v>42037</v>
          </cell>
          <cell r="L1861">
            <v>2</v>
          </cell>
          <cell r="M1861">
            <v>1</v>
          </cell>
          <cell r="N1861" t="str">
            <v>2015Q1</v>
          </cell>
        </row>
        <row r="1862">
          <cell r="K1862">
            <v>42038</v>
          </cell>
          <cell r="L1862">
            <v>2</v>
          </cell>
          <cell r="M1862">
            <v>1</v>
          </cell>
          <cell r="N1862" t="str">
            <v>2015Q1</v>
          </cell>
        </row>
        <row r="1863">
          <cell r="K1863">
            <v>42039</v>
          </cell>
          <cell r="L1863">
            <v>2</v>
          </cell>
          <cell r="M1863">
            <v>1</v>
          </cell>
          <cell r="N1863" t="str">
            <v>2015Q1</v>
          </cell>
        </row>
        <row r="1864">
          <cell r="K1864">
            <v>42040</v>
          </cell>
          <cell r="L1864">
            <v>2</v>
          </cell>
          <cell r="M1864">
            <v>1</v>
          </cell>
          <cell r="N1864" t="str">
            <v>2015Q1</v>
          </cell>
        </row>
        <row r="1865">
          <cell r="K1865">
            <v>42041</v>
          </cell>
          <cell r="L1865">
            <v>2</v>
          </cell>
          <cell r="M1865">
            <v>1</v>
          </cell>
          <cell r="N1865" t="str">
            <v>2015Q1</v>
          </cell>
        </row>
        <row r="1866">
          <cell r="K1866">
            <v>42042</v>
          </cell>
          <cell r="L1866">
            <v>2</v>
          </cell>
          <cell r="M1866">
            <v>1</v>
          </cell>
          <cell r="N1866" t="str">
            <v>2015Q1</v>
          </cell>
        </row>
        <row r="1867">
          <cell r="K1867">
            <v>42043</v>
          </cell>
          <cell r="L1867">
            <v>2</v>
          </cell>
          <cell r="M1867">
            <v>1</v>
          </cell>
          <cell r="N1867" t="str">
            <v>2015Q1</v>
          </cell>
        </row>
        <row r="1868">
          <cell r="K1868">
            <v>42044</v>
          </cell>
          <cell r="L1868">
            <v>2</v>
          </cell>
          <cell r="M1868">
            <v>1</v>
          </cell>
          <cell r="N1868" t="str">
            <v>2015Q1</v>
          </cell>
        </row>
        <row r="1869">
          <cell r="K1869">
            <v>42045</v>
          </cell>
          <cell r="L1869">
            <v>2</v>
          </cell>
          <cell r="M1869">
            <v>1</v>
          </cell>
          <cell r="N1869" t="str">
            <v>2015Q1</v>
          </cell>
        </row>
        <row r="1870">
          <cell r="K1870">
            <v>42046</v>
          </cell>
          <cell r="L1870">
            <v>2</v>
          </cell>
          <cell r="M1870">
            <v>1</v>
          </cell>
          <cell r="N1870" t="str">
            <v>2015Q1</v>
          </cell>
        </row>
        <row r="1871">
          <cell r="K1871">
            <v>42047</v>
          </cell>
          <cell r="L1871">
            <v>2</v>
          </cell>
          <cell r="M1871">
            <v>1</v>
          </cell>
          <cell r="N1871" t="str">
            <v>2015Q1</v>
          </cell>
        </row>
        <row r="1872">
          <cell r="K1872">
            <v>42048</v>
          </cell>
          <cell r="L1872">
            <v>2</v>
          </cell>
          <cell r="M1872">
            <v>1</v>
          </cell>
          <cell r="N1872" t="str">
            <v>2015Q1</v>
          </cell>
        </row>
        <row r="1873">
          <cell r="K1873">
            <v>42049</v>
          </cell>
          <cell r="L1873">
            <v>2</v>
          </cell>
          <cell r="M1873">
            <v>1</v>
          </cell>
          <cell r="N1873" t="str">
            <v>2015Q1</v>
          </cell>
        </row>
        <row r="1874">
          <cell r="K1874">
            <v>42050</v>
          </cell>
          <cell r="L1874">
            <v>2</v>
          </cell>
          <cell r="M1874">
            <v>1</v>
          </cell>
          <cell r="N1874" t="str">
            <v>2015Q1</v>
          </cell>
        </row>
        <row r="1875">
          <cell r="K1875">
            <v>42051</v>
          </cell>
          <cell r="L1875">
            <v>2</v>
          </cell>
          <cell r="M1875">
            <v>1</v>
          </cell>
          <cell r="N1875" t="str">
            <v>2015Q1</v>
          </cell>
        </row>
        <row r="1876">
          <cell r="K1876">
            <v>42052</v>
          </cell>
          <cell r="L1876">
            <v>2</v>
          </cell>
          <cell r="M1876">
            <v>1</v>
          </cell>
          <cell r="N1876" t="str">
            <v>2015Q1</v>
          </cell>
        </row>
        <row r="1877">
          <cell r="K1877">
            <v>42053</v>
          </cell>
          <cell r="L1877">
            <v>2</v>
          </cell>
          <cell r="M1877">
            <v>1</v>
          </cell>
          <cell r="N1877" t="str">
            <v>2015Q1</v>
          </cell>
        </row>
        <row r="1878">
          <cell r="K1878">
            <v>42054</v>
          </cell>
          <cell r="L1878">
            <v>2</v>
          </cell>
          <cell r="M1878">
            <v>1</v>
          </cell>
          <cell r="N1878" t="str">
            <v>2015Q1</v>
          </cell>
        </row>
        <row r="1879">
          <cell r="K1879">
            <v>42055</v>
          </cell>
          <cell r="L1879">
            <v>2</v>
          </cell>
          <cell r="M1879">
            <v>1</v>
          </cell>
          <cell r="N1879" t="str">
            <v>2015Q1</v>
          </cell>
        </row>
        <row r="1880">
          <cell r="K1880">
            <v>42056</v>
          </cell>
          <cell r="L1880">
            <v>2</v>
          </cell>
          <cell r="M1880">
            <v>1</v>
          </cell>
          <cell r="N1880" t="str">
            <v>2015Q1</v>
          </cell>
        </row>
        <row r="1881">
          <cell r="K1881">
            <v>42057</v>
          </cell>
          <cell r="L1881">
            <v>2</v>
          </cell>
          <cell r="M1881">
            <v>1</v>
          </cell>
          <cell r="N1881" t="str">
            <v>2015Q1</v>
          </cell>
        </row>
        <row r="1882">
          <cell r="K1882">
            <v>42058</v>
          </cell>
          <cell r="L1882">
            <v>2</v>
          </cell>
          <cell r="M1882">
            <v>1</v>
          </cell>
          <cell r="N1882" t="str">
            <v>2015Q1</v>
          </cell>
        </row>
        <row r="1883">
          <cell r="K1883">
            <v>42059</v>
          </cell>
          <cell r="L1883">
            <v>2</v>
          </cell>
          <cell r="M1883">
            <v>1</v>
          </cell>
          <cell r="N1883" t="str">
            <v>2015Q1</v>
          </cell>
        </row>
        <row r="1884">
          <cell r="K1884">
            <v>42060</v>
          </cell>
          <cell r="L1884">
            <v>2</v>
          </cell>
          <cell r="M1884">
            <v>1</v>
          </cell>
          <cell r="N1884" t="str">
            <v>2015Q1</v>
          </cell>
        </row>
        <row r="1885">
          <cell r="K1885">
            <v>42061</v>
          </cell>
          <cell r="L1885">
            <v>2</v>
          </cell>
          <cell r="M1885">
            <v>1</v>
          </cell>
          <cell r="N1885" t="str">
            <v>2015Q1</v>
          </cell>
        </row>
        <row r="1886">
          <cell r="K1886">
            <v>42062</v>
          </cell>
          <cell r="L1886">
            <v>2</v>
          </cell>
          <cell r="M1886">
            <v>1</v>
          </cell>
          <cell r="N1886" t="str">
            <v>2015Q1</v>
          </cell>
        </row>
        <row r="1887">
          <cell r="K1887">
            <v>42063</v>
          </cell>
          <cell r="L1887">
            <v>2</v>
          </cell>
          <cell r="M1887">
            <v>1</v>
          </cell>
          <cell r="N1887" t="str">
            <v>2015Q1</v>
          </cell>
        </row>
        <row r="1888">
          <cell r="K1888">
            <v>42064</v>
          </cell>
          <cell r="L1888">
            <v>3</v>
          </cell>
          <cell r="M1888">
            <v>1</v>
          </cell>
          <cell r="N1888" t="str">
            <v>2015Q1</v>
          </cell>
        </row>
        <row r="1889">
          <cell r="K1889">
            <v>42065</v>
          </cell>
          <cell r="L1889">
            <v>3</v>
          </cell>
          <cell r="M1889">
            <v>1</v>
          </cell>
          <cell r="N1889" t="str">
            <v>2015Q1</v>
          </cell>
        </row>
        <row r="1890">
          <cell r="K1890">
            <v>42066</v>
          </cell>
          <cell r="L1890">
            <v>3</v>
          </cell>
          <cell r="M1890">
            <v>1</v>
          </cell>
          <cell r="N1890" t="str">
            <v>2015Q1</v>
          </cell>
        </row>
        <row r="1891">
          <cell r="K1891">
            <v>42067</v>
          </cell>
          <cell r="L1891">
            <v>3</v>
          </cell>
          <cell r="M1891">
            <v>1</v>
          </cell>
          <cell r="N1891" t="str">
            <v>2015Q1</v>
          </cell>
        </row>
        <row r="1892">
          <cell r="K1892">
            <v>42068</v>
          </cell>
          <cell r="L1892">
            <v>3</v>
          </cell>
          <cell r="M1892">
            <v>1</v>
          </cell>
          <cell r="N1892" t="str">
            <v>2015Q1</v>
          </cell>
        </row>
        <row r="1893">
          <cell r="K1893">
            <v>42069</v>
          </cell>
          <cell r="L1893">
            <v>3</v>
          </cell>
          <cell r="M1893">
            <v>1</v>
          </cell>
          <cell r="N1893" t="str">
            <v>2015Q1</v>
          </cell>
        </row>
        <row r="1894">
          <cell r="K1894">
            <v>42070</v>
          </cell>
          <cell r="L1894">
            <v>3</v>
          </cell>
          <cell r="M1894">
            <v>1</v>
          </cell>
          <cell r="N1894" t="str">
            <v>2015Q1</v>
          </cell>
        </row>
        <row r="1895">
          <cell r="K1895">
            <v>42071</v>
          </cell>
          <cell r="L1895">
            <v>3</v>
          </cell>
          <cell r="M1895">
            <v>1</v>
          </cell>
          <cell r="N1895" t="str">
            <v>2015Q1</v>
          </cell>
        </row>
        <row r="1896">
          <cell r="K1896">
            <v>42072</v>
          </cell>
          <cell r="L1896">
            <v>3</v>
          </cell>
          <cell r="M1896">
            <v>1</v>
          </cell>
          <cell r="N1896" t="str">
            <v>2015Q1</v>
          </cell>
        </row>
        <row r="1897">
          <cell r="K1897">
            <v>42073</v>
          </cell>
          <cell r="L1897">
            <v>3</v>
          </cell>
          <cell r="M1897">
            <v>1</v>
          </cell>
          <cell r="N1897" t="str">
            <v>2015Q1</v>
          </cell>
        </row>
        <row r="1898">
          <cell r="K1898">
            <v>42074</v>
          </cell>
          <cell r="L1898">
            <v>3</v>
          </cell>
          <cell r="M1898">
            <v>1</v>
          </cell>
          <cell r="N1898" t="str">
            <v>2015Q1</v>
          </cell>
        </row>
        <row r="1899">
          <cell r="K1899">
            <v>42075</v>
          </cell>
          <cell r="L1899">
            <v>3</v>
          </cell>
          <cell r="M1899">
            <v>1</v>
          </cell>
          <cell r="N1899" t="str">
            <v>2015Q1</v>
          </cell>
        </row>
        <row r="1900">
          <cell r="K1900">
            <v>42076</v>
          </cell>
          <cell r="L1900">
            <v>3</v>
          </cell>
          <cell r="M1900">
            <v>1</v>
          </cell>
          <cell r="N1900" t="str">
            <v>2015Q1</v>
          </cell>
        </row>
        <row r="1901">
          <cell r="K1901">
            <v>42077</v>
          </cell>
          <cell r="L1901">
            <v>3</v>
          </cell>
          <cell r="M1901">
            <v>1</v>
          </cell>
          <cell r="N1901" t="str">
            <v>2015Q1</v>
          </cell>
        </row>
        <row r="1902">
          <cell r="K1902">
            <v>42078</v>
          </cell>
          <cell r="L1902">
            <v>3</v>
          </cell>
          <cell r="M1902">
            <v>1</v>
          </cell>
          <cell r="N1902" t="str">
            <v>2015Q1</v>
          </cell>
        </row>
        <row r="1903">
          <cell r="K1903">
            <v>42079</v>
          </cell>
          <cell r="L1903">
            <v>3</v>
          </cell>
          <cell r="M1903">
            <v>1</v>
          </cell>
          <cell r="N1903" t="str">
            <v>2015Q1</v>
          </cell>
        </row>
        <row r="1904">
          <cell r="K1904">
            <v>42080</v>
          </cell>
          <cell r="L1904">
            <v>3</v>
          </cell>
          <cell r="M1904">
            <v>1</v>
          </cell>
          <cell r="N1904" t="str">
            <v>2015Q1</v>
          </cell>
        </row>
        <row r="1905">
          <cell r="K1905">
            <v>42081</v>
          </cell>
          <cell r="L1905">
            <v>3</v>
          </cell>
          <cell r="M1905">
            <v>1</v>
          </cell>
          <cell r="N1905" t="str">
            <v>2015Q1</v>
          </cell>
        </row>
        <row r="1906">
          <cell r="K1906">
            <v>42082</v>
          </cell>
          <cell r="L1906">
            <v>3</v>
          </cell>
          <cell r="M1906">
            <v>1</v>
          </cell>
          <cell r="N1906" t="str">
            <v>2015Q1</v>
          </cell>
        </row>
        <row r="1907">
          <cell r="K1907">
            <v>42083</v>
          </cell>
          <cell r="L1907">
            <v>3</v>
          </cell>
          <cell r="M1907">
            <v>1</v>
          </cell>
          <cell r="N1907" t="str">
            <v>2015Q1</v>
          </cell>
        </row>
        <row r="1908">
          <cell r="K1908">
            <v>42084</v>
          </cell>
          <cell r="L1908">
            <v>3</v>
          </cell>
          <cell r="M1908">
            <v>1</v>
          </cell>
          <cell r="N1908" t="str">
            <v>2015Q1</v>
          </cell>
        </row>
        <row r="1909">
          <cell r="K1909">
            <v>42085</v>
          </cell>
          <cell r="L1909">
            <v>3</v>
          </cell>
          <cell r="M1909">
            <v>1</v>
          </cell>
          <cell r="N1909" t="str">
            <v>2015Q1</v>
          </cell>
        </row>
        <row r="1910">
          <cell r="K1910">
            <v>42086</v>
          </cell>
          <cell r="L1910">
            <v>3</v>
          </cell>
          <cell r="M1910">
            <v>1</v>
          </cell>
          <cell r="N1910" t="str">
            <v>2015Q1</v>
          </cell>
        </row>
        <row r="1911">
          <cell r="K1911">
            <v>42087</v>
          </cell>
          <cell r="L1911">
            <v>3</v>
          </cell>
          <cell r="M1911">
            <v>1</v>
          </cell>
          <cell r="N1911" t="str">
            <v>2015Q1</v>
          </cell>
        </row>
        <row r="1912">
          <cell r="K1912">
            <v>42088</v>
          </cell>
          <cell r="L1912">
            <v>3</v>
          </cell>
          <cell r="M1912">
            <v>1</v>
          </cell>
          <cell r="N1912" t="str">
            <v>2015Q1</v>
          </cell>
        </row>
        <row r="1913">
          <cell r="K1913">
            <v>42089</v>
          </cell>
          <cell r="L1913">
            <v>3</v>
          </cell>
          <cell r="M1913">
            <v>1</v>
          </cell>
          <cell r="N1913" t="str">
            <v>2015Q1</v>
          </cell>
        </row>
        <row r="1914">
          <cell r="K1914">
            <v>42090</v>
          </cell>
          <cell r="L1914">
            <v>3</v>
          </cell>
          <cell r="M1914">
            <v>1</v>
          </cell>
          <cell r="N1914" t="str">
            <v>2015Q1</v>
          </cell>
        </row>
        <row r="1915">
          <cell r="K1915">
            <v>42091</v>
          </cell>
          <cell r="L1915">
            <v>3</v>
          </cell>
          <cell r="M1915">
            <v>1</v>
          </cell>
          <cell r="N1915" t="str">
            <v>2015Q1</v>
          </cell>
        </row>
        <row r="1916">
          <cell r="K1916">
            <v>42092</v>
          </cell>
          <cell r="L1916">
            <v>3</v>
          </cell>
          <cell r="M1916">
            <v>1</v>
          </cell>
          <cell r="N1916" t="str">
            <v>2015Q1</v>
          </cell>
        </row>
        <row r="1917">
          <cell r="K1917">
            <v>42093</v>
          </cell>
          <cell r="L1917">
            <v>3</v>
          </cell>
          <cell r="M1917">
            <v>1</v>
          </cell>
          <cell r="N1917" t="str">
            <v>2015Q1</v>
          </cell>
        </row>
        <row r="1918">
          <cell r="K1918">
            <v>42094</v>
          </cell>
          <cell r="L1918">
            <v>3</v>
          </cell>
          <cell r="M1918">
            <v>1</v>
          </cell>
          <cell r="N1918" t="str">
            <v>2015Q1</v>
          </cell>
        </row>
        <row r="1919">
          <cell r="K1919">
            <v>42095</v>
          </cell>
          <cell r="L1919">
            <v>4</v>
          </cell>
          <cell r="M1919">
            <v>2</v>
          </cell>
          <cell r="N1919" t="str">
            <v>2015Q2</v>
          </cell>
        </row>
        <row r="1920">
          <cell r="K1920">
            <v>42096</v>
          </cell>
          <cell r="L1920">
            <v>4</v>
          </cell>
          <cell r="M1920">
            <v>2</v>
          </cell>
          <cell r="N1920" t="str">
            <v>2015Q2</v>
          </cell>
        </row>
        <row r="1921">
          <cell r="K1921">
            <v>42097</v>
          </cell>
          <cell r="L1921">
            <v>4</v>
          </cell>
          <cell r="M1921">
            <v>2</v>
          </cell>
          <cell r="N1921" t="str">
            <v>2015Q2</v>
          </cell>
        </row>
        <row r="1922">
          <cell r="K1922">
            <v>42098</v>
          </cell>
          <cell r="L1922">
            <v>4</v>
          </cell>
          <cell r="M1922">
            <v>2</v>
          </cell>
          <cell r="N1922" t="str">
            <v>2015Q2</v>
          </cell>
        </row>
        <row r="1923">
          <cell r="K1923">
            <v>42099</v>
          </cell>
          <cell r="L1923">
            <v>4</v>
          </cell>
          <cell r="M1923">
            <v>2</v>
          </cell>
          <cell r="N1923" t="str">
            <v>2015Q2</v>
          </cell>
        </row>
        <row r="1924">
          <cell r="K1924">
            <v>42100</v>
          </cell>
          <cell r="L1924">
            <v>4</v>
          </cell>
          <cell r="M1924">
            <v>2</v>
          </cell>
          <cell r="N1924" t="str">
            <v>2015Q2</v>
          </cell>
        </row>
        <row r="1925">
          <cell r="K1925">
            <v>42101</v>
          </cell>
          <cell r="L1925">
            <v>4</v>
          </cell>
          <cell r="M1925">
            <v>2</v>
          </cell>
          <cell r="N1925" t="str">
            <v>2015Q2</v>
          </cell>
        </row>
        <row r="1926">
          <cell r="K1926">
            <v>42102</v>
          </cell>
          <cell r="L1926">
            <v>4</v>
          </cell>
          <cell r="M1926">
            <v>2</v>
          </cell>
          <cell r="N1926" t="str">
            <v>2015Q2</v>
          </cell>
        </row>
        <row r="1927">
          <cell r="K1927">
            <v>42103</v>
          </cell>
          <cell r="L1927">
            <v>4</v>
          </cell>
          <cell r="M1927">
            <v>2</v>
          </cell>
          <cell r="N1927" t="str">
            <v>2015Q2</v>
          </cell>
        </row>
        <row r="1928">
          <cell r="K1928">
            <v>42104</v>
          </cell>
          <cell r="L1928">
            <v>4</v>
          </cell>
          <cell r="M1928">
            <v>2</v>
          </cell>
          <cell r="N1928" t="str">
            <v>2015Q2</v>
          </cell>
        </row>
        <row r="1929">
          <cell r="K1929">
            <v>42105</v>
          </cell>
          <cell r="L1929">
            <v>4</v>
          </cell>
          <cell r="M1929">
            <v>2</v>
          </cell>
          <cell r="N1929" t="str">
            <v>2015Q2</v>
          </cell>
        </row>
        <row r="1930">
          <cell r="K1930">
            <v>42106</v>
          </cell>
          <cell r="L1930">
            <v>4</v>
          </cell>
          <cell r="M1930">
            <v>2</v>
          </cell>
          <cell r="N1930" t="str">
            <v>2015Q2</v>
          </cell>
        </row>
        <row r="1931">
          <cell r="K1931">
            <v>42107</v>
          </cell>
          <cell r="L1931">
            <v>4</v>
          </cell>
          <cell r="M1931">
            <v>2</v>
          </cell>
          <cell r="N1931" t="str">
            <v>2015Q2</v>
          </cell>
        </row>
        <row r="1932">
          <cell r="K1932">
            <v>42108</v>
          </cell>
          <cell r="L1932">
            <v>4</v>
          </cell>
          <cell r="M1932">
            <v>2</v>
          </cell>
          <cell r="N1932" t="str">
            <v>2015Q2</v>
          </cell>
        </row>
        <row r="1933">
          <cell r="K1933">
            <v>42109</v>
          </cell>
          <cell r="L1933">
            <v>4</v>
          </cell>
          <cell r="M1933">
            <v>2</v>
          </cell>
          <cell r="N1933" t="str">
            <v>2015Q2</v>
          </cell>
        </row>
        <row r="1934">
          <cell r="K1934">
            <v>42110</v>
          </cell>
          <cell r="L1934">
            <v>4</v>
          </cell>
          <cell r="M1934">
            <v>2</v>
          </cell>
          <cell r="N1934" t="str">
            <v>2015Q2</v>
          </cell>
        </row>
        <row r="1935">
          <cell r="K1935">
            <v>42111</v>
          </cell>
          <cell r="L1935">
            <v>4</v>
          </cell>
          <cell r="M1935">
            <v>2</v>
          </cell>
          <cell r="N1935" t="str">
            <v>2015Q2</v>
          </cell>
        </row>
        <row r="1936">
          <cell r="K1936">
            <v>42112</v>
          </cell>
          <cell r="L1936">
            <v>4</v>
          </cell>
          <cell r="M1936">
            <v>2</v>
          </cell>
          <cell r="N1936" t="str">
            <v>2015Q2</v>
          </cell>
        </row>
        <row r="1937">
          <cell r="K1937">
            <v>42113</v>
          </cell>
          <cell r="L1937">
            <v>4</v>
          </cell>
          <cell r="M1937">
            <v>2</v>
          </cell>
          <cell r="N1937" t="str">
            <v>2015Q2</v>
          </cell>
        </row>
        <row r="1938">
          <cell r="K1938">
            <v>42114</v>
          </cell>
          <cell r="L1938">
            <v>4</v>
          </cell>
          <cell r="M1938">
            <v>2</v>
          </cell>
          <cell r="N1938" t="str">
            <v>2015Q2</v>
          </cell>
        </row>
        <row r="1939">
          <cell r="K1939">
            <v>42115</v>
          </cell>
          <cell r="L1939">
            <v>4</v>
          </cell>
          <cell r="M1939">
            <v>2</v>
          </cell>
          <cell r="N1939" t="str">
            <v>2015Q2</v>
          </cell>
        </row>
        <row r="1940">
          <cell r="K1940">
            <v>42116</v>
          </cell>
          <cell r="L1940">
            <v>4</v>
          </cell>
          <cell r="M1940">
            <v>2</v>
          </cell>
          <cell r="N1940" t="str">
            <v>2015Q2</v>
          </cell>
        </row>
        <row r="1941">
          <cell r="K1941">
            <v>42117</v>
          </cell>
          <cell r="L1941">
            <v>4</v>
          </cell>
          <cell r="M1941">
            <v>2</v>
          </cell>
          <cell r="N1941" t="str">
            <v>2015Q2</v>
          </cell>
        </row>
        <row r="1942">
          <cell r="K1942">
            <v>42118</v>
          </cell>
          <cell r="L1942">
            <v>4</v>
          </cell>
          <cell r="M1942">
            <v>2</v>
          </cell>
          <cell r="N1942" t="str">
            <v>2015Q2</v>
          </cell>
        </row>
        <row r="1943">
          <cell r="K1943">
            <v>42119</v>
          </cell>
          <cell r="L1943">
            <v>4</v>
          </cell>
          <cell r="M1943">
            <v>2</v>
          </cell>
          <cell r="N1943" t="str">
            <v>2015Q2</v>
          </cell>
        </row>
        <row r="1944">
          <cell r="K1944">
            <v>42120</v>
          </cell>
          <cell r="L1944">
            <v>4</v>
          </cell>
          <cell r="M1944">
            <v>2</v>
          </cell>
          <cell r="N1944" t="str">
            <v>2015Q2</v>
          </cell>
        </row>
        <row r="1945">
          <cell r="K1945">
            <v>42121</v>
          </cell>
          <cell r="L1945">
            <v>4</v>
          </cell>
          <cell r="M1945">
            <v>2</v>
          </cell>
          <cell r="N1945" t="str">
            <v>2015Q2</v>
          </cell>
        </row>
        <row r="1946">
          <cell r="K1946">
            <v>42122</v>
          </cell>
          <cell r="L1946">
            <v>4</v>
          </cell>
          <cell r="M1946">
            <v>2</v>
          </cell>
          <cell r="N1946" t="str">
            <v>2015Q2</v>
          </cell>
        </row>
        <row r="1947">
          <cell r="K1947">
            <v>42123</v>
          </cell>
          <cell r="L1947">
            <v>4</v>
          </cell>
          <cell r="M1947">
            <v>2</v>
          </cell>
          <cell r="N1947" t="str">
            <v>2015Q2</v>
          </cell>
        </row>
        <row r="1948">
          <cell r="K1948">
            <v>42124</v>
          </cell>
          <cell r="L1948">
            <v>4</v>
          </cell>
          <cell r="M1948">
            <v>2</v>
          </cell>
          <cell r="N1948" t="str">
            <v>2015Q2</v>
          </cell>
        </row>
        <row r="1949">
          <cell r="K1949">
            <v>42125</v>
          </cell>
          <cell r="L1949">
            <v>5</v>
          </cell>
          <cell r="M1949">
            <v>2</v>
          </cell>
          <cell r="N1949" t="str">
            <v>2015Q2</v>
          </cell>
        </row>
        <row r="1950">
          <cell r="K1950">
            <v>42126</v>
          </cell>
          <cell r="L1950">
            <v>5</v>
          </cell>
          <cell r="M1950">
            <v>2</v>
          </cell>
          <cell r="N1950" t="str">
            <v>2015Q2</v>
          </cell>
        </row>
        <row r="1951">
          <cell r="K1951">
            <v>42127</v>
          </cell>
          <cell r="L1951">
            <v>5</v>
          </cell>
          <cell r="M1951">
            <v>2</v>
          </cell>
          <cell r="N1951" t="str">
            <v>2015Q2</v>
          </cell>
        </row>
        <row r="1952">
          <cell r="K1952">
            <v>42128</v>
          </cell>
          <cell r="L1952">
            <v>5</v>
          </cell>
          <cell r="M1952">
            <v>2</v>
          </cell>
          <cell r="N1952" t="str">
            <v>2015Q2</v>
          </cell>
        </row>
        <row r="1953">
          <cell r="K1953">
            <v>42129</v>
          </cell>
          <cell r="L1953">
            <v>5</v>
          </cell>
          <cell r="M1953">
            <v>2</v>
          </cell>
          <cell r="N1953" t="str">
            <v>2015Q2</v>
          </cell>
        </row>
        <row r="1954">
          <cell r="K1954">
            <v>42130</v>
          </cell>
          <cell r="L1954">
            <v>5</v>
          </cell>
          <cell r="M1954">
            <v>2</v>
          </cell>
          <cell r="N1954" t="str">
            <v>2015Q2</v>
          </cell>
        </row>
        <row r="1955">
          <cell r="K1955">
            <v>42131</v>
          </cell>
          <cell r="L1955">
            <v>5</v>
          </cell>
          <cell r="M1955">
            <v>2</v>
          </cell>
          <cell r="N1955" t="str">
            <v>2015Q2</v>
          </cell>
        </row>
        <row r="1956">
          <cell r="K1956">
            <v>42132</v>
          </cell>
          <cell r="L1956">
            <v>5</v>
          </cell>
          <cell r="M1956">
            <v>2</v>
          </cell>
          <cell r="N1956" t="str">
            <v>2015Q2</v>
          </cell>
        </row>
        <row r="1957">
          <cell r="K1957">
            <v>42133</v>
          </cell>
          <cell r="L1957">
            <v>5</v>
          </cell>
          <cell r="M1957">
            <v>2</v>
          </cell>
          <cell r="N1957" t="str">
            <v>2015Q2</v>
          </cell>
        </row>
        <row r="1958">
          <cell r="K1958">
            <v>42134</v>
          </cell>
          <cell r="L1958">
            <v>5</v>
          </cell>
          <cell r="M1958">
            <v>2</v>
          </cell>
          <cell r="N1958" t="str">
            <v>2015Q2</v>
          </cell>
        </row>
        <row r="1959">
          <cell r="K1959">
            <v>42135</v>
          </cell>
          <cell r="L1959">
            <v>5</v>
          </cell>
          <cell r="M1959">
            <v>2</v>
          </cell>
          <cell r="N1959" t="str">
            <v>2015Q2</v>
          </cell>
        </row>
        <row r="1960">
          <cell r="K1960">
            <v>42136</v>
          </cell>
          <cell r="L1960">
            <v>5</v>
          </cell>
          <cell r="M1960">
            <v>2</v>
          </cell>
          <cell r="N1960" t="str">
            <v>2015Q2</v>
          </cell>
        </row>
        <row r="1961">
          <cell r="K1961">
            <v>42137</v>
          </cell>
          <cell r="L1961">
            <v>5</v>
          </cell>
          <cell r="M1961">
            <v>2</v>
          </cell>
          <cell r="N1961" t="str">
            <v>2015Q2</v>
          </cell>
        </row>
        <row r="1962">
          <cell r="K1962">
            <v>42138</v>
          </cell>
          <cell r="L1962">
            <v>5</v>
          </cell>
          <cell r="M1962">
            <v>2</v>
          </cell>
          <cell r="N1962" t="str">
            <v>2015Q2</v>
          </cell>
        </row>
        <row r="1963">
          <cell r="K1963">
            <v>42139</v>
          </cell>
          <cell r="L1963">
            <v>5</v>
          </cell>
          <cell r="M1963">
            <v>2</v>
          </cell>
          <cell r="N1963" t="str">
            <v>2015Q2</v>
          </cell>
        </row>
        <row r="1964">
          <cell r="K1964">
            <v>42140</v>
          </cell>
          <cell r="L1964">
            <v>5</v>
          </cell>
          <cell r="M1964">
            <v>2</v>
          </cell>
          <cell r="N1964" t="str">
            <v>2015Q2</v>
          </cell>
        </row>
        <row r="1965">
          <cell r="K1965">
            <v>42141</v>
          </cell>
          <cell r="L1965">
            <v>5</v>
          </cell>
          <cell r="M1965">
            <v>2</v>
          </cell>
          <cell r="N1965" t="str">
            <v>2015Q2</v>
          </cell>
        </row>
        <row r="1966">
          <cell r="K1966">
            <v>42142</v>
          </cell>
          <cell r="L1966">
            <v>5</v>
          </cell>
          <cell r="M1966">
            <v>2</v>
          </cell>
          <cell r="N1966" t="str">
            <v>2015Q2</v>
          </cell>
        </row>
        <row r="1967">
          <cell r="K1967">
            <v>42143</v>
          </cell>
          <cell r="L1967">
            <v>5</v>
          </cell>
          <cell r="M1967">
            <v>2</v>
          </cell>
          <cell r="N1967" t="str">
            <v>2015Q2</v>
          </cell>
        </row>
        <row r="1968">
          <cell r="K1968">
            <v>42144</v>
          </cell>
          <cell r="L1968">
            <v>5</v>
          </cell>
          <cell r="M1968">
            <v>2</v>
          </cell>
          <cell r="N1968" t="str">
            <v>2015Q2</v>
          </cell>
        </row>
        <row r="1969">
          <cell r="K1969">
            <v>42145</v>
          </cell>
          <cell r="L1969">
            <v>5</v>
          </cell>
          <cell r="M1969">
            <v>2</v>
          </cell>
          <cell r="N1969" t="str">
            <v>2015Q2</v>
          </cell>
        </row>
        <row r="1970">
          <cell r="K1970">
            <v>42146</v>
          </cell>
          <cell r="L1970">
            <v>5</v>
          </cell>
          <cell r="M1970">
            <v>2</v>
          </cell>
          <cell r="N1970" t="str">
            <v>2015Q2</v>
          </cell>
        </row>
        <row r="1971">
          <cell r="K1971">
            <v>42147</v>
          </cell>
          <cell r="L1971">
            <v>5</v>
          </cell>
          <cell r="M1971">
            <v>2</v>
          </cell>
          <cell r="N1971" t="str">
            <v>2015Q2</v>
          </cell>
        </row>
        <row r="1972">
          <cell r="K1972">
            <v>42148</v>
          </cell>
          <cell r="L1972">
            <v>5</v>
          </cell>
          <cell r="M1972">
            <v>2</v>
          </cell>
          <cell r="N1972" t="str">
            <v>2015Q2</v>
          </cell>
        </row>
        <row r="1973">
          <cell r="K1973">
            <v>42149</v>
          </cell>
          <cell r="L1973">
            <v>5</v>
          </cell>
          <cell r="M1973">
            <v>2</v>
          </cell>
          <cell r="N1973" t="str">
            <v>2015Q2</v>
          </cell>
        </row>
        <row r="1974">
          <cell r="K1974">
            <v>42150</v>
          </cell>
          <cell r="L1974">
            <v>5</v>
          </cell>
          <cell r="M1974">
            <v>2</v>
          </cell>
          <cell r="N1974" t="str">
            <v>2015Q2</v>
          </cell>
        </row>
        <row r="1975">
          <cell r="K1975">
            <v>42151</v>
          </cell>
          <cell r="L1975">
            <v>5</v>
          </cell>
          <cell r="M1975">
            <v>2</v>
          </cell>
          <cell r="N1975" t="str">
            <v>2015Q2</v>
          </cell>
        </row>
        <row r="1976">
          <cell r="K1976">
            <v>42152</v>
          </cell>
          <cell r="L1976">
            <v>5</v>
          </cell>
          <cell r="M1976">
            <v>2</v>
          </cell>
          <cell r="N1976" t="str">
            <v>2015Q2</v>
          </cell>
        </row>
        <row r="1977">
          <cell r="K1977">
            <v>42153</v>
          </cell>
          <cell r="L1977">
            <v>5</v>
          </cell>
          <cell r="M1977">
            <v>2</v>
          </cell>
          <cell r="N1977" t="str">
            <v>2015Q2</v>
          </cell>
        </row>
        <row r="1978">
          <cell r="K1978">
            <v>42154</v>
          </cell>
          <cell r="L1978">
            <v>5</v>
          </cell>
          <cell r="M1978">
            <v>2</v>
          </cell>
          <cell r="N1978" t="str">
            <v>2015Q2</v>
          </cell>
        </row>
        <row r="1979">
          <cell r="K1979">
            <v>42155</v>
          </cell>
          <cell r="L1979">
            <v>5</v>
          </cell>
          <cell r="M1979">
            <v>2</v>
          </cell>
          <cell r="N1979" t="str">
            <v>2015Q2</v>
          </cell>
        </row>
        <row r="1980">
          <cell r="K1980">
            <v>42156</v>
          </cell>
          <cell r="L1980">
            <v>6</v>
          </cell>
          <cell r="M1980">
            <v>2</v>
          </cell>
          <cell r="N1980" t="str">
            <v>2015Q2</v>
          </cell>
        </row>
        <row r="1981">
          <cell r="K1981">
            <v>42157</v>
          </cell>
          <cell r="L1981">
            <v>6</v>
          </cell>
          <cell r="M1981">
            <v>2</v>
          </cell>
          <cell r="N1981" t="str">
            <v>2015Q2</v>
          </cell>
        </row>
        <row r="1982">
          <cell r="K1982">
            <v>42158</v>
          </cell>
          <cell r="L1982">
            <v>6</v>
          </cell>
          <cell r="M1982">
            <v>2</v>
          </cell>
          <cell r="N1982" t="str">
            <v>2015Q2</v>
          </cell>
        </row>
        <row r="1983">
          <cell r="K1983">
            <v>42159</v>
          </cell>
          <cell r="L1983">
            <v>6</v>
          </cell>
          <cell r="M1983">
            <v>2</v>
          </cell>
          <cell r="N1983" t="str">
            <v>2015Q2</v>
          </cell>
        </row>
        <row r="1984">
          <cell r="K1984">
            <v>42160</v>
          </cell>
          <cell r="L1984">
            <v>6</v>
          </cell>
          <cell r="M1984">
            <v>2</v>
          </cell>
          <cell r="N1984" t="str">
            <v>2015Q2</v>
          </cell>
        </row>
        <row r="1985">
          <cell r="K1985">
            <v>42161</v>
          </cell>
          <cell r="L1985">
            <v>6</v>
          </cell>
          <cell r="M1985">
            <v>2</v>
          </cell>
          <cell r="N1985" t="str">
            <v>2015Q2</v>
          </cell>
        </row>
        <row r="1986">
          <cell r="K1986">
            <v>42162</v>
          </cell>
          <cell r="L1986">
            <v>6</v>
          </cell>
          <cell r="M1986">
            <v>2</v>
          </cell>
          <cell r="N1986" t="str">
            <v>2015Q2</v>
          </cell>
        </row>
        <row r="1987">
          <cell r="K1987">
            <v>42163</v>
          </cell>
          <cell r="L1987">
            <v>6</v>
          </cell>
          <cell r="M1987">
            <v>2</v>
          </cell>
          <cell r="N1987" t="str">
            <v>2015Q2</v>
          </cell>
        </row>
        <row r="1988">
          <cell r="K1988">
            <v>42164</v>
          </cell>
          <cell r="L1988">
            <v>6</v>
          </cell>
          <cell r="M1988">
            <v>2</v>
          </cell>
          <cell r="N1988" t="str">
            <v>2015Q2</v>
          </cell>
        </row>
        <row r="1989">
          <cell r="K1989">
            <v>42165</v>
          </cell>
          <cell r="L1989">
            <v>6</v>
          </cell>
          <cell r="M1989">
            <v>2</v>
          </cell>
          <cell r="N1989" t="str">
            <v>2015Q2</v>
          </cell>
        </row>
        <row r="1990">
          <cell r="K1990">
            <v>42166</v>
          </cell>
          <cell r="L1990">
            <v>6</v>
          </cell>
          <cell r="M1990">
            <v>2</v>
          </cell>
          <cell r="N1990" t="str">
            <v>2015Q2</v>
          </cell>
        </row>
        <row r="1991">
          <cell r="K1991">
            <v>42167</v>
          </cell>
          <cell r="L1991">
            <v>6</v>
          </cell>
          <cell r="M1991">
            <v>2</v>
          </cell>
          <cell r="N1991" t="str">
            <v>2015Q2</v>
          </cell>
        </row>
        <row r="1992">
          <cell r="K1992">
            <v>42168</v>
          </cell>
          <cell r="L1992">
            <v>6</v>
          </cell>
          <cell r="M1992">
            <v>2</v>
          </cell>
          <cell r="N1992" t="str">
            <v>2015Q2</v>
          </cell>
        </row>
        <row r="1993">
          <cell r="K1993">
            <v>42169</v>
          </cell>
          <cell r="L1993">
            <v>6</v>
          </cell>
          <cell r="M1993">
            <v>2</v>
          </cell>
          <cell r="N1993" t="str">
            <v>2015Q2</v>
          </cell>
        </row>
        <row r="1994">
          <cell r="K1994">
            <v>42170</v>
          </cell>
          <cell r="L1994">
            <v>6</v>
          </cell>
          <cell r="M1994">
            <v>2</v>
          </cell>
          <cell r="N1994" t="str">
            <v>2015Q2</v>
          </cell>
        </row>
        <row r="1995">
          <cell r="K1995">
            <v>42171</v>
          </cell>
          <cell r="L1995">
            <v>6</v>
          </cell>
          <cell r="M1995">
            <v>2</v>
          </cell>
          <cell r="N1995" t="str">
            <v>2015Q2</v>
          </cell>
        </row>
        <row r="1996">
          <cell r="K1996">
            <v>42172</v>
          </cell>
          <cell r="L1996">
            <v>6</v>
          </cell>
          <cell r="M1996">
            <v>2</v>
          </cell>
          <cell r="N1996" t="str">
            <v>2015Q2</v>
          </cell>
        </row>
        <row r="1997">
          <cell r="K1997">
            <v>42173</v>
          </cell>
          <cell r="L1997">
            <v>6</v>
          </cell>
          <cell r="M1997">
            <v>2</v>
          </cell>
          <cell r="N1997" t="str">
            <v>2015Q2</v>
          </cell>
        </row>
        <row r="1998">
          <cell r="K1998">
            <v>42174</v>
          </cell>
          <cell r="L1998">
            <v>6</v>
          </cell>
          <cell r="M1998">
            <v>2</v>
          </cell>
          <cell r="N1998" t="str">
            <v>2015Q2</v>
          </cell>
        </row>
        <row r="1999">
          <cell r="K1999">
            <v>42175</v>
          </cell>
          <cell r="L1999">
            <v>6</v>
          </cell>
          <cell r="M1999">
            <v>2</v>
          </cell>
          <cell r="N1999" t="str">
            <v>2015Q2</v>
          </cell>
        </row>
        <row r="2000">
          <cell r="K2000">
            <v>42176</v>
          </cell>
          <cell r="L2000">
            <v>6</v>
          </cell>
          <cell r="M2000">
            <v>2</v>
          </cell>
          <cell r="N2000" t="str">
            <v>2015Q2</v>
          </cell>
        </row>
        <row r="2001">
          <cell r="K2001">
            <v>42177</v>
          </cell>
          <cell r="L2001">
            <v>6</v>
          </cell>
          <cell r="M2001">
            <v>2</v>
          </cell>
          <cell r="N2001" t="str">
            <v>2015Q2</v>
          </cell>
        </row>
        <row r="2002">
          <cell r="K2002">
            <v>42178</v>
          </cell>
          <cell r="L2002">
            <v>6</v>
          </cell>
          <cell r="M2002">
            <v>2</v>
          </cell>
          <cell r="N2002" t="str">
            <v>2015Q2</v>
          </cell>
        </row>
        <row r="2003">
          <cell r="K2003">
            <v>42179</v>
          </cell>
          <cell r="L2003">
            <v>6</v>
          </cell>
          <cell r="M2003">
            <v>2</v>
          </cell>
          <cell r="N2003" t="str">
            <v>2015Q2</v>
          </cell>
        </row>
        <row r="2004">
          <cell r="K2004">
            <v>42180</v>
          </cell>
          <cell r="L2004">
            <v>6</v>
          </cell>
          <cell r="M2004">
            <v>2</v>
          </cell>
          <cell r="N2004" t="str">
            <v>2015Q2</v>
          </cell>
        </row>
        <row r="2005">
          <cell r="K2005">
            <v>42181</v>
          </cell>
          <cell r="L2005">
            <v>6</v>
          </cell>
          <cell r="M2005">
            <v>2</v>
          </cell>
          <cell r="N2005" t="str">
            <v>2015Q2</v>
          </cell>
        </row>
        <row r="2006">
          <cell r="K2006">
            <v>42182</v>
          </cell>
          <cell r="L2006">
            <v>6</v>
          </cell>
          <cell r="M2006">
            <v>2</v>
          </cell>
          <cell r="N2006" t="str">
            <v>2015Q2</v>
          </cell>
        </row>
        <row r="2007">
          <cell r="K2007">
            <v>42183</v>
          </cell>
          <cell r="L2007">
            <v>6</v>
          </cell>
          <cell r="M2007">
            <v>2</v>
          </cell>
          <cell r="N2007" t="str">
            <v>2015Q2</v>
          </cell>
        </row>
        <row r="2008">
          <cell r="K2008">
            <v>42184</v>
          </cell>
          <cell r="L2008">
            <v>6</v>
          </cell>
          <cell r="M2008">
            <v>2</v>
          </cell>
          <cell r="N2008" t="str">
            <v>2015Q2</v>
          </cell>
        </row>
        <row r="2009">
          <cell r="K2009">
            <v>42185</v>
          </cell>
          <cell r="L2009">
            <v>6</v>
          </cell>
          <cell r="M2009">
            <v>2</v>
          </cell>
          <cell r="N2009" t="str">
            <v>2015Q2</v>
          </cell>
        </row>
        <row r="2010">
          <cell r="K2010">
            <v>42186</v>
          </cell>
          <cell r="L2010">
            <v>7</v>
          </cell>
          <cell r="M2010">
            <v>3</v>
          </cell>
          <cell r="N2010" t="str">
            <v>2015Q3</v>
          </cell>
        </row>
        <row r="2011">
          <cell r="K2011">
            <v>42187</v>
          </cell>
          <cell r="L2011">
            <v>7</v>
          </cell>
          <cell r="M2011">
            <v>3</v>
          </cell>
          <cell r="N2011" t="str">
            <v>2015Q3</v>
          </cell>
        </row>
        <row r="2012">
          <cell r="K2012">
            <v>42188</v>
          </cell>
          <cell r="L2012">
            <v>7</v>
          </cell>
          <cell r="M2012">
            <v>3</v>
          </cell>
          <cell r="N2012" t="str">
            <v>2015Q3</v>
          </cell>
        </row>
        <row r="2013">
          <cell r="K2013">
            <v>42189</v>
          </cell>
          <cell r="L2013">
            <v>7</v>
          </cell>
          <cell r="M2013">
            <v>3</v>
          </cell>
          <cell r="N2013" t="str">
            <v>2015Q3</v>
          </cell>
        </row>
        <row r="2014">
          <cell r="K2014">
            <v>42190</v>
          </cell>
          <cell r="L2014">
            <v>7</v>
          </cell>
          <cell r="M2014">
            <v>3</v>
          </cell>
          <cell r="N2014" t="str">
            <v>2015Q3</v>
          </cell>
        </row>
        <row r="2015">
          <cell r="K2015">
            <v>42191</v>
          </cell>
          <cell r="L2015">
            <v>7</v>
          </cell>
          <cell r="M2015">
            <v>3</v>
          </cell>
          <cell r="N2015" t="str">
            <v>2015Q3</v>
          </cell>
        </row>
        <row r="2016">
          <cell r="K2016">
            <v>42192</v>
          </cell>
          <cell r="L2016">
            <v>7</v>
          </cell>
          <cell r="M2016">
            <v>3</v>
          </cell>
          <cell r="N2016" t="str">
            <v>2015Q3</v>
          </cell>
        </row>
        <row r="2017">
          <cell r="K2017">
            <v>42193</v>
          </cell>
          <cell r="L2017">
            <v>7</v>
          </cell>
          <cell r="M2017">
            <v>3</v>
          </cell>
          <cell r="N2017" t="str">
            <v>2015Q3</v>
          </cell>
        </row>
        <row r="2018">
          <cell r="K2018">
            <v>42194</v>
          </cell>
          <cell r="L2018">
            <v>7</v>
          </cell>
          <cell r="M2018">
            <v>3</v>
          </cell>
          <cell r="N2018" t="str">
            <v>2015Q3</v>
          </cell>
        </row>
        <row r="2019">
          <cell r="K2019">
            <v>42195</v>
          </cell>
          <cell r="L2019">
            <v>7</v>
          </cell>
          <cell r="M2019">
            <v>3</v>
          </cell>
          <cell r="N2019" t="str">
            <v>2015Q3</v>
          </cell>
        </row>
        <row r="2020">
          <cell r="K2020">
            <v>42196</v>
          </cell>
          <cell r="L2020">
            <v>7</v>
          </cell>
          <cell r="M2020">
            <v>3</v>
          </cell>
          <cell r="N2020" t="str">
            <v>2015Q3</v>
          </cell>
        </row>
        <row r="2021">
          <cell r="K2021">
            <v>42197</v>
          </cell>
          <cell r="L2021">
            <v>7</v>
          </cell>
          <cell r="M2021">
            <v>3</v>
          </cell>
          <cell r="N2021" t="str">
            <v>2015Q3</v>
          </cell>
        </row>
        <row r="2022">
          <cell r="K2022">
            <v>42198</v>
          </cell>
          <cell r="L2022">
            <v>7</v>
          </cell>
          <cell r="M2022">
            <v>3</v>
          </cell>
          <cell r="N2022" t="str">
            <v>2015Q3</v>
          </cell>
        </row>
        <row r="2023">
          <cell r="K2023">
            <v>42199</v>
          </cell>
          <cell r="L2023">
            <v>7</v>
          </cell>
          <cell r="M2023">
            <v>3</v>
          </cell>
          <cell r="N2023" t="str">
            <v>2015Q3</v>
          </cell>
        </row>
        <row r="2024">
          <cell r="K2024">
            <v>42200</v>
          </cell>
          <cell r="L2024">
            <v>7</v>
          </cell>
          <cell r="M2024">
            <v>3</v>
          </cell>
          <cell r="N2024" t="str">
            <v>2015Q3</v>
          </cell>
        </row>
        <row r="2025">
          <cell r="K2025">
            <v>42201</v>
          </cell>
          <cell r="L2025">
            <v>7</v>
          </cell>
          <cell r="M2025">
            <v>3</v>
          </cell>
          <cell r="N2025" t="str">
            <v>2015Q3</v>
          </cell>
        </row>
        <row r="2026">
          <cell r="K2026">
            <v>42202</v>
          </cell>
          <cell r="L2026">
            <v>7</v>
          </cell>
          <cell r="M2026">
            <v>3</v>
          </cell>
          <cell r="N2026" t="str">
            <v>2015Q3</v>
          </cell>
        </row>
        <row r="2027">
          <cell r="K2027">
            <v>42203</v>
          </cell>
          <cell r="L2027">
            <v>7</v>
          </cell>
          <cell r="M2027">
            <v>3</v>
          </cell>
          <cell r="N2027" t="str">
            <v>2015Q3</v>
          </cell>
        </row>
        <row r="2028">
          <cell r="K2028">
            <v>42204</v>
          </cell>
          <cell r="L2028">
            <v>7</v>
          </cell>
          <cell r="M2028">
            <v>3</v>
          </cell>
          <cell r="N2028" t="str">
            <v>2015Q3</v>
          </cell>
        </row>
        <row r="2029">
          <cell r="K2029">
            <v>42205</v>
          </cell>
          <cell r="L2029">
            <v>7</v>
          </cell>
          <cell r="M2029">
            <v>3</v>
          </cell>
          <cell r="N2029" t="str">
            <v>2015Q3</v>
          </cell>
        </row>
        <row r="2030">
          <cell r="K2030">
            <v>42206</v>
          </cell>
          <cell r="L2030">
            <v>7</v>
          </cell>
          <cell r="M2030">
            <v>3</v>
          </cell>
          <cell r="N2030" t="str">
            <v>2015Q3</v>
          </cell>
        </row>
        <row r="2031">
          <cell r="K2031">
            <v>42207</v>
          </cell>
          <cell r="L2031">
            <v>7</v>
          </cell>
          <cell r="M2031">
            <v>3</v>
          </cell>
          <cell r="N2031" t="str">
            <v>2015Q3</v>
          </cell>
        </row>
        <row r="2032">
          <cell r="K2032">
            <v>42208</v>
          </cell>
          <cell r="L2032">
            <v>7</v>
          </cell>
          <cell r="M2032">
            <v>3</v>
          </cell>
          <cell r="N2032" t="str">
            <v>2015Q3</v>
          </cell>
        </row>
        <row r="2033">
          <cell r="K2033">
            <v>42209</v>
          </cell>
          <cell r="L2033">
            <v>7</v>
          </cell>
          <cell r="M2033">
            <v>3</v>
          </cell>
          <cell r="N2033" t="str">
            <v>2015Q3</v>
          </cell>
        </row>
        <row r="2034">
          <cell r="K2034">
            <v>42210</v>
          </cell>
          <cell r="L2034">
            <v>7</v>
          </cell>
          <cell r="M2034">
            <v>3</v>
          </cell>
          <cell r="N2034" t="str">
            <v>2015Q3</v>
          </cell>
        </row>
        <row r="2035">
          <cell r="K2035">
            <v>42211</v>
          </cell>
          <cell r="L2035">
            <v>7</v>
          </cell>
          <cell r="M2035">
            <v>3</v>
          </cell>
          <cell r="N2035" t="str">
            <v>2015Q3</v>
          </cell>
        </row>
        <row r="2036">
          <cell r="K2036">
            <v>42212</v>
          </cell>
          <cell r="L2036">
            <v>7</v>
          </cell>
          <cell r="M2036">
            <v>3</v>
          </cell>
          <cell r="N2036" t="str">
            <v>2015Q3</v>
          </cell>
        </row>
        <row r="2037">
          <cell r="K2037">
            <v>42213</v>
          </cell>
          <cell r="L2037">
            <v>7</v>
          </cell>
          <cell r="M2037">
            <v>3</v>
          </cell>
          <cell r="N2037" t="str">
            <v>2015Q3</v>
          </cell>
        </row>
        <row r="2038">
          <cell r="K2038">
            <v>42214</v>
          </cell>
          <cell r="L2038">
            <v>7</v>
          </cell>
          <cell r="M2038">
            <v>3</v>
          </cell>
          <cell r="N2038" t="str">
            <v>2015Q3</v>
          </cell>
        </row>
        <row r="2039">
          <cell r="K2039">
            <v>42215</v>
          </cell>
          <cell r="L2039">
            <v>7</v>
          </cell>
          <cell r="M2039">
            <v>3</v>
          </cell>
          <cell r="N2039" t="str">
            <v>2015Q3</v>
          </cell>
        </row>
        <row r="2040">
          <cell r="K2040">
            <v>42216</v>
          </cell>
          <cell r="L2040">
            <v>7</v>
          </cell>
          <cell r="M2040">
            <v>3</v>
          </cell>
          <cell r="N2040" t="str">
            <v>2015Q3</v>
          </cell>
        </row>
        <row r="2041">
          <cell r="K2041">
            <v>42217</v>
          </cell>
          <cell r="L2041">
            <v>8</v>
          </cell>
          <cell r="M2041">
            <v>3</v>
          </cell>
          <cell r="N2041" t="str">
            <v>2015Q3</v>
          </cell>
        </row>
        <row r="2042">
          <cell r="K2042">
            <v>42218</v>
          </cell>
          <cell r="L2042">
            <v>8</v>
          </cell>
          <cell r="M2042">
            <v>3</v>
          </cell>
          <cell r="N2042" t="str">
            <v>2015Q3</v>
          </cell>
        </row>
        <row r="2043">
          <cell r="K2043">
            <v>42219</v>
          </cell>
          <cell r="L2043">
            <v>8</v>
          </cell>
          <cell r="M2043">
            <v>3</v>
          </cell>
          <cell r="N2043" t="str">
            <v>2015Q3</v>
          </cell>
        </row>
        <row r="2044">
          <cell r="K2044">
            <v>42220</v>
          </cell>
          <cell r="L2044">
            <v>8</v>
          </cell>
          <cell r="M2044">
            <v>3</v>
          </cell>
          <cell r="N2044" t="str">
            <v>2015Q3</v>
          </cell>
        </row>
        <row r="2045">
          <cell r="K2045">
            <v>42221</v>
          </cell>
          <cell r="L2045">
            <v>8</v>
          </cell>
          <cell r="M2045">
            <v>3</v>
          </cell>
          <cell r="N2045" t="str">
            <v>2015Q3</v>
          </cell>
        </row>
        <row r="2046">
          <cell r="K2046">
            <v>42222</v>
          </cell>
          <cell r="L2046">
            <v>8</v>
          </cell>
          <cell r="M2046">
            <v>3</v>
          </cell>
          <cell r="N2046" t="str">
            <v>2015Q3</v>
          </cell>
        </row>
        <row r="2047">
          <cell r="K2047">
            <v>42223</v>
          </cell>
          <cell r="L2047">
            <v>8</v>
          </cell>
          <cell r="M2047">
            <v>3</v>
          </cell>
          <cell r="N2047" t="str">
            <v>2015Q3</v>
          </cell>
        </row>
        <row r="2048">
          <cell r="K2048">
            <v>42224</v>
          </cell>
          <cell r="L2048">
            <v>8</v>
          </cell>
          <cell r="M2048">
            <v>3</v>
          </cell>
          <cell r="N2048" t="str">
            <v>2015Q3</v>
          </cell>
        </row>
        <row r="2049">
          <cell r="K2049">
            <v>42225</v>
          </cell>
          <cell r="L2049">
            <v>8</v>
          </cell>
          <cell r="M2049">
            <v>3</v>
          </cell>
          <cell r="N2049" t="str">
            <v>2015Q3</v>
          </cell>
        </row>
        <row r="2050">
          <cell r="K2050">
            <v>42226</v>
          </cell>
          <cell r="L2050">
            <v>8</v>
          </cell>
          <cell r="M2050">
            <v>3</v>
          </cell>
          <cell r="N2050" t="str">
            <v>2015Q3</v>
          </cell>
        </row>
        <row r="2051">
          <cell r="K2051">
            <v>42227</v>
          </cell>
          <cell r="L2051">
            <v>8</v>
          </cell>
          <cell r="M2051">
            <v>3</v>
          </cell>
          <cell r="N2051" t="str">
            <v>2015Q3</v>
          </cell>
        </row>
        <row r="2052">
          <cell r="K2052">
            <v>42228</v>
          </cell>
          <cell r="L2052">
            <v>8</v>
          </cell>
          <cell r="M2052">
            <v>3</v>
          </cell>
          <cell r="N2052" t="str">
            <v>2015Q3</v>
          </cell>
        </row>
        <row r="2053">
          <cell r="K2053">
            <v>42229</v>
          </cell>
          <cell r="L2053">
            <v>8</v>
          </cell>
          <cell r="M2053">
            <v>3</v>
          </cell>
          <cell r="N2053" t="str">
            <v>2015Q3</v>
          </cell>
        </row>
        <row r="2054">
          <cell r="K2054">
            <v>42230</v>
          </cell>
          <cell r="L2054">
            <v>8</v>
          </cell>
          <cell r="M2054">
            <v>3</v>
          </cell>
          <cell r="N2054" t="str">
            <v>2015Q3</v>
          </cell>
        </row>
        <row r="2055">
          <cell r="K2055">
            <v>42231</v>
          </cell>
          <cell r="L2055">
            <v>8</v>
          </cell>
          <cell r="M2055">
            <v>3</v>
          </cell>
          <cell r="N2055" t="str">
            <v>2015Q3</v>
          </cell>
        </row>
        <row r="2056">
          <cell r="K2056">
            <v>42232</v>
          </cell>
          <cell r="L2056">
            <v>8</v>
          </cell>
          <cell r="M2056">
            <v>3</v>
          </cell>
          <cell r="N2056" t="str">
            <v>2015Q3</v>
          </cell>
        </row>
        <row r="2057">
          <cell r="K2057">
            <v>42233</v>
          </cell>
          <cell r="L2057">
            <v>8</v>
          </cell>
          <cell r="M2057">
            <v>3</v>
          </cell>
          <cell r="N2057" t="str">
            <v>2015Q3</v>
          </cell>
        </row>
        <row r="2058">
          <cell r="K2058">
            <v>42234</v>
          </cell>
          <cell r="L2058">
            <v>8</v>
          </cell>
          <cell r="M2058">
            <v>3</v>
          </cell>
          <cell r="N2058" t="str">
            <v>2015Q3</v>
          </cell>
        </row>
        <row r="2059">
          <cell r="K2059">
            <v>42235</v>
          </cell>
          <cell r="L2059">
            <v>8</v>
          </cell>
          <cell r="M2059">
            <v>3</v>
          </cell>
          <cell r="N2059" t="str">
            <v>2015Q3</v>
          </cell>
        </row>
        <row r="2060">
          <cell r="K2060">
            <v>42236</v>
          </cell>
          <cell r="L2060">
            <v>8</v>
          </cell>
          <cell r="M2060">
            <v>3</v>
          </cell>
          <cell r="N2060" t="str">
            <v>2015Q3</v>
          </cell>
        </row>
        <row r="2061">
          <cell r="K2061">
            <v>42237</v>
          </cell>
          <cell r="L2061">
            <v>8</v>
          </cell>
          <cell r="M2061">
            <v>3</v>
          </cell>
          <cell r="N2061" t="str">
            <v>2015Q3</v>
          </cell>
        </row>
        <row r="2062">
          <cell r="K2062">
            <v>42238</v>
          </cell>
          <cell r="L2062">
            <v>8</v>
          </cell>
          <cell r="M2062">
            <v>3</v>
          </cell>
          <cell r="N2062" t="str">
            <v>2015Q3</v>
          </cell>
        </row>
        <row r="2063">
          <cell r="K2063">
            <v>42239</v>
          </cell>
          <cell r="L2063">
            <v>8</v>
          </cell>
          <cell r="M2063">
            <v>3</v>
          </cell>
          <cell r="N2063" t="str">
            <v>2015Q3</v>
          </cell>
        </row>
        <row r="2064">
          <cell r="K2064">
            <v>42240</v>
          </cell>
          <cell r="L2064">
            <v>8</v>
          </cell>
          <cell r="M2064">
            <v>3</v>
          </cell>
          <cell r="N2064" t="str">
            <v>2015Q3</v>
          </cell>
        </row>
        <row r="2065">
          <cell r="K2065">
            <v>42241</v>
          </cell>
          <cell r="L2065">
            <v>8</v>
          </cell>
          <cell r="M2065">
            <v>3</v>
          </cell>
          <cell r="N2065" t="str">
            <v>2015Q3</v>
          </cell>
        </row>
        <row r="2066">
          <cell r="K2066">
            <v>42242</v>
          </cell>
          <cell r="L2066">
            <v>8</v>
          </cell>
          <cell r="M2066">
            <v>3</v>
          </cell>
          <cell r="N2066" t="str">
            <v>2015Q3</v>
          </cell>
        </row>
        <row r="2067">
          <cell r="K2067">
            <v>42243</v>
          </cell>
          <cell r="L2067">
            <v>8</v>
          </cell>
          <cell r="M2067">
            <v>3</v>
          </cell>
          <cell r="N2067" t="str">
            <v>2015Q3</v>
          </cell>
        </row>
        <row r="2068">
          <cell r="K2068">
            <v>42244</v>
          </cell>
          <cell r="L2068">
            <v>8</v>
          </cell>
          <cell r="M2068">
            <v>3</v>
          </cell>
          <cell r="N2068" t="str">
            <v>2015Q3</v>
          </cell>
        </row>
        <row r="2069">
          <cell r="K2069">
            <v>42245</v>
          </cell>
          <cell r="L2069">
            <v>8</v>
          </cell>
          <cell r="M2069">
            <v>3</v>
          </cell>
          <cell r="N2069" t="str">
            <v>2015Q3</v>
          </cell>
        </row>
        <row r="2070">
          <cell r="K2070">
            <v>42246</v>
          </cell>
          <cell r="L2070">
            <v>8</v>
          </cell>
          <cell r="M2070">
            <v>3</v>
          </cell>
          <cell r="N2070" t="str">
            <v>2015Q3</v>
          </cell>
        </row>
        <row r="2071">
          <cell r="K2071">
            <v>42247</v>
          </cell>
          <cell r="L2071">
            <v>8</v>
          </cell>
          <cell r="M2071">
            <v>3</v>
          </cell>
          <cell r="N2071" t="str">
            <v>2015Q3</v>
          </cell>
        </row>
        <row r="2072">
          <cell r="K2072">
            <v>42248</v>
          </cell>
          <cell r="L2072">
            <v>9</v>
          </cell>
          <cell r="M2072">
            <v>3</v>
          </cell>
          <cell r="N2072" t="str">
            <v>2015Q3</v>
          </cell>
        </row>
        <row r="2073">
          <cell r="K2073">
            <v>42249</v>
          </cell>
          <cell r="L2073">
            <v>9</v>
          </cell>
          <cell r="M2073">
            <v>3</v>
          </cell>
          <cell r="N2073" t="str">
            <v>2015Q3</v>
          </cell>
        </row>
        <row r="2074">
          <cell r="K2074">
            <v>42250</v>
          </cell>
          <cell r="L2074">
            <v>9</v>
          </cell>
          <cell r="M2074">
            <v>3</v>
          </cell>
          <cell r="N2074" t="str">
            <v>2015Q3</v>
          </cell>
        </row>
        <row r="2075">
          <cell r="K2075">
            <v>42251</v>
          </cell>
          <cell r="L2075">
            <v>9</v>
          </cell>
          <cell r="M2075">
            <v>3</v>
          </cell>
          <cell r="N2075" t="str">
            <v>2015Q3</v>
          </cell>
        </row>
        <row r="2076">
          <cell r="K2076">
            <v>42252</v>
          </cell>
          <cell r="L2076">
            <v>9</v>
          </cell>
          <cell r="M2076">
            <v>3</v>
          </cell>
          <cell r="N2076" t="str">
            <v>2015Q3</v>
          </cell>
        </row>
        <row r="2077">
          <cell r="K2077">
            <v>42253</v>
          </cell>
          <cell r="L2077">
            <v>9</v>
          </cell>
          <cell r="M2077">
            <v>3</v>
          </cell>
          <cell r="N2077" t="str">
            <v>2015Q3</v>
          </cell>
        </row>
        <row r="2078">
          <cell r="K2078">
            <v>42254</v>
          </cell>
          <cell r="L2078">
            <v>9</v>
          </cell>
          <cell r="M2078">
            <v>3</v>
          </cell>
          <cell r="N2078" t="str">
            <v>2015Q3</v>
          </cell>
        </row>
        <row r="2079">
          <cell r="K2079">
            <v>42255</v>
          </cell>
          <cell r="L2079">
            <v>9</v>
          </cell>
          <cell r="M2079">
            <v>3</v>
          </cell>
          <cell r="N2079" t="str">
            <v>2015Q3</v>
          </cell>
        </row>
        <row r="2080">
          <cell r="K2080">
            <v>42256</v>
          </cell>
          <cell r="L2080">
            <v>9</v>
          </cell>
          <cell r="M2080">
            <v>3</v>
          </cell>
          <cell r="N2080" t="str">
            <v>2015Q3</v>
          </cell>
        </row>
        <row r="2081">
          <cell r="K2081">
            <v>42257</v>
          </cell>
          <cell r="L2081">
            <v>9</v>
          </cell>
          <cell r="M2081">
            <v>3</v>
          </cell>
          <cell r="N2081" t="str">
            <v>2015Q3</v>
          </cell>
        </row>
        <row r="2082">
          <cell r="K2082">
            <v>42258</v>
          </cell>
          <cell r="L2082">
            <v>9</v>
          </cell>
          <cell r="M2082">
            <v>3</v>
          </cell>
          <cell r="N2082" t="str">
            <v>2015Q3</v>
          </cell>
        </row>
        <row r="2083">
          <cell r="K2083">
            <v>42259</v>
          </cell>
          <cell r="L2083">
            <v>9</v>
          </cell>
          <cell r="M2083">
            <v>3</v>
          </cell>
          <cell r="N2083" t="str">
            <v>2015Q3</v>
          </cell>
        </row>
        <row r="2084">
          <cell r="K2084">
            <v>42260</v>
          </cell>
          <cell r="L2084">
            <v>9</v>
          </cell>
          <cell r="M2084">
            <v>3</v>
          </cell>
          <cell r="N2084" t="str">
            <v>2015Q3</v>
          </cell>
        </row>
        <row r="2085">
          <cell r="K2085">
            <v>42261</v>
          </cell>
          <cell r="L2085">
            <v>9</v>
          </cell>
          <cell r="M2085">
            <v>3</v>
          </cell>
          <cell r="N2085" t="str">
            <v>2015Q3</v>
          </cell>
        </row>
        <row r="2086">
          <cell r="K2086">
            <v>42262</v>
          </cell>
          <cell r="L2086">
            <v>9</v>
          </cell>
          <cell r="M2086">
            <v>3</v>
          </cell>
          <cell r="N2086" t="str">
            <v>2015Q3</v>
          </cell>
        </row>
        <row r="2087">
          <cell r="K2087">
            <v>42263</v>
          </cell>
          <cell r="L2087">
            <v>9</v>
          </cell>
          <cell r="M2087">
            <v>3</v>
          </cell>
          <cell r="N2087" t="str">
            <v>2015Q3</v>
          </cell>
        </row>
        <row r="2088">
          <cell r="K2088">
            <v>42264</v>
          </cell>
          <cell r="L2088">
            <v>9</v>
          </cell>
          <cell r="M2088">
            <v>3</v>
          </cell>
          <cell r="N2088" t="str">
            <v>2015Q3</v>
          </cell>
        </row>
        <row r="2089">
          <cell r="K2089">
            <v>42265</v>
          </cell>
          <cell r="L2089">
            <v>9</v>
          </cell>
          <cell r="M2089">
            <v>3</v>
          </cell>
          <cell r="N2089" t="str">
            <v>2015Q3</v>
          </cell>
        </row>
        <row r="2090">
          <cell r="K2090">
            <v>42266</v>
          </cell>
          <cell r="L2090">
            <v>9</v>
          </cell>
          <cell r="M2090">
            <v>3</v>
          </cell>
          <cell r="N2090" t="str">
            <v>2015Q3</v>
          </cell>
        </row>
        <row r="2091">
          <cell r="K2091">
            <v>42267</v>
          </cell>
          <cell r="L2091">
            <v>9</v>
          </cell>
          <cell r="M2091">
            <v>3</v>
          </cell>
          <cell r="N2091" t="str">
            <v>2015Q3</v>
          </cell>
        </row>
        <row r="2092">
          <cell r="K2092">
            <v>42268</v>
          </cell>
          <cell r="L2092">
            <v>9</v>
          </cell>
          <cell r="M2092">
            <v>3</v>
          </cell>
          <cell r="N2092" t="str">
            <v>2015Q3</v>
          </cell>
        </row>
        <row r="2093">
          <cell r="K2093">
            <v>42269</v>
          </cell>
          <cell r="L2093">
            <v>9</v>
          </cell>
          <cell r="M2093">
            <v>3</v>
          </cell>
          <cell r="N2093" t="str">
            <v>2015Q3</v>
          </cell>
        </row>
        <row r="2094">
          <cell r="K2094">
            <v>42270</v>
          </cell>
          <cell r="L2094">
            <v>9</v>
          </cell>
          <cell r="M2094">
            <v>3</v>
          </cell>
          <cell r="N2094" t="str">
            <v>2015Q3</v>
          </cell>
        </row>
        <row r="2095">
          <cell r="K2095">
            <v>42271</v>
          </cell>
          <cell r="L2095">
            <v>9</v>
          </cell>
          <cell r="M2095">
            <v>3</v>
          </cell>
          <cell r="N2095" t="str">
            <v>2015Q3</v>
          </cell>
        </row>
        <row r="2096">
          <cell r="K2096">
            <v>42272</v>
          </cell>
          <cell r="L2096">
            <v>9</v>
          </cell>
          <cell r="M2096">
            <v>3</v>
          </cell>
          <cell r="N2096" t="str">
            <v>2015Q3</v>
          </cell>
        </row>
        <row r="2097">
          <cell r="K2097">
            <v>42273</v>
          </cell>
          <cell r="L2097">
            <v>9</v>
          </cell>
          <cell r="M2097">
            <v>3</v>
          </cell>
          <cell r="N2097" t="str">
            <v>2015Q3</v>
          </cell>
        </row>
        <row r="2098">
          <cell r="K2098">
            <v>42274</v>
          </cell>
          <cell r="L2098">
            <v>9</v>
          </cell>
          <cell r="M2098">
            <v>3</v>
          </cell>
          <cell r="N2098" t="str">
            <v>2015Q3</v>
          </cell>
        </row>
        <row r="2099">
          <cell r="K2099">
            <v>42275</v>
          </cell>
          <cell r="L2099">
            <v>9</v>
          </cell>
          <cell r="M2099">
            <v>3</v>
          </cell>
          <cell r="N2099" t="str">
            <v>2015Q3</v>
          </cell>
        </row>
        <row r="2100">
          <cell r="K2100">
            <v>42276</v>
          </cell>
          <cell r="L2100">
            <v>9</v>
          </cell>
          <cell r="M2100">
            <v>3</v>
          </cell>
          <cell r="N2100" t="str">
            <v>2015Q3</v>
          </cell>
        </row>
        <row r="2101">
          <cell r="K2101">
            <v>42277</v>
          </cell>
          <cell r="L2101">
            <v>9</v>
          </cell>
          <cell r="M2101">
            <v>3</v>
          </cell>
          <cell r="N2101" t="str">
            <v>2015Q3</v>
          </cell>
        </row>
        <row r="2102">
          <cell r="K2102">
            <v>42278</v>
          </cell>
          <cell r="L2102">
            <v>10</v>
          </cell>
          <cell r="M2102">
            <v>4</v>
          </cell>
          <cell r="N2102" t="str">
            <v>2015Q4</v>
          </cell>
        </row>
        <row r="2103">
          <cell r="K2103">
            <v>42279</v>
          </cell>
          <cell r="L2103">
            <v>10</v>
          </cell>
          <cell r="M2103">
            <v>4</v>
          </cell>
          <cell r="N2103" t="str">
            <v>2015Q4</v>
          </cell>
        </row>
        <row r="2104">
          <cell r="K2104">
            <v>42280</v>
          </cell>
          <cell r="L2104">
            <v>10</v>
          </cell>
          <cell r="M2104">
            <v>4</v>
          </cell>
          <cell r="N2104" t="str">
            <v>2015Q4</v>
          </cell>
        </row>
        <row r="2105">
          <cell r="K2105">
            <v>42281</v>
          </cell>
          <cell r="L2105">
            <v>10</v>
          </cell>
          <cell r="M2105">
            <v>4</v>
          </cell>
          <cell r="N2105" t="str">
            <v>2015Q4</v>
          </cell>
        </row>
        <row r="2106">
          <cell r="K2106">
            <v>42282</v>
          </cell>
          <cell r="L2106">
            <v>10</v>
          </cell>
          <cell r="M2106">
            <v>4</v>
          </cell>
          <cell r="N2106" t="str">
            <v>2015Q4</v>
          </cell>
        </row>
        <row r="2107">
          <cell r="K2107">
            <v>42283</v>
          </cell>
          <cell r="L2107">
            <v>10</v>
          </cell>
          <cell r="M2107">
            <v>4</v>
          </cell>
          <cell r="N2107" t="str">
            <v>2015Q4</v>
          </cell>
        </row>
        <row r="2108">
          <cell r="K2108">
            <v>42284</v>
          </cell>
          <cell r="L2108">
            <v>10</v>
          </cell>
          <cell r="M2108">
            <v>4</v>
          </cell>
          <cell r="N2108" t="str">
            <v>2015Q4</v>
          </cell>
        </row>
        <row r="2109">
          <cell r="K2109">
            <v>42285</v>
          </cell>
          <cell r="L2109">
            <v>10</v>
          </cell>
          <cell r="M2109">
            <v>4</v>
          </cell>
          <cell r="N2109" t="str">
            <v>2015Q4</v>
          </cell>
        </row>
        <row r="2110">
          <cell r="K2110">
            <v>42286</v>
          </cell>
          <cell r="L2110">
            <v>10</v>
          </cell>
          <cell r="M2110">
            <v>4</v>
          </cell>
          <cell r="N2110" t="str">
            <v>2015Q4</v>
          </cell>
        </row>
        <row r="2111">
          <cell r="K2111">
            <v>42287</v>
          </cell>
          <cell r="L2111">
            <v>10</v>
          </cell>
          <cell r="M2111">
            <v>4</v>
          </cell>
          <cell r="N2111" t="str">
            <v>2015Q4</v>
          </cell>
        </row>
        <row r="2112">
          <cell r="K2112">
            <v>42288</v>
          </cell>
          <cell r="L2112">
            <v>10</v>
          </cell>
          <cell r="M2112">
            <v>4</v>
          </cell>
          <cell r="N2112" t="str">
            <v>2015Q4</v>
          </cell>
        </row>
        <row r="2113">
          <cell r="K2113">
            <v>42289</v>
          </cell>
          <cell r="L2113">
            <v>10</v>
          </cell>
          <cell r="M2113">
            <v>4</v>
          </cell>
          <cell r="N2113" t="str">
            <v>2015Q4</v>
          </cell>
        </row>
        <row r="2114">
          <cell r="K2114">
            <v>42290</v>
          </cell>
          <cell r="L2114">
            <v>10</v>
          </cell>
          <cell r="M2114">
            <v>4</v>
          </cell>
          <cell r="N2114" t="str">
            <v>2015Q4</v>
          </cell>
        </row>
        <row r="2115">
          <cell r="K2115">
            <v>42291</v>
          </cell>
          <cell r="L2115">
            <v>10</v>
          </cell>
          <cell r="M2115">
            <v>4</v>
          </cell>
          <cell r="N2115" t="str">
            <v>2015Q4</v>
          </cell>
        </row>
        <row r="2116">
          <cell r="K2116">
            <v>42292</v>
          </cell>
          <cell r="L2116">
            <v>10</v>
          </cell>
          <cell r="M2116">
            <v>4</v>
          </cell>
          <cell r="N2116" t="str">
            <v>2015Q4</v>
          </cell>
        </row>
        <row r="2117">
          <cell r="K2117">
            <v>42293</v>
          </cell>
          <cell r="L2117">
            <v>10</v>
          </cell>
          <cell r="M2117">
            <v>4</v>
          </cell>
          <cell r="N2117" t="str">
            <v>2015Q4</v>
          </cell>
        </row>
        <row r="2118">
          <cell r="K2118">
            <v>42294</v>
          </cell>
          <cell r="L2118">
            <v>10</v>
          </cell>
          <cell r="M2118">
            <v>4</v>
          </cell>
          <cell r="N2118" t="str">
            <v>2015Q4</v>
          </cell>
        </row>
        <row r="2119">
          <cell r="K2119">
            <v>42295</v>
          </cell>
          <cell r="L2119">
            <v>10</v>
          </cell>
          <cell r="M2119">
            <v>4</v>
          </cell>
          <cell r="N2119" t="str">
            <v>2015Q4</v>
          </cell>
        </row>
        <row r="2120">
          <cell r="K2120">
            <v>42296</v>
          </cell>
          <cell r="L2120">
            <v>10</v>
          </cell>
          <cell r="M2120">
            <v>4</v>
          </cell>
          <cell r="N2120" t="str">
            <v>2015Q4</v>
          </cell>
        </row>
        <row r="2121">
          <cell r="K2121">
            <v>42297</v>
          </cell>
          <cell r="L2121">
            <v>10</v>
          </cell>
          <cell r="M2121">
            <v>4</v>
          </cell>
          <cell r="N2121" t="str">
            <v>2015Q4</v>
          </cell>
        </row>
        <row r="2122">
          <cell r="K2122">
            <v>42298</v>
          </cell>
          <cell r="L2122">
            <v>10</v>
          </cell>
          <cell r="M2122">
            <v>4</v>
          </cell>
          <cell r="N2122" t="str">
            <v>2015Q4</v>
          </cell>
        </row>
        <row r="2123">
          <cell r="K2123">
            <v>42299</v>
          </cell>
          <cell r="L2123">
            <v>10</v>
          </cell>
          <cell r="M2123">
            <v>4</v>
          </cell>
          <cell r="N2123" t="str">
            <v>2015Q4</v>
          </cell>
        </row>
        <row r="2124">
          <cell r="K2124">
            <v>42300</v>
          </cell>
          <cell r="L2124">
            <v>10</v>
          </cell>
          <cell r="M2124">
            <v>4</v>
          </cell>
          <cell r="N2124" t="str">
            <v>2015Q4</v>
          </cell>
        </row>
        <row r="2125">
          <cell r="K2125">
            <v>42301</v>
          </cell>
          <cell r="L2125">
            <v>10</v>
          </cell>
          <cell r="M2125">
            <v>4</v>
          </cell>
          <cell r="N2125" t="str">
            <v>2015Q4</v>
          </cell>
        </row>
        <row r="2126">
          <cell r="K2126">
            <v>42302</v>
          </cell>
          <cell r="L2126">
            <v>10</v>
          </cell>
          <cell r="M2126">
            <v>4</v>
          </cell>
          <cell r="N2126" t="str">
            <v>2015Q4</v>
          </cell>
        </row>
        <row r="2127">
          <cell r="K2127">
            <v>42303</v>
          </cell>
          <cell r="L2127">
            <v>10</v>
          </cell>
          <cell r="M2127">
            <v>4</v>
          </cell>
          <cell r="N2127" t="str">
            <v>2015Q4</v>
          </cell>
        </row>
        <row r="2128">
          <cell r="K2128">
            <v>42304</v>
          </cell>
          <cell r="L2128">
            <v>10</v>
          </cell>
          <cell r="M2128">
            <v>4</v>
          </cell>
          <cell r="N2128" t="str">
            <v>2015Q4</v>
          </cell>
        </row>
        <row r="2129">
          <cell r="K2129">
            <v>42305</v>
          </cell>
          <cell r="L2129">
            <v>10</v>
          </cell>
          <cell r="M2129">
            <v>4</v>
          </cell>
          <cell r="N2129" t="str">
            <v>2015Q4</v>
          </cell>
        </row>
        <row r="2130">
          <cell r="K2130">
            <v>42306</v>
          </cell>
          <cell r="L2130">
            <v>10</v>
          </cell>
          <cell r="M2130">
            <v>4</v>
          </cell>
          <cell r="N2130" t="str">
            <v>2015Q4</v>
          </cell>
        </row>
        <row r="2131">
          <cell r="K2131">
            <v>42307</v>
          </cell>
          <cell r="L2131">
            <v>10</v>
          </cell>
          <cell r="M2131">
            <v>4</v>
          </cell>
          <cell r="N2131" t="str">
            <v>2015Q4</v>
          </cell>
        </row>
        <row r="2132">
          <cell r="K2132">
            <v>42308</v>
          </cell>
          <cell r="L2132">
            <v>10</v>
          </cell>
          <cell r="M2132">
            <v>4</v>
          </cell>
          <cell r="N2132" t="str">
            <v>2015Q4</v>
          </cell>
        </row>
        <row r="2133">
          <cell r="K2133">
            <v>42309</v>
          </cell>
          <cell r="L2133">
            <v>11</v>
          </cell>
          <cell r="M2133">
            <v>4</v>
          </cell>
          <cell r="N2133" t="str">
            <v>2015Q4</v>
          </cell>
        </row>
        <row r="2134">
          <cell r="K2134">
            <v>42310</v>
          </cell>
          <cell r="L2134">
            <v>11</v>
          </cell>
          <cell r="M2134">
            <v>4</v>
          </cell>
          <cell r="N2134" t="str">
            <v>2015Q4</v>
          </cell>
        </row>
        <row r="2135">
          <cell r="K2135">
            <v>42311</v>
          </cell>
          <cell r="L2135">
            <v>11</v>
          </cell>
          <cell r="M2135">
            <v>4</v>
          </cell>
          <cell r="N2135" t="str">
            <v>2015Q4</v>
          </cell>
        </row>
        <row r="2136">
          <cell r="K2136">
            <v>42312</v>
          </cell>
          <cell r="L2136">
            <v>11</v>
          </cell>
          <cell r="M2136">
            <v>4</v>
          </cell>
          <cell r="N2136" t="str">
            <v>2015Q4</v>
          </cell>
        </row>
        <row r="2137">
          <cell r="K2137">
            <v>42313</v>
          </cell>
          <cell r="L2137">
            <v>11</v>
          </cell>
          <cell r="M2137">
            <v>4</v>
          </cell>
          <cell r="N2137" t="str">
            <v>2015Q4</v>
          </cell>
        </row>
        <row r="2138">
          <cell r="K2138">
            <v>42314</v>
          </cell>
          <cell r="L2138">
            <v>11</v>
          </cell>
          <cell r="M2138">
            <v>4</v>
          </cell>
          <cell r="N2138" t="str">
            <v>2015Q4</v>
          </cell>
        </row>
        <row r="2139">
          <cell r="K2139">
            <v>42315</v>
          </cell>
          <cell r="L2139">
            <v>11</v>
          </cell>
          <cell r="M2139">
            <v>4</v>
          </cell>
          <cell r="N2139" t="str">
            <v>2015Q4</v>
          </cell>
        </row>
        <row r="2140">
          <cell r="K2140">
            <v>42316</v>
          </cell>
          <cell r="L2140">
            <v>11</v>
          </cell>
          <cell r="M2140">
            <v>4</v>
          </cell>
          <cell r="N2140" t="str">
            <v>2015Q4</v>
          </cell>
        </row>
        <row r="2141">
          <cell r="K2141">
            <v>42317</v>
          </cell>
          <cell r="L2141">
            <v>11</v>
          </cell>
          <cell r="M2141">
            <v>4</v>
          </cell>
          <cell r="N2141" t="str">
            <v>2015Q4</v>
          </cell>
        </row>
        <row r="2142">
          <cell r="K2142">
            <v>42318</v>
          </cell>
          <cell r="L2142">
            <v>11</v>
          </cell>
          <cell r="M2142">
            <v>4</v>
          </cell>
          <cell r="N2142" t="str">
            <v>2015Q4</v>
          </cell>
        </row>
        <row r="2143">
          <cell r="K2143">
            <v>42319</v>
          </cell>
          <cell r="L2143">
            <v>11</v>
          </cell>
          <cell r="M2143">
            <v>4</v>
          </cell>
          <cell r="N2143" t="str">
            <v>2015Q4</v>
          </cell>
        </row>
        <row r="2144">
          <cell r="K2144">
            <v>42320</v>
          </cell>
          <cell r="L2144">
            <v>11</v>
          </cell>
          <cell r="M2144">
            <v>4</v>
          </cell>
          <cell r="N2144" t="str">
            <v>2015Q4</v>
          </cell>
        </row>
        <row r="2145">
          <cell r="K2145">
            <v>42321</v>
          </cell>
          <cell r="L2145">
            <v>11</v>
          </cell>
          <cell r="M2145">
            <v>4</v>
          </cell>
          <cell r="N2145" t="str">
            <v>2015Q4</v>
          </cell>
        </row>
        <row r="2146">
          <cell r="K2146">
            <v>42322</v>
          </cell>
          <cell r="L2146">
            <v>11</v>
          </cell>
          <cell r="M2146">
            <v>4</v>
          </cell>
          <cell r="N2146" t="str">
            <v>2015Q4</v>
          </cell>
        </row>
        <row r="2147">
          <cell r="K2147">
            <v>42323</v>
          </cell>
          <cell r="L2147">
            <v>11</v>
          </cell>
          <cell r="M2147">
            <v>4</v>
          </cell>
          <cell r="N2147" t="str">
            <v>2015Q4</v>
          </cell>
        </row>
        <row r="2148">
          <cell r="K2148">
            <v>42324</v>
          </cell>
          <cell r="L2148">
            <v>11</v>
          </cell>
          <cell r="M2148">
            <v>4</v>
          </cell>
          <cell r="N2148" t="str">
            <v>2015Q4</v>
          </cell>
        </row>
        <row r="2149">
          <cell r="K2149">
            <v>42325</v>
          </cell>
          <cell r="L2149">
            <v>11</v>
          </cell>
          <cell r="M2149">
            <v>4</v>
          </cell>
          <cell r="N2149" t="str">
            <v>2015Q4</v>
          </cell>
        </row>
        <row r="2150">
          <cell r="K2150">
            <v>42326</v>
          </cell>
          <cell r="L2150">
            <v>11</v>
          </cell>
          <cell r="M2150">
            <v>4</v>
          </cell>
          <cell r="N2150" t="str">
            <v>2015Q4</v>
          </cell>
        </row>
        <row r="2151">
          <cell r="K2151">
            <v>42327</v>
          </cell>
          <cell r="L2151">
            <v>11</v>
          </cell>
          <cell r="M2151">
            <v>4</v>
          </cell>
          <cell r="N2151" t="str">
            <v>2015Q4</v>
          </cell>
        </row>
        <row r="2152">
          <cell r="K2152">
            <v>42328</v>
          </cell>
          <cell r="L2152">
            <v>11</v>
          </cell>
          <cell r="M2152">
            <v>4</v>
          </cell>
          <cell r="N2152" t="str">
            <v>2015Q4</v>
          </cell>
        </row>
        <row r="2153">
          <cell r="K2153">
            <v>42329</v>
          </cell>
          <cell r="L2153">
            <v>11</v>
          </cell>
          <cell r="M2153">
            <v>4</v>
          </cell>
          <cell r="N2153" t="str">
            <v>2015Q4</v>
          </cell>
        </row>
        <row r="2154">
          <cell r="K2154">
            <v>42330</v>
          </cell>
          <cell r="L2154">
            <v>11</v>
          </cell>
          <cell r="M2154">
            <v>4</v>
          </cell>
          <cell r="N2154" t="str">
            <v>2015Q4</v>
          </cell>
        </row>
        <row r="2155">
          <cell r="K2155">
            <v>42331</v>
          </cell>
          <cell r="L2155">
            <v>11</v>
          </cell>
          <cell r="M2155">
            <v>4</v>
          </cell>
          <cell r="N2155" t="str">
            <v>2015Q4</v>
          </cell>
        </row>
        <row r="2156">
          <cell r="K2156">
            <v>42332</v>
          </cell>
          <cell r="L2156">
            <v>11</v>
          </cell>
          <cell r="M2156">
            <v>4</v>
          </cell>
          <cell r="N2156" t="str">
            <v>2015Q4</v>
          </cell>
        </row>
        <row r="2157">
          <cell r="K2157">
            <v>42333</v>
          </cell>
          <cell r="L2157">
            <v>11</v>
          </cell>
          <cell r="M2157">
            <v>4</v>
          </cell>
          <cell r="N2157" t="str">
            <v>2015Q4</v>
          </cell>
        </row>
        <row r="2158">
          <cell r="K2158">
            <v>42334</v>
          </cell>
          <cell r="L2158">
            <v>11</v>
          </cell>
          <cell r="M2158">
            <v>4</v>
          </cell>
          <cell r="N2158" t="str">
            <v>2015Q4</v>
          </cell>
        </row>
        <row r="2159">
          <cell r="K2159">
            <v>42335</v>
          </cell>
          <cell r="L2159">
            <v>11</v>
          </cell>
          <cell r="M2159">
            <v>4</v>
          </cell>
          <cell r="N2159" t="str">
            <v>2015Q4</v>
          </cell>
        </row>
        <row r="2160">
          <cell r="K2160">
            <v>42336</v>
          </cell>
          <cell r="L2160">
            <v>11</v>
          </cell>
          <cell r="M2160">
            <v>4</v>
          </cell>
          <cell r="N2160" t="str">
            <v>2015Q4</v>
          </cell>
        </row>
        <row r="2161">
          <cell r="K2161">
            <v>42337</v>
          </cell>
          <cell r="L2161">
            <v>11</v>
          </cell>
          <cell r="M2161">
            <v>4</v>
          </cell>
          <cell r="N2161" t="str">
            <v>2015Q4</v>
          </cell>
        </row>
        <row r="2162">
          <cell r="K2162">
            <v>42338</v>
          </cell>
          <cell r="L2162">
            <v>11</v>
          </cell>
          <cell r="M2162">
            <v>4</v>
          </cell>
          <cell r="N2162" t="str">
            <v>2015Q4</v>
          </cell>
        </row>
        <row r="2163">
          <cell r="K2163">
            <v>42339</v>
          </cell>
          <cell r="L2163">
            <v>12</v>
          </cell>
          <cell r="M2163">
            <v>4</v>
          </cell>
          <cell r="N2163" t="str">
            <v>2015Q4</v>
          </cell>
        </row>
        <row r="2164">
          <cell r="K2164">
            <v>42340</v>
          </cell>
          <cell r="L2164">
            <v>12</v>
          </cell>
          <cell r="M2164">
            <v>4</v>
          </cell>
          <cell r="N2164" t="str">
            <v>2015Q4</v>
          </cell>
        </row>
        <row r="2165">
          <cell r="K2165">
            <v>42341</v>
          </cell>
          <cell r="L2165">
            <v>12</v>
          </cell>
          <cell r="M2165">
            <v>4</v>
          </cell>
          <cell r="N2165" t="str">
            <v>2015Q4</v>
          </cell>
        </row>
        <row r="2166">
          <cell r="K2166">
            <v>42342</v>
          </cell>
          <cell r="L2166">
            <v>12</v>
          </cell>
          <cell r="M2166">
            <v>4</v>
          </cell>
          <cell r="N2166" t="str">
            <v>2015Q4</v>
          </cell>
        </row>
        <row r="2167">
          <cell r="K2167">
            <v>42343</v>
          </cell>
          <cell r="L2167">
            <v>12</v>
          </cell>
          <cell r="M2167">
            <v>4</v>
          </cell>
          <cell r="N2167" t="str">
            <v>2015Q4</v>
          </cell>
        </row>
        <row r="2168">
          <cell r="K2168">
            <v>42344</v>
          </cell>
          <cell r="L2168">
            <v>12</v>
          </cell>
          <cell r="M2168">
            <v>4</v>
          </cell>
          <cell r="N2168" t="str">
            <v>2015Q4</v>
          </cell>
        </row>
        <row r="2169">
          <cell r="K2169">
            <v>42345</v>
          </cell>
          <cell r="L2169">
            <v>12</v>
          </cell>
          <cell r="M2169">
            <v>4</v>
          </cell>
          <cell r="N2169" t="str">
            <v>2015Q4</v>
          </cell>
        </row>
        <row r="2170">
          <cell r="K2170">
            <v>42346</v>
          </cell>
          <cell r="L2170">
            <v>12</v>
          </cell>
          <cell r="M2170">
            <v>4</v>
          </cell>
          <cell r="N2170" t="str">
            <v>2015Q4</v>
          </cell>
        </row>
        <row r="2171">
          <cell r="K2171">
            <v>42347</v>
          </cell>
          <cell r="L2171">
            <v>12</v>
          </cell>
          <cell r="M2171">
            <v>4</v>
          </cell>
          <cell r="N2171" t="str">
            <v>2015Q4</v>
          </cell>
        </row>
        <row r="2172">
          <cell r="K2172">
            <v>42348</v>
          </cell>
          <cell r="L2172">
            <v>12</v>
          </cell>
          <cell r="M2172">
            <v>4</v>
          </cell>
          <cell r="N2172" t="str">
            <v>2015Q4</v>
          </cell>
        </row>
        <row r="2173">
          <cell r="K2173">
            <v>42349</v>
          </cell>
          <cell r="L2173">
            <v>12</v>
          </cell>
          <cell r="M2173">
            <v>4</v>
          </cell>
          <cell r="N2173" t="str">
            <v>2015Q4</v>
          </cell>
        </row>
        <row r="2174">
          <cell r="K2174">
            <v>42350</v>
          </cell>
          <cell r="L2174">
            <v>12</v>
          </cell>
          <cell r="M2174">
            <v>4</v>
          </cell>
          <cell r="N2174" t="str">
            <v>2015Q4</v>
          </cell>
        </row>
        <row r="2175">
          <cell r="K2175">
            <v>42351</v>
          </cell>
          <cell r="L2175">
            <v>12</v>
          </cell>
          <cell r="M2175">
            <v>4</v>
          </cell>
          <cell r="N2175" t="str">
            <v>2015Q4</v>
          </cell>
        </row>
        <row r="2176">
          <cell r="K2176">
            <v>42352</v>
          </cell>
          <cell r="L2176">
            <v>12</v>
          </cell>
          <cell r="M2176">
            <v>4</v>
          </cell>
          <cell r="N2176" t="str">
            <v>2015Q4</v>
          </cell>
        </row>
        <row r="2177">
          <cell r="K2177">
            <v>42353</v>
          </cell>
          <cell r="L2177">
            <v>12</v>
          </cell>
          <cell r="M2177">
            <v>4</v>
          </cell>
          <cell r="N2177" t="str">
            <v>2015Q4</v>
          </cell>
        </row>
        <row r="2178">
          <cell r="K2178">
            <v>42354</v>
          </cell>
          <cell r="L2178">
            <v>12</v>
          </cell>
          <cell r="M2178">
            <v>4</v>
          </cell>
          <cell r="N2178" t="str">
            <v>2015Q4</v>
          </cell>
        </row>
        <row r="2179">
          <cell r="K2179">
            <v>42355</v>
          </cell>
          <cell r="L2179">
            <v>12</v>
          </cell>
          <cell r="M2179">
            <v>4</v>
          </cell>
          <cell r="N2179" t="str">
            <v>2015Q4</v>
          </cell>
        </row>
        <row r="2180">
          <cell r="K2180">
            <v>42356</v>
          </cell>
          <cell r="L2180">
            <v>12</v>
          </cell>
          <cell r="M2180">
            <v>4</v>
          </cell>
          <cell r="N2180" t="str">
            <v>2015Q4</v>
          </cell>
        </row>
        <row r="2181">
          <cell r="K2181">
            <v>42357</v>
          </cell>
          <cell r="L2181">
            <v>12</v>
          </cell>
          <cell r="M2181">
            <v>4</v>
          </cell>
          <cell r="N2181" t="str">
            <v>2015Q4</v>
          </cell>
        </row>
        <row r="2182">
          <cell r="K2182">
            <v>42358</v>
          </cell>
          <cell r="L2182">
            <v>12</v>
          </cell>
          <cell r="M2182">
            <v>4</v>
          </cell>
          <cell r="N2182" t="str">
            <v>2015Q4</v>
          </cell>
        </row>
        <row r="2183">
          <cell r="K2183">
            <v>42359</v>
          </cell>
          <cell r="L2183">
            <v>12</v>
          </cell>
          <cell r="M2183">
            <v>4</v>
          </cell>
          <cell r="N2183" t="str">
            <v>2015Q4</v>
          </cell>
        </row>
        <row r="2184">
          <cell r="K2184">
            <v>42360</v>
          </cell>
          <cell r="L2184">
            <v>12</v>
          </cell>
          <cell r="M2184">
            <v>4</v>
          </cell>
          <cell r="N2184" t="str">
            <v>2015Q4</v>
          </cell>
        </row>
        <row r="2185">
          <cell r="K2185">
            <v>42361</v>
          </cell>
          <cell r="L2185">
            <v>12</v>
          </cell>
          <cell r="M2185">
            <v>4</v>
          </cell>
          <cell r="N2185" t="str">
            <v>2015Q4</v>
          </cell>
        </row>
        <row r="2186">
          <cell r="K2186">
            <v>42362</v>
          </cell>
          <cell r="L2186">
            <v>12</v>
          </cell>
          <cell r="M2186">
            <v>4</v>
          </cell>
          <cell r="N2186" t="str">
            <v>2015Q4</v>
          </cell>
        </row>
        <row r="2187">
          <cell r="K2187">
            <v>42363</v>
          </cell>
          <cell r="L2187">
            <v>12</v>
          </cell>
          <cell r="M2187">
            <v>4</v>
          </cell>
          <cell r="N2187" t="str">
            <v>2015Q4</v>
          </cell>
        </row>
        <row r="2188">
          <cell r="K2188">
            <v>42364</v>
          </cell>
          <cell r="L2188">
            <v>12</v>
          </cell>
          <cell r="M2188">
            <v>4</v>
          </cell>
          <cell r="N2188" t="str">
            <v>2015Q4</v>
          </cell>
        </row>
        <row r="2189">
          <cell r="K2189">
            <v>42365</v>
          </cell>
          <cell r="L2189">
            <v>12</v>
          </cell>
          <cell r="M2189">
            <v>4</v>
          </cell>
          <cell r="N2189" t="str">
            <v>2015Q4</v>
          </cell>
        </row>
        <row r="2190">
          <cell r="K2190">
            <v>42366</v>
          </cell>
          <cell r="L2190">
            <v>12</v>
          </cell>
          <cell r="M2190">
            <v>4</v>
          </cell>
          <cell r="N2190" t="str">
            <v>2015Q4</v>
          </cell>
        </row>
        <row r="2191">
          <cell r="K2191">
            <v>42367</v>
          </cell>
          <cell r="L2191">
            <v>12</v>
          </cell>
          <cell r="M2191">
            <v>4</v>
          </cell>
          <cell r="N2191" t="str">
            <v>2015Q4</v>
          </cell>
        </row>
        <row r="2192">
          <cell r="K2192">
            <v>42368</v>
          </cell>
          <cell r="L2192">
            <v>12</v>
          </cell>
          <cell r="M2192">
            <v>4</v>
          </cell>
          <cell r="N2192" t="str">
            <v>2015Q4</v>
          </cell>
        </row>
        <row r="2193">
          <cell r="K2193">
            <v>42369</v>
          </cell>
          <cell r="L2193">
            <v>12</v>
          </cell>
          <cell r="M2193">
            <v>4</v>
          </cell>
          <cell r="N2193" t="str">
            <v>2015Q4</v>
          </cell>
        </row>
        <row r="2194">
          <cell r="K2194">
            <v>42370</v>
          </cell>
          <cell r="L2194">
            <v>1</v>
          </cell>
          <cell r="M2194">
            <v>1</v>
          </cell>
          <cell r="N2194" t="str">
            <v>2016Q1</v>
          </cell>
        </row>
        <row r="2195">
          <cell r="K2195">
            <v>42371</v>
          </cell>
          <cell r="L2195">
            <v>1</v>
          </cell>
          <cell r="M2195">
            <v>1</v>
          </cell>
          <cell r="N2195" t="str">
            <v>2016Q1</v>
          </cell>
        </row>
        <row r="2196">
          <cell r="K2196">
            <v>42372</v>
          </cell>
          <cell r="L2196">
            <v>1</v>
          </cell>
          <cell r="M2196">
            <v>1</v>
          </cell>
          <cell r="N2196" t="str">
            <v>2016Q1</v>
          </cell>
        </row>
        <row r="2197">
          <cell r="K2197">
            <v>42373</v>
          </cell>
          <cell r="L2197">
            <v>1</v>
          </cell>
          <cell r="M2197">
            <v>1</v>
          </cell>
          <cell r="N2197" t="str">
            <v>2016Q1</v>
          </cell>
        </row>
        <row r="2198">
          <cell r="K2198">
            <v>42374</v>
          </cell>
          <cell r="L2198">
            <v>1</v>
          </cell>
          <cell r="M2198">
            <v>1</v>
          </cell>
          <cell r="N2198" t="str">
            <v>2016Q1</v>
          </cell>
        </row>
        <row r="2199">
          <cell r="K2199">
            <v>42375</v>
          </cell>
          <cell r="L2199">
            <v>1</v>
          </cell>
          <cell r="M2199">
            <v>1</v>
          </cell>
          <cell r="N2199" t="str">
            <v>2016Q1</v>
          </cell>
        </row>
        <row r="2200">
          <cell r="K2200">
            <v>42376</v>
          </cell>
          <cell r="L2200">
            <v>1</v>
          </cell>
          <cell r="M2200">
            <v>1</v>
          </cell>
          <cell r="N2200" t="str">
            <v>2016Q1</v>
          </cell>
        </row>
        <row r="2201">
          <cell r="K2201">
            <v>42377</v>
          </cell>
          <cell r="L2201">
            <v>1</v>
          </cell>
          <cell r="M2201">
            <v>1</v>
          </cell>
          <cell r="N2201" t="str">
            <v>2016Q1</v>
          </cell>
        </row>
        <row r="2202">
          <cell r="K2202">
            <v>42378</v>
          </cell>
          <cell r="L2202">
            <v>1</v>
          </cell>
          <cell r="M2202">
            <v>1</v>
          </cell>
          <cell r="N2202" t="str">
            <v>2016Q1</v>
          </cell>
        </row>
        <row r="2203">
          <cell r="K2203">
            <v>42379</v>
          </cell>
          <cell r="L2203">
            <v>1</v>
          </cell>
          <cell r="M2203">
            <v>1</v>
          </cell>
          <cell r="N2203" t="str">
            <v>2016Q1</v>
          </cell>
        </row>
        <row r="2204">
          <cell r="K2204">
            <v>42380</v>
          </cell>
          <cell r="L2204">
            <v>1</v>
          </cell>
          <cell r="M2204">
            <v>1</v>
          </cell>
          <cell r="N2204" t="str">
            <v>2016Q1</v>
          </cell>
        </row>
        <row r="2205">
          <cell r="K2205">
            <v>42381</v>
          </cell>
          <cell r="L2205">
            <v>1</v>
          </cell>
          <cell r="M2205">
            <v>1</v>
          </cell>
          <cell r="N2205" t="str">
            <v>2016Q1</v>
          </cell>
        </row>
        <row r="2206">
          <cell r="K2206">
            <v>42382</v>
          </cell>
          <cell r="L2206">
            <v>1</v>
          </cell>
          <cell r="M2206">
            <v>1</v>
          </cell>
          <cell r="N2206" t="str">
            <v>2016Q1</v>
          </cell>
        </row>
        <row r="2207">
          <cell r="K2207">
            <v>42383</v>
          </cell>
          <cell r="L2207">
            <v>1</v>
          </cell>
          <cell r="M2207">
            <v>1</v>
          </cell>
          <cell r="N2207" t="str">
            <v>2016Q1</v>
          </cell>
        </row>
        <row r="2208">
          <cell r="K2208">
            <v>42384</v>
          </cell>
          <cell r="L2208">
            <v>1</v>
          </cell>
          <cell r="M2208">
            <v>1</v>
          </cell>
          <cell r="N2208" t="str">
            <v>2016Q1</v>
          </cell>
        </row>
        <row r="2209">
          <cell r="K2209">
            <v>42385</v>
          </cell>
          <cell r="L2209">
            <v>1</v>
          </cell>
          <cell r="M2209">
            <v>1</v>
          </cell>
          <cell r="N2209" t="str">
            <v>2016Q1</v>
          </cell>
        </row>
        <row r="2210">
          <cell r="K2210">
            <v>42386</v>
          </cell>
          <cell r="L2210">
            <v>1</v>
          </cell>
          <cell r="M2210">
            <v>1</v>
          </cell>
          <cell r="N2210" t="str">
            <v>2016Q1</v>
          </cell>
        </row>
        <row r="2211">
          <cell r="K2211">
            <v>42387</v>
          </cell>
          <cell r="L2211">
            <v>1</v>
          </cell>
          <cell r="M2211">
            <v>1</v>
          </cell>
          <cell r="N2211" t="str">
            <v>2016Q1</v>
          </cell>
        </row>
        <row r="2212">
          <cell r="K2212">
            <v>42388</v>
          </cell>
          <cell r="L2212">
            <v>1</v>
          </cell>
          <cell r="M2212">
            <v>1</v>
          </cell>
          <cell r="N2212" t="str">
            <v>2016Q1</v>
          </cell>
        </row>
        <row r="2213">
          <cell r="K2213">
            <v>42389</v>
          </cell>
          <cell r="L2213">
            <v>1</v>
          </cell>
          <cell r="M2213">
            <v>1</v>
          </cell>
          <cell r="N2213" t="str">
            <v>2016Q1</v>
          </cell>
        </row>
        <row r="2214">
          <cell r="K2214">
            <v>42390</v>
          </cell>
          <cell r="L2214">
            <v>1</v>
          </cell>
          <cell r="M2214">
            <v>1</v>
          </cell>
          <cell r="N2214" t="str">
            <v>2016Q1</v>
          </cell>
        </row>
        <row r="2215">
          <cell r="K2215">
            <v>42391</v>
          </cell>
          <cell r="L2215">
            <v>1</v>
          </cell>
          <cell r="M2215">
            <v>1</v>
          </cell>
          <cell r="N2215" t="str">
            <v>2016Q1</v>
          </cell>
        </row>
        <row r="2216">
          <cell r="K2216">
            <v>42392</v>
          </cell>
          <cell r="L2216">
            <v>1</v>
          </cell>
          <cell r="M2216">
            <v>1</v>
          </cell>
          <cell r="N2216" t="str">
            <v>2016Q1</v>
          </cell>
        </row>
        <row r="2217">
          <cell r="K2217">
            <v>42393</v>
          </cell>
          <cell r="L2217">
            <v>1</v>
          </cell>
          <cell r="M2217">
            <v>1</v>
          </cell>
          <cell r="N2217" t="str">
            <v>2016Q1</v>
          </cell>
        </row>
        <row r="2218">
          <cell r="K2218">
            <v>42394</v>
          </cell>
          <cell r="L2218">
            <v>1</v>
          </cell>
          <cell r="M2218">
            <v>1</v>
          </cell>
          <cell r="N2218" t="str">
            <v>2016Q1</v>
          </cell>
        </row>
        <row r="2219">
          <cell r="K2219">
            <v>42395</v>
          </cell>
          <cell r="L2219">
            <v>1</v>
          </cell>
          <cell r="M2219">
            <v>1</v>
          </cell>
          <cell r="N2219" t="str">
            <v>2016Q1</v>
          </cell>
        </row>
        <row r="2220">
          <cell r="K2220">
            <v>42396</v>
          </cell>
          <cell r="L2220">
            <v>1</v>
          </cell>
          <cell r="M2220">
            <v>1</v>
          </cell>
          <cell r="N2220" t="str">
            <v>2016Q1</v>
          </cell>
        </row>
        <row r="2221">
          <cell r="K2221">
            <v>42397</v>
          </cell>
          <cell r="L2221">
            <v>1</v>
          </cell>
          <cell r="M2221">
            <v>1</v>
          </cell>
          <cell r="N2221" t="str">
            <v>2016Q1</v>
          </cell>
        </row>
        <row r="2222">
          <cell r="K2222">
            <v>42398</v>
          </cell>
          <cell r="L2222">
            <v>1</v>
          </cell>
          <cell r="M2222">
            <v>1</v>
          </cell>
          <cell r="N2222" t="str">
            <v>2016Q1</v>
          </cell>
        </row>
        <row r="2223">
          <cell r="K2223">
            <v>42399</v>
          </cell>
          <cell r="L2223">
            <v>1</v>
          </cell>
          <cell r="M2223">
            <v>1</v>
          </cell>
          <cell r="N2223" t="str">
            <v>2016Q1</v>
          </cell>
        </row>
        <row r="2224">
          <cell r="K2224">
            <v>42400</v>
          </cell>
          <cell r="L2224">
            <v>1</v>
          </cell>
          <cell r="M2224">
            <v>1</v>
          </cell>
          <cell r="N2224" t="str">
            <v>2016Q1</v>
          </cell>
        </row>
        <row r="2225">
          <cell r="K2225">
            <v>42401</v>
          </cell>
          <cell r="L2225">
            <v>2</v>
          </cell>
          <cell r="M2225">
            <v>1</v>
          </cell>
          <cell r="N2225" t="str">
            <v>2016Q1</v>
          </cell>
        </row>
        <row r="2226">
          <cell r="K2226">
            <v>42402</v>
          </cell>
          <cell r="L2226">
            <v>2</v>
          </cell>
          <cell r="M2226">
            <v>1</v>
          </cell>
          <cell r="N2226" t="str">
            <v>2016Q1</v>
          </cell>
        </row>
        <row r="2227">
          <cell r="K2227">
            <v>42403</v>
          </cell>
          <cell r="L2227">
            <v>2</v>
          </cell>
          <cell r="M2227">
            <v>1</v>
          </cell>
          <cell r="N2227" t="str">
            <v>2016Q1</v>
          </cell>
        </row>
        <row r="2228">
          <cell r="K2228">
            <v>42404</v>
          </cell>
          <cell r="L2228">
            <v>2</v>
          </cell>
          <cell r="M2228">
            <v>1</v>
          </cell>
          <cell r="N2228" t="str">
            <v>2016Q1</v>
          </cell>
        </row>
        <row r="2229">
          <cell r="K2229">
            <v>42405</v>
          </cell>
          <cell r="L2229">
            <v>2</v>
          </cell>
          <cell r="M2229">
            <v>1</v>
          </cell>
          <cell r="N2229" t="str">
            <v>2016Q1</v>
          </cell>
        </row>
        <row r="2230">
          <cell r="K2230">
            <v>42406</v>
          </cell>
          <cell r="L2230">
            <v>2</v>
          </cell>
          <cell r="M2230">
            <v>1</v>
          </cell>
          <cell r="N2230" t="str">
            <v>2016Q1</v>
          </cell>
        </row>
        <row r="2231">
          <cell r="K2231">
            <v>42407</v>
          </cell>
          <cell r="L2231">
            <v>2</v>
          </cell>
          <cell r="M2231">
            <v>1</v>
          </cell>
          <cell r="N2231" t="str">
            <v>2016Q1</v>
          </cell>
        </row>
        <row r="2232">
          <cell r="K2232">
            <v>42408</v>
          </cell>
          <cell r="L2232">
            <v>2</v>
          </cell>
          <cell r="M2232">
            <v>1</v>
          </cell>
          <cell r="N2232" t="str">
            <v>2016Q1</v>
          </cell>
        </row>
        <row r="2233">
          <cell r="K2233">
            <v>42409</v>
          </cell>
          <cell r="L2233">
            <v>2</v>
          </cell>
          <cell r="M2233">
            <v>1</v>
          </cell>
          <cell r="N2233" t="str">
            <v>2016Q1</v>
          </cell>
        </row>
        <row r="2234">
          <cell r="K2234">
            <v>42410</v>
          </cell>
          <cell r="L2234">
            <v>2</v>
          </cell>
          <cell r="M2234">
            <v>1</v>
          </cell>
          <cell r="N2234" t="str">
            <v>2016Q1</v>
          </cell>
        </row>
        <row r="2235">
          <cell r="K2235">
            <v>42411</v>
          </cell>
          <cell r="L2235">
            <v>2</v>
          </cell>
          <cell r="M2235">
            <v>1</v>
          </cell>
          <cell r="N2235" t="str">
            <v>2016Q1</v>
          </cell>
        </row>
        <row r="2236">
          <cell r="K2236">
            <v>42412</v>
          </cell>
          <cell r="L2236">
            <v>2</v>
          </cell>
          <cell r="M2236">
            <v>1</v>
          </cell>
          <cell r="N2236" t="str">
            <v>2016Q1</v>
          </cell>
        </row>
        <row r="2237">
          <cell r="K2237">
            <v>42413</v>
          </cell>
          <cell r="L2237">
            <v>2</v>
          </cell>
          <cell r="M2237">
            <v>1</v>
          </cell>
          <cell r="N2237" t="str">
            <v>2016Q1</v>
          </cell>
        </row>
        <row r="2238">
          <cell r="K2238">
            <v>42414</v>
          </cell>
          <cell r="L2238">
            <v>2</v>
          </cell>
          <cell r="M2238">
            <v>1</v>
          </cell>
          <cell r="N2238" t="str">
            <v>2016Q1</v>
          </cell>
        </row>
        <row r="2239">
          <cell r="K2239">
            <v>42415</v>
          </cell>
          <cell r="L2239">
            <v>2</v>
          </cell>
          <cell r="M2239">
            <v>1</v>
          </cell>
          <cell r="N2239" t="str">
            <v>2016Q1</v>
          </cell>
        </row>
        <row r="2240">
          <cell r="K2240">
            <v>42416</v>
          </cell>
          <cell r="L2240">
            <v>2</v>
          </cell>
          <cell r="M2240">
            <v>1</v>
          </cell>
          <cell r="N2240" t="str">
            <v>2016Q1</v>
          </cell>
        </row>
        <row r="2241">
          <cell r="K2241">
            <v>42417</v>
          </cell>
          <cell r="L2241">
            <v>2</v>
          </cell>
          <cell r="M2241">
            <v>1</v>
          </cell>
          <cell r="N2241" t="str">
            <v>2016Q1</v>
          </cell>
        </row>
        <row r="2242">
          <cell r="K2242">
            <v>42418</v>
          </cell>
          <cell r="L2242">
            <v>2</v>
          </cell>
          <cell r="M2242">
            <v>1</v>
          </cell>
          <cell r="N2242" t="str">
            <v>2016Q1</v>
          </cell>
        </row>
        <row r="2243">
          <cell r="K2243">
            <v>42419</v>
          </cell>
          <cell r="L2243">
            <v>2</v>
          </cell>
          <cell r="M2243">
            <v>1</v>
          </cell>
          <cell r="N2243" t="str">
            <v>2016Q1</v>
          </cell>
        </row>
        <row r="2244">
          <cell r="K2244">
            <v>42420</v>
          </cell>
          <cell r="L2244">
            <v>2</v>
          </cell>
          <cell r="M2244">
            <v>1</v>
          </cell>
          <cell r="N2244" t="str">
            <v>2016Q1</v>
          </cell>
        </row>
        <row r="2245">
          <cell r="K2245">
            <v>42421</v>
          </cell>
          <cell r="L2245">
            <v>2</v>
          </cell>
          <cell r="M2245">
            <v>1</v>
          </cell>
          <cell r="N2245" t="str">
            <v>2016Q1</v>
          </cell>
        </row>
        <row r="2246">
          <cell r="K2246">
            <v>42422</v>
          </cell>
          <cell r="L2246">
            <v>2</v>
          </cell>
          <cell r="M2246">
            <v>1</v>
          </cell>
          <cell r="N2246" t="str">
            <v>2016Q1</v>
          </cell>
        </row>
        <row r="2247">
          <cell r="K2247">
            <v>42423</v>
          </cell>
          <cell r="L2247">
            <v>2</v>
          </cell>
          <cell r="M2247">
            <v>1</v>
          </cell>
          <cell r="N2247" t="str">
            <v>2016Q1</v>
          </cell>
        </row>
        <row r="2248">
          <cell r="K2248">
            <v>42424</v>
          </cell>
          <cell r="L2248">
            <v>2</v>
          </cell>
          <cell r="M2248">
            <v>1</v>
          </cell>
          <cell r="N2248" t="str">
            <v>2016Q1</v>
          </cell>
        </row>
        <row r="2249">
          <cell r="K2249">
            <v>42425</v>
          </cell>
          <cell r="L2249">
            <v>2</v>
          </cell>
          <cell r="M2249">
            <v>1</v>
          </cell>
          <cell r="N2249" t="str">
            <v>2016Q1</v>
          </cell>
        </row>
        <row r="2250">
          <cell r="K2250">
            <v>42426</v>
          </cell>
          <cell r="L2250">
            <v>2</v>
          </cell>
          <cell r="M2250">
            <v>1</v>
          </cell>
          <cell r="N2250" t="str">
            <v>2016Q1</v>
          </cell>
        </row>
        <row r="2251">
          <cell r="K2251">
            <v>42427</v>
          </cell>
          <cell r="L2251">
            <v>2</v>
          </cell>
          <cell r="M2251">
            <v>1</v>
          </cell>
          <cell r="N2251" t="str">
            <v>2016Q1</v>
          </cell>
        </row>
        <row r="2252">
          <cell r="K2252">
            <v>42428</v>
          </cell>
          <cell r="L2252">
            <v>2</v>
          </cell>
          <cell r="M2252">
            <v>1</v>
          </cell>
          <cell r="N2252" t="str">
            <v>2016Q1</v>
          </cell>
        </row>
        <row r="2253">
          <cell r="K2253">
            <v>42429</v>
          </cell>
          <cell r="L2253">
            <v>2</v>
          </cell>
          <cell r="M2253">
            <v>1</v>
          </cell>
          <cell r="N2253" t="str">
            <v>2016Q1</v>
          </cell>
        </row>
        <row r="2254">
          <cell r="K2254">
            <v>42430</v>
          </cell>
          <cell r="L2254">
            <v>3</v>
          </cell>
          <cell r="M2254">
            <v>1</v>
          </cell>
          <cell r="N2254" t="str">
            <v>2016Q1</v>
          </cell>
        </row>
        <row r="2255">
          <cell r="K2255">
            <v>42431</v>
          </cell>
          <cell r="L2255">
            <v>3</v>
          </cell>
          <cell r="M2255">
            <v>1</v>
          </cell>
          <cell r="N2255" t="str">
            <v>2016Q1</v>
          </cell>
        </row>
        <row r="2256">
          <cell r="K2256">
            <v>42432</v>
          </cell>
          <cell r="L2256">
            <v>3</v>
          </cell>
          <cell r="M2256">
            <v>1</v>
          </cell>
          <cell r="N2256" t="str">
            <v>2016Q1</v>
          </cell>
        </row>
        <row r="2257">
          <cell r="K2257">
            <v>42433</v>
          </cell>
          <cell r="L2257">
            <v>3</v>
          </cell>
          <cell r="M2257">
            <v>1</v>
          </cell>
          <cell r="N2257" t="str">
            <v>2016Q1</v>
          </cell>
        </row>
        <row r="2258">
          <cell r="K2258">
            <v>42434</v>
          </cell>
          <cell r="L2258">
            <v>3</v>
          </cell>
          <cell r="M2258">
            <v>1</v>
          </cell>
          <cell r="N2258" t="str">
            <v>2016Q1</v>
          </cell>
        </row>
        <row r="2259">
          <cell r="K2259">
            <v>42435</v>
          </cell>
          <cell r="L2259">
            <v>3</v>
          </cell>
          <cell r="M2259">
            <v>1</v>
          </cell>
          <cell r="N2259" t="str">
            <v>2016Q1</v>
          </cell>
        </row>
        <row r="2260">
          <cell r="K2260">
            <v>42436</v>
          </cell>
          <cell r="L2260">
            <v>3</v>
          </cell>
          <cell r="M2260">
            <v>1</v>
          </cell>
          <cell r="N2260" t="str">
            <v>2016Q1</v>
          </cell>
        </row>
        <row r="2261">
          <cell r="K2261">
            <v>42437</v>
          </cell>
          <cell r="L2261">
            <v>3</v>
          </cell>
          <cell r="M2261">
            <v>1</v>
          </cell>
          <cell r="N2261" t="str">
            <v>2016Q1</v>
          </cell>
        </row>
        <row r="2262">
          <cell r="K2262">
            <v>42438</v>
          </cell>
          <cell r="L2262">
            <v>3</v>
          </cell>
          <cell r="M2262">
            <v>1</v>
          </cell>
          <cell r="N2262" t="str">
            <v>2016Q1</v>
          </cell>
        </row>
        <row r="2263">
          <cell r="K2263">
            <v>42439</v>
          </cell>
          <cell r="L2263">
            <v>3</v>
          </cell>
          <cell r="M2263">
            <v>1</v>
          </cell>
          <cell r="N2263" t="str">
            <v>2016Q1</v>
          </cell>
        </row>
        <row r="2264">
          <cell r="K2264">
            <v>42440</v>
          </cell>
          <cell r="L2264">
            <v>3</v>
          </cell>
          <cell r="M2264">
            <v>1</v>
          </cell>
          <cell r="N2264" t="str">
            <v>2016Q1</v>
          </cell>
        </row>
        <row r="2265">
          <cell r="K2265">
            <v>42441</v>
          </cell>
          <cell r="L2265">
            <v>3</v>
          </cell>
          <cell r="M2265">
            <v>1</v>
          </cell>
          <cell r="N2265" t="str">
            <v>2016Q1</v>
          </cell>
        </row>
        <row r="2266">
          <cell r="K2266">
            <v>42442</v>
          </cell>
          <cell r="L2266">
            <v>3</v>
          </cell>
          <cell r="M2266">
            <v>1</v>
          </cell>
          <cell r="N2266" t="str">
            <v>2016Q1</v>
          </cell>
        </row>
        <row r="2267">
          <cell r="K2267">
            <v>42443</v>
          </cell>
          <cell r="L2267">
            <v>3</v>
          </cell>
          <cell r="M2267">
            <v>1</v>
          </cell>
          <cell r="N2267" t="str">
            <v>2016Q1</v>
          </cell>
        </row>
        <row r="2268">
          <cell r="K2268">
            <v>42444</v>
          </cell>
          <cell r="L2268">
            <v>3</v>
          </cell>
          <cell r="M2268">
            <v>1</v>
          </cell>
          <cell r="N2268" t="str">
            <v>2016Q1</v>
          </cell>
        </row>
        <row r="2269">
          <cell r="K2269">
            <v>42445</v>
          </cell>
          <cell r="L2269">
            <v>3</v>
          </cell>
          <cell r="M2269">
            <v>1</v>
          </cell>
          <cell r="N2269" t="str">
            <v>2016Q1</v>
          </cell>
        </row>
        <row r="2270">
          <cell r="K2270">
            <v>42446</v>
          </cell>
          <cell r="L2270">
            <v>3</v>
          </cell>
          <cell r="M2270">
            <v>1</v>
          </cell>
          <cell r="N2270" t="str">
            <v>2016Q1</v>
          </cell>
        </row>
        <row r="2271">
          <cell r="K2271">
            <v>42447</v>
          </cell>
          <cell r="L2271">
            <v>3</v>
          </cell>
          <cell r="M2271">
            <v>1</v>
          </cell>
          <cell r="N2271" t="str">
            <v>2016Q1</v>
          </cell>
        </row>
        <row r="2272">
          <cell r="K2272">
            <v>42448</v>
          </cell>
          <cell r="L2272">
            <v>3</v>
          </cell>
          <cell r="M2272">
            <v>1</v>
          </cell>
          <cell r="N2272" t="str">
            <v>2016Q1</v>
          </cell>
        </row>
        <row r="2273">
          <cell r="K2273">
            <v>42449</v>
          </cell>
          <cell r="L2273">
            <v>3</v>
          </cell>
          <cell r="M2273">
            <v>1</v>
          </cell>
          <cell r="N2273" t="str">
            <v>2016Q1</v>
          </cell>
        </row>
        <row r="2274">
          <cell r="K2274">
            <v>42450</v>
          </cell>
          <cell r="L2274">
            <v>3</v>
          </cell>
          <cell r="M2274">
            <v>1</v>
          </cell>
          <cell r="N2274" t="str">
            <v>2016Q1</v>
          </cell>
        </row>
        <row r="2275">
          <cell r="K2275">
            <v>42451</v>
          </cell>
          <cell r="L2275">
            <v>3</v>
          </cell>
          <cell r="M2275">
            <v>1</v>
          </cell>
          <cell r="N2275" t="str">
            <v>2016Q1</v>
          </cell>
        </row>
        <row r="2276">
          <cell r="K2276">
            <v>42452</v>
          </cell>
          <cell r="L2276">
            <v>3</v>
          </cell>
          <cell r="M2276">
            <v>1</v>
          </cell>
          <cell r="N2276" t="str">
            <v>2016Q1</v>
          </cell>
        </row>
        <row r="2277">
          <cell r="K2277">
            <v>42453</v>
          </cell>
          <cell r="L2277">
            <v>3</v>
          </cell>
          <cell r="M2277">
            <v>1</v>
          </cell>
          <cell r="N2277" t="str">
            <v>2016Q1</v>
          </cell>
        </row>
        <row r="2278">
          <cell r="K2278">
            <v>42454</v>
          </cell>
          <cell r="L2278">
            <v>3</v>
          </cell>
          <cell r="M2278">
            <v>1</v>
          </cell>
          <cell r="N2278" t="str">
            <v>2016Q1</v>
          </cell>
        </row>
        <row r="2279">
          <cell r="K2279">
            <v>42455</v>
          </cell>
          <cell r="L2279">
            <v>3</v>
          </cell>
          <cell r="M2279">
            <v>1</v>
          </cell>
          <cell r="N2279" t="str">
            <v>2016Q1</v>
          </cell>
        </row>
        <row r="2280">
          <cell r="K2280">
            <v>42456</v>
          </cell>
          <cell r="L2280">
            <v>3</v>
          </cell>
          <cell r="M2280">
            <v>1</v>
          </cell>
          <cell r="N2280" t="str">
            <v>2016Q1</v>
          </cell>
        </row>
        <row r="2281">
          <cell r="K2281">
            <v>42457</v>
          </cell>
          <cell r="L2281">
            <v>3</v>
          </cell>
          <cell r="M2281">
            <v>1</v>
          </cell>
          <cell r="N2281" t="str">
            <v>2016Q1</v>
          </cell>
        </row>
        <row r="2282">
          <cell r="K2282">
            <v>42458</v>
          </cell>
          <cell r="L2282">
            <v>3</v>
          </cell>
          <cell r="M2282">
            <v>1</v>
          </cell>
          <cell r="N2282" t="str">
            <v>2016Q1</v>
          </cell>
        </row>
        <row r="2283">
          <cell r="K2283">
            <v>42459</v>
          </cell>
          <cell r="L2283">
            <v>3</v>
          </cell>
          <cell r="M2283">
            <v>1</v>
          </cell>
          <cell r="N2283" t="str">
            <v>2016Q1</v>
          </cell>
        </row>
        <row r="2284">
          <cell r="K2284">
            <v>42460</v>
          </cell>
          <cell r="L2284">
            <v>3</v>
          </cell>
          <cell r="M2284">
            <v>1</v>
          </cell>
          <cell r="N2284" t="str">
            <v>2016Q1</v>
          </cell>
        </row>
        <row r="2285">
          <cell r="K2285">
            <v>42461</v>
          </cell>
          <cell r="L2285">
            <v>4</v>
          </cell>
          <cell r="M2285">
            <v>2</v>
          </cell>
          <cell r="N2285" t="str">
            <v>2016Q2</v>
          </cell>
        </row>
        <row r="2286">
          <cell r="K2286">
            <v>42462</v>
          </cell>
          <cell r="L2286">
            <v>4</v>
          </cell>
          <cell r="M2286">
            <v>2</v>
          </cell>
          <cell r="N2286" t="str">
            <v>2016Q2</v>
          </cell>
        </row>
        <row r="2287">
          <cell r="K2287">
            <v>42463</v>
          </cell>
          <cell r="L2287">
            <v>4</v>
          </cell>
          <cell r="M2287">
            <v>2</v>
          </cell>
          <cell r="N2287" t="str">
            <v>2016Q2</v>
          </cell>
        </row>
        <row r="2288">
          <cell r="K2288">
            <v>42464</v>
          </cell>
          <cell r="L2288">
            <v>4</v>
          </cell>
          <cell r="M2288">
            <v>2</v>
          </cell>
          <cell r="N2288" t="str">
            <v>2016Q2</v>
          </cell>
        </row>
        <row r="2289">
          <cell r="K2289">
            <v>42465</v>
          </cell>
          <cell r="L2289">
            <v>4</v>
          </cell>
          <cell r="M2289">
            <v>2</v>
          </cell>
          <cell r="N2289" t="str">
            <v>2016Q2</v>
          </cell>
        </row>
        <row r="2290">
          <cell r="K2290">
            <v>42466</v>
          </cell>
          <cell r="L2290">
            <v>4</v>
          </cell>
          <cell r="M2290">
            <v>2</v>
          </cell>
          <cell r="N2290" t="str">
            <v>2016Q2</v>
          </cell>
        </row>
        <row r="2291">
          <cell r="K2291">
            <v>42467</v>
          </cell>
          <cell r="L2291">
            <v>4</v>
          </cell>
          <cell r="M2291">
            <v>2</v>
          </cell>
          <cell r="N2291" t="str">
            <v>2016Q2</v>
          </cell>
        </row>
        <row r="2292">
          <cell r="K2292">
            <v>42468</v>
          </cell>
          <cell r="L2292">
            <v>4</v>
          </cell>
          <cell r="M2292">
            <v>2</v>
          </cell>
          <cell r="N2292" t="str">
            <v>2016Q2</v>
          </cell>
        </row>
        <row r="2293">
          <cell r="K2293">
            <v>42469</v>
          </cell>
          <cell r="L2293">
            <v>4</v>
          </cell>
          <cell r="M2293">
            <v>2</v>
          </cell>
          <cell r="N2293" t="str">
            <v>2016Q2</v>
          </cell>
        </row>
        <row r="2294">
          <cell r="K2294">
            <v>42470</v>
          </cell>
          <cell r="L2294">
            <v>4</v>
          </cell>
          <cell r="M2294">
            <v>2</v>
          </cell>
          <cell r="N2294" t="str">
            <v>2016Q2</v>
          </cell>
        </row>
        <row r="2295">
          <cell r="K2295">
            <v>42471</v>
          </cell>
          <cell r="L2295">
            <v>4</v>
          </cell>
          <cell r="M2295">
            <v>2</v>
          </cell>
          <cell r="N2295" t="str">
            <v>2016Q2</v>
          </cell>
        </row>
        <row r="2296">
          <cell r="K2296">
            <v>42472</v>
          </cell>
          <cell r="L2296">
            <v>4</v>
          </cell>
          <cell r="M2296">
            <v>2</v>
          </cell>
          <cell r="N2296" t="str">
            <v>2016Q2</v>
          </cell>
        </row>
        <row r="2297">
          <cell r="K2297">
            <v>42473</v>
          </cell>
          <cell r="L2297">
            <v>4</v>
          </cell>
          <cell r="M2297">
            <v>2</v>
          </cell>
          <cell r="N2297" t="str">
            <v>2016Q2</v>
          </cell>
        </row>
        <row r="2298">
          <cell r="K2298">
            <v>42474</v>
          </cell>
          <cell r="L2298">
            <v>4</v>
          </cell>
          <cell r="M2298">
            <v>2</v>
          </cell>
          <cell r="N2298" t="str">
            <v>2016Q2</v>
          </cell>
        </row>
        <row r="2299">
          <cell r="K2299">
            <v>42475</v>
          </cell>
          <cell r="L2299">
            <v>4</v>
          </cell>
          <cell r="M2299">
            <v>2</v>
          </cell>
          <cell r="N2299" t="str">
            <v>2016Q2</v>
          </cell>
        </row>
        <row r="2300">
          <cell r="K2300">
            <v>42476</v>
          </cell>
          <cell r="L2300">
            <v>4</v>
          </cell>
          <cell r="M2300">
            <v>2</v>
          </cell>
          <cell r="N2300" t="str">
            <v>2016Q2</v>
          </cell>
        </row>
        <row r="2301">
          <cell r="K2301">
            <v>42477</v>
          </cell>
          <cell r="L2301">
            <v>4</v>
          </cell>
          <cell r="M2301">
            <v>2</v>
          </cell>
          <cell r="N2301" t="str">
            <v>2016Q2</v>
          </cell>
        </row>
        <row r="2302">
          <cell r="K2302">
            <v>42478</v>
          </cell>
          <cell r="L2302">
            <v>4</v>
          </cell>
          <cell r="M2302">
            <v>2</v>
          </cell>
          <cell r="N2302" t="str">
            <v>2016Q2</v>
          </cell>
        </row>
        <row r="2303">
          <cell r="K2303">
            <v>42479</v>
          </cell>
          <cell r="L2303">
            <v>4</v>
          </cell>
          <cell r="M2303">
            <v>2</v>
          </cell>
          <cell r="N2303" t="str">
            <v>2016Q2</v>
          </cell>
        </row>
        <row r="2304">
          <cell r="K2304">
            <v>42480</v>
          </cell>
          <cell r="L2304">
            <v>4</v>
          </cell>
          <cell r="M2304">
            <v>2</v>
          </cell>
          <cell r="N2304" t="str">
            <v>2016Q2</v>
          </cell>
        </row>
        <row r="2305">
          <cell r="K2305">
            <v>42481</v>
          </cell>
          <cell r="L2305">
            <v>4</v>
          </cell>
          <cell r="M2305">
            <v>2</v>
          </cell>
          <cell r="N2305" t="str">
            <v>2016Q2</v>
          </cell>
        </row>
        <row r="2306">
          <cell r="K2306">
            <v>42482</v>
          </cell>
          <cell r="L2306">
            <v>4</v>
          </cell>
          <cell r="M2306">
            <v>2</v>
          </cell>
          <cell r="N2306" t="str">
            <v>2016Q2</v>
          </cell>
        </row>
        <row r="2307">
          <cell r="K2307">
            <v>42483</v>
          </cell>
          <cell r="L2307">
            <v>4</v>
          </cell>
          <cell r="M2307">
            <v>2</v>
          </cell>
          <cell r="N2307" t="str">
            <v>2016Q2</v>
          </cell>
        </row>
        <row r="2308">
          <cell r="K2308">
            <v>42484</v>
          </cell>
          <cell r="L2308">
            <v>4</v>
          </cell>
          <cell r="M2308">
            <v>2</v>
          </cell>
          <cell r="N2308" t="str">
            <v>2016Q2</v>
          </cell>
        </row>
        <row r="2309">
          <cell r="K2309">
            <v>42485</v>
          </cell>
          <cell r="L2309">
            <v>4</v>
          </cell>
          <cell r="M2309">
            <v>2</v>
          </cell>
          <cell r="N2309" t="str">
            <v>2016Q2</v>
          </cell>
        </row>
        <row r="2310">
          <cell r="K2310">
            <v>42486</v>
          </cell>
          <cell r="L2310">
            <v>4</v>
          </cell>
          <cell r="M2310">
            <v>2</v>
          </cell>
          <cell r="N2310" t="str">
            <v>2016Q2</v>
          </cell>
        </row>
        <row r="2311">
          <cell r="K2311">
            <v>42487</v>
          </cell>
          <cell r="L2311">
            <v>4</v>
          </cell>
          <cell r="M2311">
            <v>2</v>
          </cell>
          <cell r="N2311" t="str">
            <v>2016Q2</v>
          </cell>
        </row>
        <row r="2312">
          <cell r="K2312">
            <v>42488</v>
          </cell>
          <cell r="L2312">
            <v>4</v>
          </cell>
          <cell r="M2312">
            <v>2</v>
          </cell>
          <cell r="N2312" t="str">
            <v>2016Q2</v>
          </cell>
        </row>
        <row r="2313">
          <cell r="K2313">
            <v>42489</v>
          </cell>
          <cell r="L2313">
            <v>4</v>
          </cell>
          <cell r="M2313">
            <v>2</v>
          </cell>
          <cell r="N2313" t="str">
            <v>2016Q2</v>
          </cell>
        </row>
        <row r="2314">
          <cell r="K2314">
            <v>42490</v>
          </cell>
          <cell r="L2314">
            <v>4</v>
          </cell>
          <cell r="M2314">
            <v>2</v>
          </cell>
          <cell r="N2314" t="str">
            <v>2016Q2</v>
          </cell>
        </row>
        <row r="2315">
          <cell r="K2315">
            <v>42491</v>
          </cell>
          <cell r="L2315">
            <v>5</v>
          </cell>
          <cell r="M2315">
            <v>2</v>
          </cell>
          <cell r="N2315" t="str">
            <v>2016Q2</v>
          </cell>
        </row>
        <row r="2316">
          <cell r="K2316">
            <v>42492</v>
          </cell>
          <cell r="L2316">
            <v>5</v>
          </cell>
          <cell r="M2316">
            <v>2</v>
          </cell>
          <cell r="N2316" t="str">
            <v>2016Q2</v>
          </cell>
        </row>
        <row r="2317">
          <cell r="K2317">
            <v>42493</v>
          </cell>
          <cell r="L2317">
            <v>5</v>
          </cell>
          <cell r="M2317">
            <v>2</v>
          </cell>
          <cell r="N2317" t="str">
            <v>2016Q2</v>
          </cell>
        </row>
        <row r="2318">
          <cell r="K2318">
            <v>42494</v>
          </cell>
          <cell r="L2318">
            <v>5</v>
          </cell>
          <cell r="M2318">
            <v>2</v>
          </cell>
          <cell r="N2318" t="str">
            <v>2016Q2</v>
          </cell>
        </row>
        <row r="2319">
          <cell r="K2319">
            <v>42495</v>
          </cell>
          <cell r="L2319">
            <v>5</v>
          </cell>
          <cell r="M2319">
            <v>2</v>
          </cell>
          <cell r="N2319" t="str">
            <v>2016Q2</v>
          </cell>
        </row>
        <row r="2320">
          <cell r="K2320">
            <v>42496</v>
          </cell>
          <cell r="L2320">
            <v>5</v>
          </cell>
          <cell r="M2320">
            <v>2</v>
          </cell>
          <cell r="N2320" t="str">
            <v>2016Q2</v>
          </cell>
        </row>
        <row r="2321">
          <cell r="K2321">
            <v>42497</v>
          </cell>
          <cell r="L2321">
            <v>5</v>
          </cell>
          <cell r="M2321">
            <v>2</v>
          </cell>
          <cell r="N2321" t="str">
            <v>2016Q2</v>
          </cell>
        </row>
        <row r="2322">
          <cell r="K2322">
            <v>42498</v>
          </cell>
          <cell r="L2322">
            <v>5</v>
          </cell>
          <cell r="M2322">
            <v>2</v>
          </cell>
          <cell r="N2322" t="str">
            <v>2016Q2</v>
          </cell>
        </row>
        <row r="2323">
          <cell r="K2323">
            <v>42499</v>
          </cell>
          <cell r="L2323">
            <v>5</v>
          </cell>
          <cell r="M2323">
            <v>2</v>
          </cell>
          <cell r="N2323" t="str">
            <v>2016Q2</v>
          </cell>
        </row>
        <row r="2324">
          <cell r="K2324">
            <v>42500</v>
          </cell>
          <cell r="L2324">
            <v>5</v>
          </cell>
          <cell r="M2324">
            <v>2</v>
          </cell>
          <cell r="N2324" t="str">
            <v>2016Q2</v>
          </cell>
        </row>
        <row r="2325">
          <cell r="K2325">
            <v>42501</v>
          </cell>
          <cell r="L2325">
            <v>5</v>
          </cell>
          <cell r="M2325">
            <v>2</v>
          </cell>
          <cell r="N2325" t="str">
            <v>2016Q2</v>
          </cell>
        </row>
        <row r="2326">
          <cell r="K2326">
            <v>42502</v>
          </cell>
          <cell r="L2326">
            <v>5</v>
          </cell>
          <cell r="M2326">
            <v>2</v>
          </cell>
          <cell r="N2326" t="str">
            <v>2016Q2</v>
          </cell>
        </row>
        <row r="2327">
          <cell r="K2327">
            <v>42503</v>
          </cell>
          <cell r="L2327">
            <v>5</v>
          </cell>
          <cell r="M2327">
            <v>2</v>
          </cell>
          <cell r="N2327" t="str">
            <v>2016Q2</v>
          </cell>
        </row>
        <row r="2328">
          <cell r="K2328">
            <v>42504</v>
          </cell>
          <cell r="L2328">
            <v>5</v>
          </cell>
          <cell r="M2328">
            <v>2</v>
          </cell>
          <cell r="N2328" t="str">
            <v>2016Q2</v>
          </cell>
        </row>
        <row r="2329">
          <cell r="K2329">
            <v>42505</v>
          </cell>
          <cell r="L2329">
            <v>5</v>
          </cell>
          <cell r="M2329">
            <v>2</v>
          </cell>
          <cell r="N2329" t="str">
            <v>2016Q2</v>
          </cell>
        </row>
        <row r="2330">
          <cell r="K2330">
            <v>42506</v>
          </cell>
          <cell r="L2330">
            <v>5</v>
          </cell>
          <cell r="M2330">
            <v>2</v>
          </cell>
          <cell r="N2330" t="str">
            <v>2016Q2</v>
          </cell>
        </row>
        <row r="2331">
          <cell r="K2331">
            <v>42507</v>
          </cell>
          <cell r="L2331">
            <v>5</v>
          </cell>
          <cell r="M2331">
            <v>2</v>
          </cell>
          <cell r="N2331" t="str">
            <v>2016Q2</v>
          </cell>
        </row>
        <row r="2332">
          <cell r="K2332">
            <v>42508</v>
          </cell>
          <cell r="L2332">
            <v>5</v>
          </cell>
          <cell r="M2332">
            <v>2</v>
          </cell>
          <cell r="N2332" t="str">
            <v>2016Q2</v>
          </cell>
        </row>
        <row r="2333">
          <cell r="K2333">
            <v>42509</v>
          </cell>
          <cell r="L2333">
            <v>5</v>
          </cell>
          <cell r="M2333">
            <v>2</v>
          </cell>
          <cell r="N2333" t="str">
            <v>2016Q2</v>
          </cell>
        </row>
        <row r="2334">
          <cell r="K2334">
            <v>42510</v>
          </cell>
          <cell r="L2334">
            <v>5</v>
          </cell>
          <cell r="M2334">
            <v>2</v>
          </cell>
          <cell r="N2334" t="str">
            <v>2016Q2</v>
          </cell>
        </row>
        <row r="2335">
          <cell r="K2335">
            <v>42511</v>
          </cell>
          <cell r="L2335">
            <v>5</v>
          </cell>
          <cell r="M2335">
            <v>2</v>
          </cell>
          <cell r="N2335" t="str">
            <v>2016Q2</v>
          </cell>
        </row>
        <row r="2336">
          <cell r="K2336">
            <v>42512</v>
          </cell>
          <cell r="L2336">
            <v>5</v>
          </cell>
          <cell r="M2336">
            <v>2</v>
          </cell>
          <cell r="N2336" t="str">
            <v>2016Q2</v>
          </cell>
        </row>
        <row r="2337">
          <cell r="K2337">
            <v>42513</v>
          </cell>
          <cell r="L2337">
            <v>5</v>
          </cell>
          <cell r="M2337">
            <v>2</v>
          </cell>
          <cell r="N2337" t="str">
            <v>2016Q2</v>
          </cell>
        </row>
        <row r="2338">
          <cell r="K2338">
            <v>42514</v>
          </cell>
          <cell r="L2338">
            <v>5</v>
          </cell>
          <cell r="M2338">
            <v>2</v>
          </cell>
          <cell r="N2338" t="str">
            <v>2016Q2</v>
          </cell>
        </row>
        <row r="2339">
          <cell r="K2339">
            <v>42515</v>
          </cell>
          <cell r="L2339">
            <v>5</v>
          </cell>
          <cell r="M2339">
            <v>2</v>
          </cell>
          <cell r="N2339" t="str">
            <v>2016Q2</v>
          </cell>
        </row>
        <row r="2340">
          <cell r="K2340">
            <v>42516</v>
          </cell>
          <cell r="L2340">
            <v>5</v>
          </cell>
          <cell r="M2340">
            <v>2</v>
          </cell>
          <cell r="N2340" t="str">
            <v>2016Q2</v>
          </cell>
        </row>
        <row r="2341">
          <cell r="K2341">
            <v>42517</v>
          </cell>
          <cell r="L2341">
            <v>5</v>
          </cell>
          <cell r="M2341">
            <v>2</v>
          </cell>
          <cell r="N2341" t="str">
            <v>2016Q2</v>
          </cell>
        </row>
        <row r="2342">
          <cell r="K2342">
            <v>42518</v>
          </cell>
          <cell r="L2342">
            <v>5</v>
          </cell>
          <cell r="M2342">
            <v>2</v>
          </cell>
          <cell r="N2342" t="str">
            <v>2016Q2</v>
          </cell>
        </row>
        <row r="2343">
          <cell r="K2343">
            <v>42519</v>
          </cell>
          <cell r="L2343">
            <v>5</v>
          </cell>
          <cell r="M2343">
            <v>2</v>
          </cell>
          <cell r="N2343" t="str">
            <v>2016Q2</v>
          </cell>
        </row>
        <row r="2344">
          <cell r="K2344">
            <v>42520</v>
          </cell>
          <cell r="L2344">
            <v>5</v>
          </cell>
          <cell r="M2344">
            <v>2</v>
          </cell>
          <cell r="N2344" t="str">
            <v>2016Q2</v>
          </cell>
        </row>
        <row r="2345">
          <cell r="K2345">
            <v>42521</v>
          </cell>
          <cell r="L2345">
            <v>5</v>
          </cell>
          <cell r="M2345">
            <v>2</v>
          </cell>
          <cell r="N2345" t="str">
            <v>2016Q2</v>
          </cell>
        </row>
        <row r="2346">
          <cell r="K2346">
            <v>42522</v>
          </cell>
          <cell r="L2346">
            <v>6</v>
          </cell>
          <cell r="M2346">
            <v>2</v>
          </cell>
          <cell r="N2346" t="str">
            <v>2016Q2</v>
          </cell>
        </row>
        <row r="2347">
          <cell r="K2347">
            <v>42523</v>
          </cell>
          <cell r="L2347">
            <v>6</v>
          </cell>
          <cell r="M2347">
            <v>2</v>
          </cell>
          <cell r="N2347" t="str">
            <v>2016Q2</v>
          </cell>
        </row>
        <row r="2348">
          <cell r="K2348">
            <v>42524</v>
          </cell>
          <cell r="L2348">
            <v>6</v>
          </cell>
          <cell r="M2348">
            <v>2</v>
          </cell>
          <cell r="N2348" t="str">
            <v>2016Q2</v>
          </cell>
        </row>
        <row r="2349">
          <cell r="K2349">
            <v>42525</v>
          </cell>
          <cell r="L2349">
            <v>6</v>
          </cell>
          <cell r="M2349">
            <v>2</v>
          </cell>
          <cell r="N2349" t="str">
            <v>2016Q2</v>
          </cell>
        </row>
        <row r="2350">
          <cell r="K2350">
            <v>42526</v>
          </cell>
          <cell r="L2350">
            <v>6</v>
          </cell>
          <cell r="M2350">
            <v>2</v>
          </cell>
          <cell r="N2350" t="str">
            <v>2016Q2</v>
          </cell>
        </row>
        <row r="2351">
          <cell r="K2351">
            <v>42527</v>
          </cell>
          <cell r="L2351">
            <v>6</v>
          </cell>
          <cell r="M2351">
            <v>2</v>
          </cell>
          <cell r="N2351" t="str">
            <v>2016Q2</v>
          </cell>
        </row>
        <row r="2352">
          <cell r="K2352">
            <v>42528</v>
          </cell>
          <cell r="L2352">
            <v>6</v>
          </cell>
          <cell r="M2352">
            <v>2</v>
          </cell>
          <cell r="N2352" t="str">
            <v>2016Q2</v>
          </cell>
        </row>
        <row r="2353">
          <cell r="K2353">
            <v>42529</v>
          </cell>
          <cell r="L2353">
            <v>6</v>
          </cell>
          <cell r="M2353">
            <v>2</v>
          </cell>
          <cell r="N2353" t="str">
            <v>2016Q2</v>
          </cell>
        </row>
        <row r="2354">
          <cell r="K2354">
            <v>42530</v>
          </cell>
          <cell r="L2354">
            <v>6</v>
          </cell>
          <cell r="M2354">
            <v>2</v>
          </cell>
          <cell r="N2354" t="str">
            <v>2016Q2</v>
          </cell>
        </row>
        <row r="2355">
          <cell r="K2355">
            <v>42531</v>
          </cell>
          <cell r="L2355">
            <v>6</v>
          </cell>
          <cell r="M2355">
            <v>2</v>
          </cell>
          <cell r="N2355" t="str">
            <v>2016Q2</v>
          </cell>
        </row>
        <row r="2356">
          <cell r="K2356">
            <v>42532</v>
          </cell>
          <cell r="L2356">
            <v>6</v>
          </cell>
          <cell r="M2356">
            <v>2</v>
          </cell>
          <cell r="N2356" t="str">
            <v>2016Q2</v>
          </cell>
        </row>
        <row r="2357">
          <cell r="K2357">
            <v>42533</v>
          </cell>
          <cell r="L2357">
            <v>6</v>
          </cell>
          <cell r="M2357">
            <v>2</v>
          </cell>
          <cell r="N2357" t="str">
            <v>2016Q2</v>
          </cell>
        </row>
        <row r="2358">
          <cell r="K2358">
            <v>42534</v>
          </cell>
          <cell r="L2358">
            <v>6</v>
          </cell>
          <cell r="M2358">
            <v>2</v>
          </cell>
          <cell r="N2358" t="str">
            <v>2016Q2</v>
          </cell>
        </row>
        <row r="2359">
          <cell r="K2359">
            <v>42535</v>
          </cell>
          <cell r="L2359">
            <v>6</v>
          </cell>
          <cell r="M2359">
            <v>2</v>
          </cell>
          <cell r="N2359" t="str">
            <v>2016Q2</v>
          </cell>
        </row>
        <row r="2360">
          <cell r="K2360">
            <v>42536</v>
          </cell>
          <cell r="L2360">
            <v>6</v>
          </cell>
          <cell r="M2360">
            <v>2</v>
          </cell>
          <cell r="N2360" t="str">
            <v>2016Q2</v>
          </cell>
        </row>
        <row r="2361">
          <cell r="K2361">
            <v>42537</v>
          </cell>
          <cell r="L2361">
            <v>6</v>
          </cell>
          <cell r="M2361">
            <v>2</v>
          </cell>
          <cell r="N2361" t="str">
            <v>2016Q2</v>
          </cell>
        </row>
        <row r="2362">
          <cell r="K2362">
            <v>42538</v>
          </cell>
          <cell r="L2362">
            <v>6</v>
          </cell>
          <cell r="M2362">
            <v>2</v>
          </cell>
          <cell r="N2362" t="str">
            <v>2016Q2</v>
          </cell>
        </row>
        <row r="2363">
          <cell r="K2363">
            <v>42539</v>
          </cell>
          <cell r="L2363">
            <v>6</v>
          </cell>
          <cell r="M2363">
            <v>2</v>
          </cell>
          <cell r="N2363" t="str">
            <v>2016Q2</v>
          </cell>
        </row>
        <row r="2364">
          <cell r="K2364">
            <v>42540</v>
          </cell>
          <cell r="L2364">
            <v>6</v>
          </cell>
          <cell r="M2364">
            <v>2</v>
          </cell>
          <cell r="N2364" t="str">
            <v>2016Q2</v>
          </cell>
        </row>
        <row r="2365">
          <cell r="K2365">
            <v>42541</v>
          </cell>
          <cell r="L2365">
            <v>6</v>
          </cell>
          <cell r="M2365">
            <v>2</v>
          </cell>
          <cell r="N2365" t="str">
            <v>2016Q2</v>
          </cell>
        </row>
        <row r="2366">
          <cell r="K2366">
            <v>42542</v>
          </cell>
          <cell r="L2366">
            <v>6</v>
          </cell>
          <cell r="M2366">
            <v>2</v>
          </cell>
          <cell r="N2366" t="str">
            <v>2016Q2</v>
          </cell>
        </row>
        <row r="2367">
          <cell r="K2367">
            <v>42543</v>
          </cell>
          <cell r="L2367">
            <v>6</v>
          </cell>
          <cell r="M2367">
            <v>2</v>
          </cell>
          <cell r="N2367" t="str">
            <v>2016Q2</v>
          </cell>
        </row>
        <row r="2368">
          <cell r="K2368">
            <v>42544</v>
          </cell>
          <cell r="L2368">
            <v>6</v>
          </cell>
          <cell r="M2368">
            <v>2</v>
          </cell>
          <cell r="N2368" t="str">
            <v>2016Q2</v>
          </cell>
        </row>
        <row r="2369">
          <cell r="K2369">
            <v>42545</v>
          </cell>
          <cell r="L2369">
            <v>6</v>
          </cell>
          <cell r="M2369">
            <v>2</v>
          </cell>
          <cell r="N2369" t="str">
            <v>2016Q2</v>
          </cell>
        </row>
        <row r="2370">
          <cell r="K2370">
            <v>42546</v>
          </cell>
          <cell r="L2370">
            <v>6</v>
          </cell>
          <cell r="M2370">
            <v>2</v>
          </cell>
          <cell r="N2370" t="str">
            <v>2016Q2</v>
          </cell>
        </row>
        <row r="2371">
          <cell r="K2371">
            <v>42547</v>
          </cell>
          <cell r="L2371">
            <v>6</v>
          </cell>
          <cell r="M2371">
            <v>2</v>
          </cell>
          <cell r="N2371" t="str">
            <v>2016Q2</v>
          </cell>
        </row>
        <row r="2372">
          <cell r="K2372">
            <v>42548</v>
          </cell>
          <cell r="L2372">
            <v>6</v>
          </cell>
          <cell r="M2372">
            <v>2</v>
          </cell>
          <cell r="N2372" t="str">
            <v>2016Q2</v>
          </cell>
        </row>
        <row r="2373">
          <cell r="K2373">
            <v>42549</v>
          </cell>
          <cell r="L2373">
            <v>6</v>
          </cell>
          <cell r="M2373">
            <v>2</v>
          </cell>
          <cell r="N2373" t="str">
            <v>2016Q2</v>
          </cell>
        </row>
        <row r="2374">
          <cell r="K2374">
            <v>42550</v>
          </cell>
          <cell r="L2374">
            <v>6</v>
          </cell>
          <cell r="M2374">
            <v>2</v>
          </cell>
          <cell r="N2374" t="str">
            <v>2016Q2</v>
          </cell>
        </row>
        <row r="2375">
          <cell r="K2375">
            <v>42551</v>
          </cell>
          <cell r="L2375">
            <v>6</v>
          </cell>
          <cell r="M2375">
            <v>2</v>
          </cell>
          <cell r="N2375" t="str">
            <v>2016Q2</v>
          </cell>
        </row>
        <row r="2376">
          <cell r="K2376">
            <v>42552</v>
          </cell>
          <cell r="L2376">
            <v>7</v>
          </cell>
          <cell r="M2376">
            <v>3</v>
          </cell>
          <cell r="N2376" t="str">
            <v>2016Q3</v>
          </cell>
        </row>
        <row r="2377">
          <cell r="K2377">
            <v>42553</v>
          </cell>
          <cell r="L2377">
            <v>7</v>
          </cell>
          <cell r="M2377">
            <v>3</v>
          </cell>
          <cell r="N2377" t="str">
            <v>2016Q3</v>
          </cell>
        </row>
        <row r="2378">
          <cell r="K2378">
            <v>42554</v>
          </cell>
          <cell r="L2378">
            <v>7</v>
          </cell>
          <cell r="M2378">
            <v>3</v>
          </cell>
          <cell r="N2378" t="str">
            <v>2016Q3</v>
          </cell>
        </row>
        <row r="2379">
          <cell r="K2379">
            <v>42555</v>
          </cell>
          <cell r="L2379">
            <v>7</v>
          </cell>
          <cell r="M2379">
            <v>3</v>
          </cell>
          <cell r="N2379" t="str">
            <v>2016Q3</v>
          </cell>
        </row>
        <row r="2380">
          <cell r="K2380">
            <v>42556</v>
          </cell>
          <cell r="L2380">
            <v>7</v>
          </cell>
          <cell r="M2380">
            <v>3</v>
          </cell>
          <cell r="N2380" t="str">
            <v>2016Q3</v>
          </cell>
        </row>
        <row r="2381">
          <cell r="K2381">
            <v>42557</v>
          </cell>
          <cell r="L2381">
            <v>7</v>
          </cell>
          <cell r="M2381">
            <v>3</v>
          </cell>
          <cell r="N2381" t="str">
            <v>2016Q3</v>
          </cell>
        </row>
        <row r="2382">
          <cell r="K2382">
            <v>42558</v>
          </cell>
          <cell r="L2382">
            <v>7</v>
          </cell>
          <cell r="M2382">
            <v>3</v>
          </cell>
          <cell r="N2382" t="str">
            <v>2016Q3</v>
          </cell>
        </row>
        <row r="2383">
          <cell r="K2383">
            <v>42559</v>
          </cell>
          <cell r="L2383">
            <v>7</v>
          </cell>
          <cell r="M2383">
            <v>3</v>
          </cell>
          <cell r="N2383" t="str">
            <v>2016Q3</v>
          </cell>
        </row>
        <row r="2384">
          <cell r="K2384">
            <v>42560</v>
          </cell>
          <cell r="L2384">
            <v>7</v>
          </cell>
          <cell r="M2384">
            <v>3</v>
          </cell>
          <cell r="N2384" t="str">
            <v>2016Q3</v>
          </cell>
        </row>
        <row r="2385">
          <cell r="K2385">
            <v>42561</v>
          </cell>
          <cell r="L2385">
            <v>7</v>
          </cell>
          <cell r="M2385">
            <v>3</v>
          </cell>
          <cell r="N2385" t="str">
            <v>2016Q3</v>
          </cell>
        </row>
        <row r="2386">
          <cell r="K2386">
            <v>42562</v>
          </cell>
          <cell r="L2386">
            <v>7</v>
          </cell>
          <cell r="M2386">
            <v>3</v>
          </cell>
          <cell r="N2386" t="str">
            <v>2016Q3</v>
          </cell>
        </row>
        <row r="2387">
          <cell r="K2387">
            <v>42563</v>
          </cell>
          <cell r="L2387">
            <v>7</v>
          </cell>
          <cell r="M2387">
            <v>3</v>
          </cell>
          <cell r="N2387" t="str">
            <v>2016Q3</v>
          </cell>
        </row>
        <row r="2388">
          <cell r="K2388">
            <v>42564</v>
          </cell>
          <cell r="L2388">
            <v>7</v>
          </cell>
          <cell r="M2388">
            <v>3</v>
          </cell>
          <cell r="N2388" t="str">
            <v>2016Q3</v>
          </cell>
        </row>
        <row r="2389">
          <cell r="K2389">
            <v>42565</v>
          </cell>
          <cell r="L2389">
            <v>7</v>
          </cell>
          <cell r="M2389">
            <v>3</v>
          </cell>
          <cell r="N2389" t="str">
            <v>2016Q3</v>
          </cell>
        </row>
        <row r="2390">
          <cell r="K2390">
            <v>42566</v>
          </cell>
          <cell r="L2390">
            <v>7</v>
          </cell>
          <cell r="M2390">
            <v>3</v>
          </cell>
          <cell r="N2390" t="str">
            <v>2016Q3</v>
          </cell>
        </row>
        <row r="2391">
          <cell r="K2391">
            <v>42567</v>
          </cell>
          <cell r="L2391">
            <v>7</v>
          </cell>
          <cell r="M2391">
            <v>3</v>
          </cell>
          <cell r="N2391" t="str">
            <v>2016Q3</v>
          </cell>
        </row>
        <row r="2392">
          <cell r="K2392">
            <v>42568</v>
          </cell>
          <cell r="L2392">
            <v>7</v>
          </cell>
          <cell r="M2392">
            <v>3</v>
          </cell>
          <cell r="N2392" t="str">
            <v>2016Q3</v>
          </cell>
        </row>
        <row r="2393">
          <cell r="K2393">
            <v>42569</v>
          </cell>
          <cell r="L2393">
            <v>7</v>
          </cell>
          <cell r="M2393">
            <v>3</v>
          </cell>
          <cell r="N2393" t="str">
            <v>2016Q3</v>
          </cell>
        </row>
        <row r="2394">
          <cell r="K2394">
            <v>42570</v>
          </cell>
          <cell r="L2394">
            <v>7</v>
          </cell>
          <cell r="M2394">
            <v>3</v>
          </cell>
          <cell r="N2394" t="str">
            <v>2016Q3</v>
          </cell>
        </row>
        <row r="2395">
          <cell r="K2395">
            <v>42571</v>
          </cell>
          <cell r="L2395">
            <v>7</v>
          </cell>
          <cell r="M2395">
            <v>3</v>
          </cell>
          <cell r="N2395" t="str">
            <v>2016Q3</v>
          </cell>
        </row>
        <row r="2396">
          <cell r="K2396">
            <v>42572</v>
          </cell>
          <cell r="L2396">
            <v>7</v>
          </cell>
          <cell r="M2396">
            <v>3</v>
          </cell>
          <cell r="N2396" t="str">
            <v>2016Q3</v>
          </cell>
        </row>
        <row r="2397">
          <cell r="K2397">
            <v>42573</v>
          </cell>
          <cell r="L2397">
            <v>7</v>
          </cell>
          <cell r="M2397">
            <v>3</v>
          </cell>
          <cell r="N2397" t="str">
            <v>2016Q3</v>
          </cell>
        </row>
        <row r="2398">
          <cell r="K2398">
            <v>42574</v>
          </cell>
          <cell r="L2398">
            <v>7</v>
          </cell>
          <cell r="M2398">
            <v>3</v>
          </cell>
          <cell r="N2398" t="str">
            <v>2016Q3</v>
          </cell>
        </row>
        <row r="2399">
          <cell r="K2399">
            <v>42575</v>
          </cell>
          <cell r="L2399">
            <v>7</v>
          </cell>
          <cell r="M2399">
            <v>3</v>
          </cell>
          <cell r="N2399" t="str">
            <v>2016Q3</v>
          </cell>
        </row>
        <row r="2400">
          <cell r="K2400">
            <v>42576</v>
          </cell>
          <cell r="L2400">
            <v>7</v>
          </cell>
          <cell r="M2400">
            <v>3</v>
          </cell>
          <cell r="N2400" t="str">
            <v>2016Q3</v>
          </cell>
        </row>
        <row r="2401">
          <cell r="K2401">
            <v>42577</v>
          </cell>
          <cell r="L2401">
            <v>7</v>
          </cell>
          <cell r="M2401">
            <v>3</v>
          </cell>
          <cell r="N2401" t="str">
            <v>2016Q3</v>
          </cell>
        </row>
        <row r="2402">
          <cell r="K2402">
            <v>42578</v>
          </cell>
          <cell r="L2402">
            <v>7</v>
          </cell>
          <cell r="M2402">
            <v>3</v>
          </cell>
          <cell r="N2402" t="str">
            <v>2016Q3</v>
          </cell>
        </row>
        <row r="2403">
          <cell r="K2403">
            <v>42579</v>
          </cell>
          <cell r="L2403">
            <v>7</v>
          </cell>
          <cell r="M2403">
            <v>3</v>
          </cell>
          <cell r="N2403" t="str">
            <v>2016Q3</v>
          </cell>
        </row>
        <row r="2404">
          <cell r="K2404">
            <v>42580</v>
          </cell>
          <cell r="L2404">
            <v>7</v>
          </cell>
          <cell r="M2404">
            <v>3</v>
          </cell>
          <cell r="N2404" t="str">
            <v>2016Q3</v>
          </cell>
        </row>
        <row r="2405">
          <cell r="K2405">
            <v>42581</v>
          </cell>
          <cell r="L2405">
            <v>7</v>
          </cell>
          <cell r="M2405">
            <v>3</v>
          </cell>
          <cell r="N2405" t="str">
            <v>2016Q3</v>
          </cell>
        </row>
        <row r="2406">
          <cell r="K2406">
            <v>42582</v>
          </cell>
          <cell r="L2406">
            <v>7</v>
          </cell>
          <cell r="M2406">
            <v>3</v>
          </cell>
          <cell r="N2406" t="str">
            <v>2016Q3</v>
          </cell>
        </row>
        <row r="2407">
          <cell r="K2407">
            <v>42583</v>
          </cell>
          <cell r="L2407">
            <v>8</v>
          </cell>
          <cell r="M2407">
            <v>3</v>
          </cell>
          <cell r="N2407" t="str">
            <v>2016Q3</v>
          </cell>
        </row>
        <row r="2408">
          <cell r="K2408">
            <v>42584</v>
          </cell>
          <cell r="L2408">
            <v>8</v>
          </cell>
          <cell r="M2408">
            <v>3</v>
          </cell>
          <cell r="N2408" t="str">
            <v>2016Q3</v>
          </cell>
        </row>
        <row r="2409">
          <cell r="K2409">
            <v>42585</v>
          </cell>
          <cell r="L2409">
            <v>8</v>
          </cell>
          <cell r="M2409">
            <v>3</v>
          </cell>
          <cell r="N2409" t="str">
            <v>2016Q3</v>
          </cell>
        </row>
        <row r="2410">
          <cell r="K2410">
            <v>42586</v>
          </cell>
          <cell r="L2410">
            <v>8</v>
          </cell>
          <cell r="M2410">
            <v>3</v>
          </cell>
          <cell r="N2410" t="str">
            <v>2016Q3</v>
          </cell>
        </row>
        <row r="2411">
          <cell r="K2411">
            <v>42587</v>
          </cell>
          <cell r="L2411">
            <v>8</v>
          </cell>
          <cell r="M2411">
            <v>3</v>
          </cell>
          <cell r="N2411" t="str">
            <v>2016Q3</v>
          </cell>
        </row>
        <row r="2412">
          <cell r="K2412">
            <v>42588</v>
          </cell>
          <cell r="L2412">
            <v>8</v>
          </cell>
          <cell r="M2412">
            <v>3</v>
          </cell>
          <cell r="N2412" t="str">
            <v>2016Q3</v>
          </cell>
        </row>
        <row r="2413">
          <cell r="K2413">
            <v>42589</v>
          </cell>
          <cell r="L2413">
            <v>8</v>
          </cell>
          <cell r="M2413">
            <v>3</v>
          </cell>
          <cell r="N2413" t="str">
            <v>2016Q3</v>
          </cell>
        </row>
        <row r="2414">
          <cell r="K2414">
            <v>42590</v>
          </cell>
          <cell r="L2414">
            <v>8</v>
          </cell>
          <cell r="M2414">
            <v>3</v>
          </cell>
          <cell r="N2414" t="str">
            <v>2016Q3</v>
          </cell>
        </row>
        <row r="2415">
          <cell r="K2415">
            <v>42591</v>
          </cell>
          <cell r="L2415">
            <v>8</v>
          </cell>
          <cell r="M2415">
            <v>3</v>
          </cell>
          <cell r="N2415" t="str">
            <v>2016Q3</v>
          </cell>
        </row>
        <row r="2416">
          <cell r="K2416">
            <v>42592</v>
          </cell>
          <cell r="L2416">
            <v>8</v>
          </cell>
          <cell r="M2416">
            <v>3</v>
          </cell>
          <cell r="N2416" t="str">
            <v>2016Q3</v>
          </cell>
        </row>
        <row r="2417">
          <cell r="K2417">
            <v>42593</v>
          </cell>
          <cell r="L2417">
            <v>8</v>
          </cell>
          <cell r="M2417">
            <v>3</v>
          </cell>
          <cell r="N2417" t="str">
            <v>2016Q3</v>
          </cell>
        </row>
        <row r="2418">
          <cell r="K2418">
            <v>42594</v>
          </cell>
          <cell r="L2418">
            <v>8</v>
          </cell>
          <cell r="M2418">
            <v>3</v>
          </cell>
          <cell r="N2418" t="str">
            <v>2016Q3</v>
          </cell>
        </row>
        <row r="2419">
          <cell r="K2419">
            <v>42595</v>
          </cell>
          <cell r="L2419">
            <v>8</v>
          </cell>
          <cell r="M2419">
            <v>3</v>
          </cell>
          <cell r="N2419" t="str">
            <v>2016Q3</v>
          </cell>
        </row>
        <row r="2420">
          <cell r="K2420">
            <v>42596</v>
          </cell>
          <cell r="L2420">
            <v>8</v>
          </cell>
          <cell r="M2420">
            <v>3</v>
          </cell>
          <cell r="N2420" t="str">
            <v>2016Q3</v>
          </cell>
        </row>
        <row r="2421">
          <cell r="K2421">
            <v>42597</v>
          </cell>
          <cell r="L2421">
            <v>8</v>
          </cell>
          <cell r="M2421">
            <v>3</v>
          </cell>
          <cell r="N2421" t="str">
            <v>2016Q3</v>
          </cell>
        </row>
        <row r="2422">
          <cell r="K2422">
            <v>42598</v>
          </cell>
          <cell r="L2422">
            <v>8</v>
          </cell>
          <cell r="M2422">
            <v>3</v>
          </cell>
          <cell r="N2422" t="str">
            <v>2016Q3</v>
          </cell>
        </row>
        <row r="2423">
          <cell r="K2423">
            <v>42599</v>
          </cell>
          <cell r="L2423">
            <v>8</v>
          </cell>
          <cell r="M2423">
            <v>3</v>
          </cell>
          <cell r="N2423" t="str">
            <v>2016Q3</v>
          </cell>
        </row>
        <row r="2424">
          <cell r="K2424">
            <v>42600</v>
          </cell>
          <cell r="L2424">
            <v>8</v>
          </cell>
          <cell r="M2424">
            <v>3</v>
          </cell>
          <cell r="N2424" t="str">
            <v>2016Q3</v>
          </cell>
        </row>
        <row r="2425">
          <cell r="K2425">
            <v>42601</v>
          </cell>
          <cell r="L2425">
            <v>8</v>
          </cell>
          <cell r="M2425">
            <v>3</v>
          </cell>
          <cell r="N2425" t="str">
            <v>2016Q3</v>
          </cell>
        </row>
        <row r="2426">
          <cell r="K2426">
            <v>42602</v>
          </cell>
          <cell r="L2426">
            <v>8</v>
          </cell>
          <cell r="M2426">
            <v>3</v>
          </cell>
          <cell r="N2426" t="str">
            <v>2016Q3</v>
          </cell>
        </row>
        <row r="2427">
          <cell r="K2427">
            <v>42603</v>
          </cell>
          <cell r="L2427">
            <v>8</v>
          </cell>
          <cell r="M2427">
            <v>3</v>
          </cell>
          <cell r="N2427" t="str">
            <v>2016Q3</v>
          </cell>
        </row>
        <row r="2428">
          <cell r="K2428">
            <v>42604</v>
          </cell>
          <cell r="L2428">
            <v>8</v>
          </cell>
          <cell r="M2428">
            <v>3</v>
          </cell>
          <cell r="N2428" t="str">
            <v>2016Q3</v>
          </cell>
        </row>
        <row r="2429">
          <cell r="K2429">
            <v>42605</v>
          </cell>
          <cell r="L2429">
            <v>8</v>
          </cell>
          <cell r="M2429">
            <v>3</v>
          </cell>
          <cell r="N2429" t="str">
            <v>2016Q3</v>
          </cell>
        </row>
        <row r="2430">
          <cell r="K2430">
            <v>42606</v>
          </cell>
          <cell r="L2430">
            <v>8</v>
          </cell>
          <cell r="M2430">
            <v>3</v>
          </cell>
          <cell r="N2430" t="str">
            <v>2016Q3</v>
          </cell>
        </row>
        <row r="2431">
          <cell r="K2431">
            <v>42607</v>
          </cell>
          <cell r="L2431">
            <v>8</v>
          </cell>
          <cell r="M2431">
            <v>3</v>
          </cell>
          <cell r="N2431" t="str">
            <v>2016Q3</v>
          </cell>
        </row>
        <row r="2432">
          <cell r="K2432">
            <v>42608</v>
          </cell>
          <cell r="L2432">
            <v>8</v>
          </cell>
          <cell r="M2432">
            <v>3</v>
          </cell>
          <cell r="N2432" t="str">
            <v>2016Q3</v>
          </cell>
        </row>
        <row r="2433">
          <cell r="K2433">
            <v>42609</v>
          </cell>
          <cell r="L2433">
            <v>8</v>
          </cell>
          <cell r="M2433">
            <v>3</v>
          </cell>
          <cell r="N2433" t="str">
            <v>2016Q3</v>
          </cell>
        </row>
        <row r="2434">
          <cell r="K2434">
            <v>42610</v>
          </cell>
          <cell r="L2434">
            <v>8</v>
          </cell>
          <cell r="M2434">
            <v>3</v>
          </cell>
          <cell r="N2434" t="str">
            <v>2016Q3</v>
          </cell>
        </row>
        <row r="2435">
          <cell r="K2435">
            <v>42611</v>
          </cell>
          <cell r="L2435">
            <v>8</v>
          </cell>
          <cell r="M2435">
            <v>3</v>
          </cell>
          <cell r="N2435" t="str">
            <v>2016Q3</v>
          </cell>
        </row>
        <row r="2436">
          <cell r="K2436">
            <v>42612</v>
          </cell>
          <cell r="L2436">
            <v>8</v>
          </cell>
          <cell r="M2436">
            <v>3</v>
          </cell>
          <cell r="N2436" t="str">
            <v>2016Q3</v>
          </cell>
        </row>
        <row r="2437">
          <cell r="K2437">
            <v>42613</v>
          </cell>
          <cell r="L2437">
            <v>8</v>
          </cell>
          <cell r="M2437">
            <v>3</v>
          </cell>
          <cell r="N2437" t="str">
            <v>2016Q3</v>
          </cell>
        </row>
        <row r="2438">
          <cell r="K2438">
            <v>42614</v>
          </cell>
          <cell r="L2438">
            <v>9</v>
          </cell>
          <cell r="M2438">
            <v>3</v>
          </cell>
          <cell r="N2438" t="str">
            <v>2016Q3</v>
          </cell>
        </row>
        <row r="2439">
          <cell r="K2439">
            <v>42615</v>
          </cell>
          <cell r="L2439">
            <v>9</v>
          </cell>
          <cell r="M2439">
            <v>3</v>
          </cell>
          <cell r="N2439" t="str">
            <v>2016Q3</v>
          </cell>
        </row>
        <row r="2440">
          <cell r="K2440">
            <v>42616</v>
          </cell>
          <cell r="L2440">
            <v>9</v>
          </cell>
          <cell r="M2440">
            <v>3</v>
          </cell>
          <cell r="N2440" t="str">
            <v>2016Q3</v>
          </cell>
        </row>
        <row r="2441">
          <cell r="K2441">
            <v>42617</v>
          </cell>
          <cell r="L2441">
            <v>9</v>
          </cell>
          <cell r="M2441">
            <v>3</v>
          </cell>
          <cell r="N2441" t="str">
            <v>2016Q3</v>
          </cell>
        </row>
        <row r="2442">
          <cell r="K2442">
            <v>42618</v>
          </cell>
          <cell r="L2442">
            <v>9</v>
          </cell>
          <cell r="M2442">
            <v>3</v>
          </cell>
          <cell r="N2442" t="str">
            <v>2016Q3</v>
          </cell>
        </row>
        <row r="2443">
          <cell r="K2443">
            <v>42619</v>
          </cell>
          <cell r="L2443">
            <v>9</v>
          </cell>
          <cell r="M2443">
            <v>3</v>
          </cell>
          <cell r="N2443" t="str">
            <v>2016Q3</v>
          </cell>
        </row>
        <row r="2444">
          <cell r="K2444">
            <v>42620</v>
          </cell>
          <cell r="L2444">
            <v>9</v>
          </cell>
          <cell r="M2444">
            <v>3</v>
          </cell>
          <cell r="N2444" t="str">
            <v>2016Q3</v>
          </cell>
        </row>
        <row r="2445">
          <cell r="K2445">
            <v>42621</v>
          </cell>
          <cell r="L2445">
            <v>9</v>
          </cell>
          <cell r="M2445">
            <v>3</v>
          </cell>
          <cell r="N2445" t="str">
            <v>2016Q3</v>
          </cell>
        </row>
        <row r="2446">
          <cell r="K2446">
            <v>42622</v>
          </cell>
          <cell r="L2446">
            <v>9</v>
          </cell>
          <cell r="M2446">
            <v>3</v>
          </cell>
          <cell r="N2446" t="str">
            <v>2016Q3</v>
          </cell>
        </row>
        <row r="2447">
          <cell r="K2447">
            <v>42623</v>
          </cell>
          <cell r="L2447">
            <v>9</v>
          </cell>
          <cell r="M2447">
            <v>3</v>
          </cell>
          <cell r="N2447" t="str">
            <v>2016Q3</v>
          </cell>
        </row>
        <row r="2448">
          <cell r="K2448">
            <v>42624</v>
          </cell>
          <cell r="L2448">
            <v>9</v>
          </cell>
          <cell r="M2448">
            <v>3</v>
          </cell>
          <cell r="N2448" t="str">
            <v>2016Q3</v>
          </cell>
        </row>
        <row r="2449">
          <cell r="K2449">
            <v>42625</v>
          </cell>
          <cell r="L2449">
            <v>9</v>
          </cell>
          <cell r="M2449">
            <v>3</v>
          </cell>
          <cell r="N2449" t="str">
            <v>2016Q3</v>
          </cell>
        </row>
        <row r="2450">
          <cell r="K2450">
            <v>42626</v>
          </cell>
          <cell r="L2450">
            <v>9</v>
          </cell>
          <cell r="M2450">
            <v>3</v>
          </cell>
          <cell r="N2450" t="str">
            <v>2016Q3</v>
          </cell>
        </row>
        <row r="2451">
          <cell r="K2451">
            <v>42627</v>
          </cell>
          <cell r="L2451">
            <v>9</v>
          </cell>
          <cell r="M2451">
            <v>3</v>
          </cell>
          <cell r="N2451" t="str">
            <v>2016Q3</v>
          </cell>
        </row>
        <row r="2452">
          <cell r="K2452">
            <v>42628</v>
          </cell>
          <cell r="L2452">
            <v>9</v>
          </cell>
          <cell r="M2452">
            <v>3</v>
          </cell>
          <cell r="N2452" t="str">
            <v>2016Q3</v>
          </cell>
        </row>
        <row r="2453">
          <cell r="K2453">
            <v>42629</v>
          </cell>
          <cell r="L2453">
            <v>9</v>
          </cell>
          <cell r="M2453">
            <v>3</v>
          </cell>
          <cell r="N2453" t="str">
            <v>2016Q3</v>
          </cell>
        </row>
        <row r="2454">
          <cell r="K2454">
            <v>42630</v>
          </cell>
          <cell r="L2454">
            <v>9</v>
          </cell>
          <cell r="M2454">
            <v>3</v>
          </cell>
          <cell r="N2454" t="str">
            <v>2016Q3</v>
          </cell>
        </row>
        <row r="2455">
          <cell r="K2455">
            <v>42631</v>
          </cell>
          <cell r="L2455">
            <v>9</v>
          </cell>
          <cell r="M2455">
            <v>3</v>
          </cell>
          <cell r="N2455" t="str">
            <v>2016Q3</v>
          </cell>
        </row>
        <row r="2456">
          <cell r="K2456">
            <v>42632</v>
          </cell>
          <cell r="L2456">
            <v>9</v>
          </cell>
          <cell r="M2456">
            <v>3</v>
          </cell>
          <cell r="N2456" t="str">
            <v>2016Q3</v>
          </cell>
        </row>
        <row r="2457">
          <cell r="K2457">
            <v>42633</v>
          </cell>
          <cell r="L2457">
            <v>9</v>
          </cell>
          <cell r="M2457">
            <v>3</v>
          </cell>
          <cell r="N2457" t="str">
            <v>2016Q3</v>
          </cell>
        </row>
        <row r="2458">
          <cell r="K2458">
            <v>42634</v>
          </cell>
          <cell r="L2458">
            <v>9</v>
          </cell>
          <cell r="M2458">
            <v>3</v>
          </cell>
          <cell r="N2458" t="str">
            <v>2016Q3</v>
          </cell>
        </row>
        <row r="2459">
          <cell r="K2459">
            <v>42635</v>
          </cell>
          <cell r="L2459">
            <v>9</v>
          </cell>
          <cell r="M2459">
            <v>3</v>
          </cell>
          <cell r="N2459" t="str">
            <v>2016Q3</v>
          </cell>
        </row>
        <row r="2460">
          <cell r="K2460">
            <v>42636</v>
          </cell>
          <cell r="L2460">
            <v>9</v>
          </cell>
          <cell r="M2460">
            <v>3</v>
          </cell>
          <cell r="N2460" t="str">
            <v>2016Q3</v>
          </cell>
        </row>
        <row r="2461">
          <cell r="K2461">
            <v>42637</v>
          </cell>
          <cell r="L2461">
            <v>9</v>
          </cell>
          <cell r="M2461">
            <v>3</v>
          </cell>
          <cell r="N2461" t="str">
            <v>2016Q3</v>
          </cell>
        </row>
        <row r="2462">
          <cell r="K2462">
            <v>42638</v>
          </cell>
          <cell r="L2462">
            <v>9</v>
          </cell>
          <cell r="M2462">
            <v>3</v>
          </cell>
          <cell r="N2462" t="str">
            <v>2016Q3</v>
          </cell>
        </row>
        <row r="2463">
          <cell r="K2463">
            <v>42639</v>
          </cell>
          <cell r="L2463">
            <v>9</v>
          </cell>
          <cell r="M2463">
            <v>3</v>
          </cell>
          <cell r="N2463" t="str">
            <v>2016Q3</v>
          </cell>
        </row>
        <row r="2464">
          <cell r="K2464">
            <v>42640</v>
          </cell>
          <cell r="L2464">
            <v>9</v>
          </cell>
          <cell r="M2464">
            <v>3</v>
          </cell>
          <cell r="N2464" t="str">
            <v>2016Q3</v>
          </cell>
        </row>
        <row r="2465">
          <cell r="K2465">
            <v>42641</v>
          </cell>
          <cell r="L2465">
            <v>9</v>
          </cell>
          <cell r="M2465">
            <v>3</v>
          </cell>
          <cell r="N2465" t="str">
            <v>2016Q3</v>
          </cell>
        </row>
        <row r="2466">
          <cell r="K2466">
            <v>42642</v>
          </cell>
          <cell r="L2466">
            <v>9</v>
          </cell>
          <cell r="M2466">
            <v>3</v>
          </cell>
          <cell r="N2466" t="str">
            <v>2016Q3</v>
          </cell>
        </row>
        <row r="2467">
          <cell r="K2467">
            <v>42643</v>
          </cell>
          <cell r="L2467">
            <v>9</v>
          </cell>
          <cell r="M2467">
            <v>3</v>
          </cell>
          <cell r="N2467" t="str">
            <v>2016Q3</v>
          </cell>
        </row>
        <row r="2468">
          <cell r="K2468">
            <v>42644</v>
          </cell>
          <cell r="L2468">
            <v>10</v>
          </cell>
          <cell r="M2468">
            <v>4</v>
          </cell>
          <cell r="N2468" t="str">
            <v>2016Q4</v>
          </cell>
        </row>
        <row r="2469">
          <cell r="K2469">
            <v>42645</v>
          </cell>
          <cell r="L2469">
            <v>10</v>
          </cell>
          <cell r="M2469">
            <v>4</v>
          </cell>
          <cell r="N2469" t="str">
            <v>2016Q4</v>
          </cell>
        </row>
        <row r="2470">
          <cell r="K2470">
            <v>42646</v>
          </cell>
          <cell r="L2470">
            <v>10</v>
          </cell>
          <cell r="M2470">
            <v>4</v>
          </cell>
          <cell r="N2470" t="str">
            <v>2016Q4</v>
          </cell>
        </row>
        <row r="2471">
          <cell r="K2471">
            <v>42647</v>
          </cell>
          <cell r="L2471">
            <v>10</v>
          </cell>
          <cell r="M2471">
            <v>4</v>
          </cell>
          <cell r="N2471" t="str">
            <v>2016Q4</v>
          </cell>
        </row>
        <row r="2472">
          <cell r="K2472">
            <v>42648</v>
          </cell>
          <cell r="L2472">
            <v>10</v>
          </cell>
          <cell r="M2472">
            <v>4</v>
          </cell>
          <cell r="N2472" t="str">
            <v>2016Q4</v>
          </cell>
        </row>
        <row r="2473">
          <cell r="K2473">
            <v>42649</v>
          </cell>
          <cell r="L2473">
            <v>10</v>
          </cell>
          <cell r="M2473">
            <v>4</v>
          </cell>
          <cell r="N2473" t="str">
            <v>2016Q4</v>
          </cell>
        </row>
        <row r="2474">
          <cell r="K2474">
            <v>42650</v>
          </cell>
          <cell r="L2474">
            <v>10</v>
          </cell>
          <cell r="M2474">
            <v>4</v>
          </cell>
          <cell r="N2474" t="str">
            <v>2016Q4</v>
          </cell>
        </row>
        <row r="2475">
          <cell r="K2475">
            <v>42651</v>
          </cell>
          <cell r="L2475">
            <v>10</v>
          </cell>
          <cell r="M2475">
            <v>4</v>
          </cell>
          <cell r="N2475" t="str">
            <v>2016Q4</v>
          </cell>
        </row>
        <row r="2476">
          <cell r="K2476">
            <v>42652</v>
          </cell>
          <cell r="L2476">
            <v>10</v>
          </cell>
          <cell r="M2476">
            <v>4</v>
          </cell>
          <cell r="N2476" t="str">
            <v>2016Q4</v>
          </cell>
        </row>
        <row r="2477">
          <cell r="K2477">
            <v>42653</v>
          </cell>
          <cell r="L2477">
            <v>10</v>
          </cell>
          <cell r="M2477">
            <v>4</v>
          </cell>
          <cell r="N2477" t="str">
            <v>2016Q4</v>
          </cell>
        </row>
        <row r="2478">
          <cell r="K2478">
            <v>42654</v>
          </cell>
          <cell r="L2478">
            <v>10</v>
          </cell>
          <cell r="M2478">
            <v>4</v>
          </cell>
          <cell r="N2478" t="str">
            <v>2016Q4</v>
          </cell>
        </row>
        <row r="2479">
          <cell r="K2479">
            <v>42655</v>
          </cell>
          <cell r="L2479">
            <v>10</v>
          </cell>
          <cell r="M2479">
            <v>4</v>
          </cell>
          <cell r="N2479" t="str">
            <v>2016Q4</v>
          </cell>
        </row>
        <row r="2480">
          <cell r="K2480">
            <v>42656</v>
          </cell>
          <cell r="L2480">
            <v>10</v>
          </cell>
          <cell r="M2480">
            <v>4</v>
          </cell>
          <cell r="N2480" t="str">
            <v>2016Q4</v>
          </cell>
        </row>
        <row r="2481">
          <cell r="K2481">
            <v>42657</v>
          </cell>
          <cell r="L2481">
            <v>10</v>
          </cell>
          <cell r="M2481">
            <v>4</v>
          </cell>
          <cell r="N2481" t="str">
            <v>2016Q4</v>
          </cell>
        </row>
        <row r="2482">
          <cell r="K2482">
            <v>42658</v>
          </cell>
          <cell r="L2482">
            <v>10</v>
          </cell>
          <cell r="M2482">
            <v>4</v>
          </cell>
          <cell r="N2482" t="str">
            <v>2016Q4</v>
          </cell>
        </row>
        <row r="2483">
          <cell r="K2483">
            <v>42659</v>
          </cell>
          <cell r="L2483">
            <v>10</v>
          </cell>
          <cell r="M2483">
            <v>4</v>
          </cell>
          <cell r="N2483" t="str">
            <v>2016Q4</v>
          </cell>
        </row>
        <row r="2484">
          <cell r="K2484">
            <v>42660</v>
          </cell>
          <cell r="L2484">
            <v>10</v>
          </cell>
          <cell r="M2484">
            <v>4</v>
          </cell>
          <cell r="N2484" t="str">
            <v>2016Q4</v>
          </cell>
        </row>
        <row r="2485">
          <cell r="K2485">
            <v>42661</v>
          </cell>
          <cell r="L2485">
            <v>10</v>
          </cell>
          <cell r="M2485">
            <v>4</v>
          </cell>
          <cell r="N2485" t="str">
            <v>2016Q4</v>
          </cell>
        </row>
        <row r="2486">
          <cell r="K2486">
            <v>42662</v>
          </cell>
          <cell r="L2486">
            <v>10</v>
          </cell>
          <cell r="M2486">
            <v>4</v>
          </cell>
          <cell r="N2486" t="str">
            <v>2016Q4</v>
          </cell>
        </row>
        <row r="2487">
          <cell r="K2487">
            <v>42663</v>
          </cell>
          <cell r="L2487">
            <v>10</v>
          </cell>
          <cell r="M2487">
            <v>4</v>
          </cell>
          <cell r="N2487" t="str">
            <v>2016Q4</v>
          </cell>
        </row>
        <row r="2488">
          <cell r="K2488">
            <v>42664</v>
          </cell>
          <cell r="L2488">
            <v>10</v>
          </cell>
          <cell r="M2488">
            <v>4</v>
          </cell>
          <cell r="N2488" t="str">
            <v>2016Q4</v>
          </cell>
        </row>
        <row r="2489">
          <cell r="K2489">
            <v>42665</v>
          </cell>
          <cell r="L2489">
            <v>10</v>
          </cell>
          <cell r="M2489">
            <v>4</v>
          </cell>
          <cell r="N2489" t="str">
            <v>2016Q4</v>
          </cell>
        </row>
        <row r="2490">
          <cell r="K2490">
            <v>42666</v>
          </cell>
          <cell r="L2490">
            <v>10</v>
          </cell>
          <cell r="M2490">
            <v>4</v>
          </cell>
          <cell r="N2490" t="str">
            <v>2016Q4</v>
          </cell>
        </row>
        <row r="2491">
          <cell r="K2491">
            <v>42667</v>
          </cell>
          <cell r="L2491">
            <v>10</v>
          </cell>
          <cell r="M2491">
            <v>4</v>
          </cell>
          <cell r="N2491" t="str">
            <v>2016Q4</v>
          </cell>
        </row>
        <row r="2492">
          <cell r="K2492">
            <v>42668</v>
          </cell>
          <cell r="L2492">
            <v>10</v>
          </cell>
          <cell r="M2492">
            <v>4</v>
          </cell>
          <cell r="N2492" t="str">
            <v>2016Q4</v>
          </cell>
        </row>
        <row r="2493">
          <cell r="K2493">
            <v>42669</v>
          </cell>
          <cell r="L2493">
            <v>10</v>
          </cell>
          <cell r="M2493">
            <v>4</v>
          </cell>
          <cell r="N2493" t="str">
            <v>2016Q4</v>
          </cell>
        </row>
        <row r="2494">
          <cell r="K2494">
            <v>42670</v>
          </cell>
          <cell r="L2494">
            <v>10</v>
          </cell>
          <cell r="M2494">
            <v>4</v>
          </cell>
          <cell r="N2494" t="str">
            <v>2016Q4</v>
          </cell>
        </row>
        <row r="2495">
          <cell r="K2495">
            <v>42671</v>
          </cell>
          <cell r="L2495">
            <v>10</v>
          </cell>
          <cell r="M2495">
            <v>4</v>
          </cell>
          <cell r="N2495" t="str">
            <v>2016Q4</v>
          </cell>
        </row>
        <row r="2496">
          <cell r="K2496">
            <v>42672</v>
          </cell>
          <cell r="L2496">
            <v>10</v>
          </cell>
          <cell r="M2496">
            <v>4</v>
          </cell>
          <cell r="N2496" t="str">
            <v>2016Q4</v>
          </cell>
        </row>
        <row r="2497">
          <cell r="K2497">
            <v>42673</v>
          </cell>
          <cell r="L2497">
            <v>10</v>
          </cell>
          <cell r="M2497">
            <v>4</v>
          </cell>
          <cell r="N2497" t="str">
            <v>2016Q4</v>
          </cell>
        </row>
        <row r="2498">
          <cell r="K2498">
            <v>42674</v>
          </cell>
          <cell r="L2498">
            <v>10</v>
          </cell>
          <cell r="M2498">
            <v>4</v>
          </cell>
          <cell r="N2498" t="str">
            <v>2016Q4</v>
          </cell>
        </row>
        <row r="2499">
          <cell r="K2499">
            <v>42675</v>
          </cell>
          <cell r="L2499">
            <v>11</v>
          </cell>
          <cell r="M2499">
            <v>4</v>
          </cell>
          <cell r="N2499" t="str">
            <v>2016Q4</v>
          </cell>
        </row>
        <row r="2500">
          <cell r="K2500">
            <v>42676</v>
          </cell>
          <cell r="L2500">
            <v>11</v>
          </cell>
          <cell r="M2500">
            <v>4</v>
          </cell>
          <cell r="N2500" t="str">
            <v>2016Q4</v>
          </cell>
        </row>
        <row r="2501">
          <cell r="K2501">
            <v>42677</v>
          </cell>
          <cell r="L2501">
            <v>11</v>
          </cell>
          <cell r="M2501">
            <v>4</v>
          </cell>
          <cell r="N2501" t="str">
            <v>2016Q4</v>
          </cell>
        </row>
        <row r="2502">
          <cell r="K2502">
            <v>42678</v>
          </cell>
          <cell r="L2502">
            <v>11</v>
          </cell>
          <cell r="M2502">
            <v>4</v>
          </cell>
          <cell r="N2502" t="str">
            <v>2016Q4</v>
          </cell>
        </row>
        <row r="2503">
          <cell r="K2503">
            <v>42679</v>
          </cell>
          <cell r="L2503">
            <v>11</v>
          </cell>
          <cell r="M2503">
            <v>4</v>
          </cell>
          <cell r="N2503" t="str">
            <v>2016Q4</v>
          </cell>
        </row>
        <row r="2504">
          <cell r="K2504">
            <v>42680</v>
          </cell>
          <cell r="L2504">
            <v>11</v>
          </cell>
          <cell r="M2504">
            <v>4</v>
          </cell>
          <cell r="N2504" t="str">
            <v>2016Q4</v>
          </cell>
        </row>
        <row r="2505">
          <cell r="K2505">
            <v>42681</v>
          </cell>
          <cell r="L2505">
            <v>11</v>
          </cell>
          <cell r="M2505">
            <v>4</v>
          </cell>
          <cell r="N2505" t="str">
            <v>2016Q4</v>
          </cell>
        </row>
        <row r="2506">
          <cell r="K2506">
            <v>42682</v>
          </cell>
          <cell r="L2506">
            <v>11</v>
          </cell>
          <cell r="M2506">
            <v>4</v>
          </cell>
          <cell r="N2506" t="str">
            <v>2016Q4</v>
          </cell>
        </row>
        <row r="2507">
          <cell r="K2507">
            <v>42683</v>
          </cell>
          <cell r="L2507">
            <v>11</v>
          </cell>
          <cell r="M2507">
            <v>4</v>
          </cell>
          <cell r="N2507" t="str">
            <v>2016Q4</v>
          </cell>
        </row>
        <row r="2508">
          <cell r="K2508">
            <v>42684</v>
          </cell>
          <cell r="L2508">
            <v>11</v>
          </cell>
          <cell r="M2508">
            <v>4</v>
          </cell>
          <cell r="N2508" t="str">
            <v>2016Q4</v>
          </cell>
        </row>
        <row r="2509">
          <cell r="K2509">
            <v>42685</v>
          </cell>
          <cell r="L2509">
            <v>11</v>
          </cell>
          <cell r="M2509">
            <v>4</v>
          </cell>
          <cell r="N2509" t="str">
            <v>2016Q4</v>
          </cell>
        </row>
        <row r="2510">
          <cell r="K2510">
            <v>42686</v>
          </cell>
          <cell r="L2510">
            <v>11</v>
          </cell>
          <cell r="M2510">
            <v>4</v>
          </cell>
          <cell r="N2510" t="str">
            <v>2016Q4</v>
          </cell>
        </row>
        <row r="2511">
          <cell r="K2511">
            <v>42687</v>
          </cell>
          <cell r="L2511">
            <v>11</v>
          </cell>
          <cell r="M2511">
            <v>4</v>
          </cell>
          <cell r="N2511" t="str">
            <v>2016Q4</v>
          </cell>
        </row>
        <row r="2512">
          <cell r="K2512">
            <v>42688</v>
          </cell>
          <cell r="L2512">
            <v>11</v>
          </cell>
          <cell r="M2512">
            <v>4</v>
          </cell>
          <cell r="N2512" t="str">
            <v>2016Q4</v>
          </cell>
        </row>
        <row r="2513">
          <cell r="K2513">
            <v>42689</v>
          </cell>
          <cell r="L2513">
            <v>11</v>
          </cell>
          <cell r="M2513">
            <v>4</v>
          </cell>
          <cell r="N2513" t="str">
            <v>2016Q4</v>
          </cell>
        </row>
        <row r="2514">
          <cell r="K2514">
            <v>42690</v>
          </cell>
          <cell r="L2514">
            <v>11</v>
          </cell>
          <cell r="M2514">
            <v>4</v>
          </cell>
          <cell r="N2514" t="str">
            <v>2016Q4</v>
          </cell>
        </row>
        <row r="2515">
          <cell r="K2515">
            <v>42691</v>
          </cell>
          <cell r="L2515">
            <v>11</v>
          </cell>
          <cell r="M2515">
            <v>4</v>
          </cell>
          <cell r="N2515" t="str">
            <v>2016Q4</v>
          </cell>
        </row>
        <row r="2516">
          <cell r="K2516">
            <v>42692</v>
          </cell>
          <cell r="L2516">
            <v>11</v>
          </cell>
          <cell r="M2516">
            <v>4</v>
          </cell>
          <cell r="N2516" t="str">
            <v>2016Q4</v>
          </cell>
        </row>
        <row r="2517">
          <cell r="K2517">
            <v>42693</v>
          </cell>
          <cell r="L2517">
            <v>11</v>
          </cell>
          <cell r="M2517">
            <v>4</v>
          </cell>
          <cell r="N2517" t="str">
            <v>2016Q4</v>
          </cell>
        </row>
        <row r="2518">
          <cell r="K2518">
            <v>42694</v>
          </cell>
          <cell r="L2518">
            <v>11</v>
          </cell>
          <cell r="M2518">
            <v>4</v>
          </cell>
          <cell r="N2518" t="str">
            <v>2016Q4</v>
          </cell>
        </row>
        <row r="2519">
          <cell r="K2519">
            <v>42695</v>
          </cell>
          <cell r="L2519">
            <v>11</v>
          </cell>
          <cell r="M2519">
            <v>4</v>
          </cell>
          <cell r="N2519" t="str">
            <v>2016Q4</v>
          </cell>
        </row>
        <row r="2520">
          <cell r="K2520">
            <v>42696</v>
          </cell>
          <cell r="L2520">
            <v>11</v>
          </cell>
          <cell r="M2520">
            <v>4</v>
          </cell>
          <cell r="N2520" t="str">
            <v>2016Q4</v>
          </cell>
        </row>
        <row r="2521">
          <cell r="K2521">
            <v>42697</v>
          </cell>
          <cell r="L2521">
            <v>11</v>
          </cell>
          <cell r="M2521">
            <v>4</v>
          </cell>
          <cell r="N2521" t="str">
            <v>2016Q4</v>
          </cell>
        </row>
        <row r="2522">
          <cell r="K2522">
            <v>42698</v>
          </cell>
          <cell r="L2522">
            <v>11</v>
          </cell>
          <cell r="M2522">
            <v>4</v>
          </cell>
          <cell r="N2522" t="str">
            <v>2016Q4</v>
          </cell>
        </row>
        <row r="2523">
          <cell r="K2523">
            <v>42699</v>
          </cell>
          <cell r="L2523">
            <v>11</v>
          </cell>
          <cell r="M2523">
            <v>4</v>
          </cell>
          <cell r="N2523" t="str">
            <v>2016Q4</v>
          </cell>
        </row>
        <row r="2524">
          <cell r="K2524">
            <v>42700</v>
          </cell>
          <cell r="L2524">
            <v>11</v>
          </cell>
          <cell r="M2524">
            <v>4</v>
          </cell>
          <cell r="N2524" t="str">
            <v>2016Q4</v>
          </cell>
        </row>
        <row r="2525">
          <cell r="K2525">
            <v>42701</v>
          </cell>
          <cell r="L2525">
            <v>11</v>
          </cell>
          <cell r="M2525">
            <v>4</v>
          </cell>
          <cell r="N2525" t="str">
            <v>2016Q4</v>
          </cell>
        </row>
        <row r="2526">
          <cell r="K2526">
            <v>42702</v>
          </cell>
          <cell r="L2526">
            <v>11</v>
          </cell>
          <cell r="M2526">
            <v>4</v>
          </cell>
          <cell r="N2526" t="str">
            <v>2016Q4</v>
          </cell>
        </row>
        <row r="2527">
          <cell r="K2527">
            <v>42703</v>
          </cell>
          <cell r="L2527">
            <v>11</v>
          </cell>
          <cell r="M2527">
            <v>4</v>
          </cell>
          <cell r="N2527" t="str">
            <v>2016Q4</v>
          </cell>
        </row>
        <row r="2528">
          <cell r="K2528">
            <v>42704</v>
          </cell>
          <cell r="L2528">
            <v>11</v>
          </cell>
          <cell r="M2528">
            <v>4</v>
          </cell>
          <cell r="N2528" t="str">
            <v>2016Q4</v>
          </cell>
        </row>
        <row r="2529">
          <cell r="K2529">
            <v>42705</v>
          </cell>
          <cell r="L2529">
            <v>12</v>
          </cell>
          <cell r="M2529">
            <v>4</v>
          </cell>
          <cell r="N2529" t="str">
            <v>2016Q4</v>
          </cell>
        </row>
        <row r="2530">
          <cell r="K2530">
            <v>42706</v>
          </cell>
          <cell r="L2530">
            <v>12</v>
          </cell>
          <cell r="M2530">
            <v>4</v>
          </cell>
          <cell r="N2530" t="str">
            <v>2016Q4</v>
          </cell>
        </row>
        <row r="2531">
          <cell r="K2531">
            <v>42707</v>
          </cell>
          <cell r="L2531">
            <v>12</v>
          </cell>
          <cell r="M2531">
            <v>4</v>
          </cell>
          <cell r="N2531" t="str">
            <v>2016Q4</v>
          </cell>
        </row>
        <row r="2532">
          <cell r="K2532">
            <v>42708</v>
          </cell>
          <cell r="L2532">
            <v>12</v>
          </cell>
          <cell r="M2532">
            <v>4</v>
          </cell>
          <cell r="N2532" t="str">
            <v>2016Q4</v>
          </cell>
        </row>
        <row r="2533">
          <cell r="K2533">
            <v>42709</v>
          </cell>
          <cell r="L2533">
            <v>12</v>
          </cell>
          <cell r="M2533">
            <v>4</v>
          </cell>
          <cell r="N2533" t="str">
            <v>2016Q4</v>
          </cell>
        </row>
        <row r="2534">
          <cell r="K2534">
            <v>42710</v>
          </cell>
          <cell r="L2534">
            <v>12</v>
          </cell>
          <cell r="M2534">
            <v>4</v>
          </cell>
          <cell r="N2534" t="str">
            <v>2016Q4</v>
          </cell>
        </row>
        <row r="2535">
          <cell r="K2535">
            <v>42711</v>
          </cell>
          <cell r="L2535">
            <v>12</v>
          </cell>
          <cell r="M2535">
            <v>4</v>
          </cell>
          <cell r="N2535" t="str">
            <v>2016Q4</v>
          </cell>
        </row>
        <row r="2536">
          <cell r="K2536">
            <v>42712</v>
          </cell>
          <cell r="L2536">
            <v>12</v>
          </cell>
          <cell r="M2536">
            <v>4</v>
          </cell>
          <cell r="N2536" t="str">
            <v>2016Q4</v>
          </cell>
        </row>
        <row r="2537">
          <cell r="K2537">
            <v>42713</v>
          </cell>
          <cell r="L2537">
            <v>12</v>
          </cell>
          <cell r="M2537">
            <v>4</v>
          </cell>
          <cell r="N2537" t="str">
            <v>2016Q4</v>
          </cell>
        </row>
        <row r="2538">
          <cell r="K2538">
            <v>42714</v>
          </cell>
          <cell r="L2538">
            <v>12</v>
          </cell>
          <cell r="M2538">
            <v>4</v>
          </cell>
          <cell r="N2538" t="str">
            <v>2016Q4</v>
          </cell>
        </row>
        <row r="2539">
          <cell r="K2539">
            <v>42715</v>
          </cell>
          <cell r="L2539">
            <v>12</v>
          </cell>
          <cell r="M2539">
            <v>4</v>
          </cell>
          <cell r="N2539" t="str">
            <v>2016Q4</v>
          </cell>
        </row>
        <row r="2540">
          <cell r="K2540">
            <v>42716</v>
          </cell>
          <cell r="L2540">
            <v>12</v>
          </cell>
          <cell r="M2540">
            <v>4</v>
          </cell>
          <cell r="N2540" t="str">
            <v>2016Q4</v>
          </cell>
        </row>
        <row r="2541">
          <cell r="K2541">
            <v>42717</v>
          </cell>
          <cell r="L2541">
            <v>12</v>
          </cell>
          <cell r="M2541">
            <v>4</v>
          </cell>
          <cell r="N2541" t="str">
            <v>2016Q4</v>
          </cell>
        </row>
        <row r="2542">
          <cell r="K2542">
            <v>42718</v>
          </cell>
          <cell r="L2542">
            <v>12</v>
          </cell>
          <cell r="M2542">
            <v>4</v>
          </cell>
          <cell r="N2542" t="str">
            <v>2016Q4</v>
          </cell>
        </row>
        <row r="2543">
          <cell r="K2543">
            <v>42719</v>
          </cell>
          <cell r="L2543">
            <v>12</v>
          </cell>
          <cell r="M2543">
            <v>4</v>
          </cell>
          <cell r="N2543" t="str">
            <v>2016Q4</v>
          </cell>
        </row>
        <row r="2544">
          <cell r="K2544">
            <v>42720</v>
          </cell>
          <cell r="L2544">
            <v>12</v>
          </cell>
          <cell r="M2544">
            <v>4</v>
          </cell>
          <cell r="N2544" t="str">
            <v>2016Q4</v>
          </cell>
        </row>
        <row r="2545">
          <cell r="K2545">
            <v>42721</v>
          </cell>
          <cell r="L2545">
            <v>12</v>
          </cell>
          <cell r="M2545">
            <v>4</v>
          </cell>
          <cell r="N2545" t="str">
            <v>2016Q4</v>
          </cell>
        </row>
        <row r="2546">
          <cell r="K2546">
            <v>42722</v>
          </cell>
          <cell r="L2546">
            <v>12</v>
          </cell>
          <cell r="M2546">
            <v>4</v>
          </cell>
          <cell r="N2546" t="str">
            <v>2016Q4</v>
          </cell>
        </row>
        <row r="2547">
          <cell r="K2547">
            <v>42723</v>
          </cell>
          <cell r="L2547">
            <v>12</v>
          </cell>
          <cell r="M2547">
            <v>4</v>
          </cell>
          <cell r="N2547" t="str">
            <v>2016Q4</v>
          </cell>
        </row>
        <row r="2548">
          <cell r="K2548">
            <v>42724</v>
          </cell>
          <cell r="L2548">
            <v>12</v>
          </cell>
          <cell r="M2548">
            <v>4</v>
          </cell>
          <cell r="N2548" t="str">
            <v>2016Q4</v>
          </cell>
        </row>
        <row r="2549">
          <cell r="K2549">
            <v>42725</v>
          </cell>
          <cell r="L2549">
            <v>12</v>
          </cell>
          <cell r="M2549">
            <v>4</v>
          </cell>
          <cell r="N2549" t="str">
            <v>2016Q4</v>
          </cell>
        </row>
        <row r="2550">
          <cell r="K2550">
            <v>42726</v>
          </cell>
          <cell r="L2550">
            <v>12</v>
          </cell>
          <cell r="M2550">
            <v>4</v>
          </cell>
          <cell r="N2550" t="str">
            <v>2016Q4</v>
          </cell>
        </row>
        <row r="2551">
          <cell r="K2551">
            <v>42727</v>
          </cell>
          <cell r="L2551">
            <v>12</v>
          </cell>
          <cell r="M2551">
            <v>4</v>
          </cell>
          <cell r="N2551" t="str">
            <v>2016Q4</v>
          </cell>
        </row>
        <row r="2552">
          <cell r="K2552">
            <v>42728</v>
          </cell>
          <cell r="L2552">
            <v>12</v>
          </cell>
          <cell r="M2552">
            <v>4</v>
          </cell>
          <cell r="N2552" t="str">
            <v>2016Q4</v>
          </cell>
        </row>
        <row r="2553">
          <cell r="K2553">
            <v>42729</v>
          </cell>
          <cell r="L2553">
            <v>12</v>
          </cell>
          <cell r="M2553">
            <v>4</v>
          </cell>
          <cell r="N2553" t="str">
            <v>2016Q4</v>
          </cell>
        </row>
        <row r="2554">
          <cell r="K2554">
            <v>42730</v>
          </cell>
          <cell r="L2554">
            <v>12</v>
          </cell>
          <cell r="M2554">
            <v>4</v>
          </cell>
          <cell r="N2554" t="str">
            <v>2016Q4</v>
          </cell>
        </row>
        <row r="2555">
          <cell r="K2555">
            <v>42731</v>
          </cell>
          <cell r="L2555">
            <v>12</v>
          </cell>
          <cell r="M2555">
            <v>4</v>
          </cell>
          <cell r="N2555" t="str">
            <v>2016Q4</v>
          </cell>
        </row>
        <row r="2556">
          <cell r="K2556">
            <v>42732</v>
          </cell>
          <cell r="L2556">
            <v>12</v>
          </cell>
          <cell r="M2556">
            <v>4</v>
          </cell>
          <cell r="N2556" t="str">
            <v>2016Q4</v>
          </cell>
        </row>
        <row r="2557">
          <cell r="K2557">
            <v>42733</v>
          </cell>
          <cell r="L2557">
            <v>12</v>
          </cell>
          <cell r="M2557">
            <v>4</v>
          </cell>
          <cell r="N2557" t="str">
            <v>2016Q4</v>
          </cell>
        </row>
        <row r="2558">
          <cell r="K2558">
            <v>42734</v>
          </cell>
          <cell r="L2558">
            <v>12</v>
          </cell>
          <cell r="M2558">
            <v>4</v>
          </cell>
          <cell r="N2558" t="str">
            <v>2016Q4</v>
          </cell>
        </row>
        <row r="2559">
          <cell r="K2559">
            <v>42735</v>
          </cell>
          <cell r="L2559">
            <v>12</v>
          </cell>
          <cell r="M2559">
            <v>4</v>
          </cell>
          <cell r="N2559" t="str">
            <v>2016Q4</v>
          </cell>
        </row>
        <row r="2560">
          <cell r="K2560">
            <v>42736</v>
          </cell>
          <cell r="L2560">
            <v>1</v>
          </cell>
          <cell r="M2560">
            <v>1</v>
          </cell>
          <cell r="N2560" t="str">
            <v>2017Q1</v>
          </cell>
        </row>
        <row r="2561">
          <cell r="K2561">
            <v>42737</v>
          </cell>
          <cell r="L2561">
            <v>1</v>
          </cell>
          <cell r="M2561">
            <v>1</v>
          </cell>
          <cell r="N2561" t="str">
            <v>2017Q1</v>
          </cell>
        </row>
        <row r="2562">
          <cell r="K2562">
            <v>42738</v>
          </cell>
          <cell r="L2562">
            <v>1</v>
          </cell>
          <cell r="M2562">
            <v>1</v>
          </cell>
          <cell r="N2562" t="str">
            <v>2017Q1</v>
          </cell>
        </row>
        <row r="2563">
          <cell r="K2563">
            <v>42739</v>
          </cell>
          <cell r="L2563">
            <v>1</v>
          </cell>
          <cell r="M2563">
            <v>1</v>
          </cell>
          <cell r="N2563" t="str">
            <v>2017Q1</v>
          </cell>
        </row>
        <row r="2564">
          <cell r="K2564">
            <v>42740</v>
          </cell>
          <cell r="L2564">
            <v>1</v>
          </cell>
          <cell r="M2564">
            <v>1</v>
          </cell>
          <cell r="N2564" t="str">
            <v>2017Q1</v>
          </cell>
        </row>
        <row r="2565">
          <cell r="K2565">
            <v>42741</v>
          </cell>
          <cell r="L2565">
            <v>1</v>
          </cell>
          <cell r="M2565">
            <v>1</v>
          </cell>
          <cell r="N2565" t="str">
            <v>2017Q1</v>
          </cell>
        </row>
        <row r="2566">
          <cell r="K2566">
            <v>42742</v>
          </cell>
          <cell r="L2566">
            <v>1</v>
          </cell>
          <cell r="M2566">
            <v>1</v>
          </cell>
          <cell r="N2566" t="str">
            <v>2017Q1</v>
          </cell>
        </row>
        <row r="2567">
          <cell r="K2567">
            <v>42743</v>
          </cell>
          <cell r="L2567">
            <v>1</v>
          </cell>
          <cell r="M2567">
            <v>1</v>
          </cell>
          <cell r="N2567" t="str">
            <v>2017Q1</v>
          </cell>
        </row>
        <row r="2568">
          <cell r="K2568">
            <v>42744</v>
          </cell>
          <cell r="L2568">
            <v>1</v>
          </cell>
          <cell r="M2568">
            <v>1</v>
          </cell>
          <cell r="N2568" t="str">
            <v>2017Q1</v>
          </cell>
        </row>
        <row r="2569">
          <cell r="K2569">
            <v>42745</v>
          </cell>
          <cell r="L2569">
            <v>1</v>
          </cell>
          <cell r="M2569">
            <v>1</v>
          </cell>
          <cell r="N2569" t="str">
            <v>2017Q1</v>
          </cell>
        </row>
        <row r="2570">
          <cell r="K2570">
            <v>42746</v>
          </cell>
          <cell r="L2570">
            <v>1</v>
          </cell>
          <cell r="M2570">
            <v>1</v>
          </cell>
          <cell r="N2570" t="str">
            <v>2017Q1</v>
          </cell>
        </row>
        <row r="2571">
          <cell r="K2571">
            <v>42747</v>
          </cell>
          <cell r="L2571">
            <v>1</v>
          </cell>
          <cell r="M2571">
            <v>1</v>
          </cell>
          <cell r="N2571" t="str">
            <v>2017Q1</v>
          </cell>
        </row>
        <row r="2572">
          <cell r="K2572">
            <v>42748</v>
          </cell>
          <cell r="L2572">
            <v>1</v>
          </cell>
          <cell r="M2572">
            <v>1</v>
          </cell>
          <cell r="N2572" t="str">
            <v>2017Q1</v>
          </cell>
        </row>
        <row r="2573">
          <cell r="K2573">
            <v>42749</v>
          </cell>
          <cell r="L2573">
            <v>1</v>
          </cell>
          <cell r="M2573">
            <v>1</v>
          </cell>
          <cell r="N2573" t="str">
            <v>2017Q1</v>
          </cell>
        </row>
        <row r="2574">
          <cell r="K2574">
            <v>42750</v>
          </cell>
          <cell r="L2574">
            <v>1</v>
          </cell>
          <cell r="M2574">
            <v>1</v>
          </cell>
          <cell r="N2574" t="str">
            <v>2017Q1</v>
          </cell>
        </row>
        <row r="2575">
          <cell r="K2575">
            <v>42751</v>
          </cell>
          <cell r="L2575">
            <v>1</v>
          </cell>
          <cell r="M2575">
            <v>1</v>
          </cell>
          <cell r="N2575" t="str">
            <v>2017Q1</v>
          </cell>
        </row>
        <row r="2576">
          <cell r="K2576">
            <v>42752</v>
          </cell>
          <cell r="L2576">
            <v>1</v>
          </cell>
          <cell r="M2576">
            <v>1</v>
          </cell>
          <cell r="N2576" t="str">
            <v>2017Q1</v>
          </cell>
        </row>
        <row r="2577">
          <cell r="K2577">
            <v>42753</v>
          </cell>
          <cell r="L2577">
            <v>1</v>
          </cell>
          <cell r="M2577">
            <v>1</v>
          </cell>
          <cell r="N2577" t="str">
            <v>2017Q1</v>
          </cell>
        </row>
        <row r="2578">
          <cell r="K2578">
            <v>42754</v>
          </cell>
          <cell r="L2578">
            <v>1</v>
          </cell>
          <cell r="M2578">
            <v>1</v>
          </cell>
          <cell r="N2578" t="str">
            <v>2017Q1</v>
          </cell>
        </row>
        <row r="2579">
          <cell r="K2579">
            <v>42755</v>
          </cell>
          <cell r="L2579">
            <v>1</v>
          </cell>
          <cell r="M2579">
            <v>1</v>
          </cell>
          <cell r="N2579" t="str">
            <v>2017Q1</v>
          </cell>
        </row>
        <row r="2580">
          <cell r="K2580">
            <v>42756</v>
          </cell>
          <cell r="L2580">
            <v>1</v>
          </cell>
          <cell r="M2580">
            <v>1</v>
          </cell>
          <cell r="N2580" t="str">
            <v>2017Q1</v>
          </cell>
        </row>
        <row r="2581">
          <cell r="K2581">
            <v>42757</v>
          </cell>
          <cell r="L2581">
            <v>1</v>
          </cell>
          <cell r="M2581">
            <v>1</v>
          </cell>
          <cell r="N2581" t="str">
            <v>2017Q1</v>
          </cell>
        </row>
        <row r="2582">
          <cell r="K2582">
            <v>42758</v>
          </cell>
          <cell r="L2582">
            <v>1</v>
          </cell>
          <cell r="M2582">
            <v>1</v>
          </cell>
          <cell r="N2582" t="str">
            <v>2017Q1</v>
          </cell>
        </row>
        <row r="2583">
          <cell r="K2583">
            <v>42759</v>
          </cell>
          <cell r="L2583">
            <v>1</v>
          </cell>
          <cell r="M2583">
            <v>1</v>
          </cell>
          <cell r="N2583" t="str">
            <v>2017Q1</v>
          </cell>
        </row>
        <row r="2584">
          <cell r="K2584">
            <v>42760</v>
          </cell>
          <cell r="L2584">
            <v>1</v>
          </cell>
          <cell r="M2584">
            <v>1</v>
          </cell>
          <cell r="N2584" t="str">
            <v>2017Q1</v>
          </cell>
        </row>
        <row r="2585">
          <cell r="K2585">
            <v>42761</v>
          </cell>
          <cell r="L2585">
            <v>1</v>
          </cell>
          <cell r="M2585">
            <v>1</v>
          </cell>
          <cell r="N2585" t="str">
            <v>2017Q1</v>
          </cell>
        </row>
        <row r="2586">
          <cell r="K2586">
            <v>42762</v>
          </cell>
          <cell r="L2586">
            <v>1</v>
          </cell>
          <cell r="M2586">
            <v>1</v>
          </cell>
          <cell r="N2586" t="str">
            <v>2017Q1</v>
          </cell>
        </row>
        <row r="2587">
          <cell r="K2587">
            <v>42763</v>
          </cell>
          <cell r="L2587">
            <v>1</v>
          </cell>
          <cell r="M2587">
            <v>1</v>
          </cell>
          <cell r="N2587" t="str">
            <v>2017Q1</v>
          </cell>
        </row>
        <row r="2588">
          <cell r="K2588">
            <v>42764</v>
          </cell>
          <cell r="L2588">
            <v>1</v>
          </cell>
          <cell r="M2588">
            <v>1</v>
          </cell>
          <cell r="N2588" t="str">
            <v>2017Q1</v>
          </cell>
        </row>
        <row r="2589">
          <cell r="K2589">
            <v>42765</v>
          </cell>
          <cell r="L2589">
            <v>1</v>
          </cell>
          <cell r="M2589">
            <v>1</v>
          </cell>
          <cell r="N2589" t="str">
            <v>2017Q1</v>
          </cell>
        </row>
        <row r="2590">
          <cell r="K2590">
            <v>42766</v>
          </cell>
          <cell r="L2590">
            <v>1</v>
          </cell>
          <cell r="M2590">
            <v>1</v>
          </cell>
          <cell r="N2590" t="str">
            <v>2017Q1</v>
          </cell>
        </row>
        <row r="2591">
          <cell r="K2591">
            <v>42767</v>
          </cell>
          <cell r="L2591">
            <v>2</v>
          </cell>
          <cell r="M2591">
            <v>1</v>
          </cell>
          <cell r="N2591" t="str">
            <v>2017Q1</v>
          </cell>
        </row>
        <row r="2592">
          <cell r="K2592">
            <v>42768</v>
          </cell>
          <cell r="L2592">
            <v>2</v>
          </cell>
          <cell r="M2592">
            <v>1</v>
          </cell>
          <cell r="N2592" t="str">
            <v>2017Q1</v>
          </cell>
        </row>
        <row r="2593">
          <cell r="K2593">
            <v>42769</v>
          </cell>
          <cell r="L2593">
            <v>2</v>
          </cell>
          <cell r="M2593">
            <v>1</v>
          </cell>
          <cell r="N2593" t="str">
            <v>2017Q1</v>
          </cell>
        </row>
        <row r="2594">
          <cell r="K2594">
            <v>42770</v>
          </cell>
          <cell r="L2594">
            <v>2</v>
          </cell>
          <cell r="M2594">
            <v>1</v>
          </cell>
          <cell r="N2594" t="str">
            <v>2017Q1</v>
          </cell>
        </row>
        <row r="2595">
          <cell r="K2595">
            <v>42771</v>
          </cell>
          <cell r="L2595">
            <v>2</v>
          </cell>
          <cell r="M2595">
            <v>1</v>
          </cell>
          <cell r="N2595" t="str">
            <v>2017Q1</v>
          </cell>
        </row>
        <row r="2596">
          <cell r="K2596">
            <v>42772</v>
          </cell>
          <cell r="L2596">
            <v>2</v>
          </cell>
          <cell r="M2596">
            <v>1</v>
          </cell>
          <cell r="N2596" t="str">
            <v>2017Q1</v>
          </cell>
        </row>
        <row r="2597">
          <cell r="K2597">
            <v>42773</v>
          </cell>
          <cell r="L2597">
            <v>2</v>
          </cell>
          <cell r="M2597">
            <v>1</v>
          </cell>
          <cell r="N2597" t="str">
            <v>2017Q1</v>
          </cell>
        </row>
        <row r="2598">
          <cell r="K2598">
            <v>42774</v>
          </cell>
          <cell r="L2598">
            <v>2</v>
          </cell>
          <cell r="M2598">
            <v>1</v>
          </cell>
          <cell r="N2598" t="str">
            <v>2017Q1</v>
          </cell>
        </row>
        <row r="2599">
          <cell r="K2599">
            <v>42775</v>
          </cell>
          <cell r="L2599">
            <v>2</v>
          </cell>
          <cell r="M2599">
            <v>1</v>
          </cell>
          <cell r="N2599" t="str">
            <v>2017Q1</v>
          </cell>
        </row>
        <row r="2600">
          <cell r="K2600">
            <v>42776</v>
          </cell>
          <cell r="L2600">
            <v>2</v>
          </cell>
          <cell r="M2600">
            <v>1</v>
          </cell>
          <cell r="N2600" t="str">
            <v>2017Q1</v>
          </cell>
        </row>
        <row r="2601">
          <cell r="K2601">
            <v>42777</v>
          </cell>
          <cell r="L2601">
            <v>2</v>
          </cell>
          <cell r="M2601">
            <v>1</v>
          </cell>
          <cell r="N2601" t="str">
            <v>2017Q1</v>
          </cell>
        </row>
        <row r="2602">
          <cell r="K2602">
            <v>42778</v>
          </cell>
          <cell r="L2602">
            <v>2</v>
          </cell>
          <cell r="M2602">
            <v>1</v>
          </cell>
          <cell r="N2602" t="str">
            <v>2017Q1</v>
          </cell>
        </row>
        <row r="2603">
          <cell r="K2603">
            <v>42779</v>
          </cell>
          <cell r="L2603">
            <v>2</v>
          </cell>
          <cell r="M2603">
            <v>1</v>
          </cell>
          <cell r="N2603" t="str">
            <v>2017Q1</v>
          </cell>
        </row>
        <row r="2604">
          <cell r="K2604">
            <v>42780</v>
          </cell>
          <cell r="L2604">
            <v>2</v>
          </cell>
          <cell r="M2604">
            <v>1</v>
          </cell>
          <cell r="N2604" t="str">
            <v>2017Q1</v>
          </cell>
        </row>
        <row r="2605">
          <cell r="K2605">
            <v>42781</v>
          </cell>
          <cell r="L2605">
            <v>2</v>
          </cell>
          <cell r="M2605">
            <v>1</v>
          </cell>
          <cell r="N2605" t="str">
            <v>2017Q1</v>
          </cell>
        </row>
        <row r="2606">
          <cell r="K2606">
            <v>42782</v>
          </cell>
          <cell r="L2606">
            <v>2</v>
          </cell>
          <cell r="M2606">
            <v>1</v>
          </cell>
          <cell r="N2606" t="str">
            <v>2017Q1</v>
          </cell>
        </row>
        <row r="2607">
          <cell r="K2607">
            <v>42783</v>
          </cell>
          <cell r="L2607">
            <v>2</v>
          </cell>
          <cell r="M2607">
            <v>1</v>
          </cell>
          <cell r="N2607" t="str">
            <v>2017Q1</v>
          </cell>
        </row>
        <row r="2608">
          <cell r="K2608">
            <v>42784</v>
          </cell>
          <cell r="L2608">
            <v>2</v>
          </cell>
          <cell r="M2608">
            <v>1</v>
          </cell>
          <cell r="N2608" t="str">
            <v>2017Q1</v>
          </cell>
        </row>
        <row r="2609">
          <cell r="K2609">
            <v>42785</v>
          </cell>
          <cell r="L2609">
            <v>2</v>
          </cell>
          <cell r="M2609">
            <v>1</v>
          </cell>
          <cell r="N2609" t="str">
            <v>2017Q1</v>
          </cell>
        </row>
        <row r="2610">
          <cell r="K2610">
            <v>42786</v>
          </cell>
          <cell r="L2610">
            <v>2</v>
          </cell>
          <cell r="M2610">
            <v>1</v>
          </cell>
          <cell r="N2610" t="str">
            <v>2017Q1</v>
          </cell>
        </row>
        <row r="2611">
          <cell r="K2611">
            <v>42787</v>
          </cell>
          <cell r="L2611">
            <v>2</v>
          </cell>
          <cell r="M2611">
            <v>1</v>
          </cell>
          <cell r="N2611" t="str">
            <v>2017Q1</v>
          </cell>
        </row>
        <row r="2612">
          <cell r="K2612">
            <v>42788</v>
          </cell>
          <cell r="L2612">
            <v>2</v>
          </cell>
          <cell r="M2612">
            <v>1</v>
          </cell>
          <cell r="N2612" t="str">
            <v>2017Q1</v>
          </cell>
        </row>
        <row r="2613">
          <cell r="K2613">
            <v>42789</v>
          </cell>
          <cell r="L2613">
            <v>2</v>
          </cell>
          <cell r="M2613">
            <v>1</v>
          </cell>
          <cell r="N2613" t="str">
            <v>2017Q1</v>
          </cell>
        </row>
        <row r="2614">
          <cell r="K2614">
            <v>42790</v>
          </cell>
          <cell r="L2614">
            <v>2</v>
          </cell>
          <cell r="M2614">
            <v>1</v>
          </cell>
          <cell r="N2614" t="str">
            <v>2017Q1</v>
          </cell>
        </row>
        <row r="2615">
          <cell r="K2615">
            <v>42791</v>
          </cell>
          <cell r="L2615">
            <v>2</v>
          </cell>
          <cell r="M2615">
            <v>1</v>
          </cell>
          <cell r="N2615" t="str">
            <v>2017Q1</v>
          </cell>
        </row>
        <row r="2616">
          <cell r="K2616">
            <v>42792</v>
          </cell>
          <cell r="L2616">
            <v>2</v>
          </cell>
          <cell r="M2616">
            <v>1</v>
          </cell>
          <cell r="N2616" t="str">
            <v>2017Q1</v>
          </cell>
        </row>
        <row r="2617">
          <cell r="K2617">
            <v>42793</v>
          </cell>
          <cell r="L2617">
            <v>2</v>
          </cell>
          <cell r="M2617">
            <v>1</v>
          </cell>
          <cell r="N2617" t="str">
            <v>2017Q1</v>
          </cell>
        </row>
        <row r="2618">
          <cell r="K2618">
            <v>42794</v>
          </cell>
          <cell r="L2618">
            <v>2</v>
          </cell>
          <cell r="M2618">
            <v>1</v>
          </cell>
          <cell r="N2618" t="str">
            <v>2017Q1</v>
          </cell>
        </row>
        <row r="2619">
          <cell r="K2619">
            <v>42795</v>
          </cell>
          <cell r="L2619">
            <v>3</v>
          </cell>
          <cell r="M2619">
            <v>1</v>
          </cell>
          <cell r="N2619" t="str">
            <v>2017Q1</v>
          </cell>
        </row>
        <row r="2620">
          <cell r="K2620">
            <v>42796</v>
          </cell>
          <cell r="L2620">
            <v>3</v>
          </cell>
          <cell r="M2620">
            <v>1</v>
          </cell>
          <cell r="N2620" t="str">
            <v>2017Q1</v>
          </cell>
        </row>
        <row r="2621">
          <cell r="K2621">
            <v>42797</v>
          </cell>
          <cell r="L2621">
            <v>3</v>
          </cell>
          <cell r="M2621">
            <v>1</v>
          </cell>
          <cell r="N2621" t="str">
            <v>2017Q1</v>
          </cell>
        </row>
        <row r="2622">
          <cell r="K2622">
            <v>42798</v>
          </cell>
          <cell r="L2622">
            <v>3</v>
          </cell>
          <cell r="M2622">
            <v>1</v>
          </cell>
          <cell r="N2622" t="str">
            <v>2017Q1</v>
          </cell>
        </row>
        <row r="2623">
          <cell r="K2623">
            <v>42799</v>
          </cell>
          <cell r="L2623">
            <v>3</v>
          </cell>
          <cell r="M2623">
            <v>1</v>
          </cell>
          <cell r="N2623" t="str">
            <v>2017Q1</v>
          </cell>
        </row>
        <row r="2624">
          <cell r="K2624">
            <v>42800</v>
          </cell>
          <cell r="L2624">
            <v>3</v>
          </cell>
          <cell r="M2624">
            <v>1</v>
          </cell>
          <cell r="N2624" t="str">
            <v>2017Q1</v>
          </cell>
        </row>
        <row r="2625">
          <cell r="K2625">
            <v>42801</v>
          </cell>
          <cell r="L2625">
            <v>3</v>
          </cell>
          <cell r="M2625">
            <v>1</v>
          </cell>
          <cell r="N2625" t="str">
            <v>2017Q1</v>
          </cell>
        </row>
        <row r="2626">
          <cell r="K2626">
            <v>42802</v>
          </cell>
          <cell r="L2626">
            <v>3</v>
          </cell>
          <cell r="M2626">
            <v>1</v>
          </cell>
          <cell r="N2626" t="str">
            <v>2017Q1</v>
          </cell>
        </row>
        <row r="2627">
          <cell r="K2627">
            <v>42803</v>
          </cell>
          <cell r="L2627">
            <v>3</v>
          </cell>
          <cell r="M2627">
            <v>1</v>
          </cell>
          <cell r="N2627" t="str">
            <v>2017Q1</v>
          </cell>
        </row>
        <row r="2628">
          <cell r="K2628">
            <v>42804</v>
          </cell>
          <cell r="L2628">
            <v>3</v>
          </cell>
          <cell r="M2628">
            <v>1</v>
          </cell>
          <cell r="N2628" t="str">
            <v>2017Q1</v>
          </cell>
        </row>
        <row r="2629">
          <cell r="K2629">
            <v>42805</v>
          </cell>
          <cell r="L2629">
            <v>3</v>
          </cell>
          <cell r="M2629">
            <v>1</v>
          </cell>
          <cell r="N2629" t="str">
            <v>2017Q1</v>
          </cell>
        </row>
        <row r="2630">
          <cell r="K2630">
            <v>42806</v>
          </cell>
          <cell r="L2630">
            <v>3</v>
          </cell>
          <cell r="M2630">
            <v>1</v>
          </cell>
          <cell r="N2630" t="str">
            <v>2017Q1</v>
          </cell>
        </row>
        <row r="2631">
          <cell r="K2631">
            <v>42807</v>
          </cell>
          <cell r="L2631">
            <v>3</v>
          </cell>
          <cell r="M2631">
            <v>1</v>
          </cell>
          <cell r="N2631" t="str">
            <v>2017Q1</v>
          </cell>
        </row>
        <row r="2632">
          <cell r="K2632">
            <v>42808</v>
          </cell>
          <cell r="L2632">
            <v>3</v>
          </cell>
          <cell r="M2632">
            <v>1</v>
          </cell>
          <cell r="N2632" t="str">
            <v>2017Q1</v>
          </cell>
        </row>
        <row r="2633">
          <cell r="K2633">
            <v>42809</v>
          </cell>
          <cell r="L2633">
            <v>3</v>
          </cell>
          <cell r="M2633">
            <v>1</v>
          </cell>
          <cell r="N2633" t="str">
            <v>2017Q1</v>
          </cell>
        </row>
        <row r="2634">
          <cell r="K2634">
            <v>42810</v>
          </cell>
          <cell r="L2634">
            <v>3</v>
          </cell>
          <cell r="M2634">
            <v>1</v>
          </cell>
          <cell r="N2634" t="str">
            <v>2017Q1</v>
          </cell>
        </row>
        <row r="2635">
          <cell r="K2635">
            <v>42811</v>
          </cell>
          <cell r="L2635">
            <v>3</v>
          </cell>
          <cell r="M2635">
            <v>1</v>
          </cell>
          <cell r="N2635" t="str">
            <v>2017Q1</v>
          </cell>
        </row>
        <row r="2636">
          <cell r="K2636">
            <v>42812</v>
          </cell>
          <cell r="L2636">
            <v>3</v>
          </cell>
          <cell r="M2636">
            <v>1</v>
          </cell>
          <cell r="N2636" t="str">
            <v>2017Q1</v>
          </cell>
        </row>
        <row r="2637">
          <cell r="K2637">
            <v>42813</v>
          </cell>
          <cell r="L2637">
            <v>3</v>
          </cell>
          <cell r="M2637">
            <v>1</v>
          </cell>
          <cell r="N2637" t="str">
            <v>2017Q1</v>
          </cell>
        </row>
        <row r="2638">
          <cell r="K2638">
            <v>42814</v>
          </cell>
          <cell r="L2638">
            <v>3</v>
          </cell>
          <cell r="M2638">
            <v>1</v>
          </cell>
          <cell r="N2638" t="str">
            <v>2017Q1</v>
          </cell>
        </row>
        <row r="2639">
          <cell r="K2639">
            <v>42815</v>
          </cell>
          <cell r="L2639">
            <v>3</v>
          </cell>
          <cell r="M2639">
            <v>1</v>
          </cell>
          <cell r="N2639" t="str">
            <v>2017Q1</v>
          </cell>
        </row>
        <row r="2640">
          <cell r="K2640">
            <v>42816</v>
          </cell>
          <cell r="L2640">
            <v>3</v>
          </cell>
          <cell r="M2640">
            <v>1</v>
          </cell>
          <cell r="N2640" t="str">
            <v>2017Q1</v>
          </cell>
        </row>
        <row r="2641">
          <cell r="K2641">
            <v>42817</v>
          </cell>
          <cell r="L2641">
            <v>3</v>
          </cell>
          <cell r="M2641">
            <v>1</v>
          </cell>
          <cell r="N2641" t="str">
            <v>2017Q1</v>
          </cell>
        </row>
        <row r="2642">
          <cell r="K2642">
            <v>42818</v>
          </cell>
          <cell r="L2642">
            <v>3</v>
          </cell>
          <cell r="M2642">
            <v>1</v>
          </cell>
          <cell r="N2642" t="str">
            <v>2017Q1</v>
          </cell>
        </row>
        <row r="2643">
          <cell r="K2643">
            <v>42819</v>
          </cell>
          <cell r="L2643">
            <v>3</v>
          </cell>
          <cell r="M2643">
            <v>1</v>
          </cell>
          <cell r="N2643" t="str">
            <v>2017Q1</v>
          </cell>
        </row>
        <row r="2644">
          <cell r="K2644">
            <v>42820</v>
          </cell>
          <cell r="L2644">
            <v>3</v>
          </cell>
          <cell r="M2644">
            <v>1</v>
          </cell>
          <cell r="N2644" t="str">
            <v>2017Q1</v>
          </cell>
        </row>
        <row r="2645">
          <cell r="K2645">
            <v>42821</v>
          </cell>
          <cell r="L2645">
            <v>3</v>
          </cell>
          <cell r="M2645">
            <v>1</v>
          </cell>
          <cell r="N2645" t="str">
            <v>2017Q1</v>
          </cell>
        </row>
        <row r="2646">
          <cell r="K2646">
            <v>42822</v>
          </cell>
          <cell r="L2646">
            <v>3</v>
          </cell>
          <cell r="M2646">
            <v>1</v>
          </cell>
          <cell r="N2646" t="str">
            <v>2017Q1</v>
          </cell>
        </row>
        <row r="2647">
          <cell r="K2647">
            <v>42823</v>
          </cell>
          <cell r="L2647">
            <v>3</v>
          </cell>
          <cell r="M2647">
            <v>1</v>
          </cell>
          <cell r="N2647" t="str">
            <v>2017Q1</v>
          </cell>
        </row>
        <row r="2648">
          <cell r="K2648">
            <v>42824</v>
          </cell>
          <cell r="L2648">
            <v>3</v>
          </cell>
          <cell r="M2648">
            <v>1</v>
          </cell>
          <cell r="N2648" t="str">
            <v>2017Q1</v>
          </cell>
        </row>
        <row r="2649">
          <cell r="K2649">
            <v>42825</v>
          </cell>
          <cell r="L2649">
            <v>3</v>
          </cell>
          <cell r="M2649">
            <v>1</v>
          </cell>
          <cell r="N2649" t="str">
            <v>2017Q1</v>
          </cell>
        </row>
        <row r="2650">
          <cell r="K2650">
            <v>42826</v>
          </cell>
          <cell r="L2650">
            <v>4</v>
          </cell>
          <cell r="M2650">
            <v>2</v>
          </cell>
          <cell r="N2650" t="str">
            <v>2017Q2</v>
          </cell>
        </row>
        <row r="2651">
          <cell r="K2651">
            <v>42827</v>
          </cell>
          <cell r="L2651">
            <v>4</v>
          </cell>
          <cell r="M2651">
            <v>2</v>
          </cell>
          <cell r="N2651" t="str">
            <v>2017Q2</v>
          </cell>
        </row>
        <row r="2652">
          <cell r="K2652">
            <v>42828</v>
          </cell>
          <cell r="L2652">
            <v>4</v>
          </cell>
          <cell r="M2652">
            <v>2</v>
          </cell>
          <cell r="N2652" t="str">
            <v>2017Q2</v>
          </cell>
        </row>
        <row r="2653">
          <cell r="K2653">
            <v>42829</v>
          </cell>
          <cell r="L2653">
            <v>4</v>
          </cell>
          <cell r="M2653">
            <v>2</v>
          </cell>
          <cell r="N2653" t="str">
            <v>2017Q2</v>
          </cell>
        </row>
        <row r="2654">
          <cell r="K2654">
            <v>42830</v>
          </cell>
          <cell r="L2654">
            <v>4</v>
          </cell>
          <cell r="M2654">
            <v>2</v>
          </cell>
          <cell r="N2654" t="str">
            <v>2017Q2</v>
          </cell>
        </row>
        <row r="2655">
          <cell r="K2655">
            <v>42831</v>
          </cell>
          <cell r="L2655">
            <v>4</v>
          </cell>
          <cell r="M2655">
            <v>2</v>
          </cell>
          <cell r="N2655" t="str">
            <v>2017Q2</v>
          </cell>
        </row>
        <row r="2656">
          <cell r="K2656">
            <v>42832</v>
          </cell>
          <cell r="L2656">
            <v>4</v>
          </cell>
          <cell r="M2656">
            <v>2</v>
          </cell>
          <cell r="N2656" t="str">
            <v>2017Q2</v>
          </cell>
        </row>
        <row r="2657">
          <cell r="K2657">
            <v>42833</v>
          </cell>
          <cell r="L2657">
            <v>4</v>
          </cell>
          <cell r="M2657">
            <v>2</v>
          </cell>
          <cell r="N2657" t="str">
            <v>2017Q2</v>
          </cell>
        </row>
        <row r="2658">
          <cell r="K2658">
            <v>42834</v>
          </cell>
          <cell r="L2658">
            <v>4</v>
          </cell>
          <cell r="M2658">
            <v>2</v>
          </cell>
          <cell r="N2658" t="str">
            <v>2017Q2</v>
          </cell>
        </row>
        <row r="2659">
          <cell r="K2659">
            <v>42835</v>
          </cell>
          <cell r="L2659">
            <v>4</v>
          </cell>
          <cell r="M2659">
            <v>2</v>
          </cell>
          <cell r="N2659" t="str">
            <v>2017Q2</v>
          </cell>
        </row>
        <row r="2660">
          <cell r="K2660">
            <v>42836</v>
          </cell>
          <cell r="L2660">
            <v>4</v>
          </cell>
          <cell r="M2660">
            <v>2</v>
          </cell>
          <cell r="N2660" t="str">
            <v>2017Q2</v>
          </cell>
        </row>
        <row r="2661">
          <cell r="K2661">
            <v>42837</v>
          </cell>
          <cell r="L2661">
            <v>4</v>
          </cell>
          <cell r="M2661">
            <v>2</v>
          </cell>
          <cell r="N2661" t="str">
            <v>2017Q2</v>
          </cell>
        </row>
        <row r="2662">
          <cell r="K2662">
            <v>42838</v>
          </cell>
          <cell r="L2662">
            <v>4</v>
          </cell>
          <cell r="M2662">
            <v>2</v>
          </cell>
          <cell r="N2662" t="str">
            <v>2017Q2</v>
          </cell>
        </row>
        <row r="2663">
          <cell r="K2663">
            <v>42839</v>
          </cell>
          <cell r="L2663">
            <v>4</v>
          </cell>
          <cell r="M2663">
            <v>2</v>
          </cell>
          <cell r="N2663" t="str">
            <v>2017Q2</v>
          </cell>
        </row>
        <row r="2664">
          <cell r="K2664">
            <v>42840</v>
          </cell>
          <cell r="L2664">
            <v>4</v>
          </cell>
          <cell r="M2664">
            <v>2</v>
          </cell>
          <cell r="N2664" t="str">
            <v>2017Q2</v>
          </cell>
        </row>
        <row r="2665">
          <cell r="K2665">
            <v>42841</v>
          </cell>
          <cell r="L2665">
            <v>4</v>
          </cell>
          <cell r="M2665">
            <v>2</v>
          </cell>
          <cell r="N2665" t="str">
            <v>2017Q2</v>
          </cell>
        </row>
        <row r="2666">
          <cell r="K2666">
            <v>42842</v>
          </cell>
          <cell r="L2666">
            <v>4</v>
          </cell>
          <cell r="M2666">
            <v>2</v>
          </cell>
          <cell r="N2666" t="str">
            <v>2017Q2</v>
          </cell>
        </row>
        <row r="2667">
          <cell r="K2667">
            <v>42843</v>
          </cell>
          <cell r="L2667">
            <v>4</v>
          </cell>
          <cell r="M2667">
            <v>2</v>
          </cell>
          <cell r="N2667" t="str">
            <v>2017Q2</v>
          </cell>
        </row>
        <row r="2668">
          <cell r="K2668">
            <v>42844</v>
          </cell>
          <cell r="L2668">
            <v>4</v>
          </cell>
          <cell r="M2668">
            <v>2</v>
          </cell>
          <cell r="N2668" t="str">
            <v>2017Q2</v>
          </cell>
        </row>
        <row r="2669">
          <cell r="K2669">
            <v>42845</v>
          </cell>
          <cell r="L2669">
            <v>4</v>
          </cell>
          <cell r="M2669">
            <v>2</v>
          </cell>
          <cell r="N2669" t="str">
            <v>2017Q2</v>
          </cell>
        </row>
        <row r="2670">
          <cell r="K2670">
            <v>42846</v>
          </cell>
          <cell r="L2670">
            <v>4</v>
          </cell>
          <cell r="M2670">
            <v>2</v>
          </cell>
          <cell r="N2670" t="str">
            <v>2017Q2</v>
          </cell>
        </row>
        <row r="2671">
          <cell r="K2671">
            <v>42847</v>
          </cell>
          <cell r="L2671">
            <v>4</v>
          </cell>
          <cell r="M2671">
            <v>2</v>
          </cell>
          <cell r="N2671" t="str">
            <v>2017Q2</v>
          </cell>
        </row>
        <row r="2672">
          <cell r="K2672">
            <v>42848</v>
          </cell>
          <cell r="L2672">
            <v>4</v>
          </cell>
          <cell r="M2672">
            <v>2</v>
          </cell>
          <cell r="N2672" t="str">
            <v>2017Q2</v>
          </cell>
        </row>
        <row r="2673">
          <cell r="K2673">
            <v>42849</v>
          </cell>
          <cell r="L2673">
            <v>4</v>
          </cell>
          <cell r="M2673">
            <v>2</v>
          </cell>
          <cell r="N2673" t="str">
            <v>2017Q2</v>
          </cell>
        </row>
        <row r="2674">
          <cell r="K2674">
            <v>42850</v>
          </cell>
          <cell r="L2674">
            <v>4</v>
          </cell>
          <cell r="M2674">
            <v>2</v>
          </cell>
          <cell r="N2674" t="str">
            <v>2017Q2</v>
          </cell>
        </row>
        <row r="2675">
          <cell r="K2675">
            <v>42851</v>
          </cell>
          <cell r="L2675">
            <v>4</v>
          </cell>
          <cell r="M2675">
            <v>2</v>
          </cell>
          <cell r="N2675" t="str">
            <v>2017Q2</v>
          </cell>
        </row>
        <row r="2676">
          <cell r="K2676">
            <v>42852</v>
          </cell>
          <cell r="L2676">
            <v>4</v>
          </cell>
          <cell r="M2676">
            <v>2</v>
          </cell>
          <cell r="N2676" t="str">
            <v>2017Q2</v>
          </cell>
        </row>
        <row r="2677">
          <cell r="K2677">
            <v>42853</v>
          </cell>
          <cell r="L2677">
            <v>4</v>
          </cell>
          <cell r="M2677">
            <v>2</v>
          </cell>
          <cell r="N2677" t="str">
            <v>2017Q2</v>
          </cell>
        </row>
        <row r="2678">
          <cell r="K2678">
            <v>42854</v>
          </cell>
          <cell r="L2678">
            <v>4</v>
          </cell>
          <cell r="M2678">
            <v>2</v>
          </cell>
          <cell r="N2678" t="str">
            <v>2017Q2</v>
          </cell>
        </row>
        <row r="2679">
          <cell r="K2679">
            <v>42855</v>
          </cell>
          <cell r="L2679">
            <v>4</v>
          </cell>
          <cell r="M2679">
            <v>2</v>
          </cell>
          <cell r="N2679" t="str">
            <v>2017Q2</v>
          </cell>
        </row>
        <row r="2680">
          <cell r="K2680">
            <v>42856</v>
          </cell>
          <cell r="L2680">
            <v>5</v>
          </cell>
          <cell r="M2680">
            <v>2</v>
          </cell>
          <cell r="N2680" t="str">
            <v>2017Q2</v>
          </cell>
        </row>
        <row r="2681">
          <cell r="K2681">
            <v>42857</v>
          </cell>
          <cell r="L2681">
            <v>5</v>
          </cell>
          <cell r="M2681">
            <v>2</v>
          </cell>
          <cell r="N2681" t="str">
            <v>2017Q2</v>
          </cell>
        </row>
        <row r="2682">
          <cell r="K2682">
            <v>42858</v>
          </cell>
          <cell r="L2682">
            <v>5</v>
          </cell>
          <cell r="M2682">
            <v>2</v>
          </cell>
          <cell r="N2682" t="str">
            <v>2017Q2</v>
          </cell>
        </row>
        <row r="2683">
          <cell r="K2683">
            <v>42859</v>
          </cell>
          <cell r="L2683">
            <v>5</v>
          </cell>
          <cell r="M2683">
            <v>2</v>
          </cell>
          <cell r="N2683" t="str">
            <v>2017Q2</v>
          </cell>
        </row>
        <row r="2684">
          <cell r="K2684">
            <v>42860</v>
          </cell>
          <cell r="L2684">
            <v>5</v>
          </cell>
          <cell r="M2684">
            <v>2</v>
          </cell>
          <cell r="N2684" t="str">
            <v>2017Q2</v>
          </cell>
        </row>
        <row r="2685">
          <cell r="K2685">
            <v>42861</v>
          </cell>
          <cell r="L2685">
            <v>5</v>
          </cell>
          <cell r="M2685">
            <v>2</v>
          </cell>
          <cell r="N2685" t="str">
            <v>2017Q2</v>
          </cell>
        </row>
        <row r="2686">
          <cell r="K2686">
            <v>42862</v>
          </cell>
          <cell r="L2686">
            <v>5</v>
          </cell>
          <cell r="M2686">
            <v>2</v>
          </cell>
          <cell r="N2686" t="str">
            <v>2017Q2</v>
          </cell>
        </row>
        <row r="2687">
          <cell r="K2687">
            <v>42863</v>
          </cell>
          <cell r="L2687">
            <v>5</v>
          </cell>
          <cell r="M2687">
            <v>2</v>
          </cell>
          <cell r="N2687" t="str">
            <v>2017Q2</v>
          </cell>
        </row>
        <row r="2688">
          <cell r="K2688">
            <v>42864</v>
          </cell>
          <cell r="L2688">
            <v>5</v>
          </cell>
          <cell r="M2688">
            <v>2</v>
          </cell>
          <cell r="N2688" t="str">
            <v>2017Q2</v>
          </cell>
        </row>
        <row r="2689">
          <cell r="K2689">
            <v>42865</v>
          </cell>
          <cell r="L2689">
            <v>5</v>
          </cell>
          <cell r="M2689">
            <v>2</v>
          </cell>
          <cell r="N2689" t="str">
            <v>2017Q2</v>
          </cell>
        </row>
        <row r="2690">
          <cell r="K2690">
            <v>42866</v>
          </cell>
          <cell r="L2690">
            <v>5</v>
          </cell>
          <cell r="M2690">
            <v>2</v>
          </cell>
          <cell r="N2690" t="str">
            <v>2017Q2</v>
          </cell>
        </row>
        <row r="2691">
          <cell r="K2691">
            <v>42867</v>
          </cell>
          <cell r="L2691">
            <v>5</v>
          </cell>
          <cell r="M2691">
            <v>2</v>
          </cell>
          <cell r="N2691" t="str">
            <v>2017Q2</v>
          </cell>
        </row>
        <row r="2692">
          <cell r="K2692">
            <v>42868</v>
          </cell>
          <cell r="L2692">
            <v>5</v>
          </cell>
          <cell r="M2692">
            <v>2</v>
          </cell>
          <cell r="N2692" t="str">
            <v>2017Q2</v>
          </cell>
        </row>
        <row r="2693">
          <cell r="K2693">
            <v>42869</v>
          </cell>
          <cell r="L2693">
            <v>5</v>
          </cell>
          <cell r="M2693">
            <v>2</v>
          </cell>
          <cell r="N2693" t="str">
            <v>2017Q2</v>
          </cell>
        </row>
        <row r="2694">
          <cell r="K2694">
            <v>42870</v>
          </cell>
          <cell r="L2694">
            <v>5</v>
          </cell>
          <cell r="M2694">
            <v>2</v>
          </cell>
          <cell r="N2694" t="str">
            <v>2017Q2</v>
          </cell>
        </row>
        <row r="2695">
          <cell r="K2695">
            <v>42871</v>
          </cell>
          <cell r="L2695">
            <v>5</v>
          </cell>
          <cell r="M2695">
            <v>2</v>
          </cell>
          <cell r="N2695" t="str">
            <v>2017Q2</v>
          </cell>
        </row>
        <row r="2696">
          <cell r="K2696">
            <v>42872</v>
          </cell>
          <cell r="L2696">
            <v>5</v>
          </cell>
          <cell r="M2696">
            <v>2</v>
          </cell>
          <cell r="N2696" t="str">
            <v>2017Q2</v>
          </cell>
        </row>
        <row r="2697">
          <cell r="K2697">
            <v>42873</v>
          </cell>
          <cell r="L2697">
            <v>5</v>
          </cell>
          <cell r="M2697">
            <v>2</v>
          </cell>
          <cell r="N2697" t="str">
            <v>2017Q2</v>
          </cell>
        </row>
        <row r="2698">
          <cell r="K2698">
            <v>42874</v>
          </cell>
          <cell r="L2698">
            <v>5</v>
          </cell>
          <cell r="M2698">
            <v>2</v>
          </cell>
          <cell r="N2698" t="str">
            <v>2017Q2</v>
          </cell>
        </row>
        <row r="2699">
          <cell r="K2699">
            <v>42875</v>
          </cell>
          <cell r="L2699">
            <v>5</v>
          </cell>
          <cell r="M2699">
            <v>2</v>
          </cell>
          <cell r="N2699" t="str">
            <v>2017Q2</v>
          </cell>
        </row>
        <row r="2700">
          <cell r="K2700">
            <v>42876</v>
          </cell>
          <cell r="L2700">
            <v>5</v>
          </cell>
          <cell r="M2700">
            <v>2</v>
          </cell>
          <cell r="N2700" t="str">
            <v>2017Q2</v>
          </cell>
        </row>
        <row r="2701">
          <cell r="K2701">
            <v>42877</v>
          </cell>
          <cell r="L2701">
            <v>5</v>
          </cell>
          <cell r="M2701">
            <v>2</v>
          </cell>
          <cell r="N2701" t="str">
            <v>2017Q2</v>
          </cell>
        </row>
        <row r="2702">
          <cell r="K2702">
            <v>42878</v>
          </cell>
          <cell r="L2702">
            <v>5</v>
          </cell>
          <cell r="M2702">
            <v>2</v>
          </cell>
          <cell r="N2702" t="str">
            <v>2017Q2</v>
          </cell>
        </row>
        <row r="2703">
          <cell r="K2703">
            <v>42879</v>
          </cell>
          <cell r="L2703">
            <v>5</v>
          </cell>
          <cell r="M2703">
            <v>2</v>
          </cell>
          <cell r="N2703" t="str">
            <v>2017Q2</v>
          </cell>
        </row>
        <row r="2704">
          <cell r="K2704">
            <v>42880</v>
          </cell>
          <cell r="L2704">
            <v>5</v>
          </cell>
          <cell r="M2704">
            <v>2</v>
          </cell>
          <cell r="N2704" t="str">
            <v>2017Q2</v>
          </cell>
        </row>
        <row r="2705">
          <cell r="K2705">
            <v>42881</v>
          </cell>
          <cell r="L2705">
            <v>5</v>
          </cell>
          <cell r="M2705">
            <v>2</v>
          </cell>
          <cell r="N2705" t="str">
            <v>2017Q2</v>
          </cell>
        </row>
        <row r="2706">
          <cell r="K2706">
            <v>42882</v>
          </cell>
          <cell r="L2706">
            <v>5</v>
          </cell>
          <cell r="M2706">
            <v>2</v>
          </cell>
          <cell r="N2706" t="str">
            <v>2017Q2</v>
          </cell>
        </row>
        <row r="2707">
          <cell r="K2707">
            <v>42883</v>
          </cell>
          <cell r="L2707">
            <v>5</v>
          </cell>
          <cell r="M2707">
            <v>2</v>
          </cell>
          <cell r="N2707" t="str">
            <v>2017Q2</v>
          </cell>
        </row>
        <row r="2708">
          <cell r="K2708">
            <v>42884</v>
          </cell>
          <cell r="L2708">
            <v>5</v>
          </cell>
          <cell r="M2708">
            <v>2</v>
          </cell>
          <cell r="N2708" t="str">
            <v>2017Q2</v>
          </cell>
        </row>
        <row r="2709">
          <cell r="K2709">
            <v>42885</v>
          </cell>
          <cell r="L2709">
            <v>5</v>
          </cell>
          <cell r="M2709">
            <v>2</v>
          </cell>
          <cell r="N2709" t="str">
            <v>2017Q2</v>
          </cell>
        </row>
        <row r="2710">
          <cell r="K2710">
            <v>42886</v>
          </cell>
          <cell r="L2710">
            <v>5</v>
          </cell>
          <cell r="M2710">
            <v>2</v>
          </cell>
          <cell r="N2710" t="str">
            <v>2017Q2</v>
          </cell>
        </row>
        <row r="2711">
          <cell r="K2711">
            <v>42887</v>
          </cell>
          <cell r="L2711">
            <v>6</v>
          </cell>
          <cell r="M2711">
            <v>2</v>
          </cell>
          <cell r="N2711" t="str">
            <v>2017Q2</v>
          </cell>
        </row>
        <row r="2712">
          <cell r="K2712">
            <v>42888</v>
          </cell>
          <cell r="L2712">
            <v>6</v>
          </cell>
          <cell r="M2712">
            <v>2</v>
          </cell>
          <cell r="N2712" t="str">
            <v>2017Q2</v>
          </cell>
        </row>
        <row r="2713">
          <cell r="K2713">
            <v>42889</v>
          </cell>
          <cell r="L2713">
            <v>6</v>
          </cell>
          <cell r="M2713">
            <v>2</v>
          </cell>
          <cell r="N2713" t="str">
            <v>2017Q2</v>
          </cell>
        </row>
        <row r="2714">
          <cell r="K2714">
            <v>42890</v>
          </cell>
          <cell r="L2714">
            <v>6</v>
          </cell>
          <cell r="M2714">
            <v>2</v>
          </cell>
          <cell r="N2714" t="str">
            <v>2017Q2</v>
          </cell>
        </row>
        <row r="2715">
          <cell r="K2715">
            <v>42891</v>
          </cell>
          <cell r="L2715">
            <v>6</v>
          </cell>
          <cell r="M2715">
            <v>2</v>
          </cell>
          <cell r="N2715" t="str">
            <v>2017Q2</v>
          </cell>
        </row>
        <row r="2716">
          <cell r="K2716">
            <v>42892</v>
          </cell>
          <cell r="L2716">
            <v>6</v>
          </cell>
          <cell r="M2716">
            <v>2</v>
          </cell>
          <cell r="N2716" t="str">
            <v>2017Q2</v>
          </cell>
        </row>
        <row r="2717">
          <cell r="K2717">
            <v>42893</v>
          </cell>
          <cell r="L2717">
            <v>6</v>
          </cell>
          <cell r="M2717">
            <v>2</v>
          </cell>
          <cell r="N2717" t="str">
            <v>2017Q2</v>
          </cell>
        </row>
        <row r="2718">
          <cell r="K2718">
            <v>42894</v>
          </cell>
          <cell r="L2718">
            <v>6</v>
          </cell>
          <cell r="M2718">
            <v>2</v>
          </cell>
          <cell r="N2718" t="str">
            <v>2017Q2</v>
          </cell>
        </row>
        <row r="2719">
          <cell r="K2719">
            <v>42895</v>
          </cell>
          <cell r="L2719">
            <v>6</v>
          </cell>
          <cell r="M2719">
            <v>2</v>
          </cell>
          <cell r="N2719" t="str">
            <v>2017Q2</v>
          </cell>
        </row>
        <row r="2720">
          <cell r="K2720">
            <v>42896</v>
          </cell>
          <cell r="L2720">
            <v>6</v>
          </cell>
          <cell r="M2720">
            <v>2</v>
          </cell>
          <cell r="N2720" t="str">
            <v>2017Q2</v>
          </cell>
        </row>
        <row r="2721">
          <cell r="K2721">
            <v>42897</v>
          </cell>
          <cell r="L2721">
            <v>6</v>
          </cell>
          <cell r="M2721">
            <v>2</v>
          </cell>
          <cell r="N2721" t="str">
            <v>2017Q2</v>
          </cell>
        </row>
        <row r="2722">
          <cell r="K2722">
            <v>42898</v>
          </cell>
          <cell r="L2722">
            <v>6</v>
          </cell>
          <cell r="M2722">
            <v>2</v>
          </cell>
          <cell r="N2722" t="str">
            <v>2017Q2</v>
          </cell>
        </row>
        <row r="2723">
          <cell r="K2723">
            <v>42899</v>
          </cell>
          <cell r="L2723">
            <v>6</v>
          </cell>
          <cell r="M2723">
            <v>2</v>
          </cell>
          <cell r="N2723" t="str">
            <v>2017Q2</v>
          </cell>
        </row>
        <row r="2724">
          <cell r="K2724">
            <v>42900</v>
          </cell>
          <cell r="L2724">
            <v>6</v>
          </cell>
          <cell r="M2724">
            <v>2</v>
          </cell>
          <cell r="N2724" t="str">
            <v>2017Q2</v>
          </cell>
        </row>
        <row r="2725">
          <cell r="K2725">
            <v>42901</v>
          </cell>
          <cell r="L2725">
            <v>6</v>
          </cell>
          <cell r="M2725">
            <v>2</v>
          </cell>
          <cell r="N2725" t="str">
            <v>2017Q2</v>
          </cell>
        </row>
        <row r="2726">
          <cell r="K2726">
            <v>42902</v>
          </cell>
          <cell r="L2726">
            <v>6</v>
          </cell>
          <cell r="M2726">
            <v>2</v>
          </cell>
          <cell r="N2726" t="str">
            <v>2017Q2</v>
          </cell>
        </row>
        <row r="2727">
          <cell r="K2727">
            <v>42903</v>
          </cell>
          <cell r="L2727">
            <v>6</v>
          </cell>
          <cell r="M2727">
            <v>2</v>
          </cell>
          <cell r="N2727" t="str">
            <v>2017Q2</v>
          </cell>
        </row>
        <row r="2728">
          <cell r="K2728">
            <v>42904</v>
          </cell>
          <cell r="L2728">
            <v>6</v>
          </cell>
          <cell r="M2728">
            <v>2</v>
          </cell>
          <cell r="N2728" t="str">
            <v>2017Q2</v>
          </cell>
        </row>
        <row r="2729">
          <cell r="K2729">
            <v>42905</v>
          </cell>
          <cell r="L2729">
            <v>6</v>
          </cell>
          <cell r="M2729">
            <v>2</v>
          </cell>
          <cell r="N2729" t="str">
            <v>2017Q2</v>
          </cell>
        </row>
        <row r="2730">
          <cell r="K2730">
            <v>42906</v>
          </cell>
          <cell r="L2730">
            <v>6</v>
          </cell>
          <cell r="M2730">
            <v>2</v>
          </cell>
          <cell r="N2730" t="str">
            <v>2017Q2</v>
          </cell>
        </row>
        <row r="2731">
          <cell r="K2731">
            <v>42907</v>
          </cell>
          <cell r="L2731">
            <v>6</v>
          </cell>
          <cell r="M2731">
            <v>2</v>
          </cell>
          <cell r="N2731" t="str">
            <v>2017Q2</v>
          </cell>
        </row>
        <row r="2732">
          <cell r="K2732">
            <v>42908</v>
          </cell>
          <cell r="L2732">
            <v>6</v>
          </cell>
          <cell r="M2732">
            <v>2</v>
          </cell>
          <cell r="N2732" t="str">
            <v>2017Q2</v>
          </cell>
        </row>
        <row r="2733">
          <cell r="K2733">
            <v>42909</v>
          </cell>
          <cell r="L2733">
            <v>6</v>
          </cell>
          <cell r="M2733">
            <v>2</v>
          </cell>
          <cell r="N2733" t="str">
            <v>2017Q2</v>
          </cell>
        </row>
        <row r="2734">
          <cell r="K2734">
            <v>42910</v>
          </cell>
          <cell r="L2734">
            <v>6</v>
          </cell>
          <cell r="M2734">
            <v>2</v>
          </cell>
          <cell r="N2734" t="str">
            <v>2017Q2</v>
          </cell>
        </row>
        <row r="2735">
          <cell r="K2735">
            <v>42911</v>
          </cell>
          <cell r="L2735">
            <v>6</v>
          </cell>
          <cell r="M2735">
            <v>2</v>
          </cell>
          <cell r="N2735" t="str">
            <v>2017Q2</v>
          </cell>
        </row>
        <row r="2736">
          <cell r="K2736">
            <v>42912</v>
          </cell>
          <cell r="L2736">
            <v>6</v>
          </cell>
          <cell r="M2736">
            <v>2</v>
          </cell>
          <cell r="N2736" t="str">
            <v>2017Q2</v>
          </cell>
        </row>
        <row r="2737">
          <cell r="K2737">
            <v>42913</v>
          </cell>
          <cell r="L2737">
            <v>6</v>
          </cell>
          <cell r="M2737">
            <v>2</v>
          </cell>
          <cell r="N2737" t="str">
            <v>2017Q2</v>
          </cell>
        </row>
        <row r="2738">
          <cell r="K2738">
            <v>42914</v>
          </cell>
          <cell r="L2738">
            <v>6</v>
          </cell>
          <cell r="M2738">
            <v>2</v>
          </cell>
          <cell r="N2738" t="str">
            <v>2017Q2</v>
          </cell>
        </row>
        <row r="2739">
          <cell r="K2739">
            <v>42915</v>
          </cell>
          <cell r="L2739">
            <v>6</v>
          </cell>
          <cell r="M2739">
            <v>2</v>
          </cell>
          <cell r="N2739" t="str">
            <v>2017Q2</v>
          </cell>
        </row>
        <row r="2740">
          <cell r="K2740">
            <v>42916</v>
          </cell>
          <cell r="L2740">
            <v>6</v>
          </cell>
          <cell r="M2740">
            <v>2</v>
          </cell>
          <cell r="N2740" t="str">
            <v>2017Q2</v>
          </cell>
        </row>
        <row r="2741">
          <cell r="K2741">
            <v>42917</v>
          </cell>
          <cell r="L2741">
            <v>7</v>
          </cell>
          <cell r="M2741">
            <v>3</v>
          </cell>
          <cell r="N2741" t="str">
            <v>2017Q3</v>
          </cell>
        </row>
        <row r="2742">
          <cell r="K2742">
            <v>42918</v>
          </cell>
          <cell r="L2742">
            <v>7</v>
          </cell>
          <cell r="M2742">
            <v>3</v>
          </cell>
          <cell r="N2742" t="str">
            <v>2017Q3</v>
          </cell>
        </row>
        <row r="2743">
          <cell r="K2743">
            <v>42919</v>
          </cell>
          <cell r="L2743">
            <v>7</v>
          </cell>
          <cell r="M2743">
            <v>3</v>
          </cell>
          <cell r="N2743" t="str">
            <v>2017Q3</v>
          </cell>
        </row>
        <row r="2744">
          <cell r="K2744">
            <v>42920</v>
          </cell>
          <cell r="L2744">
            <v>7</v>
          </cell>
          <cell r="M2744">
            <v>3</v>
          </cell>
          <cell r="N2744" t="str">
            <v>2017Q3</v>
          </cell>
        </row>
        <row r="2745">
          <cell r="K2745">
            <v>42921</v>
          </cell>
          <cell r="L2745">
            <v>7</v>
          </cell>
          <cell r="M2745">
            <v>3</v>
          </cell>
          <cell r="N2745" t="str">
            <v>2017Q3</v>
          </cell>
        </row>
        <row r="2746">
          <cell r="K2746">
            <v>42922</v>
          </cell>
          <cell r="L2746">
            <v>7</v>
          </cell>
          <cell r="M2746">
            <v>3</v>
          </cell>
          <cell r="N2746" t="str">
            <v>2017Q3</v>
          </cell>
        </row>
        <row r="2747">
          <cell r="K2747">
            <v>42923</v>
          </cell>
          <cell r="L2747">
            <v>7</v>
          </cell>
          <cell r="M2747">
            <v>3</v>
          </cell>
          <cell r="N2747" t="str">
            <v>2017Q3</v>
          </cell>
        </row>
        <row r="2748">
          <cell r="K2748">
            <v>42924</v>
          </cell>
          <cell r="L2748">
            <v>7</v>
          </cell>
          <cell r="M2748">
            <v>3</v>
          </cell>
          <cell r="N2748" t="str">
            <v>2017Q3</v>
          </cell>
        </row>
        <row r="2749">
          <cell r="K2749">
            <v>42925</v>
          </cell>
          <cell r="L2749">
            <v>7</v>
          </cell>
          <cell r="M2749">
            <v>3</v>
          </cell>
          <cell r="N2749" t="str">
            <v>2017Q3</v>
          </cell>
        </row>
        <row r="2750">
          <cell r="K2750">
            <v>42926</v>
          </cell>
          <cell r="L2750">
            <v>7</v>
          </cell>
          <cell r="M2750">
            <v>3</v>
          </cell>
          <cell r="N2750" t="str">
            <v>2017Q3</v>
          </cell>
        </row>
        <row r="2751">
          <cell r="K2751">
            <v>42927</v>
          </cell>
          <cell r="L2751">
            <v>7</v>
          </cell>
          <cell r="M2751">
            <v>3</v>
          </cell>
          <cell r="N2751" t="str">
            <v>2017Q3</v>
          </cell>
        </row>
        <row r="2752">
          <cell r="K2752">
            <v>42928</v>
          </cell>
          <cell r="L2752">
            <v>7</v>
          </cell>
          <cell r="M2752">
            <v>3</v>
          </cell>
          <cell r="N2752" t="str">
            <v>2017Q3</v>
          </cell>
        </row>
        <row r="2753">
          <cell r="K2753">
            <v>42929</v>
          </cell>
          <cell r="L2753">
            <v>7</v>
          </cell>
          <cell r="M2753">
            <v>3</v>
          </cell>
          <cell r="N2753" t="str">
            <v>2017Q3</v>
          </cell>
        </row>
        <row r="2754">
          <cell r="K2754">
            <v>42930</v>
          </cell>
          <cell r="L2754">
            <v>7</v>
          </cell>
          <cell r="M2754">
            <v>3</v>
          </cell>
          <cell r="N2754" t="str">
            <v>2017Q3</v>
          </cell>
        </row>
        <row r="2755">
          <cell r="K2755">
            <v>42931</v>
          </cell>
          <cell r="L2755">
            <v>7</v>
          </cell>
          <cell r="M2755">
            <v>3</v>
          </cell>
          <cell r="N2755" t="str">
            <v>2017Q3</v>
          </cell>
        </row>
        <row r="2756">
          <cell r="K2756">
            <v>42932</v>
          </cell>
          <cell r="L2756">
            <v>7</v>
          </cell>
          <cell r="M2756">
            <v>3</v>
          </cell>
          <cell r="N2756" t="str">
            <v>2017Q3</v>
          </cell>
        </row>
        <row r="2757">
          <cell r="K2757">
            <v>42933</v>
          </cell>
          <cell r="L2757">
            <v>7</v>
          </cell>
          <cell r="M2757">
            <v>3</v>
          </cell>
          <cell r="N2757" t="str">
            <v>2017Q3</v>
          </cell>
        </row>
        <row r="2758">
          <cell r="K2758">
            <v>42934</v>
          </cell>
          <cell r="L2758">
            <v>7</v>
          </cell>
          <cell r="M2758">
            <v>3</v>
          </cell>
          <cell r="N2758" t="str">
            <v>2017Q3</v>
          </cell>
        </row>
        <row r="2759">
          <cell r="K2759">
            <v>42935</v>
          </cell>
          <cell r="L2759">
            <v>7</v>
          </cell>
          <cell r="M2759">
            <v>3</v>
          </cell>
          <cell r="N2759" t="str">
            <v>2017Q3</v>
          </cell>
        </row>
        <row r="2760">
          <cell r="K2760">
            <v>42936</v>
          </cell>
          <cell r="L2760">
            <v>7</v>
          </cell>
          <cell r="M2760">
            <v>3</v>
          </cell>
          <cell r="N2760" t="str">
            <v>2017Q3</v>
          </cell>
        </row>
        <row r="2761">
          <cell r="K2761">
            <v>42937</v>
          </cell>
          <cell r="L2761">
            <v>7</v>
          </cell>
          <cell r="M2761">
            <v>3</v>
          </cell>
          <cell r="N2761" t="str">
            <v>2017Q3</v>
          </cell>
        </row>
        <row r="2762">
          <cell r="K2762">
            <v>42938</v>
          </cell>
          <cell r="L2762">
            <v>7</v>
          </cell>
          <cell r="M2762">
            <v>3</v>
          </cell>
          <cell r="N2762" t="str">
            <v>2017Q3</v>
          </cell>
        </row>
        <row r="2763">
          <cell r="K2763">
            <v>42939</v>
          </cell>
          <cell r="L2763">
            <v>7</v>
          </cell>
          <cell r="M2763">
            <v>3</v>
          </cell>
          <cell r="N2763" t="str">
            <v>2017Q3</v>
          </cell>
        </row>
        <row r="2764">
          <cell r="K2764">
            <v>42940</v>
          </cell>
          <cell r="L2764">
            <v>7</v>
          </cell>
          <cell r="M2764">
            <v>3</v>
          </cell>
          <cell r="N2764" t="str">
            <v>2017Q3</v>
          </cell>
        </row>
        <row r="2765">
          <cell r="K2765">
            <v>42941</v>
          </cell>
          <cell r="L2765">
            <v>7</v>
          </cell>
          <cell r="M2765">
            <v>3</v>
          </cell>
          <cell r="N2765" t="str">
            <v>2017Q3</v>
          </cell>
        </row>
        <row r="2766">
          <cell r="K2766">
            <v>42942</v>
          </cell>
          <cell r="L2766">
            <v>7</v>
          </cell>
          <cell r="M2766">
            <v>3</v>
          </cell>
          <cell r="N2766" t="str">
            <v>2017Q3</v>
          </cell>
        </row>
        <row r="2767">
          <cell r="K2767">
            <v>42943</v>
          </cell>
          <cell r="L2767">
            <v>7</v>
          </cell>
          <cell r="M2767">
            <v>3</v>
          </cell>
          <cell r="N2767" t="str">
            <v>2017Q3</v>
          </cell>
        </row>
        <row r="2768">
          <cell r="K2768">
            <v>42944</v>
          </cell>
          <cell r="L2768">
            <v>7</v>
          </cell>
          <cell r="M2768">
            <v>3</v>
          </cell>
          <cell r="N2768" t="str">
            <v>2017Q3</v>
          </cell>
        </row>
        <row r="2769">
          <cell r="K2769">
            <v>42945</v>
          </cell>
          <cell r="L2769">
            <v>7</v>
          </cell>
          <cell r="M2769">
            <v>3</v>
          </cell>
          <cell r="N2769" t="str">
            <v>2017Q3</v>
          </cell>
        </row>
        <row r="2770">
          <cell r="K2770">
            <v>42946</v>
          </cell>
          <cell r="L2770">
            <v>7</v>
          </cell>
          <cell r="M2770">
            <v>3</v>
          </cell>
          <cell r="N2770" t="str">
            <v>2017Q3</v>
          </cell>
        </row>
        <row r="2771">
          <cell r="K2771">
            <v>42947</v>
          </cell>
          <cell r="L2771">
            <v>7</v>
          </cell>
          <cell r="M2771">
            <v>3</v>
          </cell>
          <cell r="N2771" t="str">
            <v>2017Q3</v>
          </cell>
        </row>
        <row r="2772">
          <cell r="K2772">
            <v>42948</v>
          </cell>
          <cell r="L2772">
            <v>8</v>
          </cell>
          <cell r="M2772">
            <v>3</v>
          </cell>
          <cell r="N2772" t="str">
            <v>2017Q3</v>
          </cell>
        </row>
        <row r="2773">
          <cell r="K2773">
            <v>42949</v>
          </cell>
          <cell r="L2773">
            <v>8</v>
          </cell>
          <cell r="M2773">
            <v>3</v>
          </cell>
          <cell r="N2773" t="str">
            <v>2017Q3</v>
          </cell>
        </row>
        <row r="2774">
          <cell r="K2774">
            <v>42950</v>
          </cell>
          <cell r="L2774">
            <v>8</v>
          </cell>
          <cell r="M2774">
            <v>3</v>
          </cell>
          <cell r="N2774" t="str">
            <v>2017Q3</v>
          </cell>
        </row>
        <row r="2775">
          <cell r="K2775">
            <v>42951</v>
          </cell>
          <cell r="L2775">
            <v>8</v>
          </cell>
          <cell r="M2775">
            <v>3</v>
          </cell>
          <cell r="N2775" t="str">
            <v>2017Q3</v>
          </cell>
        </row>
        <row r="2776">
          <cell r="K2776">
            <v>42952</v>
          </cell>
          <cell r="L2776">
            <v>8</v>
          </cell>
          <cell r="M2776">
            <v>3</v>
          </cell>
          <cell r="N2776" t="str">
            <v>2017Q3</v>
          </cell>
        </row>
        <row r="2777">
          <cell r="K2777">
            <v>42953</v>
          </cell>
          <cell r="L2777">
            <v>8</v>
          </cell>
          <cell r="M2777">
            <v>3</v>
          </cell>
          <cell r="N2777" t="str">
            <v>2017Q3</v>
          </cell>
        </row>
        <row r="2778">
          <cell r="K2778">
            <v>42954</v>
          </cell>
          <cell r="L2778">
            <v>8</v>
          </cell>
          <cell r="M2778">
            <v>3</v>
          </cell>
          <cell r="N2778" t="str">
            <v>2017Q3</v>
          </cell>
        </row>
        <row r="2779">
          <cell r="K2779">
            <v>42955</v>
          </cell>
          <cell r="L2779">
            <v>8</v>
          </cell>
          <cell r="M2779">
            <v>3</v>
          </cell>
          <cell r="N2779" t="str">
            <v>2017Q3</v>
          </cell>
        </row>
        <row r="2780">
          <cell r="K2780">
            <v>42956</v>
          </cell>
          <cell r="L2780">
            <v>8</v>
          </cell>
          <cell r="M2780">
            <v>3</v>
          </cell>
          <cell r="N2780" t="str">
            <v>2017Q3</v>
          </cell>
        </row>
        <row r="2781">
          <cell r="K2781">
            <v>42957</v>
          </cell>
          <cell r="L2781">
            <v>8</v>
          </cell>
          <cell r="M2781">
            <v>3</v>
          </cell>
          <cell r="N2781" t="str">
            <v>2017Q3</v>
          </cell>
        </row>
        <row r="2782">
          <cell r="K2782">
            <v>42958</v>
          </cell>
          <cell r="L2782">
            <v>8</v>
          </cell>
          <cell r="M2782">
            <v>3</v>
          </cell>
          <cell r="N2782" t="str">
            <v>2017Q3</v>
          </cell>
        </row>
        <row r="2783">
          <cell r="K2783">
            <v>42959</v>
          </cell>
          <cell r="L2783">
            <v>8</v>
          </cell>
          <cell r="M2783">
            <v>3</v>
          </cell>
          <cell r="N2783" t="str">
            <v>2017Q3</v>
          </cell>
        </row>
        <row r="2784">
          <cell r="K2784">
            <v>42960</v>
          </cell>
          <cell r="L2784">
            <v>8</v>
          </cell>
          <cell r="M2784">
            <v>3</v>
          </cell>
          <cell r="N2784" t="str">
            <v>2017Q3</v>
          </cell>
        </row>
        <row r="2785">
          <cell r="K2785">
            <v>42961</v>
          </cell>
          <cell r="L2785">
            <v>8</v>
          </cell>
          <cell r="M2785">
            <v>3</v>
          </cell>
          <cell r="N2785" t="str">
            <v>2017Q3</v>
          </cell>
        </row>
        <row r="2786">
          <cell r="K2786">
            <v>42962</v>
          </cell>
          <cell r="L2786">
            <v>8</v>
          </cell>
          <cell r="M2786">
            <v>3</v>
          </cell>
          <cell r="N2786" t="str">
            <v>2017Q3</v>
          </cell>
        </row>
        <row r="2787">
          <cell r="K2787">
            <v>42963</v>
          </cell>
          <cell r="L2787">
            <v>8</v>
          </cell>
          <cell r="M2787">
            <v>3</v>
          </cell>
          <cell r="N2787" t="str">
            <v>2017Q3</v>
          </cell>
        </row>
        <row r="2788">
          <cell r="K2788">
            <v>42964</v>
          </cell>
          <cell r="L2788">
            <v>8</v>
          </cell>
          <cell r="M2788">
            <v>3</v>
          </cell>
          <cell r="N2788" t="str">
            <v>2017Q3</v>
          </cell>
        </row>
        <row r="2789">
          <cell r="K2789">
            <v>42965</v>
          </cell>
          <cell r="L2789">
            <v>8</v>
          </cell>
          <cell r="M2789">
            <v>3</v>
          </cell>
          <cell r="N2789" t="str">
            <v>2017Q3</v>
          </cell>
        </row>
        <row r="2790">
          <cell r="K2790">
            <v>42966</v>
          </cell>
          <cell r="L2790">
            <v>8</v>
          </cell>
          <cell r="M2790">
            <v>3</v>
          </cell>
          <cell r="N2790" t="str">
            <v>2017Q3</v>
          </cell>
        </row>
        <row r="2791">
          <cell r="K2791">
            <v>42967</v>
          </cell>
          <cell r="L2791">
            <v>8</v>
          </cell>
          <cell r="M2791">
            <v>3</v>
          </cell>
          <cell r="N2791" t="str">
            <v>2017Q3</v>
          </cell>
        </row>
        <row r="2792">
          <cell r="K2792">
            <v>42968</v>
          </cell>
          <cell r="L2792">
            <v>8</v>
          </cell>
          <cell r="M2792">
            <v>3</v>
          </cell>
          <cell r="N2792" t="str">
            <v>2017Q3</v>
          </cell>
        </row>
        <row r="2793">
          <cell r="K2793">
            <v>42969</v>
          </cell>
          <cell r="L2793">
            <v>8</v>
          </cell>
          <cell r="M2793">
            <v>3</v>
          </cell>
          <cell r="N2793" t="str">
            <v>2017Q3</v>
          </cell>
        </row>
        <row r="2794">
          <cell r="K2794">
            <v>42970</v>
          </cell>
          <cell r="L2794">
            <v>8</v>
          </cell>
          <cell r="M2794">
            <v>3</v>
          </cell>
          <cell r="N2794" t="str">
            <v>2017Q3</v>
          </cell>
        </row>
        <row r="2795">
          <cell r="K2795">
            <v>42971</v>
          </cell>
          <cell r="L2795">
            <v>8</v>
          </cell>
          <cell r="M2795">
            <v>3</v>
          </cell>
          <cell r="N2795" t="str">
            <v>2017Q3</v>
          </cell>
        </row>
        <row r="2796">
          <cell r="K2796">
            <v>42972</v>
          </cell>
          <cell r="L2796">
            <v>8</v>
          </cell>
          <cell r="M2796">
            <v>3</v>
          </cell>
          <cell r="N2796" t="str">
            <v>2017Q3</v>
          </cell>
        </row>
        <row r="2797">
          <cell r="K2797">
            <v>42973</v>
          </cell>
          <cell r="L2797">
            <v>8</v>
          </cell>
          <cell r="M2797">
            <v>3</v>
          </cell>
          <cell r="N2797" t="str">
            <v>2017Q3</v>
          </cell>
        </row>
        <row r="2798">
          <cell r="K2798">
            <v>42974</v>
          </cell>
          <cell r="L2798">
            <v>8</v>
          </cell>
          <cell r="M2798">
            <v>3</v>
          </cell>
          <cell r="N2798" t="str">
            <v>2017Q3</v>
          </cell>
        </row>
        <row r="2799">
          <cell r="K2799">
            <v>42975</v>
          </cell>
          <cell r="L2799">
            <v>8</v>
          </cell>
          <cell r="M2799">
            <v>3</v>
          </cell>
          <cell r="N2799" t="str">
            <v>2017Q3</v>
          </cell>
        </row>
        <row r="2800">
          <cell r="K2800">
            <v>42976</v>
          </cell>
          <cell r="L2800">
            <v>8</v>
          </cell>
          <cell r="M2800">
            <v>3</v>
          </cell>
          <cell r="N2800" t="str">
            <v>2017Q3</v>
          </cell>
        </row>
        <row r="2801">
          <cell r="K2801">
            <v>42977</v>
          </cell>
          <cell r="L2801">
            <v>8</v>
          </cell>
          <cell r="M2801">
            <v>3</v>
          </cell>
          <cell r="N2801" t="str">
            <v>2017Q3</v>
          </cell>
        </row>
        <row r="2802">
          <cell r="K2802">
            <v>42978</v>
          </cell>
          <cell r="L2802">
            <v>8</v>
          </cell>
          <cell r="M2802">
            <v>3</v>
          </cell>
          <cell r="N2802" t="str">
            <v>2017Q3</v>
          </cell>
        </row>
        <row r="2803">
          <cell r="K2803">
            <v>42979</v>
          </cell>
          <cell r="L2803">
            <v>9</v>
          </cell>
          <cell r="M2803">
            <v>3</v>
          </cell>
          <cell r="N2803" t="str">
            <v>2017Q3</v>
          </cell>
        </row>
        <row r="2804">
          <cell r="K2804">
            <v>42980</v>
          </cell>
          <cell r="L2804">
            <v>9</v>
          </cell>
          <cell r="M2804">
            <v>3</v>
          </cell>
          <cell r="N2804" t="str">
            <v>2017Q3</v>
          </cell>
        </row>
        <row r="2805">
          <cell r="K2805">
            <v>42981</v>
          </cell>
          <cell r="L2805">
            <v>9</v>
          </cell>
          <cell r="M2805">
            <v>3</v>
          </cell>
          <cell r="N2805" t="str">
            <v>2017Q3</v>
          </cell>
        </row>
        <row r="2806">
          <cell r="K2806">
            <v>42982</v>
          </cell>
          <cell r="L2806">
            <v>9</v>
          </cell>
          <cell r="M2806">
            <v>3</v>
          </cell>
          <cell r="N2806" t="str">
            <v>2017Q3</v>
          </cell>
        </row>
        <row r="2807">
          <cell r="K2807">
            <v>42983</v>
          </cell>
          <cell r="L2807">
            <v>9</v>
          </cell>
          <cell r="M2807">
            <v>3</v>
          </cell>
          <cell r="N2807" t="str">
            <v>2017Q3</v>
          </cell>
        </row>
        <row r="2808">
          <cell r="K2808">
            <v>42984</v>
          </cell>
          <cell r="L2808">
            <v>9</v>
          </cell>
          <cell r="M2808">
            <v>3</v>
          </cell>
          <cell r="N2808" t="str">
            <v>2017Q3</v>
          </cell>
        </row>
        <row r="2809">
          <cell r="K2809">
            <v>42985</v>
          </cell>
          <cell r="L2809">
            <v>9</v>
          </cell>
          <cell r="M2809">
            <v>3</v>
          </cell>
          <cell r="N2809" t="str">
            <v>2017Q3</v>
          </cell>
        </row>
        <row r="2810">
          <cell r="K2810">
            <v>42986</v>
          </cell>
          <cell r="L2810">
            <v>9</v>
          </cell>
          <cell r="M2810">
            <v>3</v>
          </cell>
          <cell r="N2810" t="str">
            <v>2017Q3</v>
          </cell>
        </row>
        <row r="2811">
          <cell r="K2811">
            <v>42987</v>
          </cell>
          <cell r="L2811">
            <v>9</v>
          </cell>
          <cell r="M2811">
            <v>3</v>
          </cell>
          <cell r="N2811" t="str">
            <v>2017Q3</v>
          </cell>
        </row>
        <row r="2812">
          <cell r="K2812">
            <v>42988</v>
          </cell>
          <cell r="L2812">
            <v>9</v>
          </cell>
          <cell r="M2812">
            <v>3</v>
          </cell>
          <cell r="N2812" t="str">
            <v>2017Q3</v>
          </cell>
        </row>
        <row r="2813">
          <cell r="K2813">
            <v>42989</v>
          </cell>
          <cell r="L2813">
            <v>9</v>
          </cell>
          <cell r="M2813">
            <v>3</v>
          </cell>
          <cell r="N2813" t="str">
            <v>2017Q3</v>
          </cell>
        </row>
        <row r="2814">
          <cell r="K2814">
            <v>42990</v>
          </cell>
          <cell r="L2814">
            <v>9</v>
          </cell>
          <cell r="M2814">
            <v>3</v>
          </cell>
          <cell r="N2814" t="str">
            <v>2017Q3</v>
          </cell>
        </row>
        <row r="2815">
          <cell r="K2815">
            <v>42991</v>
          </cell>
          <cell r="L2815">
            <v>9</v>
          </cell>
          <cell r="M2815">
            <v>3</v>
          </cell>
          <cell r="N2815" t="str">
            <v>2017Q3</v>
          </cell>
        </row>
        <row r="2816">
          <cell r="K2816">
            <v>42992</v>
          </cell>
          <cell r="L2816">
            <v>9</v>
          </cell>
          <cell r="M2816">
            <v>3</v>
          </cell>
          <cell r="N2816" t="str">
            <v>2017Q3</v>
          </cell>
        </row>
        <row r="2817">
          <cell r="K2817">
            <v>42993</v>
          </cell>
          <cell r="L2817">
            <v>9</v>
          </cell>
          <cell r="M2817">
            <v>3</v>
          </cell>
          <cell r="N2817" t="str">
            <v>2017Q3</v>
          </cell>
        </row>
        <row r="2818">
          <cell r="K2818">
            <v>42994</v>
          </cell>
          <cell r="L2818">
            <v>9</v>
          </cell>
          <cell r="M2818">
            <v>3</v>
          </cell>
          <cell r="N2818" t="str">
            <v>2017Q3</v>
          </cell>
        </row>
        <row r="2819">
          <cell r="K2819">
            <v>42995</v>
          </cell>
          <cell r="L2819">
            <v>9</v>
          </cell>
          <cell r="M2819">
            <v>3</v>
          </cell>
          <cell r="N2819" t="str">
            <v>2017Q3</v>
          </cell>
        </row>
        <row r="2820">
          <cell r="K2820">
            <v>42996</v>
          </cell>
          <cell r="L2820">
            <v>9</v>
          </cell>
          <cell r="M2820">
            <v>3</v>
          </cell>
          <cell r="N2820" t="str">
            <v>2017Q3</v>
          </cell>
        </row>
        <row r="2821">
          <cell r="K2821">
            <v>42997</v>
          </cell>
          <cell r="L2821">
            <v>9</v>
          </cell>
          <cell r="M2821">
            <v>3</v>
          </cell>
          <cell r="N2821" t="str">
            <v>2017Q3</v>
          </cell>
        </row>
        <row r="2822">
          <cell r="K2822">
            <v>42998</v>
          </cell>
          <cell r="L2822">
            <v>9</v>
          </cell>
          <cell r="M2822">
            <v>3</v>
          </cell>
          <cell r="N2822" t="str">
            <v>2017Q3</v>
          </cell>
        </row>
        <row r="2823">
          <cell r="K2823">
            <v>42999</v>
          </cell>
          <cell r="L2823">
            <v>9</v>
          </cell>
          <cell r="M2823">
            <v>3</v>
          </cell>
          <cell r="N2823" t="str">
            <v>2017Q3</v>
          </cell>
        </row>
        <row r="2824">
          <cell r="K2824">
            <v>43000</v>
          </cell>
          <cell r="L2824">
            <v>9</v>
          </cell>
          <cell r="M2824">
            <v>3</v>
          </cell>
          <cell r="N2824" t="str">
            <v>2017Q3</v>
          </cell>
        </row>
        <row r="2825">
          <cell r="K2825">
            <v>43001</v>
          </cell>
          <cell r="L2825">
            <v>9</v>
          </cell>
          <cell r="M2825">
            <v>3</v>
          </cell>
          <cell r="N2825" t="str">
            <v>2017Q3</v>
          </cell>
        </row>
        <row r="2826">
          <cell r="K2826">
            <v>43002</v>
          </cell>
          <cell r="L2826">
            <v>9</v>
          </cell>
          <cell r="M2826">
            <v>3</v>
          </cell>
          <cell r="N2826" t="str">
            <v>2017Q3</v>
          </cell>
        </row>
        <row r="2827">
          <cell r="K2827">
            <v>43003</v>
          </cell>
          <cell r="L2827">
            <v>9</v>
          </cell>
          <cell r="M2827">
            <v>3</v>
          </cell>
          <cell r="N2827" t="str">
            <v>2017Q3</v>
          </cell>
        </row>
        <row r="2828">
          <cell r="K2828">
            <v>43004</v>
          </cell>
          <cell r="L2828">
            <v>9</v>
          </cell>
          <cell r="M2828">
            <v>3</v>
          </cell>
          <cell r="N2828" t="str">
            <v>2017Q3</v>
          </cell>
        </row>
        <row r="2829">
          <cell r="K2829">
            <v>43005</v>
          </cell>
          <cell r="L2829">
            <v>9</v>
          </cell>
          <cell r="M2829">
            <v>3</v>
          </cell>
          <cell r="N2829" t="str">
            <v>2017Q3</v>
          </cell>
        </row>
        <row r="2830">
          <cell r="K2830">
            <v>43006</v>
          </cell>
          <cell r="L2830">
            <v>9</v>
          </cell>
          <cell r="M2830">
            <v>3</v>
          </cell>
          <cell r="N2830" t="str">
            <v>2017Q3</v>
          </cell>
        </row>
        <row r="2831">
          <cell r="K2831">
            <v>43007</v>
          </cell>
          <cell r="L2831">
            <v>9</v>
          </cell>
          <cell r="M2831">
            <v>3</v>
          </cell>
          <cell r="N2831" t="str">
            <v>2017Q3</v>
          </cell>
        </row>
        <row r="2832">
          <cell r="K2832">
            <v>43008</v>
          </cell>
          <cell r="L2832">
            <v>9</v>
          </cell>
          <cell r="M2832">
            <v>3</v>
          </cell>
          <cell r="N2832" t="str">
            <v>2017Q3</v>
          </cell>
        </row>
        <row r="2833">
          <cell r="K2833">
            <v>43009</v>
          </cell>
          <cell r="L2833">
            <v>10</v>
          </cell>
          <cell r="M2833">
            <v>4</v>
          </cell>
          <cell r="N2833" t="str">
            <v>2017Q4</v>
          </cell>
        </row>
        <row r="2834">
          <cell r="K2834">
            <v>43010</v>
          </cell>
          <cell r="L2834">
            <v>10</v>
          </cell>
          <cell r="M2834">
            <v>4</v>
          </cell>
          <cell r="N2834" t="str">
            <v>2017Q4</v>
          </cell>
        </row>
        <row r="2835">
          <cell r="K2835">
            <v>43011</v>
          </cell>
          <cell r="L2835">
            <v>10</v>
          </cell>
          <cell r="M2835">
            <v>4</v>
          </cell>
          <cell r="N2835" t="str">
            <v>2017Q4</v>
          </cell>
        </row>
        <row r="2836">
          <cell r="K2836">
            <v>43012</v>
          </cell>
          <cell r="L2836">
            <v>10</v>
          </cell>
          <cell r="M2836">
            <v>4</v>
          </cell>
          <cell r="N2836" t="str">
            <v>2017Q4</v>
          </cell>
        </row>
        <row r="2837">
          <cell r="K2837">
            <v>43013</v>
          </cell>
          <cell r="L2837">
            <v>10</v>
          </cell>
          <cell r="M2837">
            <v>4</v>
          </cell>
          <cell r="N2837" t="str">
            <v>2017Q4</v>
          </cell>
        </row>
        <row r="2838">
          <cell r="K2838">
            <v>43014</v>
          </cell>
          <cell r="L2838">
            <v>10</v>
          </cell>
          <cell r="M2838">
            <v>4</v>
          </cell>
          <cell r="N2838" t="str">
            <v>2017Q4</v>
          </cell>
        </row>
        <row r="2839">
          <cell r="K2839">
            <v>43015</v>
          </cell>
          <cell r="L2839">
            <v>10</v>
          </cell>
          <cell r="M2839">
            <v>4</v>
          </cell>
          <cell r="N2839" t="str">
            <v>2017Q4</v>
          </cell>
        </row>
        <row r="2840">
          <cell r="K2840">
            <v>43016</v>
          </cell>
          <cell r="L2840">
            <v>10</v>
          </cell>
          <cell r="M2840">
            <v>4</v>
          </cell>
          <cell r="N2840" t="str">
            <v>2017Q4</v>
          </cell>
        </row>
        <row r="2841">
          <cell r="K2841">
            <v>43017</v>
          </cell>
          <cell r="L2841">
            <v>10</v>
          </cell>
          <cell r="M2841">
            <v>4</v>
          </cell>
          <cell r="N2841" t="str">
            <v>2017Q4</v>
          </cell>
        </row>
        <row r="2842">
          <cell r="K2842">
            <v>43018</v>
          </cell>
          <cell r="L2842">
            <v>10</v>
          </cell>
          <cell r="M2842">
            <v>4</v>
          </cell>
          <cell r="N2842" t="str">
            <v>2017Q4</v>
          </cell>
        </row>
        <row r="2843">
          <cell r="K2843">
            <v>43019</v>
          </cell>
          <cell r="L2843">
            <v>10</v>
          </cell>
          <cell r="M2843">
            <v>4</v>
          </cell>
          <cell r="N2843" t="str">
            <v>2017Q4</v>
          </cell>
        </row>
        <row r="2844">
          <cell r="K2844">
            <v>43020</v>
          </cell>
          <cell r="L2844">
            <v>10</v>
          </cell>
          <cell r="M2844">
            <v>4</v>
          </cell>
          <cell r="N2844" t="str">
            <v>2017Q4</v>
          </cell>
        </row>
        <row r="2845">
          <cell r="K2845">
            <v>43021</v>
          </cell>
          <cell r="L2845">
            <v>10</v>
          </cell>
          <cell r="M2845">
            <v>4</v>
          </cell>
          <cell r="N2845" t="str">
            <v>2017Q4</v>
          </cell>
        </row>
        <row r="2846">
          <cell r="K2846">
            <v>43022</v>
          </cell>
          <cell r="L2846">
            <v>10</v>
          </cell>
          <cell r="M2846">
            <v>4</v>
          </cell>
          <cell r="N2846" t="str">
            <v>2017Q4</v>
          </cell>
        </row>
        <row r="2847">
          <cell r="K2847">
            <v>43023</v>
          </cell>
          <cell r="L2847">
            <v>10</v>
          </cell>
          <cell r="M2847">
            <v>4</v>
          </cell>
          <cell r="N2847" t="str">
            <v>2017Q4</v>
          </cell>
        </row>
        <row r="2848">
          <cell r="K2848">
            <v>43024</v>
          </cell>
          <cell r="L2848">
            <v>10</v>
          </cell>
          <cell r="M2848">
            <v>4</v>
          </cell>
          <cell r="N2848" t="str">
            <v>2017Q4</v>
          </cell>
        </row>
        <row r="2849">
          <cell r="K2849">
            <v>43025</v>
          </cell>
          <cell r="L2849">
            <v>10</v>
          </cell>
          <cell r="M2849">
            <v>4</v>
          </cell>
          <cell r="N2849" t="str">
            <v>2017Q4</v>
          </cell>
        </row>
        <row r="2850">
          <cell r="K2850">
            <v>43026</v>
          </cell>
          <cell r="L2850">
            <v>10</v>
          </cell>
          <cell r="M2850">
            <v>4</v>
          </cell>
          <cell r="N2850" t="str">
            <v>2017Q4</v>
          </cell>
        </row>
        <row r="2851">
          <cell r="K2851">
            <v>43027</v>
          </cell>
          <cell r="L2851">
            <v>10</v>
          </cell>
          <cell r="M2851">
            <v>4</v>
          </cell>
          <cell r="N2851" t="str">
            <v>2017Q4</v>
          </cell>
        </row>
        <row r="2852">
          <cell r="K2852">
            <v>43028</v>
          </cell>
          <cell r="L2852">
            <v>10</v>
          </cell>
          <cell r="M2852">
            <v>4</v>
          </cell>
          <cell r="N2852" t="str">
            <v>2017Q4</v>
          </cell>
        </row>
        <row r="2853">
          <cell r="K2853">
            <v>43029</v>
          </cell>
          <cell r="L2853">
            <v>10</v>
          </cell>
          <cell r="M2853">
            <v>4</v>
          </cell>
          <cell r="N2853" t="str">
            <v>2017Q4</v>
          </cell>
        </row>
        <row r="2854">
          <cell r="K2854">
            <v>43030</v>
          </cell>
          <cell r="L2854">
            <v>10</v>
          </cell>
          <cell r="M2854">
            <v>4</v>
          </cell>
          <cell r="N2854" t="str">
            <v>2017Q4</v>
          </cell>
        </row>
        <row r="2855">
          <cell r="K2855">
            <v>43031</v>
          </cell>
          <cell r="L2855">
            <v>10</v>
          </cell>
          <cell r="M2855">
            <v>4</v>
          </cell>
          <cell r="N2855" t="str">
            <v>2017Q4</v>
          </cell>
        </row>
        <row r="2856">
          <cell r="K2856">
            <v>43032</v>
          </cell>
          <cell r="L2856">
            <v>10</v>
          </cell>
          <cell r="M2856">
            <v>4</v>
          </cell>
          <cell r="N2856" t="str">
            <v>2017Q4</v>
          </cell>
        </row>
        <row r="2857">
          <cell r="K2857">
            <v>43033</v>
          </cell>
          <cell r="L2857">
            <v>10</v>
          </cell>
          <cell r="M2857">
            <v>4</v>
          </cell>
          <cell r="N2857" t="str">
            <v>2017Q4</v>
          </cell>
        </row>
        <row r="2858">
          <cell r="K2858">
            <v>43034</v>
          </cell>
          <cell r="L2858">
            <v>10</v>
          </cell>
          <cell r="M2858">
            <v>4</v>
          </cell>
          <cell r="N2858" t="str">
            <v>2017Q4</v>
          </cell>
        </row>
        <row r="2859">
          <cell r="K2859">
            <v>43035</v>
          </cell>
          <cell r="L2859">
            <v>10</v>
          </cell>
          <cell r="M2859">
            <v>4</v>
          </cell>
          <cell r="N2859" t="str">
            <v>2017Q4</v>
          </cell>
        </row>
        <row r="2860">
          <cell r="K2860">
            <v>43036</v>
          </cell>
          <cell r="L2860">
            <v>10</v>
          </cell>
          <cell r="M2860">
            <v>4</v>
          </cell>
          <cell r="N2860" t="str">
            <v>2017Q4</v>
          </cell>
        </row>
        <row r="2861">
          <cell r="K2861">
            <v>43037</v>
          </cell>
          <cell r="L2861">
            <v>10</v>
          </cell>
          <cell r="M2861">
            <v>4</v>
          </cell>
          <cell r="N2861" t="str">
            <v>2017Q4</v>
          </cell>
        </row>
        <row r="2862">
          <cell r="K2862">
            <v>43038</v>
          </cell>
          <cell r="L2862">
            <v>10</v>
          </cell>
          <cell r="M2862">
            <v>4</v>
          </cell>
          <cell r="N2862" t="str">
            <v>2017Q4</v>
          </cell>
        </row>
        <row r="2863">
          <cell r="K2863">
            <v>43039</v>
          </cell>
          <cell r="L2863">
            <v>10</v>
          </cell>
          <cell r="M2863">
            <v>4</v>
          </cell>
          <cell r="N2863" t="str">
            <v>2017Q4</v>
          </cell>
        </row>
        <row r="2864">
          <cell r="K2864">
            <v>43040</v>
          </cell>
          <cell r="L2864">
            <v>11</v>
          </cell>
          <cell r="M2864">
            <v>4</v>
          </cell>
          <cell r="N2864" t="str">
            <v>2017Q4</v>
          </cell>
        </row>
        <row r="2865">
          <cell r="K2865">
            <v>43041</v>
          </cell>
          <cell r="L2865">
            <v>11</v>
          </cell>
          <cell r="M2865">
            <v>4</v>
          </cell>
          <cell r="N2865" t="str">
            <v>2017Q4</v>
          </cell>
        </row>
        <row r="2866">
          <cell r="K2866">
            <v>43042</v>
          </cell>
          <cell r="L2866">
            <v>11</v>
          </cell>
          <cell r="M2866">
            <v>4</v>
          </cell>
          <cell r="N2866" t="str">
            <v>2017Q4</v>
          </cell>
        </row>
        <row r="2867">
          <cell r="K2867">
            <v>43043</v>
          </cell>
          <cell r="L2867">
            <v>11</v>
          </cell>
          <cell r="M2867">
            <v>4</v>
          </cell>
          <cell r="N2867" t="str">
            <v>2017Q4</v>
          </cell>
        </row>
        <row r="2868">
          <cell r="K2868">
            <v>43044</v>
          </cell>
          <cell r="L2868">
            <v>11</v>
          </cell>
          <cell r="M2868">
            <v>4</v>
          </cell>
          <cell r="N2868" t="str">
            <v>2017Q4</v>
          </cell>
        </row>
        <row r="2869">
          <cell r="K2869">
            <v>43045</v>
          </cell>
          <cell r="L2869">
            <v>11</v>
          </cell>
          <cell r="M2869">
            <v>4</v>
          </cell>
          <cell r="N2869" t="str">
            <v>2017Q4</v>
          </cell>
        </row>
        <row r="2870">
          <cell r="K2870">
            <v>43046</v>
          </cell>
          <cell r="L2870">
            <v>11</v>
          </cell>
          <cell r="M2870">
            <v>4</v>
          </cell>
          <cell r="N2870" t="str">
            <v>2017Q4</v>
          </cell>
        </row>
        <row r="2871">
          <cell r="K2871">
            <v>43047</v>
          </cell>
          <cell r="L2871">
            <v>11</v>
          </cell>
          <cell r="M2871">
            <v>4</v>
          </cell>
          <cell r="N2871" t="str">
            <v>2017Q4</v>
          </cell>
        </row>
        <row r="2872">
          <cell r="K2872">
            <v>43048</v>
          </cell>
          <cell r="L2872">
            <v>11</v>
          </cell>
          <cell r="M2872">
            <v>4</v>
          </cell>
          <cell r="N2872" t="str">
            <v>2017Q4</v>
          </cell>
        </row>
        <row r="2873">
          <cell r="K2873">
            <v>43049</v>
          </cell>
          <cell r="L2873">
            <v>11</v>
          </cell>
          <cell r="M2873">
            <v>4</v>
          </cell>
          <cell r="N2873" t="str">
            <v>2017Q4</v>
          </cell>
        </row>
        <row r="2874">
          <cell r="K2874">
            <v>43050</v>
          </cell>
          <cell r="L2874">
            <v>11</v>
          </cell>
          <cell r="M2874">
            <v>4</v>
          </cell>
          <cell r="N2874" t="str">
            <v>2017Q4</v>
          </cell>
        </row>
        <row r="2875">
          <cell r="K2875">
            <v>43051</v>
          </cell>
          <cell r="L2875">
            <v>11</v>
          </cell>
          <cell r="M2875">
            <v>4</v>
          </cell>
          <cell r="N2875" t="str">
            <v>2017Q4</v>
          </cell>
        </row>
        <row r="2876">
          <cell r="K2876">
            <v>43052</v>
          </cell>
          <cell r="L2876">
            <v>11</v>
          </cell>
          <cell r="M2876">
            <v>4</v>
          </cell>
          <cell r="N2876" t="str">
            <v>2017Q4</v>
          </cell>
        </row>
        <row r="2877">
          <cell r="K2877">
            <v>43053</v>
          </cell>
          <cell r="L2877">
            <v>11</v>
          </cell>
          <cell r="M2877">
            <v>4</v>
          </cell>
          <cell r="N2877" t="str">
            <v>2017Q4</v>
          </cell>
        </row>
        <row r="2878">
          <cell r="K2878">
            <v>43054</v>
          </cell>
          <cell r="L2878">
            <v>11</v>
          </cell>
          <cell r="M2878">
            <v>4</v>
          </cell>
          <cell r="N2878" t="str">
            <v>2017Q4</v>
          </cell>
        </row>
        <row r="2879">
          <cell r="K2879">
            <v>43055</v>
          </cell>
          <cell r="L2879">
            <v>11</v>
          </cell>
          <cell r="M2879">
            <v>4</v>
          </cell>
          <cell r="N2879" t="str">
            <v>2017Q4</v>
          </cell>
        </row>
        <row r="2880">
          <cell r="K2880">
            <v>43056</v>
          </cell>
          <cell r="L2880">
            <v>11</v>
          </cell>
          <cell r="M2880">
            <v>4</v>
          </cell>
          <cell r="N2880" t="str">
            <v>2017Q4</v>
          </cell>
        </row>
        <row r="2881">
          <cell r="K2881">
            <v>43057</v>
          </cell>
          <cell r="L2881">
            <v>11</v>
          </cell>
          <cell r="M2881">
            <v>4</v>
          </cell>
          <cell r="N2881" t="str">
            <v>2017Q4</v>
          </cell>
        </row>
        <row r="2882">
          <cell r="K2882">
            <v>43058</v>
          </cell>
          <cell r="L2882">
            <v>11</v>
          </cell>
          <cell r="M2882">
            <v>4</v>
          </cell>
          <cell r="N2882" t="str">
            <v>2017Q4</v>
          </cell>
        </row>
        <row r="2883">
          <cell r="K2883">
            <v>43059</v>
          </cell>
          <cell r="L2883">
            <v>11</v>
          </cell>
          <cell r="M2883">
            <v>4</v>
          </cell>
          <cell r="N2883" t="str">
            <v>2017Q4</v>
          </cell>
        </row>
        <row r="2884">
          <cell r="K2884">
            <v>43060</v>
          </cell>
          <cell r="L2884">
            <v>11</v>
          </cell>
          <cell r="M2884">
            <v>4</v>
          </cell>
          <cell r="N2884" t="str">
            <v>2017Q4</v>
          </cell>
        </row>
        <row r="2885">
          <cell r="K2885">
            <v>43061</v>
          </cell>
          <cell r="L2885">
            <v>11</v>
          </cell>
          <cell r="M2885">
            <v>4</v>
          </cell>
          <cell r="N2885" t="str">
            <v>2017Q4</v>
          </cell>
        </row>
        <row r="2886">
          <cell r="K2886">
            <v>43062</v>
          </cell>
          <cell r="L2886">
            <v>11</v>
          </cell>
          <cell r="M2886">
            <v>4</v>
          </cell>
          <cell r="N2886" t="str">
            <v>2017Q4</v>
          </cell>
        </row>
        <row r="2887">
          <cell r="K2887">
            <v>43063</v>
          </cell>
          <cell r="L2887">
            <v>11</v>
          </cell>
          <cell r="M2887">
            <v>4</v>
          </cell>
          <cell r="N2887" t="str">
            <v>2017Q4</v>
          </cell>
        </row>
        <row r="2888">
          <cell r="K2888">
            <v>43064</v>
          </cell>
          <cell r="L2888">
            <v>11</v>
          </cell>
          <cell r="M2888">
            <v>4</v>
          </cell>
          <cell r="N2888" t="str">
            <v>2017Q4</v>
          </cell>
        </row>
        <row r="2889">
          <cell r="K2889">
            <v>43065</v>
          </cell>
          <cell r="L2889">
            <v>11</v>
          </cell>
          <cell r="M2889">
            <v>4</v>
          </cell>
          <cell r="N2889" t="str">
            <v>2017Q4</v>
          </cell>
        </row>
        <row r="2890">
          <cell r="K2890">
            <v>43066</v>
          </cell>
          <cell r="L2890">
            <v>11</v>
          </cell>
          <cell r="M2890">
            <v>4</v>
          </cell>
          <cell r="N2890" t="str">
            <v>2017Q4</v>
          </cell>
        </row>
        <row r="2891">
          <cell r="K2891">
            <v>43067</v>
          </cell>
          <cell r="L2891">
            <v>11</v>
          </cell>
          <cell r="M2891">
            <v>4</v>
          </cell>
          <cell r="N2891" t="str">
            <v>2017Q4</v>
          </cell>
        </row>
        <row r="2892">
          <cell r="K2892">
            <v>43068</v>
          </cell>
          <cell r="L2892">
            <v>11</v>
          </cell>
          <cell r="M2892">
            <v>4</v>
          </cell>
          <cell r="N2892" t="str">
            <v>2017Q4</v>
          </cell>
        </row>
        <row r="2893">
          <cell r="K2893">
            <v>43069</v>
          </cell>
          <cell r="L2893">
            <v>11</v>
          </cell>
          <cell r="M2893">
            <v>4</v>
          </cell>
          <cell r="N2893" t="str">
            <v>2017Q4</v>
          </cell>
        </row>
        <row r="2894">
          <cell r="K2894">
            <v>43070</v>
          </cell>
          <cell r="L2894">
            <v>12</v>
          </cell>
          <cell r="M2894">
            <v>4</v>
          </cell>
          <cell r="N2894" t="str">
            <v>2017Q4</v>
          </cell>
        </row>
        <row r="2895">
          <cell r="K2895">
            <v>43071</v>
          </cell>
          <cell r="L2895">
            <v>12</v>
          </cell>
          <cell r="M2895">
            <v>4</v>
          </cell>
          <cell r="N2895" t="str">
            <v>2017Q4</v>
          </cell>
        </row>
        <row r="2896">
          <cell r="K2896">
            <v>43072</v>
          </cell>
          <cell r="L2896">
            <v>12</v>
          </cell>
          <cell r="M2896">
            <v>4</v>
          </cell>
          <cell r="N2896" t="str">
            <v>2017Q4</v>
          </cell>
        </row>
        <row r="2897">
          <cell r="K2897">
            <v>43073</v>
          </cell>
          <cell r="L2897">
            <v>12</v>
          </cell>
          <cell r="M2897">
            <v>4</v>
          </cell>
          <cell r="N2897" t="str">
            <v>2017Q4</v>
          </cell>
        </row>
        <row r="2898">
          <cell r="K2898">
            <v>43074</v>
          </cell>
          <cell r="L2898">
            <v>12</v>
          </cell>
          <cell r="M2898">
            <v>4</v>
          </cell>
          <cell r="N2898" t="str">
            <v>2017Q4</v>
          </cell>
        </row>
        <row r="2899">
          <cell r="K2899">
            <v>43075</v>
          </cell>
          <cell r="L2899">
            <v>12</v>
          </cell>
          <cell r="M2899">
            <v>4</v>
          </cell>
          <cell r="N2899" t="str">
            <v>2017Q4</v>
          </cell>
        </row>
        <row r="2900">
          <cell r="K2900">
            <v>43076</v>
          </cell>
          <cell r="L2900">
            <v>12</v>
          </cell>
          <cell r="M2900">
            <v>4</v>
          </cell>
          <cell r="N2900" t="str">
            <v>2017Q4</v>
          </cell>
        </row>
        <row r="2901">
          <cell r="K2901">
            <v>43077</v>
          </cell>
          <cell r="L2901">
            <v>12</v>
          </cell>
          <cell r="M2901">
            <v>4</v>
          </cell>
          <cell r="N2901" t="str">
            <v>2017Q4</v>
          </cell>
        </row>
        <row r="2902">
          <cell r="K2902">
            <v>43078</v>
          </cell>
          <cell r="L2902">
            <v>12</v>
          </cell>
          <cell r="M2902">
            <v>4</v>
          </cell>
          <cell r="N2902" t="str">
            <v>2017Q4</v>
          </cell>
        </row>
        <row r="2903">
          <cell r="K2903">
            <v>43079</v>
          </cell>
          <cell r="L2903">
            <v>12</v>
          </cell>
          <cell r="M2903">
            <v>4</v>
          </cell>
          <cell r="N2903" t="str">
            <v>2017Q4</v>
          </cell>
        </row>
        <row r="2904">
          <cell r="K2904">
            <v>43080</v>
          </cell>
          <cell r="L2904">
            <v>12</v>
          </cell>
          <cell r="M2904">
            <v>4</v>
          </cell>
          <cell r="N2904" t="str">
            <v>2017Q4</v>
          </cell>
        </row>
        <row r="2905">
          <cell r="K2905">
            <v>43081</v>
          </cell>
          <cell r="L2905">
            <v>12</v>
          </cell>
          <cell r="M2905">
            <v>4</v>
          </cell>
          <cell r="N2905" t="str">
            <v>2017Q4</v>
          </cell>
        </row>
        <row r="2906">
          <cell r="K2906">
            <v>43082</v>
          </cell>
          <cell r="L2906">
            <v>12</v>
          </cell>
          <cell r="M2906">
            <v>4</v>
          </cell>
          <cell r="N2906" t="str">
            <v>2017Q4</v>
          </cell>
        </row>
        <row r="2907">
          <cell r="K2907">
            <v>43083</v>
          </cell>
          <cell r="L2907">
            <v>12</v>
          </cell>
          <cell r="M2907">
            <v>4</v>
          </cell>
          <cell r="N2907" t="str">
            <v>2017Q4</v>
          </cell>
        </row>
        <row r="2908">
          <cell r="K2908">
            <v>43084</v>
          </cell>
          <cell r="L2908">
            <v>12</v>
          </cell>
          <cell r="M2908">
            <v>4</v>
          </cell>
          <cell r="N2908" t="str">
            <v>2017Q4</v>
          </cell>
        </row>
        <row r="2909">
          <cell r="K2909">
            <v>43085</v>
          </cell>
          <cell r="L2909">
            <v>12</v>
          </cell>
          <cell r="M2909">
            <v>4</v>
          </cell>
          <cell r="N2909" t="str">
            <v>2017Q4</v>
          </cell>
        </row>
        <row r="2910">
          <cell r="K2910">
            <v>43086</v>
          </cell>
          <cell r="L2910">
            <v>12</v>
          </cell>
          <cell r="M2910">
            <v>4</v>
          </cell>
          <cell r="N2910" t="str">
            <v>2017Q4</v>
          </cell>
        </row>
        <row r="2911">
          <cell r="K2911">
            <v>43087</v>
          </cell>
          <cell r="L2911">
            <v>12</v>
          </cell>
          <cell r="M2911">
            <v>4</v>
          </cell>
          <cell r="N2911" t="str">
            <v>2017Q4</v>
          </cell>
        </row>
        <row r="2912">
          <cell r="K2912">
            <v>43088</v>
          </cell>
          <cell r="L2912">
            <v>12</v>
          </cell>
          <cell r="M2912">
            <v>4</v>
          </cell>
          <cell r="N2912" t="str">
            <v>2017Q4</v>
          </cell>
        </row>
        <row r="2913">
          <cell r="K2913">
            <v>43089</v>
          </cell>
          <cell r="L2913">
            <v>12</v>
          </cell>
          <cell r="M2913">
            <v>4</v>
          </cell>
          <cell r="N2913" t="str">
            <v>2017Q4</v>
          </cell>
        </row>
        <row r="2914">
          <cell r="K2914">
            <v>43090</v>
          </cell>
          <cell r="L2914">
            <v>12</v>
          </cell>
          <cell r="M2914">
            <v>4</v>
          </cell>
          <cell r="N2914" t="str">
            <v>2017Q4</v>
          </cell>
        </row>
        <row r="2915">
          <cell r="K2915">
            <v>43091</v>
          </cell>
          <cell r="L2915">
            <v>12</v>
          </cell>
          <cell r="M2915">
            <v>4</v>
          </cell>
          <cell r="N2915" t="str">
            <v>2017Q4</v>
          </cell>
        </row>
        <row r="2916">
          <cell r="K2916">
            <v>43092</v>
          </cell>
          <cell r="L2916">
            <v>12</v>
          </cell>
          <cell r="M2916">
            <v>4</v>
          </cell>
          <cell r="N2916" t="str">
            <v>2017Q4</v>
          </cell>
        </row>
        <row r="2917">
          <cell r="K2917">
            <v>43093</v>
          </cell>
          <cell r="L2917">
            <v>12</v>
          </cell>
          <cell r="M2917">
            <v>4</v>
          </cell>
          <cell r="N2917" t="str">
            <v>2017Q4</v>
          </cell>
        </row>
        <row r="2918">
          <cell r="K2918">
            <v>43094</v>
          </cell>
          <cell r="L2918">
            <v>12</v>
          </cell>
          <cell r="M2918">
            <v>4</v>
          </cell>
          <cell r="N2918" t="str">
            <v>2017Q4</v>
          </cell>
        </row>
        <row r="2919">
          <cell r="K2919">
            <v>43095</v>
          </cell>
          <cell r="L2919">
            <v>12</v>
          </cell>
          <cell r="M2919">
            <v>4</v>
          </cell>
          <cell r="N2919" t="str">
            <v>2017Q4</v>
          </cell>
        </row>
        <row r="2920">
          <cell r="K2920">
            <v>43096</v>
          </cell>
          <cell r="L2920">
            <v>12</v>
          </cell>
          <cell r="M2920">
            <v>4</v>
          </cell>
          <cell r="N2920" t="str">
            <v>2017Q4</v>
          </cell>
        </row>
        <row r="2921">
          <cell r="K2921">
            <v>43097</v>
          </cell>
          <cell r="L2921">
            <v>12</v>
          </cell>
          <cell r="M2921">
            <v>4</v>
          </cell>
          <cell r="N2921" t="str">
            <v>2017Q4</v>
          </cell>
        </row>
        <row r="2922">
          <cell r="K2922">
            <v>43098</v>
          </cell>
          <cell r="L2922">
            <v>12</v>
          </cell>
          <cell r="M2922">
            <v>4</v>
          </cell>
          <cell r="N2922" t="str">
            <v>2017Q4</v>
          </cell>
        </row>
        <row r="2923">
          <cell r="K2923">
            <v>43099</v>
          </cell>
          <cell r="L2923">
            <v>12</v>
          </cell>
          <cell r="M2923">
            <v>4</v>
          </cell>
          <cell r="N2923" t="str">
            <v>2017Q4</v>
          </cell>
        </row>
        <row r="2924">
          <cell r="K2924">
            <v>43100</v>
          </cell>
          <cell r="L2924">
            <v>12</v>
          </cell>
          <cell r="M2924">
            <v>4</v>
          </cell>
          <cell r="N2924" t="str">
            <v>2017Q4</v>
          </cell>
        </row>
        <row r="2925">
          <cell r="K2925">
            <v>43101</v>
          </cell>
          <cell r="L2925">
            <v>1</v>
          </cell>
          <cell r="M2925">
            <v>1</v>
          </cell>
          <cell r="N2925" t="str">
            <v>2018Q1</v>
          </cell>
        </row>
        <row r="2926">
          <cell r="K2926">
            <v>43102</v>
          </cell>
          <cell r="L2926">
            <v>1</v>
          </cell>
          <cell r="M2926">
            <v>1</v>
          </cell>
          <cell r="N2926" t="str">
            <v>2018Q1</v>
          </cell>
        </row>
        <row r="2927">
          <cell r="K2927">
            <v>43103</v>
          </cell>
          <cell r="L2927">
            <v>1</v>
          </cell>
          <cell r="M2927">
            <v>1</v>
          </cell>
          <cell r="N2927" t="str">
            <v>2018Q1</v>
          </cell>
        </row>
        <row r="2928">
          <cell r="K2928">
            <v>43104</v>
          </cell>
          <cell r="L2928">
            <v>1</v>
          </cell>
          <cell r="M2928">
            <v>1</v>
          </cell>
          <cell r="N2928" t="str">
            <v>2018Q1</v>
          </cell>
        </row>
        <row r="2929">
          <cell r="K2929">
            <v>43105</v>
          </cell>
          <cell r="L2929">
            <v>1</v>
          </cell>
          <cell r="M2929">
            <v>1</v>
          </cell>
          <cell r="N2929" t="str">
            <v>2018Q1</v>
          </cell>
        </row>
        <row r="2930">
          <cell r="K2930">
            <v>43106</v>
          </cell>
          <cell r="L2930">
            <v>1</v>
          </cell>
          <cell r="M2930">
            <v>1</v>
          </cell>
          <cell r="N2930" t="str">
            <v>2018Q1</v>
          </cell>
        </row>
        <row r="2931">
          <cell r="K2931">
            <v>43107</v>
          </cell>
          <cell r="L2931">
            <v>1</v>
          </cell>
          <cell r="M2931">
            <v>1</v>
          </cell>
          <cell r="N2931" t="str">
            <v>2018Q1</v>
          </cell>
        </row>
        <row r="2932">
          <cell r="K2932">
            <v>43108</v>
          </cell>
          <cell r="L2932">
            <v>1</v>
          </cell>
          <cell r="M2932">
            <v>1</v>
          </cell>
          <cell r="N2932" t="str">
            <v>2018Q1</v>
          </cell>
        </row>
        <row r="2933">
          <cell r="K2933">
            <v>43109</v>
          </cell>
          <cell r="L2933">
            <v>1</v>
          </cell>
          <cell r="M2933">
            <v>1</v>
          </cell>
          <cell r="N2933" t="str">
            <v>2018Q1</v>
          </cell>
        </row>
        <row r="2934">
          <cell r="K2934">
            <v>43110</v>
          </cell>
          <cell r="L2934">
            <v>1</v>
          </cell>
          <cell r="M2934">
            <v>1</v>
          </cell>
          <cell r="N2934" t="str">
            <v>2018Q1</v>
          </cell>
        </row>
        <row r="2935">
          <cell r="K2935">
            <v>43111</v>
          </cell>
          <cell r="L2935">
            <v>1</v>
          </cell>
          <cell r="M2935">
            <v>1</v>
          </cell>
          <cell r="N2935" t="str">
            <v>2018Q1</v>
          </cell>
        </row>
        <row r="2936">
          <cell r="K2936">
            <v>43112</v>
          </cell>
          <cell r="L2936">
            <v>1</v>
          </cell>
          <cell r="M2936">
            <v>1</v>
          </cell>
          <cell r="N2936" t="str">
            <v>2018Q1</v>
          </cell>
        </row>
        <row r="2937">
          <cell r="K2937">
            <v>43113</v>
          </cell>
          <cell r="L2937">
            <v>1</v>
          </cell>
          <cell r="M2937">
            <v>1</v>
          </cell>
          <cell r="N2937" t="str">
            <v>2018Q1</v>
          </cell>
        </row>
        <row r="2938">
          <cell r="K2938">
            <v>43114</v>
          </cell>
          <cell r="L2938">
            <v>1</v>
          </cell>
          <cell r="M2938">
            <v>1</v>
          </cell>
          <cell r="N2938" t="str">
            <v>2018Q1</v>
          </cell>
        </row>
        <row r="2939">
          <cell r="K2939">
            <v>43115</v>
          </cell>
          <cell r="L2939">
            <v>1</v>
          </cell>
          <cell r="M2939">
            <v>1</v>
          </cell>
          <cell r="N2939" t="str">
            <v>2018Q1</v>
          </cell>
        </row>
        <row r="2940">
          <cell r="K2940">
            <v>43116</v>
          </cell>
          <cell r="L2940">
            <v>1</v>
          </cell>
          <cell r="M2940">
            <v>1</v>
          </cell>
          <cell r="N2940" t="str">
            <v>2018Q1</v>
          </cell>
        </row>
        <row r="2941">
          <cell r="K2941">
            <v>43117</v>
          </cell>
          <cell r="L2941">
            <v>1</v>
          </cell>
          <cell r="M2941">
            <v>1</v>
          </cell>
          <cell r="N2941" t="str">
            <v>2018Q1</v>
          </cell>
        </row>
        <row r="2942">
          <cell r="K2942">
            <v>43118</v>
          </cell>
          <cell r="L2942">
            <v>1</v>
          </cell>
          <cell r="M2942">
            <v>1</v>
          </cell>
          <cell r="N2942" t="str">
            <v>2018Q1</v>
          </cell>
        </row>
        <row r="2943">
          <cell r="K2943">
            <v>43119</v>
          </cell>
          <cell r="L2943">
            <v>1</v>
          </cell>
          <cell r="M2943">
            <v>1</v>
          </cell>
          <cell r="N2943" t="str">
            <v>2018Q1</v>
          </cell>
        </row>
        <row r="2944">
          <cell r="K2944">
            <v>43120</v>
          </cell>
          <cell r="L2944">
            <v>1</v>
          </cell>
          <cell r="M2944">
            <v>1</v>
          </cell>
          <cell r="N2944" t="str">
            <v>2018Q1</v>
          </cell>
        </row>
        <row r="2945">
          <cell r="K2945">
            <v>43121</v>
          </cell>
          <cell r="L2945">
            <v>1</v>
          </cell>
          <cell r="M2945">
            <v>1</v>
          </cell>
          <cell r="N2945" t="str">
            <v>2018Q1</v>
          </cell>
        </row>
        <row r="2946">
          <cell r="K2946">
            <v>43122</v>
          </cell>
          <cell r="L2946">
            <v>1</v>
          </cell>
          <cell r="M2946">
            <v>1</v>
          </cell>
          <cell r="N2946" t="str">
            <v>2018Q1</v>
          </cell>
        </row>
        <row r="2947">
          <cell r="K2947">
            <v>43123</v>
          </cell>
          <cell r="L2947">
            <v>1</v>
          </cell>
          <cell r="M2947">
            <v>1</v>
          </cell>
          <cell r="N2947" t="str">
            <v>2018Q1</v>
          </cell>
        </row>
        <row r="2948">
          <cell r="K2948">
            <v>43124</v>
          </cell>
          <cell r="L2948">
            <v>1</v>
          </cell>
          <cell r="M2948">
            <v>1</v>
          </cell>
          <cell r="N2948" t="str">
            <v>2018Q1</v>
          </cell>
        </row>
        <row r="2949">
          <cell r="K2949">
            <v>43125</v>
          </cell>
          <cell r="L2949">
            <v>1</v>
          </cell>
          <cell r="M2949">
            <v>1</v>
          </cell>
          <cell r="N2949" t="str">
            <v>2018Q1</v>
          </cell>
        </row>
        <row r="2950">
          <cell r="K2950">
            <v>43126</v>
          </cell>
          <cell r="L2950">
            <v>1</v>
          </cell>
          <cell r="M2950">
            <v>1</v>
          </cell>
          <cell r="N2950" t="str">
            <v>2018Q1</v>
          </cell>
        </row>
        <row r="2951">
          <cell r="K2951">
            <v>43127</v>
          </cell>
          <cell r="L2951">
            <v>1</v>
          </cell>
          <cell r="M2951">
            <v>1</v>
          </cell>
          <cell r="N2951" t="str">
            <v>2018Q1</v>
          </cell>
        </row>
        <row r="2952">
          <cell r="K2952">
            <v>43128</v>
          </cell>
          <cell r="L2952">
            <v>1</v>
          </cell>
          <cell r="M2952">
            <v>1</v>
          </cell>
          <cell r="N2952" t="str">
            <v>2018Q1</v>
          </cell>
        </row>
        <row r="2953">
          <cell r="K2953">
            <v>43129</v>
          </cell>
          <cell r="L2953">
            <v>1</v>
          </cell>
          <cell r="M2953">
            <v>1</v>
          </cell>
          <cell r="N2953" t="str">
            <v>2018Q1</v>
          </cell>
        </row>
        <row r="2954">
          <cell r="K2954">
            <v>43130</v>
          </cell>
          <cell r="L2954">
            <v>1</v>
          </cell>
          <cell r="M2954">
            <v>1</v>
          </cell>
          <cell r="N2954" t="str">
            <v>2018Q1</v>
          </cell>
        </row>
        <row r="2955">
          <cell r="K2955">
            <v>43131</v>
          </cell>
          <cell r="L2955">
            <v>1</v>
          </cell>
          <cell r="M2955">
            <v>1</v>
          </cell>
          <cell r="N2955" t="str">
            <v>2018Q1</v>
          </cell>
        </row>
        <row r="2956">
          <cell r="K2956">
            <v>43132</v>
          </cell>
          <cell r="L2956">
            <v>2</v>
          </cell>
          <cell r="M2956">
            <v>1</v>
          </cell>
          <cell r="N2956" t="str">
            <v>2018Q1</v>
          </cell>
        </row>
        <row r="2957">
          <cell r="K2957">
            <v>43133</v>
          </cell>
          <cell r="L2957">
            <v>2</v>
          </cell>
          <cell r="M2957">
            <v>1</v>
          </cell>
          <cell r="N2957" t="str">
            <v>2018Q1</v>
          </cell>
        </row>
        <row r="2958">
          <cell r="K2958">
            <v>43134</v>
          </cell>
          <cell r="L2958">
            <v>2</v>
          </cell>
          <cell r="M2958">
            <v>1</v>
          </cell>
          <cell r="N2958" t="str">
            <v>2018Q1</v>
          </cell>
        </row>
        <row r="2959">
          <cell r="K2959">
            <v>43135</v>
          </cell>
          <cell r="L2959">
            <v>2</v>
          </cell>
          <cell r="M2959">
            <v>1</v>
          </cell>
          <cell r="N2959" t="str">
            <v>2018Q1</v>
          </cell>
        </row>
        <row r="2960">
          <cell r="K2960">
            <v>43136</v>
          </cell>
          <cell r="L2960">
            <v>2</v>
          </cell>
          <cell r="M2960">
            <v>1</v>
          </cell>
          <cell r="N2960" t="str">
            <v>2018Q1</v>
          </cell>
        </row>
        <row r="2961">
          <cell r="K2961">
            <v>43137</v>
          </cell>
          <cell r="L2961">
            <v>2</v>
          </cell>
          <cell r="M2961">
            <v>1</v>
          </cell>
          <cell r="N2961" t="str">
            <v>2018Q1</v>
          </cell>
        </row>
        <row r="2962">
          <cell r="K2962">
            <v>43138</v>
          </cell>
          <cell r="L2962">
            <v>2</v>
          </cell>
          <cell r="M2962">
            <v>1</v>
          </cell>
          <cell r="N2962" t="str">
            <v>2018Q1</v>
          </cell>
        </row>
        <row r="2963">
          <cell r="K2963">
            <v>43139</v>
          </cell>
          <cell r="L2963">
            <v>2</v>
          </cell>
          <cell r="M2963">
            <v>1</v>
          </cell>
          <cell r="N2963" t="str">
            <v>2018Q1</v>
          </cell>
        </row>
        <row r="2964">
          <cell r="K2964">
            <v>43140</v>
          </cell>
          <cell r="L2964">
            <v>2</v>
          </cell>
          <cell r="M2964">
            <v>1</v>
          </cell>
          <cell r="N2964" t="str">
            <v>2018Q1</v>
          </cell>
        </row>
        <row r="2965">
          <cell r="K2965">
            <v>43141</v>
          </cell>
          <cell r="L2965">
            <v>2</v>
          </cell>
          <cell r="M2965">
            <v>1</v>
          </cell>
          <cell r="N2965" t="str">
            <v>2018Q1</v>
          </cell>
        </row>
        <row r="2966">
          <cell r="K2966">
            <v>43142</v>
          </cell>
          <cell r="L2966">
            <v>2</v>
          </cell>
          <cell r="M2966">
            <v>1</v>
          </cell>
          <cell r="N2966" t="str">
            <v>2018Q1</v>
          </cell>
        </row>
        <row r="2967">
          <cell r="K2967">
            <v>43143</v>
          </cell>
          <cell r="L2967">
            <v>2</v>
          </cell>
          <cell r="M2967">
            <v>1</v>
          </cell>
          <cell r="N2967" t="str">
            <v>2018Q1</v>
          </cell>
        </row>
        <row r="2968">
          <cell r="K2968">
            <v>43144</v>
          </cell>
          <cell r="L2968">
            <v>2</v>
          </cell>
          <cell r="M2968">
            <v>1</v>
          </cell>
          <cell r="N2968" t="str">
            <v>2018Q1</v>
          </cell>
        </row>
        <row r="2969">
          <cell r="K2969">
            <v>43145</v>
          </cell>
          <cell r="L2969">
            <v>2</v>
          </cell>
          <cell r="M2969">
            <v>1</v>
          </cell>
          <cell r="N2969" t="str">
            <v>2018Q1</v>
          </cell>
        </row>
        <row r="2970">
          <cell r="K2970">
            <v>43146</v>
          </cell>
          <cell r="L2970">
            <v>2</v>
          </cell>
          <cell r="M2970">
            <v>1</v>
          </cell>
          <cell r="N2970" t="str">
            <v>2018Q1</v>
          </cell>
        </row>
        <row r="2971">
          <cell r="K2971">
            <v>43147</v>
          </cell>
          <cell r="L2971">
            <v>2</v>
          </cell>
          <cell r="M2971">
            <v>1</v>
          </cell>
          <cell r="N2971" t="str">
            <v>2018Q1</v>
          </cell>
        </row>
        <row r="2972">
          <cell r="K2972">
            <v>43148</v>
          </cell>
          <cell r="L2972">
            <v>2</v>
          </cell>
          <cell r="M2972">
            <v>1</v>
          </cell>
          <cell r="N2972" t="str">
            <v>2018Q1</v>
          </cell>
        </row>
        <row r="2973">
          <cell r="K2973">
            <v>43149</v>
          </cell>
          <cell r="L2973">
            <v>2</v>
          </cell>
          <cell r="M2973">
            <v>1</v>
          </cell>
          <cell r="N2973" t="str">
            <v>2018Q1</v>
          </cell>
        </row>
        <row r="2974">
          <cell r="K2974">
            <v>43150</v>
          </cell>
          <cell r="L2974">
            <v>2</v>
          </cell>
          <cell r="M2974">
            <v>1</v>
          </cell>
          <cell r="N2974" t="str">
            <v>2018Q1</v>
          </cell>
        </row>
        <row r="2975">
          <cell r="K2975">
            <v>43151</v>
          </cell>
          <cell r="L2975">
            <v>2</v>
          </cell>
          <cell r="M2975">
            <v>1</v>
          </cell>
          <cell r="N2975" t="str">
            <v>2018Q1</v>
          </cell>
        </row>
        <row r="2976">
          <cell r="K2976">
            <v>43152</v>
          </cell>
          <cell r="L2976">
            <v>2</v>
          </cell>
          <cell r="M2976">
            <v>1</v>
          </cell>
          <cell r="N2976" t="str">
            <v>2018Q1</v>
          </cell>
        </row>
        <row r="2977">
          <cell r="K2977">
            <v>43153</v>
          </cell>
          <cell r="L2977">
            <v>2</v>
          </cell>
          <cell r="M2977">
            <v>1</v>
          </cell>
          <cell r="N2977" t="str">
            <v>2018Q1</v>
          </cell>
        </row>
        <row r="2978">
          <cell r="K2978">
            <v>43154</v>
          </cell>
          <cell r="L2978">
            <v>2</v>
          </cell>
          <cell r="M2978">
            <v>1</v>
          </cell>
          <cell r="N2978" t="str">
            <v>2018Q1</v>
          </cell>
        </row>
        <row r="2979">
          <cell r="K2979">
            <v>43155</v>
          </cell>
          <cell r="L2979">
            <v>2</v>
          </cell>
          <cell r="M2979">
            <v>1</v>
          </cell>
          <cell r="N2979" t="str">
            <v>2018Q1</v>
          </cell>
        </row>
        <row r="2980">
          <cell r="K2980">
            <v>43156</v>
          </cell>
          <cell r="L2980">
            <v>2</v>
          </cell>
          <cell r="M2980">
            <v>1</v>
          </cell>
          <cell r="N2980" t="str">
            <v>2018Q1</v>
          </cell>
        </row>
        <row r="2981">
          <cell r="K2981">
            <v>43157</v>
          </cell>
          <cell r="L2981">
            <v>2</v>
          </cell>
          <cell r="M2981">
            <v>1</v>
          </cell>
          <cell r="N2981" t="str">
            <v>2018Q1</v>
          </cell>
        </row>
        <row r="2982">
          <cell r="K2982">
            <v>43158</v>
          </cell>
          <cell r="L2982">
            <v>2</v>
          </cell>
          <cell r="M2982">
            <v>1</v>
          </cell>
          <cell r="N2982" t="str">
            <v>2018Q1</v>
          </cell>
        </row>
        <row r="2983">
          <cell r="K2983">
            <v>43159</v>
          </cell>
          <cell r="L2983">
            <v>2</v>
          </cell>
          <cell r="M2983">
            <v>1</v>
          </cell>
          <cell r="N2983" t="str">
            <v>2018Q1</v>
          </cell>
        </row>
        <row r="2984">
          <cell r="K2984">
            <v>43160</v>
          </cell>
          <cell r="L2984">
            <v>3</v>
          </cell>
          <cell r="M2984">
            <v>1</v>
          </cell>
          <cell r="N2984" t="str">
            <v>2018Q1</v>
          </cell>
        </row>
        <row r="2985">
          <cell r="K2985">
            <v>43161</v>
          </cell>
          <cell r="L2985">
            <v>3</v>
          </cell>
          <cell r="M2985">
            <v>1</v>
          </cell>
          <cell r="N2985" t="str">
            <v>2018Q1</v>
          </cell>
        </row>
        <row r="2986">
          <cell r="K2986">
            <v>43162</v>
          </cell>
          <cell r="L2986">
            <v>3</v>
          </cell>
          <cell r="M2986">
            <v>1</v>
          </cell>
          <cell r="N2986" t="str">
            <v>2018Q1</v>
          </cell>
        </row>
        <row r="2987">
          <cell r="K2987">
            <v>43163</v>
          </cell>
          <cell r="L2987">
            <v>3</v>
          </cell>
          <cell r="M2987">
            <v>1</v>
          </cell>
          <cell r="N2987" t="str">
            <v>2018Q1</v>
          </cell>
        </row>
        <row r="2988">
          <cell r="K2988">
            <v>43164</v>
          </cell>
          <cell r="L2988">
            <v>3</v>
          </cell>
          <cell r="M2988">
            <v>1</v>
          </cell>
          <cell r="N2988" t="str">
            <v>2018Q1</v>
          </cell>
        </row>
        <row r="2989">
          <cell r="K2989">
            <v>43165</v>
          </cell>
          <cell r="L2989">
            <v>3</v>
          </cell>
          <cell r="M2989">
            <v>1</v>
          </cell>
          <cell r="N2989" t="str">
            <v>2018Q1</v>
          </cell>
        </row>
        <row r="2990">
          <cell r="K2990">
            <v>43166</v>
          </cell>
          <cell r="L2990">
            <v>3</v>
          </cell>
          <cell r="M2990">
            <v>1</v>
          </cell>
          <cell r="N2990" t="str">
            <v>2018Q1</v>
          </cell>
        </row>
        <row r="2991">
          <cell r="K2991">
            <v>43167</v>
          </cell>
          <cell r="L2991">
            <v>3</v>
          </cell>
          <cell r="M2991">
            <v>1</v>
          </cell>
          <cell r="N2991" t="str">
            <v>2018Q1</v>
          </cell>
        </row>
        <row r="2992">
          <cell r="K2992">
            <v>43168</v>
          </cell>
          <cell r="L2992">
            <v>3</v>
          </cell>
          <cell r="M2992">
            <v>1</v>
          </cell>
          <cell r="N2992" t="str">
            <v>2018Q1</v>
          </cell>
        </row>
        <row r="2993">
          <cell r="K2993">
            <v>43169</v>
          </cell>
          <cell r="L2993">
            <v>3</v>
          </cell>
          <cell r="M2993">
            <v>1</v>
          </cell>
          <cell r="N2993" t="str">
            <v>2018Q1</v>
          </cell>
        </row>
        <row r="2994">
          <cell r="K2994">
            <v>43170</v>
          </cell>
          <cell r="L2994">
            <v>3</v>
          </cell>
          <cell r="M2994">
            <v>1</v>
          </cell>
          <cell r="N2994" t="str">
            <v>2018Q1</v>
          </cell>
        </row>
        <row r="2995">
          <cell r="K2995">
            <v>43171</v>
          </cell>
          <cell r="L2995">
            <v>3</v>
          </cell>
          <cell r="M2995">
            <v>1</v>
          </cell>
          <cell r="N2995" t="str">
            <v>2018Q1</v>
          </cell>
        </row>
        <row r="2996">
          <cell r="K2996">
            <v>43172</v>
          </cell>
          <cell r="L2996">
            <v>3</v>
          </cell>
          <cell r="M2996">
            <v>1</v>
          </cell>
          <cell r="N2996" t="str">
            <v>2018Q1</v>
          </cell>
        </row>
        <row r="2997">
          <cell r="K2997">
            <v>43173</v>
          </cell>
          <cell r="L2997">
            <v>3</v>
          </cell>
          <cell r="M2997">
            <v>1</v>
          </cell>
          <cell r="N2997" t="str">
            <v>2018Q1</v>
          </cell>
        </row>
        <row r="2998">
          <cell r="K2998">
            <v>43174</v>
          </cell>
          <cell r="L2998">
            <v>3</v>
          </cell>
          <cell r="M2998">
            <v>1</v>
          </cell>
          <cell r="N2998" t="str">
            <v>2018Q1</v>
          </cell>
        </row>
        <row r="2999">
          <cell r="K2999">
            <v>43175</v>
          </cell>
          <cell r="L2999">
            <v>3</v>
          </cell>
          <cell r="M2999">
            <v>1</v>
          </cell>
          <cell r="N2999" t="str">
            <v>2018Q1</v>
          </cell>
        </row>
        <row r="3000">
          <cell r="K3000">
            <v>43176</v>
          </cell>
          <cell r="L3000">
            <v>3</v>
          </cell>
          <cell r="M3000">
            <v>1</v>
          </cell>
          <cell r="N3000" t="str">
            <v>2018Q1</v>
          </cell>
        </row>
        <row r="3001">
          <cell r="K3001">
            <v>43177</v>
          </cell>
          <cell r="L3001">
            <v>3</v>
          </cell>
          <cell r="M3001">
            <v>1</v>
          </cell>
          <cell r="N3001" t="str">
            <v>2018Q1</v>
          </cell>
        </row>
        <row r="3002">
          <cell r="K3002">
            <v>43178</v>
          </cell>
          <cell r="L3002">
            <v>3</v>
          </cell>
          <cell r="M3002">
            <v>1</v>
          </cell>
          <cell r="N3002" t="str">
            <v>2018Q1</v>
          </cell>
        </row>
        <row r="3003">
          <cell r="K3003">
            <v>43179</v>
          </cell>
          <cell r="L3003">
            <v>3</v>
          </cell>
          <cell r="M3003">
            <v>1</v>
          </cell>
          <cell r="N3003" t="str">
            <v>2018Q1</v>
          </cell>
        </row>
        <row r="3004">
          <cell r="K3004">
            <v>43180</v>
          </cell>
          <cell r="L3004">
            <v>3</v>
          </cell>
          <cell r="M3004">
            <v>1</v>
          </cell>
          <cell r="N3004" t="str">
            <v>2018Q1</v>
          </cell>
        </row>
        <row r="3005">
          <cell r="K3005">
            <v>43181</v>
          </cell>
          <cell r="L3005">
            <v>3</v>
          </cell>
          <cell r="M3005">
            <v>1</v>
          </cell>
          <cell r="N3005" t="str">
            <v>2018Q1</v>
          </cell>
        </row>
        <row r="3006">
          <cell r="K3006">
            <v>43182</v>
          </cell>
          <cell r="L3006">
            <v>3</v>
          </cell>
          <cell r="M3006">
            <v>1</v>
          </cell>
          <cell r="N3006" t="str">
            <v>2018Q1</v>
          </cell>
        </row>
        <row r="3007">
          <cell r="K3007">
            <v>43183</v>
          </cell>
          <cell r="L3007">
            <v>3</v>
          </cell>
          <cell r="M3007">
            <v>1</v>
          </cell>
          <cell r="N3007" t="str">
            <v>2018Q1</v>
          </cell>
        </row>
        <row r="3008">
          <cell r="K3008">
            <v>43184</v>
          </cell>
          <cell r="L3008">
            <v>3</v>
          </cell>
          <cell r="M3008">
            <v>1</v>
          </cell>
          <cell r="N3008" t="str">
            <v>2018Q1</v>
          </cell>
        </row>
        <row r="3009">
          <cell r="K3009">
            <v>43185</v>
          </cell>
          <cell r="L3009">
            <v>3</v>
          </cell>
          <cell r="M3009">
            <v>1</v>
          </cell>
          <cell r="N3009" t="str">
            <v>2018Q1</v>
          </cell>
        </row>
        <row r="3010">
          <cell r="K3010">
            <v>43186</v>
          </cell>
          <cell r="L3010">
            <v>3</v>
          </cell>
          <cell r="M3010">
            <v>1</v>
          </cell>
          <cell r="N3010" t="str">
            <v>2018Q1</v>
          </cell>
        </row>
        <row r="3011">
          <cell r="K3011">
            <v>43187</v>
          </cell>
          <cell r="L3011">
            <v>3</v>
          </cell>
          <cell r="M3011">
            <v>1</v>
          </cell>
          <cell r="N3011" t="str">
            <v>2018Q1</v>
          </cell>
        </row>
        <row r="3012">
          <cell r="K3012">
            <v>43188</v>
          </cell>
          <cell r="L3012">
            <v>3</v>
          </cell>
          <cell r="M3012">
            <v>1</v>
          </cell>
          <cell r="N3012" t="str">
            <v>2018Q1</v>
          </cell>
        </row>
        <row r="3013">
          <cell r="K3013">
            <v>43189</v>
          </cell>
          <cell r="L3013">
            <v>3</v>
          </cell>
          <cell r="M3013">
            <v>1</v>
          </cell>
          <cell r="N3013" t="str">
            <v>2018Q1</v>
          </cell>
        </row>
        <row r="3014">
          <cell r="K3014">
            <v>43190</v>
          </cell>
          <cell r="L3014">
            <v>3</v>
          </cell>
          <cell r="M3014">
            <v>1</v>
          </cell>
          <cell r="N3014" t="str">
            <v>2018Q1</v>
          </cell>
        </row>
        <row r="3015">
          <cell r="K3015">
            <v>43191</v>
          </cell>
          <cell r="L3015">
            <v>4</v>
          </cell>
          <cell r="M3015">
            <v>2</v>
          </cell>
          <cell r="N3015" t="str">
            <v>2018Q2</v>
          </cell>
        </row>
        <row r="3016">
          <cell r="K3016">
            <v>43192</v>
          </cell>
          <cell r="L3016">
            <v>4</v>
          </cell>
          <cell r="M3016">
            <v>2</v>
          </cell>
          <cell r="N3016" t="str">
            <v>2018Q2</v>
          </cell>
        </row>
        <row r="3017">
          <cell r="K3017">
            <v>43193</v>
          </cell>
          <cell r="L3017">
            <v>4</v>
          </cell>
          <cell r="M3017">
            <v>2</v>
          </cell>
          <cell r="N3017" t="str">
            <v>2018Q2</v>
          </cell>
        </row>
        <row r="3018">
          <cell r="K3018">
            <v>43194</v>
          </cell>
          <cell r="L3018">
            <v>4</v>
          </cell>
          <cell r="M3018">
            <v>2</v>
          </cell>
          <cell r="N3018" t="str">
            <v>2018Q2</v>
          </cell>
        </row>
        <row r="3019">
          <cell r="K3019">
            <v>43195</v>
          </cell>
          <cell r="L3019">
            <v>4</v>
          </cell>
          <cell r="M3019">
            <v>2</v>
          </cell>
          <cell r="N3019" t="str">
            <v>2018Q2</v>
          </cell>
        </row>
        <row r="3020">
          <cell r="K3020">
            <v>43196</v>
          </cell>
          <cell r="L3020">
            <v>4</v>
          </cell>
          <cell r="M3020">
            <v>2</v>
          </cell>
          <cell r="N3020" t="str">
            <v>2018Q2</v>
          </cell>
        </row>
        <row r="3021">
          <cell r="K3021">
            <v>43197</v>
          </cell>
          <cell r="L3021">
            <v>4</v>
          </cell>
          <cell r="M3021">
            <v>2</v>
          </cell>
          <cell r="N3021" t="str">
            <v>2018Q2</v>
          </cell>
        </row>
        <row r="3022">
          <cell r="K3022">
            <v>43198</v>
          </cell>
          <cell r="L3022">
            <v>4</v>
          </cell>
          <cell r="M3022">
            <v>2</v>
          </cell>
          <cell r="N3022" t="str">
            <v>2018Q2</v>
          </cell>
        </row>
        <row r="3023">
          <cell r="K3023">
            <v>43199</v>
          </cell>
          <cell r="L3023">
            <v>4</v>
          </cell>
          <cell r="M3023">
            <v>2</v>
          </cell>
          <cell r="N3023" t="str">
            <v>2018Q2</v>
          </cell>
        </row>
        <row r="3024">
          <cell r="K3024">
            <v>43200</v>
          </cell>
          <cell r="L3024">
            <v>4</v>
          </cell>
          <cell r="M3024">
            <v>2</v>
          </cell>
          <cell r="N3024" t="str">
            <v>2018Q2</v>
          </cell>
        </row>
        <row r="3025">
          <cell r="K3025">
            <v>43201</v>
          </cell>
          <cell r="L3025">
            <v>4</v>
          </cell>
          <cell r="M3025">
            <v>2</v>
          </cell>
          <cell r="N3025" t="str">
            <v>2018Q2</v>
          </cell>
        </row>
        <row r="3026">
          <cell r="K3026">
            <v>43202</v>
          </cell>
          <cell r="L3026">
            <v>4</v>
          </cell>
          <cell r="M3026">
            <v>2</v>
          </cell>
          <cell r="N3026" t="str">
            <v>2018Q2</v>
          </cell>
        </row>
        <row r="3027">
          <cell r="K3027">
            <v>43203</v>
          </cell>
          <cell r="L3027">
            <v>4</v>
          </cell>
          <cell r="M3027">
            <v>2</v>
          </cell>
          <cell r="N3027" t="str">
            <v>2018Q2</v>
          </cell>
        </row>
        <row r="3028">
          <cell r="K3028">
            <v>43204</v>
          </cell>
          <cell r="L3028">
            <v>4</v>
          </cell>
          <cell r="M3028">
            <v>2</v>
          </cell>
          <cell r="N3028" t="str">
            <v>2018Q2</v>
          </cell>
        </row>
        <row r="3029">
          <cell r="K3029">
            <v>43205</v>
          </cell>
          <cell r="L3029">
            <v>4</v>
          </cell>
          <cell r="M3029">
            <v>2</v>
          </cell>
          <cell r="N3029" t="str">
            <v>2018Q2</v>
          </cell>
        </row>
        <row r="3030">
          <cell r="K3030">
            <v>43206</v>
          </cell>
          <cell r="L3030">
            <v>4</v>
          </cell>
          <cell r="M3030">
            <v>2</v>
          </cell>
          <cell r="N3030" t="str">
            <v>2018Q2</v>
          </cell>
        </row>
        <row r="3031">
          <cell r="K3031">
            <v>43207</v>
          </cell>
          <cell r="L3031">
            <v>4</v>
          </cell>
          <cell r="M3031">
            <v>2</v>
          </cell>
          <cell r="N3031" t="str">
            <v>2018Q2</v>
          </cell>
        </row>
        <row r="3032">
          <cell r="K3032">
            <v>43208</v>
          </cell>
          <cell r="L3032">
            <v>4</v>
          </cell>
          <cell r="M3032">
            <v>2</v>
          </cell>
          <cell r="N3032" t="str">
            <v>2018Q2</v>
          </cell>
        </row>
        <row r="3033">
          <cell r="K3033">
            <v>43209</v>
          </cell>
          <cell r="L3033">
            <v>4</v>
          </cell>
          <cell r="M3033">
            <v>2</v>
          </cell>
          <cell r="N3033" t="str">
            <v>2018Q2</v>
          </cell>
        </row>
        <row r="3034">
          <cell r="K3034">
            <v>43210</v>
          </cell>
          <cell r="L3034">
            <v>4</v>
          </cell>
          <cell r="M3034">
            <v>2</v>
          </cell>
          <cell r="N3034" t="str">
            <v>2018Q2</v>
          </cell>
        </row>
        <row r="3035">
          <cell r="K3035">
            <v>43211</v>
          </cell>
          <cell r="L3035">
            <v>4</v>
          </cell>
          <cell r="M3035">
            <v>2</v>
          </cell>
          <cell r="N3035" t="str">
            <v>2018Q2</v>
          </cell>
        </row>
        <row r="3036">
          <cell r="K3036">
            <v>43212</v>
          </cell>
          <cell r="L3036">
            <v>4</v>
          </cell>
          <cell r="M3036">
            <v>2</v>
          </cell>
          <cell r="N3036" t="str">
            <v>2018Q2</v>
          </cell>
        </row>
        <row r="3037">
          <cell r="K3037">
            <v>43213</v>
          </cell>
          <cell r="L3037">
            <v>4</v>
          </cell>
          <cell r="M3037">
            <v>2</v>
          </cell>
          <cell r="N3037" t="str">
            <v>2018Q2</v>
          </cell>
        </row>
        <row r="3038">
          <cell r="K3038">
            <v>43214</v>
          </cell>
          <cell r="L3038">
            <v>4</v>
          </cell>
          <cell r="M3038">
            <v>2</v>
          </cell>
          <cell r="N3038" t="str">
            <v>2018Q2</v>
          </cell>
        </row>
        <row r="3039">
          <cell r="K3039">
            <v>43215</v>
          </cell>
          <cell r="L3039">
            <v>4</v>
          </cell>
          <cell r="M3039">
            <v>2</v>
          </cell>
          <cell r="N3039" t="str">
            <v>2018Q2</v>
          </cell>
        </row>
        <row r="3040">
          <cell r="K3040">
            <v>43216</v>
          </cell>
          <cell r="L3040">
            <v>4</v>
          </cell>
          <cell r="M3040">
            <v>2</v>
          </cell>
          <cell r="N3040" t="str">
            <v>2018Q2</v>
          </cell>
        </row>
        <row r="3041">
          <cell r="K3041">
            <v>43217</v>
          </cell>
          <cell r="L3041">
            <v>4</v>
          </cell>
          <cell r="M3041">
            <v>2</v>
          </cell>
          <cell r="N3041" t="str">
            <v>2018Q2</v>
          </cell>
        </row>
        <row r="3042">
          <cell r="K3042">
            <v>43218</v>
          </cell>
          <cell r="L3042">
            <v>4</v>
          </cell>
          <cell r="M3042">
            <v>2</v>
          </cell>
          <cell r="N3042" t="str">
            <v>2018Q2</v>
          </cell>
        </row>
        <row r="3043">
          <cell r="K3043">
            <v>43219</v>
          </cell>
          <cell r="L3043">
            <v>4</v>
          </cell>
          <cell r="M3043">
            <v>2</v>
          </cell>
          <cell r="N3043" t="str">
            <v>2018Q2</v>
          </cell>
        </row>
        <row r="3044">
          <cell r="K3044">
            <v>43220</v>
          </cell>
          <cell r="L3044">
            <v>4</v>
          </cell>
          <cell r="M3044">
            <v>2</v>
          </cell>
          <cell r="N3044" t="str">
            <v>2018Q2</v>
          </cell>
        </row>
        <row r="3045">
          <cell r="K3045">
            <v>43221</v>
          </cell>
          <cell r="L3045">
            <v>5</v>
          </cell>
          <cell r="M3045">
            <v>2</v>
          </cell>
          <cell r="N3045" t="str">
            <v>2018Q2</v>
          </cell>
        </row>
        <row r="3046">
          <cell r="K3046">
            <v>43222</v>
          </cell>
          <cell r="L3046">
            <v>5</v>
          </cell>
          <cell r="M3046">
            <v>2</v>
          </cell>
          <cell r="N3046" t="str">
            <v>2018Q2</v>
          </cell>
        </row>
        <row r="3047">
          <cell r="K3047">
            <v>43223</v>
          </cell>
          <cell r="L3047">
            <v>5</v>
          </cell>
          <cell r="M3047">
            <v>2</v>
          </cell>
          <cell r="N3047" t="str">
            <v>2018Q2</v>
          </cell>
        </row>
        <row r="3048">
          <cell r="K3048">
            <v>43224</v>
          </cell>
          <cell r="L3048">
            <v>5</v>
          </cell>
          <cell r="M3048">
            <v>2</v>
          </cell>
          <cell r="N3048" t="str">
            <v>2018Q2</v>
          </cell>
        </row>
        <row r="3049">
          <cell r="K3049">
            <v>43225</v>
          </cell>
          <cell r="L3049">
            <v>5</v>
          </cell>
          <cell r="M3049">
            <v>2</v>
          </cell>
          <cell r="N3049" t="str">
            <v>2018Q2</v>
          </cell>
        </row>
        <row r="3050">
          <cell r="K3050">
            <v>43226</v>
          </cell>
          <cell r="L3050">
            <v>5</v>
          </cell>
          <cell r="M3050">
            <v>2</v>
          </cell>
          <cell r="N3050" t="str">
            <v>2018Q2</v>
          </cell>
        </row>
        <row r="3051">
          <cell r="K3051">
            <v>43227</v>
          </cell>
          <cell r="L3051">
            <v>5</v>
          </cell>
          <cell r="M3051">
            <v>2</v>
          </cell>
          <cell r="N3051" t="str">
            <v>2018Q2</v>
          </cell>
        </row>
        <row r="3052">
          <cell r="K3052">
            <v>43228</v>
          </cell>
          <cell r="L3052">
            <v>5</v>
          </cell>
          <cell r="M3052">
            <v>2</v>
          </cell>
          <cell r="N3052" t="str">
            <v>2018Q2</v>
          </cell>
        </row>
        <row r="3053">
          <cell r="K3053">
            <v>43229</v>
          </cell>
          <cell r="L3053">
            <v>5</v>
          </cell>
          <cell r="M3053">
            <v>2</v>
          </cell>
          <cell r="N3053" t="str">
            <v>2018Q2</v>
          </cell>
        </row>
        <row r="3054">
          <cell r="K3054">
            <v>43230</v>
          </cell>
          <cell r="L3054">
            <v>5</v>
          </cell>
          <cell r="M3054">
            <v>2</v>
          </cell>
          <cell r="N3054" t="str">
            <v>2018Q2</v>
          </cell>
        </row>
        <row r="3055">
          <cell r="K3055">
            <v>43231</v>
          </cell>
          <cell r="L3055">
            <v>5</v>
          </cell>
          <cell r="M3055">
            <v>2</v>
          </cell>
          <cell r="N3055" t="str">
            <v>2018Q2</v>
          </cell>
        </row>
        <row r="3056">
          <cell r="K3056">
            <v>43232</v>
          </cell>
          <cell r="L3056">
            <v>5</v>
          </cell>
          <cell r="M3056">
            <v>2</v>
          </cell>
          <cell r="N3056" t="str">
            <v>2018Q2</v>
          </cell>
        </row>
        <row r="3057">
          <cell r="K3057">
            <v>43233</v>
          </cell>
          <cell r="L3057">
            <v>5</v>
          </cell>
          <cell r="M3057">
            <v>2</v>
          </cell>
          <cell r="N3057" t="str">
            <v>2018Q2</v>
          </cell>
        </row>
        <row r="3058">
          <cell r="K3058">
            <v>43234</v>
          </cell>
          <cell r="L3058">
            <v>5</v>
          </cell>
          <cell r="M3058">
            <v>2</v>
          </cell>
          <cell r="N3058" t="str">
            <v>2018Q2</v>
          </cell>
        </row>
        <row r="3059">
          <cell r="K3059">
            <v>43235</v>
          </cell>
          <cell r="L3059">
            <v>5</v>
          </cell>
          <cell r="M3059">
            <v>2</v>
          </cell>
          <cell r="N3059" t="str">
            <v>2018Q2</v>
          </cell>
        </row>
        <row r="3060">
          <cell r="K3060">
            <v>43236</v>
          </cell>
          <cell r="L3060">
            <v>5</v>
          </cell>
          <cell r="M3060">
            <v>2</v>
          </cell>
          <cell r="N3060" t="str">
            <v>2018Q2</v>
          </cell>
        </row>
        <row r="3061">
          <cell r="K3061">
            <v>43237</v>
          </cell>
          <cell r="L3061">
            <v>5</v>
          </cell>
          <cell r="M3061">
            <v>2</v>
          </cell>
          <cell r="N3061" t="str">
            <v>2018Q2</v>
          </cell>
        </row>
        <row r="3062">
          <cell r="K3062">
            <v>43238</v>
          </cell>
          <cell r="L3062">
            <v>5</v>
          </cell>
          <cell r="M3062">
            <v>2</v>
          </cell>
          <cell r="N3062" t="str">
            <v>2018Q2</v>
          </cell>
        </row>
        <row r="3063">
          <cell r="K3063">
            <v>43239</v>
          </cell>
          <cell r="L3063">
            <v>5</v>
          </cell>
          <cell r="M3063">
            <v>2</v>
          </cell>
          <cell r="N3063" t="str">
            <v>2018Q2</v>
          </cell>
        </row>
        <row r="3064">
          <cell r="K3064">
            <v>43240</v>
          </cell>
          <cell r="L3064">
            <v>5</v>
          </cell>
          <cell r="M3064">
            <v>2</v>
          </cell>
          <cell r="N3064" t="str">
            <v>2018Q2</v>
          </cell>
        </row>
        <row r="3065">
          <cell r="K3065">
            <v>43241</v>
          </cell>
          <cell r="L3065">
            <v>5</v>
          </cell>
          <cell r="M3065">
            <v>2</v>
          </cell>
          <cell r="N3065" t="str">
            <v>2018Q2</v>
          </cell>
        </row>
        <row r="3066">
          <cell r="K3066">
            <v>43242</v>
          </cell>
          <cell r="L3066">
            <v>5</v>
          </cell>
          <cell r="M3066">
            <v>2</v>
          </cell>
          <cell r="N3066" t="str">
            <v>2018Q2</v>
          </cell>
        </row>
        <row r="3067">
          <cell r="K3067">
            <v>43243</v>
          </cell>
          <cell r="L3067">
            <v>5</v>
          </cell>
          <cell r="M3067">
            <v>2</v>
          </cell>
          <cell r="N3067" t="str">
            <v>2018Q2</v>
          </cell>
        </row>
        <row r="3068">
          <cell r="K3068">
            <v>43244</v>
          </cell>
          <cell r="L3068">
            <v>5</v>
          </cell>
          <cell r="M3068">
            <v>2</v>
          </cell>
          <cell r="N3068" t="str">
            <v>2018Q2</v>
          </cell>
        </row>
        <row r="3069">
          <cell r="K3069">
            <v>43245</v>
          </cell>
          <cell r="L3069">
            <v>5</v>
          </cell>
          <cell r="M3069">
            <v>2</v>
          </cell>
          <cell r="N3069" t="str">
            <v>2018Q2</v>
          </cell>
        </row>
        <row r="3070">
          <cell r="K3070">
            <v>43246</v>
          </cell>
          <cell r="L3070">
            <v>5</v>
          </cell>
          <cell r="M3070">
            <v>2</v>
          </cell>
          <cell r="N3070" t="str">
            <v>2018Q2</v>
          </cell>
        </row>
        <row r="3071">
          <cell r="K3071">
            <v>43247</v>
          </cell>
          <cell r="L3071">
            <v>5</v>
          </cell>
          <cell r="M3071">
            <v>2</v>
          </cell>
          <cell r="N3071" t="str">
            <v>2018Q2</v>
          </cell>
        </row>
        <row r="3072">
          <cell r="K3072">
            <v>43248</v>
          </cell>
          <cell r="L3072">
            <v>5</v>
          </cell>
          <cell r="M3072">
            <v>2</v>
          </cell>
          <cell r="N3072" t="str">
            <v>2018Q2</v>
          </cell>
        </row>
        <row r="3073">
          <cell r="K3073">
            <v>43249</v>
          </cell>
          <cell r="L3073">
            <v>5</v>
          </cell>
          <cell r="M3073">
            <v>2</v>
          </cell>
          <cell r="N3073" t="str">
            <v>2018Q2</v>
          </cell>
        </row>
        <row r="3074">
          <cell r="K3074">
            <v>43250</v>
          </cell>
          <cell r="L3074">
            <v>5</v>
          </cell>
          <cell r="M3074">
            <v>2</v>
          </cell>
          <cell r="N3074" t="str">
            <v>2018Q2</v>
          </cell>
        </row>
        <row r="3075">
          <cell r="K3075">
            <v>43251</v>
          </cell>
          <cell r="L3075">
            <v>5</v>
          </cell>
          <cell r="M3075">
            <v>2</v>
          </cell>
          <cell r="N3075" t="str">
            <v>2018Q2</v>
          </cell>
        </row>
        <row r="3076">
          <cell r="K3076">
            <v>43252</v>
          </cell>
          <cell r="L3076">
            <v>6</v>
          </cell>
          <cell r="M3076">
            <v>2</v>
          </cell>
          <cell r="N3076" t="str">
            <v>2018Q2</v>
          </cell>
        </row>
        <row r="3077">
          <cell r="K3077">
            <v>43253</v>
          </cell>
          <cell r="L3077">
            <v>6</v>
          </cell>
          <cell r="M3077">
            <v>2</v>
          </cell>
          <cell r="N3077" t="str">
            <v>2018Q2</v>
          </cell>
        </row>
        <row r="3078">
          <cell r="K3078">
            <v>43254</v>
          </cell>
          <cell r="L3078">
            <v>6</v>
          </cell>
          <cell r="M3078">
            <v>2</v>
          </cell>
          <cell r="N3078" t="str">
            <v>2018Q2</v>
          </cell>
        </row>
        <row r="3079">
          <cell r="K3079">
            <v>43255</v>
          </cell>
          <cell r="L3079">
            <v>6</v>
          </cell>
          <cell r="M3079">
            <v>2</v>
          </cell>
          <cell r="N3079" t="str">
            <v>2018Q2</v>
          </cell>
        </row>
        <row r="3080">
          <cell r="K3080">
            <v>43256</v>
          </cell>
          <cell r="L3080">
            <v>6</v>
          </cell>
          <cell r="M3080">
            <v>2</v>
          </cell>
          <cell r="N3080" t="str">
            <v>2018Q2</v>
          </cell>
        </row>
        <row r="3081">
          <cell r="K3081">
            <v>43257</v>
          </cell>
          <cell r="L3081">
            <v>6</v>
          </cell>
          <cell r="M3081">
            <v>2</v>
          </cell>
          <cell r="N3081" t="str">
            <v>2018Q2</v>
          </cell>
        </row>
        <row r="3082">
          <cell r="K3082">
            <v>43258</v>
          </cell>
          <cell r="L3082">
            <v>6</v>
          </cell>
          <cell r="M3082">
            <v>2</v>
          </cell>
          <cell r="N3082" t="str">
            <v>2018Q2</v>
          </cell>
        </row>
        <row r="3083">
          <cell r="K3083">
            <v>43259</v>
          </cell>
          <cell r="L3083">
            <v>6</v>
          </cell>
          <cell r="M3083">
            <v>2</v>
          </cell>
          <cell r="N3083" t="str">
            <v>2018Q2</v>
          </cell>
        </row>
        <row r="3084">
          <cell r="K3084">
            <v>43260</v>
          </cell>
          <cell r="L3084">
            <v>6</v>
          </cell>
          <cell r="M3084">
            <v>2</v>
          </cell>
          <cell r="N3084" t="str">
            <v>2018Q2</v>
          </cell>
        </row>
        <row r="3085">
          <cell r="K3085">
            <v>43261</v>
          </cell>
          <cell r="L3085">
            <v>6</v>
          </cell>
          <cell r="M3085">
            <v>2</v>
          </cell>
          <cell r="N3085" t="str">
            <v>2018Q2</v>
          </cell>
        </row>
        <row r="3086">
          <cell r="K3086">
            <v>43262</v>
          </cell>
          <cell r="L3086">
            <v>6</v>
          </cell>
          <cell r="M3086">
            <v>2</v>
          </cell>
          <cell r="N3086" t="str">
            <v>2018Q2</v>
          </cell>
        </row>
        <row r="3087">
          <cell r="K3087">
            <v>43263</v>
          </cell>
          <cell r="L3087">
            <v>6</v>
          </cell>
          <cell r="M3087">
            <v>2</v>
          </cell>
          <cell r="N3087" t="str">
            <v>2018Q2</v>
          </cell>
        </row>
        <row r="3088">
          <cell r="K3088">
            <v>43264</v>
          </cell>
          <cell r="L3088">
            <v>6</v>
          </cell>
          <cell r="M3088">
            <v>2</v>
          </cell>
          <cell r="N3088" t="str">
            <v>2018Q2</v>
          </cell>
        </row>
        <row r="3089">
          <cell r="K3089">
            <v>43265</v>
          </cell>
          <cell r="L3089">
            <v>6</v>
          </cell>
          <cell r="M3089">
            <v>2</v>
          </cell>
          <cell r="N3089" t="str">
            <v>2018Q2</v>
          </cell>
        </row>
        <row r="3090">
          <cell r="K3090">
            <v>43266</v>
          </cell>
          <cell r="L3090">
            <v>6</v>
          </cell>
          <cell r="M3090">
            <v>2</v>
          </cell>
          <cell r="N3090" t="str">
            <v>2018Q2</v>
          </cell>
        </row>
        <row r="3091">
          <cell r="K3091">
            <v>43267</v>
          </cell>
          <cell r="L3091">
            <v>6</v>
          </cell>
          <cell r="M3091">
            <v>2</v>
          </cell>
          <cell r="N3091" t="str">
            <v>2018Q2</v>
          </cell>
        </row>
        <row r="3092">
          <cell r="K3092">
            <v>43268</v>
          </cell>
          <cell r="L3092">
            <v>6</v>
          </cell>
          <cell r="M3092">
            <v>2</v>
          </cell>
          <cell r="N3092" t="str">
            <v>2018Q2</v>
          </cell>
        </row>
        <row r="3093">
          <cell r="K3093">
            <v>43269</v>
          </cell>
          <cell r="L3093">
            <v>6</v>
          </cell>
          <cell r="M3093">
            <v>2</v>
          </cell>
          <cell r="N3093" t="str">
            <v>2018Q2</v>
          </cell>
        </row>
        <row r="3094">
          <cell r="K3094">
            <v>43270</v>
          </cell>
          <cell r="L3094">
            <v>6</v>
          </cell>
          <cell r="M3094">
            <v>2</v>
          </cell>
          <cell r="N3094" t="str">
            <v>2018Q2</v>
          </cell>
        </row>
        <row r="3095">
          <cell r="K3095">
            <v>43271</v>
          </cell>
          <cell r="L3095">
            <v>6</v>
          </cell>
          <cell r="M3095">
            <v>2</v>
          </cell>
          <cell r="N3095" t="str">
            <v>2018Q2</v>
          </cell>
        </row>
        <row r="3096">
          <cell r="K3096">
            <v>43272</v>
          </cell>
          <cell r="L3096">
            <v>6</v>
          </cell>
          <cell r="M3096">
            <v>2</v>
          </cell>
          <cell r="N3096" t="str">
            <v>2018Q2</v>
          </cell>
        </row>
        <row r="3097">
          <cell r="K3097">
            <v>43273</v>
          </cell>
          <cell r="L3097">
            <v>6</v>
          </cell>
          <cell r="M3097">
            <v>2</v>
          </cell>
          <cell r="N3097" t="str">
            <v>2018Q2</v>
          </cell>
        </row>
        <row r="3098">
          <cell r="K3098">
            <v>43274</v>
          </cell>
          <cell r="L3098">
            <v>6</v>
          </cell>
          <cell r="M3098">
            <v>2</v>
          </cell>
          <cell r="N3098" t="str">
            <v>2018Q2</v>
          </cell>
        </row>
        <row r="3099">
          <cell r="K3099">
            <v>43275</v>
          </cell>
          <cell r="L3099">
            <v>6</v>
          </cell>
          <cell r="M3099">
            <v>2</v>
          </cell>
          <cell r="N3099" t="str">
            <v>2018Q2</v>
          </cell>
        </row>
        <row r="3100">
          <cell r="K3100">
            <v>43276</v>
          </cell>
          <cell r="L3100">
            <v>6</v>
          </cell>
          <cell r="M3100">
            <v>2</v>
          </cell>
          <cell r="N3100" t="str">
            <v>2018Q2</v>
          </cell>
        </row>
        <row r="3101">
          <cell r="K3101">
            <v>43277</v>
          </cell>
          <cell r="L3101">
            <v>6</v>
          </cell>
          <cell r="M3101">
            <v>2</v>
          </cell>
          <cell r="N3101" t="str">
            <v>2018Q2</v>
          </cell>
        </row>
        <row r="3102">
          <cell r="K3102">
            <v>43278</v>
          </cell>
          <cell r="L3102">
            <v>6</v>
          </cell>
          <cell r="M3102">
            <v>2</v>
          </cell>
          <cell r="N3102" t="str">
            <v>2018Q2</v>
          </cell>
        </row>
        <row r="3103">
          <cell r="K3103">
            <v>43279</v>
          </cell>
          <cell r="L3103">
            <v>6</v>
          </cell>
          <cell r="M3103">
            <v>2</v>
          </cell>
          <cell r="N3103" t="str">
            <v>2018Q2</v>
          </cell>
        </row>
        <row r="3104">
          <cell r="K3104">
            <v>43280</v>
          </cell>
          <cell r="L3104">
            <v>6</v>
          </cell>
          <cell r="M3104">
            <v>2</v>
          </cell>
          <cell r="N3104" t="str">
            <v>2018Q2</v>
          </cell>
        </row>
        <row r="3105">
          <cell r="K3105">
            <v>43281</v>
          </cell>
          <cell r="L3105">
            <v>6</v>
          </cell>
          <cell r="M3105">
            <v>2</v>
          </cell>
          <cell r="N3105" t="str">
            <v>2018Q2</v>
          </cell>
        </row>
        <row r="3106">
          <cell r="K3106">
            <v>43282</v>
          </cell>
          <cell r="L3106">
            <v>7</v>
          </cell>
          <cell r="M3106">
            <v>3</v>
          </cell>
          <cell r="N3106" t="str">
            <v>2018Q3</v>
          </cell>
        </row>
        <row r="3107">
          <cell r="K3107">
            <v>43283</v>
          </cell>
          <cell r="L3107">
            <v>7</v>
          </cell>
          <cell r="M3107">
            <v>3</v>
          </cell>
          <cell r="N3107" t="str">
            <v>2018Q3</v>
          </cell>
        </row>
        <row r="3108">
          <cell r="K3108">
            <v>43284</v>
          </cell>
          <cell r="L3108">
            <v>7</v>
          </cell>
          <cell r="M3108">
            <v>3</v>
          </cell>
          <cell r="N3108" t="str">
            <v>2018Q3</v>
          </cell>
        </row>
        <row r="3109">
          <cell r="K3109">
            <v>43285</v>
          </cell>
          <cell r="L3109">
            <v>7</v>
          </cell>
          <cell r="M3109">
            <v>3</v>
          </cell>
          <cell r="N3109" t="str">
            <v>2018Q3</v>
          </cell>
        </row>
        <row r="3110">
          <cell r="K3110">
            <v>43286</v>
          </cell>
          <cell r="L3110">
            <v>7</v>
          </cell>
          <cell r="M3110">
            <v>3</v>
          </cell>
          <cell r="N3110" t="str">
            <v>2018Q3</v>
          </cell>
        </row>
        <row r="3111">
          <cell r="K3111">
            <v>43287</v>
          </cell>
          <cell r="L3111">
            <v>7</v>
          </cell>
          <cell r="M3111">
            <v>3</v>
          </cell>
          <cell r="N3111" t="str">
            <v>2018Q3</v>
          </cell>
        </row>
        <row r="3112">
          <cell r="K3112">
            <v>43288</v>
          </cell>
          <cell r="L3112">
            <v>7</v>
          </cell>
          <cell r="M3112">
            <v>3</v>
          </cell>
          <cell r="N3112" t="str">
            <v>2018Q3</v>
          </cell>
        </row>
        <row r="3113">
          <cell r="K3113">
            <v>43289</v>
          </cell>
          <cell r="L3113">
            <v>7</v>
          </cell>
          <cell r="M3113">
            <v>3</v>
          </cell>
          <cell r="N3113" t="str">
            <v>2018Q3</v>
          </cell>
        </row>
        <row r="3114">
          <cell r="K3114">
            <v>43290</v>
          </cell>
          <cell r="L3114">
            <v>7</v>
          </cell>
          <cell r="M3114">
            <v>3</v>
          </cell>
          <cell r="N3114" t="str">
            <v>2018Q3</v>
          </cell>
        </row>
        <row r="3115">
          <cell r="K3115">
            <v>43291</v>
          </cell>
          <cell r="L3115">
            <v>7</v>
          </cell>
          <cell r="M3115">
            <v>3</v>
          </cell>
          <cell r="N3115" t="str">
            <v>2018Q3</v>
          </cell>
        </row>
        <row r="3116">
          <cell r="K3116">
            <v>43292</v>
          </cell>
          <cell r="L3116">
            <v>7</v>
          </cell>
          <cell r="M3116">
            <v>3</v>
          </cell>
          <cell r="N3116" t="str">
            <v>2018Q3</v>
          </cell>
        </row>
        <row r="3117">
          <cell r="K3117">
            <v>43293</v>
          </cell>
          <cell r="L3117">
            <v>7</v>
          </cell>
          <cell r="M3117">
            <v>3</v>
          </cell>
          <cell r="N3117" t="str">
            <v>2018Q3</v>
          </cell>
        </row>
        <row r="3118">
          <cell r="K3118">
            <v>43294</v>
          </cell>
          <cell r="L3118">
            <v>7</v>
          </cell>
          <cell r="M3118">
            <v>3</v>
          </cell>
          <cell r="N3118" t="str">
            <v>2018Q3</v>
          </cell>
        </row>
        <row r="3119">
          <cell r="K3119">
            <v>43295</v>
          </cell>
          <cell r="L3119">
            <v>7</v>
          </cell>
          <cell r="M3119">
            <v>3</v>
          </cell>
          <cell r="N3119" t="str">
            <v>2018Q3</v>
          </cell>
        </row>
        <row r="3120">
          <cell r="K3120">
            <v>43296</v>
          </cell>
          <cell r="L3120">
            <v>7</v>
          </cell>
          <cell r="M3120">
            <v>3</v>
          </cell>
          <cell r="N3120" t="str">
            <v>2018Q3</v>
          </cell>
        </row>
        <row r="3121">
          <cell r="K3121">
            <v>43297</v>
          </cell>
          <cell r="L3121">
            <v>7</v>
          </cell>
          <cell r="M3121">
            <v>3</v>
          </cell>
          <cell r="N3121" t="str">
            <v>2018Q3</v>
          </cell>
        </row>
        <row r="3122">
          <cell r="K3122">
            <v>43298</v>
          </cell>
          <cell r="L3122">
            <v>7</v>
          </cell>
          <cell r="M3122">
            <v>3</v>
          </cell>
          <cell r="N3122" t="str">
            <v>2018Q3</v>
          </cell>
        </row>
        <row r="3123">
          <cell r="K3123">
            <v>43299</v>
          </cell>
          <cell r="L3123">
            <v>7</v>
          </cell>
          <cell r="M3123">
            <v>3</v>
          </cell>
          <cell r="N3123" t="str">
            <v>2018Q3</v>
          </cell>
        </row>
        <row r="3124">
          <cell r="K3124">
            <v>43300</v>
          </cell>
          <cell r="L3124">
            <v>7</v>
          </cell>
          <cell r="M3124">
            <v>3</v>
          </cell>
          <cell r="N3124" t="str">
            <v>2018Q3</v>
          </cell>
        </row>
        <row r="3125">
          <cell r="K3125">
            <v>43301</v>
          </cell>
          <cell r="L3125">
            <v>7</v>
          </cell>
          <cell r="M3125">
            <v>3</v>
          </cell>
          <cell r="N3125" t="str">
            <v>2018Q3</v>
          </cell>
        </row>
        <row r="3126">
          <cell r="K3126">
            <v>43302</v>
          </cell>
          <cell r="L3126">
            <v>7</v>
          </cell>
          <cell r="M3126">
            <v>3</v>
          </cell>
          <cell r="N3126" t="str">
            <v>2018Q3</v>
          </cell>
        </row>
        <row r="3127">
          <cell r="K3127">
            <v>43303</v>
          </cell>
          <cell r="L3127">
            <v>7</v>
          </cell>
          <cell r="M3127">
            <v>3</v>
          </cell>
          <cell r="N3127" t="str">
            <v>2018Q3</v>
          </cell>
        </row>
        <row r="3128">
          <cell r="K3128">
            <v>43304</v>
          </cell>
          <cell r="L3128">
            <v>7</v>
          </cell>
          <cell r="M3128">
            <v>3</v>
          </cell>
          <cell r="N3128" t="str">
            <v>2018Q3</v>
          </cell>
        </row>
        <row r="3129">
          <cell r="K3129">
            <v>43305</v>
          </cell>
          <cell r="L3129">
            <v>7</v>
          </cell>
          <cell r="M3129">
            <v>3</v>
          </cell>
          <cell r="N3129" t="str">
            <v>2018Q3</v>
          </cell>
        </row>
        <row r="3130">
          <cell r="K3130">
            <v>43306</v>
          </cell>
          <cell r="L3130">
            <v>7</v>
          </cell>
          <cell r="M3130">
            <v>3</v>
          </cell>
          <cell r="N3130" t="str">
            <v>2018Q3</v>
          </cell>
        </row>
        <row r="3131">
          <cell r="K3131">
            <v>43307</v>
          </cell>
          <cell r="L3131">
            <v>7</v>
          </cell>
          <cell r="M3131">
            <v>3</v>
          </cell>
          <cell r="N3131" t="str">
            <v>2018Q3</v>
          </cell>
        </row>
        <row r="3132">
          <cell r="K3132">
            <v>43308</v>
          </cell>
          <cell r="L3132">
            <v>7</v>
          </cell>
          <cell r="M3132">
            <v>3</v>
          </cell>
          <cell r="N3132" t="str">
            <v>2018Q3</v>
          </cell>
        </row>
        <row r="3133">
          <cell r="K3133">
            <v>43309</v>
          </cell>
          <cell r="L3133">
            <v>7</v>
          </cell>
          <cell r="M3133">
            <v>3</v>
          </cell>
          <cell r="N3133" t="str">
            <v>2018Q3</v>
          </cell>
        </row>
        <row r="3134">
          <cell r="K3134">
            <v>43310</v>
          </cell>
          <cell r="L3134">
            <v>7</v>
          </cell>
          <cell r="M3134">
            <v>3</v>
          </cell>
          <cell r="N3134" t="str">
            <v>2018Q3</v>
          </cell>
        </row>
        <row r="3135">
          <cell r="K3135">
            <v>43311</v>
          </cell>
          <cell r="L3135">
            <v>7</v>
          </cell>
          <cell r="M3135">
            <v>3</v>
          </cell>
          <cell r="N3135" t="str">
            <v>2018Q3</v>
          </cell>
        </row>
        <row r="3136">
          <cell r="K3136">
            <v>43312</v>
          </cell>
          <cell r="L3136">
            <v>7</v>
          </cell>
          <cell r="M3136">
            <v>3</v>
          </cell>
          <cell r="N3136" t="str">
            <v>2018Q3</v>
          </cell>
        </row>
        <row r="3137">
          <cell r="K3137">
            <v>43313</v>
          </cell>
          <cell r="L3137">
            <v>8</v>
          </cell>
          <cell r="M3137">
            <v>3</v>
          </cell>
          <cell r="N3137" t="str">
            <v>2018Q3</v>
          </cell>
        </row>
        <row r="3138">
          <cell r="K3138">
            <v>43314</v>
          </cell>
          <cell r="L3138">
            <v>8</v>
          </cell>
          <cell r="M3138">
            <v>3</v>
          </cell>
          <cell r="N3138" t="str">
            <v>2018Q3</v>
          </cell>
        </row>
        <row r="3139">
          <cell r="K3139">
            <v>43315</v>
          </cell>
          <cell r="L3139">
            <v>8</v>
          </cell>
          <cell r="M3139">
            <v>3</v>
          </cell>
          <cell r="N3139" t="str">
            <v>2018Q3</v>
          </cell>
        </row>
        <row r="3140">
          <cell r="K3140">
            <v>43316</v>
          </cell>
          <cell r="L3140">
            <v>8</v>
          </cell>
          <cell r="M3140">
            <v>3</v>
          </cell>
          <cell r="N3140" t="str">
            <v>2018Q3</v>
          </cell>
        </row>
        <row r="3141">
          <cell r="K3141">
            <v>43317</v>
          </cell>
          <cell r="L3141">
            <v>8</v>
          </cell>
          <cell r="M3141">
            <v>3</v>
          </cell>
          <cell r="N3141" t="str">
            <v>2018Q3</v>
          </cell>
        </row>
        <row r="3142">
          <cell r="K3142">
            <v>43318</v>
          </cell>
          <cell r="L3142">
            <v>8</v>
          </cell>
          <cell r="M3142">
            <v>3</v>
          </cell>
          <cell r="N3142" t="str">
            <v>2018Q3</v>
          </cell>
        </row>
        <row r="3143">
          <cell r="K3143">
            <v>43319</v>
          </cell>
          <cell r="L3143">
            <v>8</v>
          </cell>
          <cell r="M3143">
            <v>3</v>
          </cell>
          <cell r="N3143" t="str">
            <v>2018Q3</v>
          </cell>
        </row>
        <row r="3144">
          <cell r="K3144">
            <v>43320</v>
          </cell>
          <cell r="L3144">
            <v>8</v>
          </cell>
          <cell r="M3144">
            <v>3</v>
          </cell>
          <cell r="N3144" t="str">
            <v>2018Q3</v>
          </cell>
        </row>
        <row r="3145">
          <cell r="K3145">
            <v>43321</v>
          </cell>
          <cell r="L3145">
            <v>8</v>
          </cell>
          <cell r="M3145">
            <v>3</v>
          </cell>
          <cell r="N3145" t="str">
            <v>2018Q3</v>
          </cell>
        </row>
        <row r="3146">
          <cell r="K3146">
            <v>43322</v>
          </cell>
          <cell r="L3146">
            <v>8</v>
          </cell>
          <cell r="M3146">
            <v>3</v>
          </cell>
          <cell r="N3146" t="str">
            <v>2018Q3</v>
          </cell>
        </row>
        <row r="3147">
          <cell r="K3147">
            <v>43323</v>
          </cell>
          <cell r="L3147">
            <v>8</v>
          </cell>
          <cell r="M3147">
            <v>3</v>
          </cell>
          <cell r="N3147" t="str">
            <v>2018Q3</v>
          </cell>
        </row>
        <row r="3148">
          <cell r="K3148">
            <v>43324</v>
          </cell>
          <cell r="L3148">
            <v>8</v>
          </cell>
          <cell r="M3148">
            <v>3</v>
          </cell>
          <cell r="N3148" t="str">
            <v>2018Q3</v>
          </cell>
        </row>
        <row r="3149">
          <cell r="K3149">
            <v>43325</v>
          </cell>
          <cell r="L3149">
            <v>8</v>
          </cell>
          <cell r="M3149">
            <v>3</v>
          </cell>
          <cell r="N3149" t="str">
            <v>2018Q3</v>
          </cell>
        </row>
        <row r="3150">
          <cell r="K3150">
            <v>43326</v>
          </cell>
          <cell r="L3150">
            <v>8</v>
          </cell>
          <cell r="M3150">
            <v>3</v>
          </cell>
          <cell r="N3150" t="str">
            <v>2018Q3</v>
          </cell>
        </row>
        <row r="3151">
          <cell r="K3151">
            <v>43327</v>
          </cell>
          <cell r="L3151">
            <v>8</v>
          </cell>
          <cell r="M3151">
            <v>3</v>
          </cell>
          <cell r="N3151" t="str">
            <v>2018Q3</v>
          </cell>
        </row>
        <row r="3152">
          <cell r="K3152">
            <v>43328</v>
          </cell>
          <cell r="L3152">
            <v>8</v>
          </cell>
          <cell r="M3152">
            <v>3</v>
          </cell>
          <cell r="N3152" t="str">
            <v>2018Q3</v>
          </cell>
        </row>
        <row r="3153">
          <cell r="K3153">
            <v>43329</v>
          </cell>
          <cell r="L3153">
            <v>8</v>
          </cell>
          <cell r="M3153">
            <v>3</v>
          </cell>
          <cell r="N3153" t="str">
            <v>2018Q3</v>
          </cell>
        </row>
        <row r="3154">
          <cell r="K3154">
            <v>43330</v>
          </cell>
          <cell r="L3154">
            <v>8</v>
          </cell>
          <cell r="M3154">
            <v>3</v>
          </cell>
          <cell r="N3154" t="str">
            <v>2018Q3</v>
          </cell>
        </row>
        <row r="3155">
          <cell r="K3155">
            <v>43331</v>
          </cell>
          <cell r="L3155">
            <v>8</v>
          </cell>
          <cell r="M3155">
            <v>3</v>
          </cell>
          <cell r="N3155" t="str">
            <v>2018Q3</v>
          </cell>
        </row>
        <row r="3156">
          <cell r="K3156">
            <v>43332</v>
          </cell>
          <cell r="L3156">
            <v>8</v>
          </cell>
          <cell r="M3156">
            <v>3</v>
          </cell>
          <cell r="N3156" t="str">
            <v>2018Q3</v>
          </cell>
        </row>
        <row r="3157">
          <cell r="K3157">
            <v>43333</v>
          </cell>
          <cell r="L3157">
            <v>8</v>
          </cell>
          <cell r="M3157">
            <v>3</v>
          </cell>
          <cell r="N3157" t="str">
            <v>2018Q3</v>
          </cell>
        </row>
        <row r="3158">
          <cell r="K3158">
            <v>43334</v>
          </cell>
          <cell r="L3158">
            <v>8</v>
          </cell>
          <cell r="M3158">
            <v>3</v>
          </cell>
          <cell r="N3158" t="str">
            <v>2018Q3</v>
          </cell>
        </row>
        <row r="3159">
          <cell r="K3159">
            <v>43335</v>
          </cell>
          <cell r="L3159">
            <v>8</v>
          </cell>
          <cell r="M3159">
            <v>3</v>
          </cell>
          <cell r="N3159" t="str">
            <v>2018Q3</v>
          </cell>
        </row>
        <row r="3160">
          <cell r="K3160">
            <v>43336</v>
          </cell>
          <cell r="L3160">
            <v>8</v>
          </cell>
          <cell r="M3160">
            <v>3</v>
          </cell>
          <cell r="N3160" t="str">
            <v>2018Q3</v>
          </cell>
        </row>
        <row r="3161">
          <cell r="K3161">
            <v>43337</v>
          </cell>
          <cell r="L3161">
            <v>8</v>
          </cell>
          <cell r="M3161">
            <v>3</v>
          </cell>
          <cell r="N3161" t="str">
            <v>2018Q3</v>
          </cell>
        </row>
        <row r="3162">
          <cell r="K3162">
            <v>43338</v>
          </cell>
          <cell r="L3162">
            <v>8</v>
          </cell>
          <cell r="M3162">
            <v>3</v>
          </cell>
          <cell r="N3162" t="str">
            <v>2018Q3</v>
          </cell>
        </row>
        <row r="3163">
          <cell r="K3163">
            <v>43339</v>
          </cell>
          <cell r="L3163">
            <v>8</v>
          </cell>
          <cell r="M3163">
            <v>3</v>
          </cell>
          <cell r="N3163" t="str">
            <v>2018Q3</v>
          </cell>
        </row>
        <row r="3164">
          <cell r="K3164">
            <v>43340</v>
          </cell>
          <cell r="L3164">
            <v>8</v>
          </cell>
          <cell r="M3164">
            <v>3</v>
          </cell>
          <cell r="N3164" t="str">
            <v>2018Q3</v>
          </cell>
        </row>
        <row r="3165">
          <cell r="K3165">
            <v>43341</v>
          </cell>
          <cell r="L3165">
            <v>8</v>
          </cell>
          <cell r="M3165">
            <v>3</v>
          </cell>
          <cell r="N3165" t="str">
            <v>2018Q3</v>
          </cell>
        </row>
        <row r="3166">
          <cell r="K3166">
            <v>43342</v>
          </cell>
          <cell r="L3166">
            <v>8</v>
          </cell>
          <cell r="M3166">
            <v>3</v>
          </cell>
          <cell r="N3166" t="str">
            <v>2018Q3</v>
          </cell>
        </row>
        <row r="3167">
          <cell r="K3167">
            <v>43343</v>
          </cell>
          <cell r="L3167">
            <v>8</v>
          </cell>
          <cell r="M3167">
            <v>3</v>
          </cell>
          <cell r="N3167" t="str">
            <v>2018Q3</v>
          </cell>
        </row>
        <row r="3168">
          <cell r="K3168">
            <v>43344</v>
          </cell>
          <cell r="L3168">
            <v>9</v>
          </cell>
          <cell r="M3168">
            <v>3</v>
          </cell>
          <cell r="N3168" t="str">
            <v>2018Q3</v>
          </cell>
        </row>
        <row r="3169">
          <cell r="K3169">
            <v>43345</v>
          </cell>
          <cell r="L3169">
            <v>9</v>
          </cell>
          <cell r="M3169">
            <v>3</v>
          </cell>
          <cell r="N3169" t="str">
            <v>2018Q3</v>
          </cell>
        </row>
        <row r="3170">
          <cell r="K3170">
            <v>43346</v>
          </cell>
          <cell r="L3170">
            <v>9</v>
          </cell>
          <cell r="M3170">
            <v>3</v>
          </cell>
          <cell r="N3170" t="str">
            <v>2018Q3</v>
          </cell>
        </row>
        <row r="3171">
          <cell r="K3171">
            <v>43347</v>
          </cell>
          <cell r="L3171">
            <v>9</v>
          </cell>
          <cell r="M3171">
            <v>3</v>
          </cell>
          <cell r="N3171" t="str">
            <v>2018Q3</v>
          </cell>
        </row>
        <row r="3172">
          <cell r="K3172">
            <v>43348</v>
          </cell>
          <cell r="L3172">
            <v>9</v>
          </cell>
          <cell r="M3172">
            <v>3</v>
          </cell>
          <cell r="N3172" t="str">
            <v>2018Q3</v>
          </cell>
        </row>
        <row r="3173">
          <cell r="K3173">
            <v>43349</v>
          </cell>
          <cell r="L3173">
            <v>9</v>
          </cell>
          <cell r="M3173">
            <v>3</v>
          </cell>
          <cell r="N3173" t="str">
            <v>2018Q3</v>
          </cell>
        </row>
        <row r="3174">
          <cell r="K3174">
            <v>43350</v>
          </cell>
          <cell r="L3174">
            <v>9</v>
          </cell>
          <cell r="M3174">
            <v>3</v>
          </cell>
          <cell r="N3174" t="str">
            <v>2018Q3</v>
          </cell>
        </row>
        <row r="3175">
          <cell r="K3175">
            <v>43351</v>
          </cell>
          <cell r="L3175">
            <v>9</v>
          </cell>
          <cell r="M3175">
            <v>3</v>
          </cell>
          <cell r="N3175" t="str">
            <v>2018Q3</v>
          </cell>
        </row>
        <row r="3176">
          <cell r="K3176">
            <v>43352</v>
          </cell>
          <cell r="L3176">
            <v>9</v>
          </cell>
          <cell r="M3176">
            <v>3</v>
          </cell>
          <cell r="N3176" t="str">
            <v>2018Q3</v>
          </cell>
        </row>
        <row r="3177">
          <cell r="K3177">
            <v>43353</v>
          </cell>
          <cell r="L3177">
            <v>9</v>
          </cell>
          <cell r="M3177">
            <v>3</v>
          </cell>
          <cell r="N3177" t="str">
            <v>2018Q3</v>
          </cell>
        </row>
        <row r="3178">
          <cell r="K3178">
            <v>43354</v>
          </cell>
          <cell r="L3178">
            <v>9</v>
          </cell>
          <cell r="M3178">
            <v>3</v>
          </cell>
          <cell r="N3178" t="str">
            <v>2018Q3</v>
          </cell>
        </row>
        <row r="3179">
          <cell r="K3179">
            <v>43355</v>
          </cell>
          <cell r="L3179">
            <v>9</v>
          </cell>
          <cell r="M3179">
            <v>3</v>
          </cell>
          <cell r="N3179" t="str">
            <v>2018Q3</v>
          </cell>
        </row>
        <row r="3180">
          <cell r="K3180">
            <v>43356</v>
          </cell>
          <cell r="L3180">
            <v>9</v>
          </cell>
          <cell r="M3180">
            <v>3</v>
          </cell>
          <cell r="N3180" t="str">
            <v>2018Q3</v>
          </cell>
        </row>
        <row r="3181">
          <cell r="K3181">
            <v>43357</v>
          </cell>
          <cell r="L3181">
            <v>9</v>
          </cell>
          <cell r="M3181">
            <v>3</v>
          </cell>
          <cell r="N3181" t="str">
            <v>2018Q3</v>
          </cell>
        </row>
        <row r="3182">
          <cell r="K3182">
            <v>43358</v>
          </cell>
          <cell r="L3182">
            <v>9</v>
          </cell>
          <cell r="M3182">
            <v>3</v>
          </cell>
          <cell r="N3182" t="str">
            <v>2018Q3</v>
          </cell>
        </row>
        <row r="3183">
          <cell r="K3183">
            <v>43359</v>
          </cell>
          <cell r="L3183">
            <v>9</v>
          </cell>
          <cell r="M3183">
            <v>3</v>
          </cell>
          <cell r="N3183" t="str">
            <v>2018Q3</v>
          </cell>
        </row>
        <row r="3184">
          <cell r="K3184">
            <v>43360</v>
          </cell>
          <cell r="L3184">
            <v>9</v>
          </cell>
          <cell r="M3184">
            <v>3</v>
          </cell>
          <cell r="N3184" t="str">
            <v>2018Q3</v>
          </cell>
        </row>
        <row r="3185">
          <cell r="K3185">
            <v>43361</v>
          </cell>
          <cell r="L3185">
            <v>9</v>
          </cell>
          <cell r="M3185">
            <v>3</v>
          </cell>
          <cell r="N3185" t="str">
            <v>2018Q3</v>
          </cell>
        </row>
        <row r="3186">
          <cell r="K3186">
            <v>43362</v>
          </cell>
          <cell r="L3186">
            <v>9</v>
          </cell>
          <cell r="M3186">
            <v>3</v>
          </cell>
          <cell r="N3186" t="str">
            <v>2018Q3</v>
          </cell>
        </row>
        <row r="3187">
          <cell r="K3187">
            <v>43363</v>
          </cell>
          <cell r="L3187">
            <v>9</v>
          </cell>
          <cell r="M3187">
            <v>3</v>
          </cell>
          <cell r="N3187" t="str">
            <v>2018Q3</v>
          </cell>
        </row>
        <row r="3188">
          <cell r="K3188">
            <v>43364</v>
          </cell>
          <cell r="L3188">
            <v>9</v>
          </cell>
          <cell r="M3188">
            <v>3</v>
          </cell>
          <cell r="N3188" t="str">
            <v>2018Q3</v>
          </cell>
        </row>
        <row r="3189">
          <cell r="K3189">
            <v>43365</v>
          </cell>
          <cell r="L3189">
            <v>9</v>
          </cell>
          <cell r="M3189">
            <v>3</v>
          </cell>
          <cell r="N3189" t="str">
            <v>2018Q3</v>
          </cell>
        </row>
        <row r="3190">
          <cell r="K3190">
            <v>43366</v>
          </cell>
          <cell r="L3190">
            <v>9</v>
          </cell>
          <cell r="M3190">
            <v>3</v>
          </cell>
          <cell r="N3190" t="str">
            <v>2018Q3</v>
          </cell>
        </row>
        <row r="3191">
          <cell r="K3191">
            <v>43367</v>
          </cell>
          <cell r="L3191">
            <v>9</v>
          </cell>
          <cell r="M3191">
            <v>3</v>
          </cell>
          <cell r="N3191" t="str">
            <v>2018Q3</v>
          </cell>
        </row>
        <row r="3192">
          <cell r="K3192">
            <v>43368</v>
          </cell>
          <cell r="L3192">
            <v>9</v>
          </cell>
          <cell r="M3192">
            <v>3</v>
          </cell>
          <cell r="N3192" t="str">
            <v>2018Q3</v>
          </cell>
        </row>
        <row r="3193">
          <cell r="K3193">
            <v>43369</v>
          </cell>
          <cell r="L3193">
            <v>9</v>
          </cell>
          <cell r="M3193">
            <v>3</v>
          </cell>
          <cell r="N3193" t="str">
            <v>2018Q3</v>
          </cell>
        </row>
        <row r="3194">
          <cell r="K3194">
            <v>43370</v>
          </cell>
          <cell r="L3194">
            <v>9</v>
          </cell>
          <cell r="M3194">
            <v>3</v>
          </cell>
          <cell r="N3194" t="str">
            <v>2018Q3</v>
          </cell>
        </row>
        <row r="3195">
          <cell r="K3195">
            <v>43371</v>
          </cell>
          <cell r="L3195">
            <v>9</v>
          </cell>
          <cell r="M3195">
            <v>3</v>
          </cell>
          <cell r="N3195" t="str">
            <v>2018Q3</v>
          </cell>
        </row>
        <row r="3196">
          <cell r="K3196">
            <v>43372</v>
          </cell>
          <cell r="L3196">
            <v>9</v>
          </cell>
          <cell r="M3196">
            <v>3</v>
          </cell>
          <cell r="N3196" t="str">
            <v>2018Q3</v>
          </cell>
        </row>
        <row r="3197">
          <cell r="K3197">
            <v>43373</v>
          </cell>
          <cell r="L3197">
            <v>9</v>
          </cell>
          <cell r="M3197">
            <v>3</v>
          </cell>
          <cell r="N3197" t="str">
            <v>2018Q3</v>
          </cell>
        </row>
        <row r="3198">
          <cell r="K3198">
            <v>43374</v>
          </cell>
          <cell r="L3198">
            <v>10</v>
          </cell>
          <cell r="M3198">
            <v>4</v>
          </cell>
          <cell r="N3198" t="str">
            <v>2018Q4</v>
          </cell>
        </row>
        <row r="3199">
          <cell r="K3199">
            <v>43375</v>
          </cell>
          <cell r="L3199">
            <v>10</v>
          </cell>
          <cell r="M3199">
            <v>4</v>
          </cell>
          <cell r="N3199" t="str">
            <v>2018Q4</v>
          </cell>
        </row>
        <row r="3200">
          <cell r="K3200">
            <v>43376</v>
          </cell>
          <cell r="L3200">
            <v>10</v>
          </cell>
          <cell r="M3200">
            <v>4</v>
          </cell>
          <cell r="N3200" t="str">
            <v>2018Q4</v>
          </cell>
        </row>
        <row r="3201">
          <cell r="K3201">
            <v>43377</v>
          </cell>
          <cell r="L3201">
            <v>10</v>
          </cell>
          <cell r="M3201">
            <v>4</v>
          </cell>
          <cell r="N3201" t="str">
            <v>2018Q4</v>
          </cell>
        </row>
        <row r="3202">
          <cell r="K3202">
            <v>43378</v>
          </cell>
          <cell r="L3202">
            <v>10</v>
          </cell>
          <cell r="M3202">
            <v>4</v>
          </cell>
          <cell r="N3202" t="str">
            <v>2018Q4</v>
          </cell>
        </row>
        <row r="3203">
          <cell r="K3203">
            <v>43379</v>
          </cell>
          <cell r="L3203">
            <v>10</v>
          </cell>
          <cell r="M3203">
            <v>4</v>
          </cell>
          <cell r="N3203" t="str">
            <v>2018Q4</v>
          </cell>
        </row>
        <row r="3204">
          <cell r="K3204">
            <v>43380</v>
          </cell>
          <cell r="L3204">
            <v>10</v>
          </cell>
          <cell r="M3204">
            <v>4</v>
          </cell>
          <cell r="N3204" t="str">
            <v>2018Q4</v>
          </cell>
        </row>
        <row r="3205">
          <cell r="K3205">
            <v>43381</v>
          </cell>
          <cell r="L3205">
            <v>10</v>
          </cell>
          <cell r="M3205">
            <v>4</v>
          </cell>
          <cell r="N3205" t="str">
            <v>2018Q4</v>
          </cell>
        </row>
        <row r="3206">
          <cell r="K3206">
            <v>43382</v>
          </cell>
          <cell r="L3206">
            <v>10</v>
          </cell>
          <cell r="M3206">
            <v>4</v>
          </cell>
          <cell r="N3206" t="str">
            <v>2018Q4</v>
          </cell>
        </row>
        <row r="3207">
          <cell r="K3207">
            <v>43383</v>
          </cell>
          <cell r="L3207">
            <v>10</v>
          </cell>
          <cell r="M3207">
            <v>4</v>
          </cell>
          <cell r="N3207" t="str">
            <v>2018Q4</v>
          </cell>
        </row>
        <row r="3208">
          <cell r="K3208">
            <v>43384</v>
          </cell>
          <cell r="L3208">
            <v>10</v>
          </cell>
          <cell r="M3208">
            <v>4</v>
          </cell>
          <cell r="N3208" t="str">
            <v>2018Q4</v>
          </cell>
        </row>
        <row r="3209">
          <cell r="K3209">
            <v>43385</v>
          </cell>
          <cell r="L3209">
            <v>10</v>
          </cell>
          <cell r="M3209">
            <v>4</v>
          </cell>
          <cell r="N3209" t="str">
            <v>2018Q4</v>
          </cell>
        </row>
        <row r="3210">
          <cell r="K3210">
            <v>43386</v>
          </cell>
          <cell r="L3210">
            <v>10</v>
          </cell>
          <cell r="M3210">
            <v>4</v>
          </cell>
          <cell r="N3210" t="str">
            <v>2018Q4</v>
          </cell>
        </row>
        <row r="3211">
          <cell r="K3211">
            <v>43387</v>
          </cell>
          <cell r="L3211">
            <v>10</v>
          </cell>
          <cell r="M3211">
            <v>4</v>
          </cell>
          <cell r="N3211" t="str">
            <v>2018Q4</v>
          </cell>
        </row>
        <row r="3212">
          <cell r="K3212">
            <v>43388</v>
          </cell>
          <cell r="L3212">
            <v>10</v>
          </cell>
          <cell r="M3212">
            <v>4</v>
          </cell>
          <cell r="N3212" t="str">
            <v>2018Q4</v>
          </cell>
        </row>
        <row r="3213">
          <cell r="K3213">
            <v>43389</v>
          </cell>
          <cell r="L3213">
            <v>10</v>
          </cell>
          <cell r="M3213">
            <v>4</v>
          </cell>
          <cell r="N3213" t="str">
            <v>2018Q4</v>
          </cell>
        </row>
        <row r="3214">
          <cell r="K3214">
            <v>43390</v>
          </cell>
          <cell r="L3214">
            <v>10</v>
          </cell>
          <cell r="M3214">
            <v>4</v>
          </cell>
          <cell r="N3214" t="str">
            <v>2018Q4</v>
          </cell>
        </row>
        <row r="3215">
          <cell r="K3215">
            <v>43391</v>
          </cell>
          <cell r="L3215">
            <v>10</v>
          </cell>
          <cell r="M3215">
            <v>4</v>
          </cell>
          <cell r="N3215" t="str">
            <v>2018Q4</v>
          </cell>
        </row>
        <row r="3216">
          <cell r="K3216">
            <v>43392</v>
          </cell>
          <cell r="L3216">
            <v>10</v>
          </cell>
          <cell r="M3216">
            <v>4</v>
          </cell>
          <cell r="N3216" t="str">
            <v>2018Q4</v>
          </cell>
        </row>
        <row r="3217">
          <cell r="K3217">
            <v>43393</v>
          </cell>
          <cell r="L3217">
            <v>10</v>
          </cell>
          <cell r="M3217">
            <v>4</v>
          </cell>
          <cell r="N3217" t="str">
            <v>2018Q4</v>
          </cell>
        </row>
        <row r="3218">
          <cell r="K3218">
            <v>43394</v>
          </cell>
          <cell r="L3218">
            <v>10</v>
          </cell>
          <cell r="M3218">
            <v>4</v>
          </cell>
          <cell r="N3218" t="str">
            <v>2018Q4</v>
          </cell>
        </row>
        <row r="3219">
          <cell r="K3219">
            <v>43395</v>
          </cell>
          <cell r="L3219">
            <v>10</v>
          </cell>
          <cell r="M3219">
            <v>4</v>
          </cell>
          <cell r="N3219" t="str">
            <v>2018Q4</v>
          </cell>
        </row>
        <row r="3220">
          <cell r="K3220">
            <v>43396</v>
          </cell>
          <cell r="L3220">
            <v>10</v>
          </cell>
          <cell r="M3220">
            <v>4</v>
          </cell>
          <cell r="N3220" t="str">
            <v>2018Q4</v>
          </cell>
        </row>
        <row r="3221">
          <cell r="K3221">
            <v>43397</v>
          </cell>
          <cell r="L3221">
            <v>10</v>
          </cell>
          <cell r="M3221">
            <v>4</v>
          </cell>
          <cell r="N3221" t="str">
            <v>2018Q4</v>
          </cell>
        </row>
        <row r="3222">
          <cell r="K3222">
            <v>43398</v>
          </cell>
          <cell r="L3222">
            <v>10</v>
          </cell>
          <cell r="M3222">
            <v>4</v>
          </cell>
          <cell r="N3222" t="str">
            <v>2018Q4</v>
          </cell>
        </row>
        <row r="3223">
          <cell r="K3223">
            <v>43399</v>
          </cell>
          <cell r="L3223">
            <v>10</v>
          </cell>
          <cell r="M3223">
            <v>4</v>
          </cell>
          <cell r="N3223" t="str">
            <v>2018Q4</v>
          </cell>
        </row>
        <row r="3224">
          <cell r="K3224">
            <v>43400</v>
          </cell>
          <cell r="L3224">
            <v>10</v>
          </cell>
          <cell r="M3224">
            <v>4</v>
          </cell>
          <cell r="N3224" t="str">
            <v>2018Q4</v>
          </cell>
        </row>
        <row r="3225">
          <cell r="K3225">
            <v>43401</v>
          </cell>
          <cell r="L3225">
            <v>10</v>
          </cell>
          <cell r="M3225">
            <v>4</v>
          </cell>
          <cell r="N3225" t="str">
            <v>2018Q4</v>
          </cell>
        </row>
        <row r="3226">
          <cell r="K3226">
            <v>43402</v>
          </cell>
          <cell r="L3226">
            <v>10</v>
          </cell>
          <cell r="M3226">
            <v>4</v>
          </cell>
          <cell r="N3226" t="str">
            <v>2018Q4</v>
          </cell>
        </row>
        <row r="3227">
          <cell r="K3227">
            <v>43403</v>
          </cell>
          <cell r="L3227">
            <v>10</v>
          </cell>
          <cell r="M3227">
            <v>4</v>
          </cell>
          <cell r="N3227" t="str">
            <v>2018Q4</v>
          </cell>
        </row>
        <row r="3228">
          <cell r="K3228">
            <v>43404</v>
          </cell>
          <cell r="L3228">
            <v>10</v>
          </cell>
          <cell r="M3228">
            <v>4</v>
          </cell>
          <cell r="N3228" t="str">
            <v>2018Q4</v>
          </cell>
        </row>
        <row r="3229">
          <cell r="K3229">
            <v>43405</v>
          </cell>
          <cell r="L3229">
            <v>11</v>
          </cell>
          <cell r="M3229">
            <v>4</v>
          </cell>
          <cell r="N3229" t="str">
            <v>2018Q4</v>
          </cell>
        </row>
        <row r="3230">
          <cell r="K3230">
            <v>43406</v>
          </cell>
          <cell r="L3230">
            <v>11</v>
          </cell>
          <cell r="M3230">
            <v>4</v>
          </cell>
          <cell r="N3230" t="str">
            <v>2018Q4</v>
          </cell>
        </row>
        <row r="3231">
          <cell r="K3231">
            <v>43407</v>
          </cell>
          <cell r="L3231">
            <v>11</v>
          </cell>
          <cell r="M3231">
            <v>4</v>
          </cell>
          <cell r="N3231" t="str">
            <v>2018Q4</v>
          </cell>
        </row>
        <row r="3232">
          <cell r="K3232">
            <v>43408</v>
          </cell>
          <cell r="L3232">
            <v>11</v>
          </cell>
          <cell r="M3232">
            <v>4</v>
          </cell>
          <cell r="N3232" t="str">
            <v>2018Q4</v>
          </cell>
        </row>
        <row r="3233">
          <cell r="K3233">
            <v>43409</v>
          </cell>
          <cell r="L3233">
            <v>11</v>
          </cell>
          <cell r="M3233">
            <v>4</v>
          </cell>
          <cell r="N3233" t="str">
            <v>2018Q4</v>
          </cell>
        </row>
        <row r="3234">
          <cell r="K3234">
            <v>43410</v>
          </cell>
          <cell r="L3234">
            <v>11</v>
          </cell>
          <cell r="M3234">
            <v>4</v>
          </cell>
          <cell r="N3234" t="str">
            <v>2018Q4</v>
          </cell>
        </row>
        <row r="3235">
          <cell r="K3235">
            <v>43411</v>
          </cell>
          <cell r="L3235">
            <v>11</v>
          </cell>
          <cell r="M3235">
            <v>4</v>
          </cell>
          <cell r="N3235" t="str">
            <v>2018Q4</v>
          </cell>
        </row>
        <row r="3236">
          <cell r="K3236">
            <v>43412</v>
          </cell>
          <cell r="L3236">
            <v>11</v>
          </cell>
          <cell r="M3236">
            <v>4</v>
          </cell>
          <cell r="N3236" t="str">
            <v>2018Q4</v>
          </cell>
        </row>
        <row r="3237">
          <cell r="K3237">
            <v>43413</v>
          </cell>
          <cell r="L3237">
            <v>11</v>
          </cell>
          <cell r="M3237">
            <v>4</v>
          </cell>
          <cell r="N3237" t="str">
            <v>2018Q4</v>
          </cell>
        </row>
        <row r="3238">
          <cell r="K3238">
            <v>43414</v>
          </cell>
          <cell r="L3238">
            <v>11</v>
          </cell>
          <cell r="M3238">
            <v>4</v>
          </cell>
          <cell r="N3238" t="str">
            <v>2018Q4</v>
          </cell>
        </row>
        <row r="3239">
          <cell r="K3239">
            <v>43415</v>
          </cell>
          <cell r="L3239">
            <v>11</v>
          </cell>
          <cell r="M3239">
            <v>4</v>
          </cell>
          <cell r="N3239" t="str">
            <v>2018Q4</v>
          </cell>
        </row>
        <row r="3240">
          <cell r="K3240">
            <v>43416</v>
          </cell>
          <cell r="L3240">
            <v>11</v>
          </cell>
          <cell r="M3240">
            <v>4</v>
          </cell>
          <cell r="N3240" t="str">
            <v>2018Q4</v>
          </cell>
        </row>
        <row r="3241">
          <cell r="K3241">
            <v>43417</v>
          </cell>
          <cell r="L3241">
            <v>11</v>
          </cell>
          <cell r="M3241">
            <v>4</v>
          </cell>
          <cell r="N3241" t="str">
            <v>2018Q4</v>
          </cell>
        </row>
        <row r="3242">
          <cell r="K3242">
            <v>43418</v>
          </cell>
          <cell r="L3242">
            <v>11</v>
          </cell>
          <cell r="M3242">
            <v>4</v>
          </cell>
          <cell r="N3242" t="str">
            <v>2018Q4</v>
          </cell>
        </row>
        <row r="3243">
          <cell r="K3243">
            <v>43419</v>
          </cell>
          <cell r="L3243">
            <v>11</v>
          </cell>
          <cell r="M3243">
            <v>4</v>
          </cell>
          <cell r="N3243" t="str">
            <v>2018Q4</v>
          </cell>
        </row>
        <row r="3244">
          <cell r="K3244">
            <v>43420</v>
          </cell>
          <cell r="L3244">
            <v>11</v>
          </cell>
          <cell r="M3244">
            <v>4</v>
          </cell>
          <cell r="N3244" t="str">
            <v>2018Q4</v>
          </cell>
        </row>
        <row r="3245">
          <cell r="K3245">
            <v>43421</v>
          </cell>
          <cell r="L3245">
            <v>11</v>
          </cell>
          <cell r="M3245">
            <v>4</v>
          </cell>
          <cell r="N3245" t="str">
            <v>2018Q4</v>
          </cell>
        </row>
        <row r="3246">
          <cell r="K3246">
            <v>43422</v>
          </cell>
          <cell r="L3246">
            <v>11</v>
          </cell>
          <cell r="M3246">
            <v>4</v>
          </cell>
          <cell r="N3246" t="str">
            <v>2018Q4</v>
          </cell>
        </row>
        <row r="3247">
          <cell r="K3247">
            <v>43423</v>
          </cell>
          <cell r="L3247">
            <v>11</v>
          </cell>
          <cell r="M3247">
            <v>4</v>
          </cell>
          <cell r="N3247" t="str">
            <v>2018Q4</v>
          </cell>
        </row>
        <row r="3248">
          <cell r="K3248">
            <v>43424</v>
          </cell>
          <cell r="L3248">
            <v>11</v>
          </cell>
          <cell r="M3248">
            <v>4</v>
          </cell>
          <cell r="N3248" t="str">
            <v>2018Q4</v>
          </cell>
        </row>
        <row r="3249">
          <cell r="K3249">
            <v>43425</v>
          </cell>
          <cell r="L3249">
            <v>11</v>
          </cell>
          <cell r="M3249">
            <v>4</v>
          </cell>
          <cell r="N3249" t="str">
            <v>2018Q4</v>
          </cell>
        </row>
        <row r="3250">
          <cell r="K3250">
            <v>43426</v>
          </cell>
          <cell r="L3250">
            <v>11</v>
          </cell>
          <cell r="M3250">
            <v>4</v>
          </cell>
          <cell r="N3250" t="str">
            <v>2018Q4</v>
          </cell>
        </row>
        <row r="3251">
          <cell r="K3251">
            <v>43427</v>
          </cell>
          <cell r="L3251">
            <v>11</v>
          </cell>
          <cell r="M3251">
            <v>4</v>
          </cell>
          <cell r="N3251" t="str">
            <v>2018Q4</v>
          </cell>
        </row>
        <row r="3252">
          <cell r="K3252">
            <v>43428</v>
          </cell>
          <cell r="L3252">
            <v>11</v>
          </cell>
          <cell r="M3252">
            <v>4</v>
          </cell>
          <cell r="N3252" t="str">
            <v>2018Q4</v>
          </cell>
        </row>
        <row r="3253">
          <cell r="K3253">
            <v>43429</v>
          </cell>
          <cell r="L3253">
            <v>11</v>
          </cell>
          <cell r="M3253">
            <v>4</v>
          </cell>
          <cell r="N3253" t="str">
            <v>2018Q4</v>
          </cell>
        </row>
        <row r="3254">
          <cell r="K3254">
            <v>43430</v>
          </cell>
          <cell r="L3254">
            <v>11</v>
          </cell>
          <cell r="M3254">
            <v>4</v>
          </cell>
          <cell r="N3254" t="str">
            <v>2018Q4</v>
          </cell>
        </row>
        <row r="3255">
          <cell r="K3255">
            <v>43431</v>
          </cell>
          <cell r="L3255">
            <v>11</v>
          </cell>
          <cell r="M3255">
            <v>4</v>
          </cell>
          <cell r="N3255" t="str">
            <v>2018Q4</v>
          </cell>
        </row>
        <row r="3256">
          <cell r="K3256">
            <v>43432</v>
          </cell>
          <cell r="L3256">
            <v>11</v>
          </cell>
          <cell r="M3256">
            <v>4</v>
          </cell>
          <cell r="N3256" t="str">
            <v>2018Q4</v>
          </cell>
        </row>
        <row r="3257">
          <cell r="K3257">
            <v>43433</v>
          </cell>
          <cell r="L3257">
            <v>11</v>
          </cell>
          <cell r="M3257">
            <v>4</v>
          </cell>
          <cell r="N3257" t="str">
            <v>2018Q4</v>
          </cell>
        </row>
        <row r="3258">
          <cell r="K3258">
            <v>43434</v>
          </cell>
          <cell r="L3258">
            <v>11</v>
          </cell>
          <cell r="M3258">
            <v>4</v>
          </cell>
          <cell r="N3258" t="str">
            <v>2018Q4</v>
          </cell>
        </row>
        <row r="3259">
          <cell r="K3259">
            <v>43435</v>
          </cell>
          <cell r="L3259">
            <v>12</v>
          </cell>
          <cell r="M3259">
            <v>4</v>
          </cell>
          <cell r="N3259" t="str">
            <v>2018Q4</v>
          </cell>
        </row>
        <row r="3260">
          <cell r="K3260">
            <v>43436</v>
          </cell>
          <cell r="L3260">
            <v>12</v>
          </cell>
          <cell r="M3260">
            <v>4</v>
          </cell>
          <cell r="N3260" t="str">
            <v>2018Q4</v>
          </cell>
        </row>
        <row r="3261">
          <cell r="K3261">
            <v>43437</v>
          </cell>
          <cell r="L3261">
            <v>12</v>
          </cell>
          <cell r="M3261">
            <v>4</v>
          </cell>
          <cell r="N3261" t="str">
            <v>2018Q4</v>
          </cell>
        </row>
        <row r="3262">
          <cell r="K3262">
            <v>43438</v>
          </cell>
          <cell r="L3262">
            <v>12</v>
          </cell>
          <cell r="M3262">
            <v>4</v>
          </cell>
          <cell r="N3262" t="str">
            <v>2018Q4</v>
          </cell>
        </row>
        <row r="3263">
          <cell r="K3263">
            <v>43439</v>
          </cell>
          <cell r="L3263">
            <v>12</v>
          </cell>
          <cell r="M3263">
            <v>4</v>
          </cell>
          <cell r="N3263" t="str">
            <v>2018Q4</v>
          </cell>
        </row>
        <row r="3264">
          <cell r="K3264">
            <v>43440</v>
          </cell>
          <cell r="L3264">
            <v>12</v>
          </cell>
          <cell r="M3264">
            <v>4</v>
          </cell>
          <cell r="N3264" t="str">
            <v>2018Q4</v>
          </cell>
        </row>
        <row r="3265">
          <cell r="K3265">
            <v>43441</v>
          </cell>
          <cell r="L3265">
            <v>12</v>
          </cell>
          <cell r="M3265">
            <v>4</v>
          </cell>
          <cell r="N3265" t="str">
            <v>2018Q4</v>
          </cell>
        </row>
        <row r="3266">
          <cell r="K3266">
            <v>43442</v>
          </cell>
          <cell r="L3266">
            <v>12</v>
          </cell>
          <cell r="M3266">
            <v>4</v>
          </cell>
          <cell r="N3266" t="str">
            <v>2018Q4</v>
          </cell>
        </row>
        <row r="3267">
          <cell r="K3267">
            <v>43443</v>
          </cell>
          <cell r="L3267">
            <v>12</v>
          </cell>
          <cell r="M3267">
            <v>4</v>
          </cell>
          <cell r="N3267" t="str">
            <v>2018Q4</v>
          </cell>
        </row>
        <row r="3268">
          <cell r="K3268">
            <v>43444</v>
          </cell>
          <cell r="L3268">
            <v>12</v>
          </cell>
          <cell r="M3268">
            <v>4</v>
          </cell>
          <cell r="N3268" t="str">
            <v>2018Q4</v>
          </cell>
        </row>
        <row r="3269">
          <cell r="K3269">
            <v>43445</v>
          </cell>
          <cell r="L3269">
            <v>12</v>
          </cell>
          <cell r="M3269">
            <v>4</v>
          </cell>
          <cell r="N3269" t="str">
            <v>2018Q4</v>
          </cell>
        </row>
        <row r="3270">
          <cell r="K3270">
            <v>43446</v>
          </cell>
          <cell r="L3270">
            <v>12</v>
          </cell>
          <cell r="M3270">
            <v>4</v>
          </cell>
          <cell r="N3270" t="str">
            <v>2018Q4</v>
          </cell>
        </row>
        <row r="3271">
          <cell r="K3271">
            <v>43447</v>
          </cell>
          <cell r="L3271">
            <v>12</v>
          </cell>
          <cell r="M3271">
            <v>4</v>
          </cell>
          <cell r="N3271" t="str">
            <v>2018Q4</v>
          </cell>
        </row>
        <row r="3272">
          <cell r="K3272">
            <v>43448</v>
          </cell>
          <cell r="L3272">
            <v>12</v>
          </cell>
          <cell r="M3272">
            <v>4</v>
          </cell>
          <cell r="N3272" t="str">
            <v>2018Q4</v>
          </cell>
        </row>
        <row r="3273">
          <cell r="K3273">
            <v>43449</v>
          </cell>
          <cell r="L3273">
            <v>12</v>
          </cell>
          <cell r="M3273">
            <v>4</v>
          </cell>
          <cell r="N3273" t="str">
            <v>2018Q4</v>
          </cell>
        </row>
        <row r="3274">
          <cell r="K3274">
            <v>43450</v>
          </cell>
          <cell r="L3274">
            <v>12</v>
          </cell>
          <cell r="M3274">
            <v>4</v>
          </cell>
          <cell r="N3274" t="str">
            <v>2018Q4</v>
          </cell>
        </row>
        <row r="3275">
          <cell r="K3275">
            <v>43451</v>
          </cell>
          <cell r="L3275">
            <v>12</v>
          </cell>
          <cell r="M3275">
            <v>4</v>
          </cell>
          <cell r="N3275" t="str">
            <v>2018Q4</v>
          </cell>
        </row>
        <row r="3276">
          <cell r="K3276">
            <v>43452</v>
          </cell>
          <cell r="L3276">
            <v>12</v>
          </cell>
          <cell r="M3276">
            <v>4</v>
          </cell>
          <cell r="N3276" t="str">
            <v>2018Q4</v>
          </cell>
        </row>
        <row r="3277">
          <cell r="K3277">
            <v>43453</v>
          </cell>
          <cell r="L3277">
            <v>12</v>
          </cell>
          <cell r="M3277">
            <v>4</v>
          </cell>
          <cell r="N3277" t="str">
            <v>2018Q4</v>
          </cell>
        </row>
        <row r="3278">
          <cell r="K3278">
            <v>43454</v>
          </cell>
          <cell r="L3278">
            <v>12</v>
          </cell>
          <cell r="M3278">
            <v>4</v>
          </cell>
          <cell r="N3278" t="str">
            <v>2018Q4</v>
          </cell>
        </row>
        <row r="3279">
          <cell r="K3279">
            <v>43455</v>
          </cell>
          <cell r="L3279">
            <v>12</v>
          </cell>
          <cell r="M3279">
            <v>4</v>
          </cell>
          <cell r="N3279" t="str">
            <v>2018Q4</v>
          </cell>
        </row>
        <row r="3280">
          <cell r="K3280">
            <v>43456</v>
          </cell>
          <cell r="L3280">
            <v>12</v>
          </cell>
          <cell r="M3280">
            <v>4</v>
          </cell>
          <cell r="N3280" t="str">
            <v>2018Q4</v>
          </cell>
        </row>
        <row r="3281">
          <cell r="K3281">
            <v>43457</v>
          </cell>
          <cell r="L3281">
            <v>12</v>
          </cell>
          <cell r="M3281">
            <v>4</v>
          </cell>
          <cell r="N3281" t="str">
            <v>2018Q4</v>
          </cell>
        </row>
        <row r="3282">
          <cell r="K3282">
            <v>43458</v>
          </cell>
          <cell r="L3282">
            <v>12</v>
          </cell>
          <cell r="M3282">
            <v>4</v>
          </cell>
          <cell r="N3282" t="str">
            <v>2018Q4</v>
          </cell>
        </row>
        <row r="3283">
          <cell r="K3283">
            <v>43459</v>
          </cell>
          <cell r="L3283">
            <v>12</v>
          </cell>
          <cell r="M3283">
            <v>4</v>
          </cell>
          <cell r="N3283" t="str">
            <v>2018Q4</v>
          </cell>
        </row>
        <row r="3284">
          <cell r="K3284">
            <v>43460</v>
          </cell>
          <cell r="L3284">
            <v>12</v>
          </cell>
          <cell r="M3284">
            <v>4</v>
          </cell>
          <cell r="N3284" t="str">
            <v>2018Q4</v>
          </cell>
        </row>
        <row r="3285">
          <cell r="K3285">
            <v>43461</v>
          </cell>
          <cell r="L3285">
            <v>12</v>
          </cell>
          <cell r="M3285">
            <v>4</v>
          </cell>
          <cell r="N3285" t="str">
            <v>2018Q4</v>
          </cell>
        </row>
        <row r="3286">
          <cell r="K3286">
            <v>43462</v>
          </cell>
          <cell r="L3286">
            <v>12</v>
          </cell>
          <cell r="M3286">
            <v>4</v>
          </cell>
          <cell r="N3286" t="str">
            <v>2018Q4</v>
          </cell>
        </row>
        <row r="3287">
          <cell r="K3287">
            <v>43463</v>
          </cell>
          <cell r="L3287">
            <v>12</v>
          </cell>
          <cell r="M3287">
            <v>4</v>
          </cell>
          <cell r="N3287" t="str">
            <v>2018Q4</v>
          </cell>
        </row>
        <row r="3288">
          <cell r="K3288">
            <v>43464</v>
          </cell>
          <cell r="L3288">
            <v>12</v>
          </cell>
          <cell r="M3288">
            <v>4</v>
          </cell>
          <cell r="N3288" t="str">
            <v>2018Q4</v>
          </cell>
        </row>
        <row r="3289">
          <cell r="K3289">
            <v>43465</v>
          </cell>
          <cell r="L3289">
            <v>12</v>
          </cell>
          <cell r="M3289">
            <v>4</v>
          </cell>
          <cell r="N3289" t="str">
            <v>2018Q4</v>
          </cell>
        </row>
        <row r="3290">
          <cell r="K3290">
            <v>43466</v>
          </cell>
          <cell r="L3290">
            <v>1</v>
          </cell>
          <cell r="M3290">
            <v>1</v>
          </cell>
          <cell r="N3290" t="str">
            <v>2019Q1</v>
          </cell>
        </row>
        <row r="3291">
          <cell r="K3291">
            <v>43467</v>
          </cell>
          <cell r="L3291">
            <v>1</v>
          </cell>
          <cell r="M3291">
            <v>1</v>
          </cell>
          <cell r="N3291" t="str">
            <v>2019Q1</v>
          </cell>
        </row>
        <row r="3292">
          <cell r="K3292">
            <v>43468</v>
          </cell>
          <cell r="L3292">
            <v>1</v>
          </cell>
          <cell r="M3292">
            <v>1</v>
          </cell>
          <cell r="N3292" t="str">
            <v>2019Q1</v>
          </cell>
        </row>
        <row r="3293">
          <cell r="K3293">
            <v>43469</v>
          </cell>
          <cell r="L3293">
            <v>1</v>
          </cell>
          <cell r="M3293">
            <v>1</v>
          </cell>
          <cell r="N3293" t="str">
            <v>2019Q1</v>
          </cell>
        </row>
        <row r="3294">
          <cell r="K3294">
            <v>43470</v>
          </cell>
          <cell r="L3294">
            <v>1</v>
          </cell>
          <cell r="M3294">
            <v>1</v>
          </cell>
          <cell r="N3294" t="str">
            <v>2019Q1</v>
          </cell>
        </row>
        <row r="3295">
          <cell r="K3295">
            <v>43471</v>
          </cell>
          <cell r="L3295">
            <v>1</v>
          </cell>
          <cell r="M3295">
            <v>1</v>
          </cell>
          <cell r="N3295" t="str">
            <v>2019Q1</v>
          </cell>
        </row>
        <row r="3296">
          <cell r="K3296">
            <v>43472</v>
          </cell>
          <cell r="L3296">
            <v>1</v>
          </cell>
          <cell r="M3296">
            <v>1</v>
          </cell>
          <cell r="N3296" t="str">
            <v>2019Q1</v>
          </cell>
        </row>
        <row r="3297">
          <cell r="K3297">
            <v>43473</v>
          </cell>
          <cell r="L3297">
            <v>1</v>
          </cell>
          <cell r="M3297">
            <v>1</v>
          </cell>
          <cell r="N3297" t="str">
            <v>2019Q1</v>
          </cell>
        </row>
        <row r="3298">
          <cell r="K3298">
            <v>43474</v>
          </cell>
          <cell r="L3298">
            <v>1</v>
          </cell>
          <cell r="M3298">
            <v>1</v>
          </cell>
          <cell r="N3298" t="str">
            <v>2019Q1</v>
          </cell>
        </row>
        <row r="3299">
          <cell r="K3299">
            <v>43475</v>
          </cell>
          <cell r="L3299">
            <v>1</v>
          </cell>
          <cell r="M3299">
            <v>1</v>
          </cell>
          <cell r="N3299" t="str">
            <v>2019Q1</v>
          </cell>
        </row>
        <row r="3300">
          <cell r="K3300">
            <v>43476</v>
          </cell>
          <cell r="L3300">
            <v>1</v>
          </cell>
          <cell r="M3300">
            <v>1</v>
          </cell>
          <cell r="N3300" t="str">
            <v>2019Q1</v>
          </cell>
        </row>
        <row r="3301">
          <cell r="K3301">
            <v>43477</v>
          </cell>
          <cell r="L3301">
            <v>1</v>
          </cell>
          <cell r="M3301">
            <v>1</v>
          </cell>
          <cell r="N3301" t="str">
            <v>2019Q1</v>
          </cell>
        </row>
        <row r="3302">
          <cell r="K3302">
            <v>43478</v>
          </cell>
          <cell r="L3302">
            <v>1</v>
          </cell>
          <cell r="M3302">
            <v>1</v>
          </cell>
          <cell r="N3302" t="str">
            <v>2019Q1</v>
          </cell>
        </row>
        <row r="3303">
          <cell r="K3303">
            <v>43479</v>
          </cell>
          <cell r="L3303">
            <v>1</v>
          </cell>
          <cell r="M3303">
            <v>1</v>
          </cell>
          <cell r="N3303" t="str">
            <v>2019Q1</v>
          </cell>
        </row>
        <row r="3304">
          <cell r="K3304">
            <v>43480</v>
          </cell>
          <cell r="L3304">
            <v>1</v>
          </cell>
          <cell r="M3304">
            <v>1</v>
          </cell>
          <cell r="N3304" t="str">
            <v>2019Q1</v>
          </cell>
        </row>
        <row r="3305">
          <cell r="K3305">
            <v>43481</v>
          </cell>
          <cell r="L3305">
            <v>1</v>
          </cell>
          <cell r="M3305">
            <v>1</v>
          </cell>
          <cell r="N3305" t="str">
            <v>2019Q1</v>
          </cell>
        </row>
        <row r="3306">
          <cell r="K3306">
            <v>43482</v>
          </cell>
          <cell r="L3306">
            <v>1</v>
          </cell>
          <cell r="M3306">
            <v>1</v>
          </cell>
          <cell r="N3306" t="str">
            <v>2019Q1</v>
          </cell>
        </row>
        <row r="3307">
          <cell r="K3307">
            <v>43483</v>
          </cell>
          <cell r="L3307">
            <v>1</v>
          </cell>
          <cell r="M3307">
            <v>1</v>
          </cell>
          <cell r="N3307" t="str">
            <v>2019Q1</v>
          </cell>
        </row>
        <row r="3308">
          <cell r="K3308">
            <v>43484</v>
          </cell>
          <cell r="L3308">
            <v>1</v>
          </cell>
          <cell r="M3308">
            <v>1</v>
          </cell>
          <cell r="N3308" t="str">
            <v>2019Q1</v>
          </cell>
        </row>
        <row r="3309">
          <cell r="K3309">
            <v>43485</v>
          </cell>
          <cell r="L3309">
            <v>1</v>
          </cell>
          <cell r="M3309">
            <v>1</v>
          </cell>
          <cell r="N3309" t="str">
            <v>2019Q1</v>
          </cell>
        </row>
        <row r="3310">
          <cell r="K3310">
            <v>43486</v>
          </cell>
          <cell r="L3310">
            <v>1</v>
          </cell>
          <cell r="M3310">
            <v>1</v>
          </cell>
          <cell r="N3310" t="str">
            <v>2019Q1</v>
          </cell>
        </row>
        <row r="3311">
          <cell r="K3311">
            <v>43487</v>
          </cell>
          <cell r="L3311">
            <v>1</v>
          </cell>
          <cell r="M3311">
            <v>1</v>
          </cell>
          <cell r="N3311" t="str">
            <v>2019Q1</v>
          </cell>
        </row>
        <row r="3312">
          <cell r="K3312">
            <v>43488</v>
          </cell>
          <cell r="L3312">
            <v>1</v>
          </cell>
          <cell r="M3312">
            <v>1</v>
          </cell>
          <cell r="N3312" t="str">
            <v>2019Q1</v>
          </cell>
        </row>
        <row r="3313">
          <cell r="K3313">
            <v>43489</v>
          </cell>
          <cell r="L3313">
            <v>1</v>
          </cell>
          <cell r="M3313">
            <v>1</v>
          </cell>
          <cell r="N3313" t="str">
            <v>2019Q1</v>
          </cell>
        </row>
        <row r="3314">
          <cell r="K3314">
            <v>43490</v>
          </cell>
          <cell r="L3314">
            <v>1</v>
          </cell>
          <cell r="M3314">
            <v>1</v>
          </cell>
          <cell r="N3314" t="str">
            <v>2019Q1</v>
          </cell>
        </row>
        <row r="3315">
          <cell r="K3315">
            <v>43491</v>
          </cell>
          <cell r="L3315">
            <v>1</v>
          </cell>
          <cell r="M3315">
            <v>1</v>
          </cell>
          <cell r="N3315" t="str">
            <v>2019Q1</v>
          </cell>
        </row>
        <row r="3316">
          <cell r="K3316">
            <v>43492</v>
          </cell>
          <cell r="L3316">
            <v>1</v>
          </cell>
          <cell r="M3316">
            <v>1</v>
          </cell>
          <cell r="N3316" t="str">
            <v>2019Q1</v>
          </cell>
        </row>
        <row r="3317">
          <cell r="K3317">
            <v>43493</v>
          </cell>
          <cell r="L3317">
            <v>1</v>
          </cell>
          <cell r="M3317">
            <v>1</v>
          </cell>
          <cell r="N3317" t="str">
            <v>2019Q1</v>
          </cell>
        </row>
        <row r="3318">
          <cell r="K3318">
            <v>43494</v>
          </cell>
          <cell r="L3318">
            <v>1</v>
          </cell>
          <cell r="M3318">
            <v>1</v>
          </cell>
          <cell r="N3318" t="str">
            <v>2019Q1</v>
          </cell>
        </row>
        <row r="3319">
          <cell r="K3319">
            <v>43495</v>
          </cell>
          <cell r="L3319">
            <v>1</v>
          </cell>
          <cell r="M3319">
            <v>1</v>
          </cell>
          <cell r="N3319" t="str">
            <v>2019Q1</v>
          </cell>
        </row>
        <row r="3320">
          <cell r="K3320">
            <v>43496</v>
          </cell>
          <cell r="L3320">
            <v>1</v>
          </cell>
          <cell r="M3320">
            <v>1</v>
          </cell>
          <cell r="N3320" t="str">
            <v>2019Q1</v>
          </cell>
        </row>
        <row r="3321">
          <cell r="K3321">
            <v>43497</v>
          </cell>
          <cell r="L3321">
            <v>2</v>
          </cell>
          <cell r="M3321">
            <v>1</v>
          </cell>
          <cell r="N3321" t="str">
            <v>2019Q1</v>
          </cell>
        </row>
        <row r="3322">
          <cell r="K3322">
            <v>43498</v>
          </cell>
          <cell r="L3322">
            <v>2</v>
          </cell>
          <cell r="M3322">
            <v>1</v>
          </cell>
          <cell r="N3322" t="str">
            <v>2019Q1</v>
          </cell>
        </row>
        <row r="3323">
          <cell r="K3323">
            <v>43499</v>
          </cell>
          <cell r="L3323">
            <v>2</v>
          </cell>
          <cell r="M3323">
            <v>1</v>
          </cell>
          <cell r="N3323" t="str">
            <v>2019Q1</v>
          </cell>
        </row>
        <row r="3324">
          <cell r="K3324">
            <v>43500</v>
          </cell>
          <cell r="L3324">
            <v>2</v>
          </cell>
          <cell r="M3324">
            <v>1</v>
          </cell>
          <cell r="N3324" t="str">
            <v>2019Q1</v>
          </cell>
        </row>
        <row r="3325">
          <cell r="K3325">
            <v>43501</v>
          </cell>
          <cell r="L3325">
            <v>2</v>
          </cell>
          <cell r="M3325">
            <v>1</v>
          </cell>
          <cell r="N3325" t="str">
            <v>2019Q1</v>
          </cell>
        </row>
        <row r="3326">
          <cell r="K3326">
            <v>43502</v>
          </cell>
          <cell r="L3326">
            <v>2</v>
          </cell>
          <cell r="M3326">
            <v>1</v>
          </cell>
          <cell r="N3326" t="str">
            <v>2019Q1</v>
          </cell>
        </row>
        <row r="3327">
          <cell r="K3327">
            <v>43503</v>
          </cell>
          <cell r="L3327">
            <v>2</v>
          </cell>
          <cell r="M3327">
            <v>1</v>
          </cell>
          <cell r="N3327" t="str">
            <v>2019Q1</v>
          </cell>
        </row>
        <row r="3328">
          <cell r="K3328">
            <v>43504</v>
          </cell>
          <cell r="L3328">
            <v>2</v>
          </cell>
          <cell r="M3328">
            <v>1</v>
          </cell>
          <cell r="N3328" t="str">
            <v>2019Q1</v>
          </cell>
        </row>
        <row r="3329">
          <cell r="K3329">
            <v>43505</v>
          </cell>
          <cell r="L3329">
            <v>2</v>
          </cell>
          <cell r="M3329">
            <v>1</v>
          </cell>
          <cell r="N3329" t="str">
            <v>2019Q1</v>
          </cell>
        </row>
        <row r="3330">
          <cell r="K3330">
            <v>43506</v>
          </cell>
          <cell r="L3330">
            <v>2</v>
          </cell>
          <cell r="M3330">
            <v>1</v>
          </cell>
          <cell r="N3330" t="str">
            <v>2019Q1</v>
          </cell>
        </row>
        <row r="3331">
          <cell r="K3331">
            <v>43507</v>
          </cell>
          <cell r="L3331">
            <v>2</v>
          </cell>
          <cell r="M3331">
            <v>1</v>
          </cell>
          <cell r="N3331" t="str">
            <v>2019Q1</v>
          </cell>
        </row>
        <row r="3332">
          <cell r="K3332">
            <v>43508</v>
          </cell>
          <cell r="L3332">
            <v>2</v>
          </cell>
          <cell r="M3332">
            <v>1</v>
          </cell>
          <cell r="N3332" t="str">
            <v>2019Q1</v>
          </cell>
        </row>
        <row r="3333">
          <cell r="K3333">
            <v>43509</v>
          </cell>
          <cell r="L3333">
            <v>2</v>
          </cell>
          <cell r="M3333">
            <v>1</v>
          </cell>
          <cell r="N3333" t="str">
            <v>2019Q1</v>
          </cell>
        </row>
        <row r="3334">
          <cell r="K3334">
            <v>43510</v>
          </cell>
          <cell r="L3334">
            <v>2</v>
          </cell>
          <cell r="M3334">
            <v>1</v>
          </cell>
          <cell r="N3334" t="str">
            <v>2019Q1</v>
          </cell>
        </row>
        <row r="3335">
          <cell r="K3335">
            <v>43511</v>
          </cell>
          <cell r="L3335">
            <v>2</v>
          </cell>
          <cell r="M3335">
            <v>1</v>
          </cell>
          <cell r="N3335" t="str">
            <v>2019Q1</v>
          </cell>
        </row>
        <row r="3336">
          <cell r="K3336">
            <v>43512</v>
          </cell>
          <cell r="L3336">
            <v>2</v>
          </cell>
          <cell r="M3336">
            <v>1</v>
          </cell>
          <cell r="N3336" t="str">
            <v>2019Q1</v>
          </cell>
        </row>
        <row r="3337">
          <cell r="K3337">
            <v>43513</v>
          </cell>
          <cell r="L3337">
            <v>2</v>
          </cell>
          <cell r="M3337">
            <v>1</v>
          </cell>
          <cell r="N3337" t="str">
            <v>2019Q1</v>
          </cell>
        </row>
        <row r="3338">
          <cell r="K3338">
            <v>43514</v>
          </cell>
          <cell r="L3338">
            <v>2</v>
          </cell>
          <cell r="M3338">
            <v>1</v>
          </cell>
          <cell r="N3338" t="str">
            <v>2019Q1</v>
          </cell>
        </row>
        <row r="3339">
          <cell r="K3339">
            <v>43515</v>
          </cell>
          <cell r="L3339">
            <v>2</v>
          </cell>
          <cell r="M3339">
            <v>1</v>
          </cell>
          <cell r="N3339" t="str">
            <v>2019Q1</v>
          </cell>
        </row>
        <row r="3340">
          <cell r="K3340">
            <v>43516</v>
          </cell>
          <cell r="L3340">
            <v>2</v>
          </cell>
          <cell r="M3340">
            <v>1</v>
          </cell>
          <cell r="N3340" t="str">
            <v>2019Q1</v>
          </cell>
        </row>
        <row r="3341">
          <cell r="K3341">
            <v>43517</v>
          </cell>
          <cell r="L3341">
            <v>2</v>
          </cell>
          <cell r="M3341">
            <v>1</v>
          </cell>
          <cell r="N3341" t="str">
            <v>2019Q1</v>
          </cell>
        </row>
        <row r="3342">
          <cell r="K3342">
            <v>43518</v>
          </cell>
          <cell r="L3342">
            <v>2</v>
          </cell>
          <cell r="M3342">
            <v>1</v>
          </cell>
          <cell r="N3342" t="str">
            <v>2019Q1</v>
          </cell>
        </row>
        <row r="3343">
          <cell r="K3343">
            <v>43519</v>
          </cell>
          <cell r="L3343">
            <v>2</v>
          </cell>
          <cell r="M3343">
            <v>1</v>
          </cell>
          <cell r="N3343" t="str">
            <v>2019Q1</v>
          </cell>
        </row>
        <row r="3344">
          <cell r="K3344">
            <v>43520</v>
          </cell>
          <cell r="L3344">
            <v>2</v>
          </cell>
          <cell r="M3344">
            <v>1</v>
          </cell>
          <cell r="N3344" t="str">
            <v>2019Q1</v>
          </cell>
        </row>
        <row r="3345">
          <cell r="K3345">
            <v>43521</v>
          </cell>
          <cell r="L3345">
            <v>2</v>
          </cell>
          <cell r="M3345">
            <v>1</v>
          </cell>
          <cell r="N3345" t="str">
            <v>2019Q1</v>
          </cell>
        </row>
        <row r="3346">
          <cell r="K3346">
            <v>43522</v>
          </cell>
          <cell r="L3346">
            <v>2</v>
          </cell>
          <cell r="M3346">
            <v>1</v>
          </cell>
          <cell r="N3346" t="str">
            <v>2019Q1</v>
          </cell>
        </row>
        <row r="3347">
          <cell r="K3347">
            <v>43523</v>
          </cell>
          <cell r="L3347">
            <v>2</v>
          </cell>
          <cell r="M3347">
            <v>1</v>
          </cell>
          <cell r="N3347" t="str">
            <v>2019Q1</v>
          </cell>
        </row>
        <row r="3348">
          <cell r="K3348">
            <v>43524</v>
          </cell>
          <cell r="L3348">
            <v>2</v>
          </cell>
          <cell r="M3348">
            <v>1</v>
          </cell>
          <cell r="N3348" t="str">
            <v>2019Q1</v>
          </cell>
        </row>
        <row r="3349">
          <cell r="K3349">
            <v>43525</v>
          </cell>
          <cell r="L3349">
            <v>3</v>
          </cell>
          <cell r="M3349">
            <v>1</v>
          </cell>
          <cell r="N3349" t="str">
            <v>2019Q1</v>
          </cell>
        </row>
        <row r="3350">
          <cell r="K3350">
            <v>43526</v>
          </cell>
          <cell r="L3350">
            <v>3</v>
          </cell>
          <cell r="M3350">
            <v>1</v>
          </cell>
          <cell r="N3350" t="str">
            <v>2019Q1</v>
          </cell>
        </row>
        <row r="3351">
          <cell r="K3351">
            <v>43527</v>
          </cell>
          <cell r="L3351">
            <v>3</v>
          </cell>
          <cell r="M3351">
            <v>1</v>
          </cell>
          <cell r="N3351" t="str">
            <v>2019Q1</v>
          </cell>
        </row>
        <row r="3352">
          <cell r="K3352">
            <v>43528</v>
          </cell>
          <cell r="L3352">
            <v>3</v>
          </cell>
          <cell r="M3352">
            <v>1</v>
          </cell>
          <cell r="N3352" t="str">
            <v>2019Q1</v>
          </cell>
        </row>
        <row r="3353">
          <cell r="K3353">
            <v>43529</v>
          </cell>
          <cell r="L3353">
            <v>3</v>
          </cell>
          <cell r="M3353">
            <v>1</v>
          </cell>
          <cell r="N3353" t="str">
            <v>2019Q1</v>
          </cell>
        </row>
        <row r="3354">
          <cell r="K3354">
            <v>43530</v>
          </cell>
          <cell r="L3354">
            <v>3</v>
          </cell>
          <cell r="M3354">
            <v>1</v>
          </cell>
          <cell r="N3354" t="str">
            <v>2019Q1</v>
          </cell>
        </row>
        <row r="3355">
          <cell r="K3355">
            <v>43531</v>
          </cell>
          <cell r="L3355">
            <v>3</v>
          </cell>
          <cell r="M3355">
            <v>1</v>
          </cell>
          <cell r="N3355" t="str">
            <v>2019Q1</v>
          </cell>
        </row>
        <row r="3356">
          <cell r="K3356">
            <v>43532</v>
          </cell>
          <cell r="L3356">
            <v>3</v>
          </cell>
          <cell r="M3356">
            <v>1</v>
          </cell>
          <cell r="N3356" t="str">
            <v>2019Q1</v>
          </cell>
        </row>
        <row r="3357">
          <cell r="K3357">
            <v>43533</v>
          </cell>
          <cell r="L3357">
            <v>3</v>
          </cell>
          <cell r="M3357">
            <v>1</v>
          </cell>
          <cell r="N3357" t="str">
            <v>2019Q1</v>
          </cell>
        </row>
        <row r="3358">
          <cell r="K3358">
            <v>43534</v>
          </cell>
          <cell r="L3358">
            <v>3</v>
          </cell>
          <cell r="M3358">
            <v>1</v>
          </cell>
          <cell r="N3358" t="str">
            <v>2019Q1</v>
          </cell>
        </row>
        <row r="3359">
          <cell r="K3359">
            <v>43535</v>
          </cell>
          <cell r="L3359">
            <v>3</v>
          </cell>
          <cell r="M3359">
            <v>1</v>
          </cell>
          <cell r="N3359" t="str">
            <v>2019Q1</v>
          </cell>
        </row>
        <row r="3360">
          <cell r="K3360">
            <v>43536</v>
          </cell>
          <cell r="L3360">
            <v>3</v>
          </cell>
          <cell r="M3360">
            <v>1</v>
          </cell>
          <cell r="N3360" t="str">
            <v>2019Q1</v>
          </cell>
        </row>
        <row r="3361">
          <cell r="K3361">
            <v>43537</v>
          </cell>
          <cell r="L3361">
            <v>3</v>
          </cell>
          <cell r="M3361">
            <v>1</v>
          </cell>
          <cell r="N3361" t="str">
            <v>2019Q1</v>
          </cell>
        </row>
        <row r="3362">
          <cell r="K3362">
            <v>43538</v>
          </cell>
          <cell r="L3362">
            <v>3</v>
          </cell>
          <cell r="M3362">
            <v>1</v>
          </cell>
          <cell r="N3362" t="str">
            <v>2019Q1</v>
          </cell>
        </row>
        <row r="3363">
          <cell r="K3363">
            <v>43539</v>
          </cell>
          <cell r="L3363">
            <v>3</v>
          </cell>
          <cell r="M3363">
            <v>1</v>
          </cell>
          <cell r="N3363" t="str">
            <v>2019Q1</v>
          </cell>
        </row>
        <row r="3364">
          <cell r="K3364">
            <v>43540</v>
          </cell>
          <cell r="L3364">
            <v>3</v>
          </cell>
          <cell r="M3364">
            <v>1</v>
          </cell>
          <cell r="N3364" t="str">
            <v>2019Q1</v>
          </cell>
        </row>
        <row r="3365">
          <cell r="K3365">
            <v>43541</v>
          </cell>
          <cell r="L3365">
            <v>3</v>
          </cell>
          <cell r="M3365">
            <v>1</v>
          </cell>
          <cell r="N3365" t="str">
            <v>2019Q1</v>
          </cell>
        </row>
        <row r="3366">
          <cell r="K3366">
            <v>43542</v>
          </cell>
          <cell r="L3366">
            <v>3</v>
          </cell>
          <cell r="M3366">
            <v>1</v>
          </cell>
          <cell r="N3366" t="str">
            <v>2019Q1</v>
          </cell>
        </row>
        <row r="3367">
          <cell r="K3367">
            <v>43543</v>
          </cell>
          <cell r="L3367">
            <v>3</v>
          </cell>
          <cell r="M3367">
            <v>1</v>
          </cell>
          <cell r="N3367" t="str">
            <v>2019Q1</v>
          </cell>
        </row>
        <row r="3368">
          <cell r="K3368">
            <v>43544</v>
          </cell>
          <cell r="L3368">
            <v>3</v>
          </cell>
          <cell r="M3368">
            <v>1</v>
          </cell>
          <cell r="N3368" t="str">
            <v>2019Q1</v>
          </cell>
        </row>
        <row r="3369">
          <cell r="K3369">
            <v>43545</v>
          </cell>
          <cell r="L3369">
            <v>3</v>
          </cell>
          <cell r="M3369">
            <v>1</v>
          </cell>
          <cell r="N3369" t="str">
            <v>2019Q1</v>
          </cell>
        </row>
        <row r="3370">
          <cell r="K3370">
            <v>43546</v>
          </cell>
          <cell r="L3370">
            <v>3</v>
          </cell>
          <cell r="M3370">
            <v>1</v>
          </cell>
          <cell r="N3370" t="str">
            <v>2019Q1</v>
          </cell>
        </row>
        <row r="3371">
          <cell r="K3371">
            <v>43547</v>
          </cell>
          <cell r="L3371">
            <v>3</v>
          </cell>
          <cell r="M3371">
            <v>1</v>
          </cell>
          <cell r="N3371" t="str">
            <v>2019Q1</v>
          </cell>
        </row>
        <row r="3372">
          <cell r="K3372">
            <v>43548</v>
          </cell>
          <cell r="L3372">
            <v>3</v>
          </cell>
          <cell r="M3372">
            <v>1</v>
          </cell>
          <cell r="N3372" t="str">
            <v>2019Q1</v>
          </cell>
        </row>
        <row r="3373">
          <cell r="K3373">
            <v>43549</v>
          </cell>
          <cell r="L3373">
            <v>3</v>
          </cell>
          <cell r="M3373">
            <v>1</v>
          </cell>
          <cell r="N3373" t="str">
            <v>2019Q1</v>
          </cell>
        </row>
        <row r="3374">
          <cell r="K3374">
            <v>43550</v>
          </cell>
          <cell r="L3374">
            <v>3</v>
          </cell>
          <cell r="M3374">
            <v>1</v>
          </cell>
          <cell r="N3374" t="str">
            <v>2019Q1</v>
          </cell>
        </row>
        <row r="3375">
          <cell r="K3375">
            <v>43551</v>
          </cell>
          <cell r="L3375">
            <v>3</v>
          </cell>
          <cell r="M3375">
            <v>1</v>
          </cell>
          <cell r="N3375" t="str">
            <v>2019Q1</v>
          </cell>
        </row>
        <row r="3376">
          <cell r="K3376">
            <v>43552</v>
          </cell>
          <cell r="L3376">
            <v>3</v>
          </cell>
          <cell r="M3376">
            <v>1</v>
          </cell>
          <cell r="N3376" t="str">
            <v>2019Q1</v>
          </cell>
        </row>
        <row r="3377">
          <cell r="K3377">
            <v>43553</v>
          </cell>
          <cell r="L3377">
            <v>3</v>
          </cell>
          <cell r="M3377">
            <v>1</v>
          </cell>
          <cell r="N3377" t="str">
            <v>2019Q1</v>
          </cell>
        </row>
        <row r="3378">
          <cell r="K3378">
            <v>43554</v>
          </cell>
          <cell r="L3378">
            <v>3</v>
          </cell>
          <cell r="M3378">
            <v>1</v>
          </cell>
          <cell r="N3378" t="str">
            <v>2019Q1</v>
          </cell>
        </row>
        <row r="3379">
          <cell r="K3379">
            <v>43555</v>
          </cell>
          <cell r="L3379">
            <v>3</v>
          </cell>
          <cell r="M3379">
            <v>1</v>
          </cell>
          <cell r="N3379" t="str">
            <v>2019Q1</v>
          </cell>
        </row>
        <row r="3380">
          <cell r="K3380">
            <v>43556</v>
          </cell>
          <cell r="L3380">
            <v>4</v>
          </cell>
          <cell r="M3380">
            <v>2</v>
          </cell>
          <cell r="N3380" t="str">
            <v>2019Q2</v>
          </cell>
        </row>
        <row r="3381">
          <cell r="K3381">
            <v>43557</v>
          </cell>
          <cell r="L3381">
            <v>4</v>
          </cell>
          <cell r="M3381">
            <v>2</v>
          </cell>
          <cell r="N3381" t="str">
            <v>2019Q2</v>
          </cell>
        </row>
        <row r="3382">
          <cell r="K3382">
            <v>43558</v>
          </cell>
          <cell r="L3382">
            <v>4</v>
          </cell>
          <cell r="M3382">
            <v>2</v>
          </cell>
          <cell r="N3382" t="str">
            <v>2019Q2</v>
          </cell>
        </row>
        <row r="3383">
          <cell r="K3383">
            <v>43559</v>
          </cell>
          <cell r="L3383">
            <v>4</v>
          </cell>
          <cell r="M3383">
            <v>2</v>
          </cell>
          <cell r="N3383" t="str">
            <v>2019Q2</v>
          </cell>
        </row>
        <row r="3384">
          <cell r="K3384">
            <v>43560</v>
          </cell>
          <cell r="L3384">
            <v>4</v>
          </cell>
          <cell r="M3384">
            <v>2</v>
          </cell>
          <cell r="N3384" t="str">
            <v>2019Q2</v>
          </cell>
        </row>
        <row r="3385">
          <cell r="K3385">
            <v>43561</v>
          </cell>
          <cell r="L3385">
            <v>4</v>
          </cell>
          <cell r="M3385">
            <v>2</v>
          </cell>
          <cell r="N3385" t="str">
            <v>2019Q2</v>
          </cell>
        </row>
        <row r="3386">
          <cell r="K3386">
            <v>43562</v>
          </cell>
          <cell r="L3386">
            <v>4</v>
          </cell>
          <cell r="M3386">
            <v>2</v>
          </cell>
          <cell r="N3386" t="str">
            <v>2019Q2</v>
          </cell>
        </row>
        <row r="3387">
          <cell r="K3387">
            <v>43563</v>
          </cell>
          <cell r="L3387">
            <v>4</v>
          </cell>
          <cell r="M3387">
            <v>2</v>
          </cell>
          <cell r="N3387" t="str">
            <v>2019Q2</v>
          </cell>
        </row>
        <row r="3388">
          <cell r="K3388">
            <v>43564</v>
          </cell>
          <cell r="L3388">
            <v>4</v>
          </cell>
          <cell r="M3388">
            <v>2</v>
          </cell>
          <cell r="N3388" t="str">
            <v>2019Q2</v>
          </cell>
        </row>
        <row r="3389">
          <cell r="K3389">
            <v>43565</v>
          </cell>
          <cell r="L3389">
            <v>4</v>
          </cell>
          <cell r="M3389">
            <v>2</v>
          </cell>
          <cell r="N3389" t="str">
            <v>2019Q2</v>
          </cell>
        </row>
        <row r="3390">
          <cell r="K3390">
            <v>43566</v>
          </cell>
          <cell r="L3390">
            <v>4</v>
          </cell>
          <cell r="M3390">
            <v>2</v>
          </cell>
          <cell r="N3390" t="str">
            <v>2019Q2</v>
          </cell>
        </row>
        <row r="3391">
          <cell r="K3391">
            <v>43567</v>
          </cell>
          <cell r="L3391">
            <v>4</v>
          </cell>
          <cell r="M3391">
            <v>2</v>
          </cell>
          <cell r="N3391" t="str">
            <v>2019Q2</v>
          </cell>
        </row>
        <row r="3392">
          <cell r="K3392">
            <v>43568</v>
          </cell>
          <cell r="L3392">
            <v>4</v>
          </cell>
          <cell r="M3392">
            <v>2</v>
          </cell>
          <cell r="N3392" t="str">
            <v>2019Q2</v>
          </cell>
        </row>
        <row r="3393">
          <cell r="K3393">
            <v>43569</v>
          </cell>
          <cell r="L3393">
            <v>4</v>
          </cell>
          <cell r="M3393">
            <v>2</v>
          </cell>
          <cell r="N3393" t="str">
            <v>2019Q2</v>
          </cell>
        </row>
        <row r="3394">
          <cell r="K3394">
            <v>43570</v>
          </cell>
          <cell r="L3394">
            <v>4</v>
          </cell>
          <cell r="M3394">
            <v>2</v>
          </cell>
          <cell r="N3394" t="str">
            <v>2019Q2</v>
          </cell>
        </row>
        <row r="3395">
          <cell r="K3395">
            <v>43571</v>
          </cell>
          <cell r="L3395">
            <v>4</v>
          </cell>
          <cell r="M3395">
            <v>2</v>
          </cell>
          <cell r="N3395" t="str">
            <v>2019Q2</v>
          </cell>
        </row>
        <row r="3396">
          <cell r="K3396">
            <v>43572</v>
          </cell>
          <cell r="L3396">
            <v>4</v>
          </cell>
          <cell r="M3396">
            <v>2</v>
          </cell>
          <cell r="N3396" t="str">
            <v>2019Q2</v>
          </cell>
        </row>
        <row r="3397">
          <cell r="K3397">
            <v>43573</v>
          </cell>
          <cell r="L3397">
            <v>4</v>
          </cell>
          <cell r="M3397">
            <v>2</v>
          </cell>
          <cell r="N3397" t="str">
            <v>2019Q2</v>
          </cell>
        </row>
        <row r="3398">
          <cell r="K3398">
            <v>43574</v>
          </cell>
          <cell r="L3398">
            <v>4</v>
          </cell>
          <cell r="M3398">
            <v>2</v>
          </cell>
          <cell r="N3398" t="str">
            <v>2019Q2</v>
          </cell>
        </row>
        <row r="3399">
          <cell r="K3399">
            <v>43575</v>
          </cell>
          <cell r="L3399">
            <v>4</v>
          </cell>
          <cell r="M3399">
            <v>2</v>
          </cell>
          <cell r="N3399" t="str">
            <v>2019Q2</v>
          </cell>
        </row>
        <row r="3400">
          <cell r="K3400">
            <v>43576</v>
          </cell>
          <cell r="L3400">
            <v>4</v>
          </cell>
          <cell r="M3400">
            <v>2</v>
          </cell>
          <cell r="N3400" t="str">
            <v>2019Q2</v>
          </cell>
        </row>
        <row r="3401">
          <cell r="K3401">
            <v>43577</v>
          </cell>
          <cell r="L3401">
            <v>4</v>
          </cell>
          <cell r="M3401">
            <v>2</v>
          </cell>
          <cell r="N3401" t="str">
            <v>2019Q2</v>
          </cell>
        </row>
        <row r="3402">
          <cell r="K3402">
            <v>43578</v>
          </cell>
          <cell r="L3402">
            <v>4</v>
          </cell>
          <cell r="M3402">
            <v>2</v>
          </cell>
          <cell r="N3402" t="str">
            <v>2019Q2</v>
          </cell>
        </row>
        <row r="3403">
          <cell r="K3403">
            <v>43579</v>
          </cell>
          <cell r="L3403">
            <v>4</v>
          </cell>
          <cell r="M3403">
            <v>2</v>
          </cell>
          <cell r="N3403" t="str">
            <v>2019Q2</v>
          </cell>
        </row>
        <row r="3404">
          <cell r="K3404">
            <v>43580</v>
          </cell>
          <cell r="L3404">
            <v>4</v>
          </cell>
          <cell r="M3404">
            <v>2</v>
          </cell>
          <cell r="N3404" t="str">
            <v>2019Q2</v>
          </cell>
        </row>
        <row r="3405">
          <cell r="K3405">
            <v>43581</v>
          </cell>
          <cell r="L3405">
            <v>4</v>
          </cell>
          <cell r="M3405">
            <v>2</v>
          </cell>
          <cell r="N3405" t="str">
            <v>2019Q2</v>
          </cell>
        </row>
        <row r="3406">
          <cell r="K3406">
            <v>43582</v>
          </cell>
          <cell r="L3406">
            <v>4</v>
          </cell>
          <cell r="M3406">
            <v>2</v>
          </cell>
          <cell r="N3406" t="str">
            <v>2019Q2</v>
          </cell>
        </row>
        <row r="3407">
          <cell r="K3407">
            <v>43583</v>
          </cell>
          <cell r="L3407">
            <v>4</v>
          </cell>
          <cell r="M3407">
            <v>2</v>
          </cell>
          <cell r="N3407" t="str">
            <v>2019Q2</v>
          </cell>
        </row>
        <row r="3408">
          <cell r="K3408">
            <v>43584</v>
          </cell>
          <cell r="L3408">
            <v>4</v>
          </cell>
          <cell r="M3408">
            <v>2</v>
          </cell>
          <cell r="N3408" t="str">
            <v>2019Q2</v>
          </cell>
        </row>
        <row r="3409">
          <cell r="K3409">
            <v>43585</v>
          </cell>
          <cell r="L3409">
            <v>4</v>
          </cell>
          <cell r="M3409">
            <v>2</v>
          </cell>
          <cell r="N3409" t="str">
            <v>2019Q2</v>
          </cell>
        </row>
        <row r="3410">
          <cell r="K3410">
            <v>43586</v>
          </cell>
          <cell r="L3410">
            <v>5</v>
          </cell>
          <cell r="M3410">
            <v>2</v>
          </cell>
          <cell r="N3410" t="str">
            <v>2019Q2</v>
          </cell>
        </row>
        <row r="3411">
          <cell r="K3411">
            <v>43587</v>
          </cell>
          <cell r="L3411">
            <v>5</v>
          </cell>
          <cell r="M3411">
            <v>2</v>
          </cell>
          <cell r="N3411" t="str">
            <v>2019Q2</v>
          </cell>
        </row>
        <row r="3412">
          <cell r="K3412">
            <v>43588</v>
          </cell>
          <cell r="L3412">
            <v>5</v>
          </cell>
          <cell r="M3412">
            <v>2</v>
          </cell>
          <cell r="N3412" t="str">
            <v>2019Q2</v>
          </cell>
        </row>
        <row r="3413">
          <cell r="K3413">
            <v>43589</v>
          </cell>
          <cell r="L3413">
            <v>5</v>
          </cell>
          <cell r="M3413">
            <v>2</v>
          </cell>
          <cell r="N3413" t="str">
            <v>2019Q2</v>
          </cell>
        </row>
        <row r="3414">
          <cell r="K3414">
            <v>43590</v>
          </cell>
          <cell r="L3414">
            <v>5</v>
          </cell>
          <cell r="M3414">
            <v>2</v>
          </cell>
          <cell r="N3414" t="str">
            <v>2019Q2</v>
          </cell>
        </row>
        <row r="3415">
          <cell r="K3415">
            <v>43591</v>
          </cell>
          <cell r="L3415">
            <v>5</v>
          </cell>
          <cell r="M3415">
            <v>2</v>
          </cell>
          <cell r="N3415" t="str">
            <v>2019Q2</v>
          </cell>
        </row>
        <row r="3416">
          <cell r="K3416">
            <v>43592</v>
          </cell>
          <cell r="L3416">
            <v>5</v>
          </cell>
          <cell r="M3416">
            <v>2</v>
          </cell>
          <cell r="N3416" t="str">
            <v>2019Q2</v>
          </cell>
        </row>
        <row r="3417">
          <cell r="K3417">
            <v>43593</v>
          </cell>
          <cell r="L3417">
            <v>5</v>
          </cell>
          <cell r="M3417">
            <v>2</v>
          </cell>
          <cell r="N3417" t="str">
            <v>2019Q2</v>
          </cell>
        </row>
        <row r="3418">
          <cell r="K3418">
            <v>43594</v>
          </cell>
          <cell r="L3418">
            <v>5</v>
          </cell>
          <cell r="M3418">
            <v>2</v>
          </cell>
          <cell r="N3418" t="str">
            <v>2019Q2</v>
          </cell>
        </row>
        <row r="3419">
          <cell r="K3419">
            <v>43595</v>
          </cell>
          <cell r="L3419">
            <v>5</v>
          </cell>
          <cell r="M3419">
            <v>2</v>
          </cell>
          <cell r="N3419" t="str">
            <v>2019Q2</v>
          </cell>
        </row>
        <row r="3420">
          <cell r="K3420">
            <v>43596</v>
          </cell>
          <cell r="L3420">
            <v>5</v>
          </cell>
          <cell r="M3420">
            <v>2</v>
          </cell>
          <cell r="N3420" t="str">
            <v>2019Q2</v>
          </cell>
        </row>
        <row r="3421">
          <cell r="K3421">
            <v>43597</v>
          </cell>
          <cell r="L3421">
            <v>5</v>
          </cell>
          <cell r="M3421">
            <v>2</v>
          </cell>
          <cell r="N3421" t="str">
            <v>2019Q2</v>
          </cell>
        </row>
        <row r="3422">
          <cell r="K3422">
            <v>43598</v>
          </cell>
          <cell r="L3422">
            <v>5</v>
          </cell>
          <cell r="M3422">
            <v>2</v>
          </cell>
          <cell r="N3422" t="str">
            <v>2019Q2</v>
          </cell>
        </row>
        <row r="3423">
          <cell r="K3423">
            <v>43599</v>
          </cell>
          <cell r="L3423">
            <v>5</v>
          </cell>
          <cell r="M3423">
            <v>2</v>
          </cell>
          <cell r="N3423" t="str">
            <v>2019Q2</v>
          </cell>
        </row>
        <row r="3424">
          <cell r="K3424">
            <v>43600</v>
          </cell>
          <cell r="L3424">
            <v>5</v>
          </cell>
          <cell r="M3424">
            <v>2</v>
          </cell>
          <cell r="N3424" t="str">
            <v>2019Q2</v>
          </cell>
        </row>
        <row r="3425">
          <cell r="K3425">
            <v>43601</v>
          </cell>
          <cell r="L3425">
            <v>5</v>
          </cell>
          <cell r="M3425">
            <v>2</v>
          </cell>
          <cell r="N3425" t="str">
            <v>2019Q2</v>
          </cell>
        </row>
        <row r="3426">
          <cell r="K3426">
            <v>43602</v>
          </cell>
          <cell r="L3426">
            <v>5</v>
          </cell>
          <cell r="M3426">
            <v>2</v>
          </cell>
          <cell r="N3426" t="str">
            <v>2019Q2</v>
          </cell>
        </row>
        <row r="3427">
          <cell r="K3427">
            <v>43603</v>
          </cell>
          <cell r="L3427">
            <v>5</v>
          </cell>
          <cell r="M3427">
            <v>2</v>
          </cell>
          <cell r="N3427" t="str">
            <v>2019Q2</v>
          </cell>
        </row>
        <row r="3428">
          <cell r="K3428">
            <v>43604</v>
          </cell>
          <cell r="L3428">
            <v>5</v>
          </cell>
          <cell r="M3428">
            <v>2</v>
          </cell>
          <cell r="N3428" t="str">
            <v>2019Q2</v>
          </cell>
        </row>
        <row r="3429">
          <cell r="K3429">
            <v>43605</v>
          </cell>
          <cell r="L3429">
            <v>5</v>
          </cell>
          <cell r="M3429">
            <v>2</v>
          </cell>
          <cell r="N3429" t="str">
            <v>2019Q2</v>
          </cell>
        </row>
        <row r="3430">
          <cell r="K3430">
            <v>43606</v>
          </cell>
          <cell r="L3430">
            <v>5</v>
          </cell>
          <cell r="M3430">
            <v>2</v>
          </cell>
          <cell r="N3430" t="str">
            <v>2019Q2</v>
          </cell>
        </row>
        <row r="3431">
          <cell r="K3431">
            <v>43607</v>
          </cell>
          <cell r="L3431">
            <v>5</v>
          </cell>
          <cell r="M3431">
            <v>2</v>
          </cell>
          <cell r="N3431" t="str">
            <v>2019Q2</v>
          </cell>
        </row>
        <row r="3432">
          <cell r="K3432">
            <v>43608</v>
          </cell>
          <cell r="L3432">
            <v>5</v>
          </cell>
          <cell r="M3432">
            <v>2</v>
          </cell>
          <cell r="N3432" t="str">
            <v>2019Q2</v>
          </cell>
        </row>
        <row r="3433">
          <cell r="K3433">
            <v>43609</v>
          </cell>
          <cell r="L3433">
            <v>5</v>
          </cell>
          <cell r="M3433">
            <v>2</v>
          </cell>
          <cell r="N3433" t="str">
            <v>2019Q2</v>
          </cell>
        </row>
        <row r="3434">
          <cell r="K3434">
            <v>43610</v>
          </cell>
          <cell r="L3434">
            <v>5</v>
          </cell>
          <cell r="M3434">
            <v>2</v>
          </cell>
          <cell r="N3434" t="str">
            <v>2019Q2</v>
          </cell>
        </row>
        <row r="3435">
          <cell r="K3435">
            <v>43611</v>
          </cell>
          <cell r="L3435">
            <v>5</v>
          </cell>
          <cell r="M3435">
            <v>2</v>
          </cell>
          <cell r="N3435" t="str">
            <v>2019Q2</v>
          </cell>
        </row>
        <row r="3436">
          <cell r="K3436">
            <v>43612</v>
          </cell>
          <cell r="L3436">
            <v>5</v>
          </cell>
          <cell r="M3436">
            <v>2</v>
          </cell>
          <cell r="N3436" t="str">
            <v>2019Q2</v>
          </cell>
        </row>
        <row r="3437">
          <cell r="K3437">
            <v>43613</v>
          </cell>
          <cell r="L3437">
            <v>5</v>
          </cell>
          <cell r="M3437">
            <v>2</v>
          </cell>
          <cell r="N3437" t="str">
            <v>2019Q2</v>
          </cell>
        </row>
        <row r="3438">
          <cell r="K3438">
            <v>43614</v>
          </cell>
          <cell r="L3438">
            <v>5</v>
          </cell>
          <cell r="M3438">
            <v>2</v>
          </cell>
          <cell r="N3438" t="str">
            <v>2019Q2</v>
          </cell>
        </row>
        <row r="3439">
          <cell r="K3439">
            <v>43615</v>
          </cell>
          <cell r="L3439">
            <v>5</v>
          </cell>
          <cell r="M3439">
            <v>2</v>
          </cell>
          <cell r="N3439" t="str">
            <v>2019Q2</v>
          </cell>
        </row>
        <row r="3440">
          <cell r="K3440">
            <v>43616</v>
          </cell>
          <cell r="L3440">
            <v>5</v>
          </cell>
          <cell r="M3440">
            <v>2</v>
          </cell>
          <cell r="N3440" t="str">
            <v>2019Q2</v>
          </cell>
        </row>
        <row r="3441">
          <cell r="K3441">
            <v>43617</v>
          </cell>
          <cell r="L3441">
            <v>6</v>
          </cell>
          <cell r="M3441">
            <v>2</v>
          </cell>
          <cell r="N3441" t="str">
            <v>2019Q2</v>
          </cell>
        </row>
        <row r="3442">
          <cell r="K3442">
            <v>43618</v>
          </cell>
          <cell r="L3442">
            <v>6</v>
          </cell>
          <cell r="M3442">
            <v>2</v>
          </cell>
          <cell r="N3442" t="str">
            <v>2019Q2</v>
          </cell>
        </row>
        <row r="3443">
          <cell r="K3443">
            <v>43619</v>
          </cell>
          <cell r="L3443">
            <v>6</v>
          </cell>
          <cell r="M3443">
            <v>2</v>
          </cell>
          <cell r="N3443" t="str">
            <v>2019Q2</v>
          </cell>
        </row>
        <row r="3444">
          <cell r="K3444">
            <v>43620</v>
          </cell>
          <cell r="L3444">
            <v>6</v>
          </cell>
          <cell r="M3444">
            <v>2</v>
          </cell>
          <cell r="N3444" t="str">
            <v>2019Q2</v>
          </cell>
        </row>
        <row r="3445">
          <cell r="K3445">
            <v>43621</v>
          </cell>
          <cell r="L3445">
            <v>6</v>
          </cell>
          <cell r="M3445">
            <v>2</v>
          </cell>
          <cell r="N3445" t="str">
            <v>2019Q2</v>
          </cell>
        </row>
        <row r="3446">
          <cell r="K3446">
            <v>43622</v>
          </cell>
          <cell r="L3446">
            <v>6</v>
          </cell>
          <cell r="M3446">
            <v>2</v>
          </cell>
          <cell r="N3446" t="str">
            <v>2019Q2</v>
          </cell>
        </row>
        <row r="3447">
          <cell r="K3447">
            <v>43623</v>
          </cell>
          <cell r="L3447">
            <v>6</v>
          </cell>
          <cell r="M3447">
            <v>2</v>
          </cell>
          <cell r="N3447" t="str">
            <v>2019Q2</v>
          </cell>
        </row>
        <row r="3448">
          <cell r="K3448">
            <v>43624</v>
          </cell>
          <cell r="L3448">
            <v>6</v>
          </cell>
          <cell r="M3448">
            <v>2</v>
          </cell>
          <cell r="N3448" t="str">
            <v>2019Q2</v>
          </cell>
        </row>
        <row r="3449">
          <cell r="K3449">
            <v>43625</v>
          </cell>
          <cell r="L3449">
            <v>6</v>
          </cell>
          <cell r="M3449">
            <v>2</v>
          </cell>
          <cell r="N3449" t="str">
            <v>2019Q2</v>
          </cell>
        </row>
        <row r="3450">
          <cell r="K3450">
            <v>43626</v>
          </cell>
          <cell r="L3450">
            <v>6</v>
          </cell>
          <cell r="M3450">
            <v>2</v>
          </cell>
          <cell r="N3450" t="str">
            <v>2019Q2</v>
          </cell>
        </row>
        <row r="3451">
          <cell r="K3451">
            <v>43627</v>
          </cell>
          <cell r="L3451">
            <v>6</v>
          </cell>
          <cell r="M3451">
            <v>2</v>
          </cell>
          <cell r="N3451" t="str">
            <v>2019Q2</v>
          </cell>
        </row>
        <row r="3452">
          <cell r="K3452">
            <v>43628</v>
          </cell>
          <cell r="L3452">
            <v>6</v>
          </cell>
          <cell r="M3452">
            <v>2</v>
          </cell>
          <cell r="N3452" t="str">
            <v>2019Q2</v>
          </cell>
        </row>
        <row r="3453">
          <cell r="K3453">
            <v>43629</v>
          </cell>
          <cell r="L3453">
            <v>6</v>
          </cell>
          <cell r="M3453">
            <v>2</v>
          </cell>
          <cell r="N3453" t="str">
            <v>2019Q2</v>
          </cell>
        </row>
        <row r="3454">
          <cell r="K3454">
            <v>43630</v>
          </cell>
          <cell r="L3454">
            <v>6</v>
          </cell>
          <cell r="M3454">
            <v>2</v>
          </cell>
          <cell r="N3454" t="str">
            <v>2019Q2</v>
          </cell>
        </row>
        <row r="3455">
          <cell r="K3455">
            <v>43631</v>
          </cell>
          <cell r="L3455">
            <v>6</v>
          </cell>
          <cell r="M3455">
            <v>2</v>
          </cell>
          <cell r="N3455" t="str">
            <v>2019Q2</v>
          </cell>
        </row>
        <row r="3456">
          <cell r="K3456">
            <v>43632</v>
          </cell>
          <cell r="L3456">
            <v>6</v>
          </cell>
          <cell r="M3456">
            <v>2</v>
          </cell>
          <cell r="N3456" t="str">
            <v>2019Q2</v>
          </cell>
        </row>
        <row r="3457">
          <cell r="K3457">
            <v>43633</v>
          </cell>
          <cell r="L3457">
            <v>6</v>
          </cell>
          <cell r="M3457">
            <v>2</v>
          </cell>
          <cell r="N3457" t="str">
            <v>2019Q2</v>
          </cell>
        </row>
        <row r="3458">
          <cell r="K3458">
            <v>43634</v>
          </cell>
          <cell r="L3458">
            <v>6</v>
          </cell>
          <cell r="M3458">
            <v>2</v>
          </cell>
          <cell r="N3458" t="str">
            <v>2019Q2</v>
          </cell>
        </row>
        <row r="3459">
          <cell r="K3459">
            <v>43635</v>
          </cell>
          <cell r="L3459">
            <v>6</v>
          </cell>
          <cell r="M3459">
            <v>2</v>
          </cell>
          <cell r="N3459" t="str">
            <v>2019Q2</v>
          </cell>
        </row>
        <row r="3460">
          <cell r="K3460">
            <v>43636</v>
          </cell>
          <cell r="L3460">
            <v>6</v>
          </cell>
          <cell r="M3460">
            <v>2</v>
          </cell>
          <cell r="N3460" t="str">
            <v>2019Q2</v>
          </cell>
        </row>
        <row r="3461">
          <cell r="K3461">
            <v>43637</v>
          </cell>
          <cell r="L3461">
            <v>6</v>
          </cell>
          <cell r="M3461">
            <v>2</v>
          </cell>
          <cell r="N3461" t="str">
            <v>2019Q2</v>
          </cell>
        </row>
        <row r="3462">
          <cell r="K3462">
            <v>43638</v>
          </cell>
          <cell r="L3462">
            <v>6</v>
          </cell>
          <cell r="M3462">
            <v>2</v>
          </cell>
          <cell r="N3462" t="str">
            <v>2019Q2</v>
          </cell>
        </row>
        <row r="3463">
          <cell r="K3463">
            <v>43639</v>
          </cell>
          <cell r="L3463">
            <v>6</v>
          </cell>
          <cell r="M3463">
            <v>2</v>
          </cell>
          <cell r="N3463" t="str">
            <v>2019Q2</v>
          </cell>
        </row>
        <row r="3464">
          <cell r="K3464">
            <v>43640</v>
          </cell>
          <cell r="L3464">
            <v>6</v>
          </cell>
          <cell r="M3464">
            <v>2</v>
          </cell>
          <cell r="N3464" t="str">
            <v>2019Q2</v>
          </cell>
        </row>
        <row r="3465">
          <cell r="K3465">
            <v>43641</v>
          </cell>
          <cell r="L3465">
            <v>6</v>
          </cell>
          <cell r="M3465">
            <v>2</v>
          </cell>
          <cell r="N3465" t="str">
            <v>2019Q2</v>
          </cell>
        </row>
        <row r="3466">
          <cell r="K3466">
            <v>43642</v>
          </cell>
          <cell r="L3466">
            <v>6</v>
          </cell>
          <cell r="M3466">
            <v>2</v>
          </cell>
          <cell r="N3466" t="str">
            <v>2019Q2</v>
          </cell>
        </row>
        <row r="3467">
          <cell r="K3467">
            <v>43643</v>
          </cell>
          <cell r="L3467">
            <v>6</v>
          </cell>
          <cell r="M3467">
            <v>2</v>
          </cell>
          <cell r="N3467" t="str">
            <v>2019Q2</v>
          </cell>
        </row>
        <row r="3468">
          <cell r="K3468">
            <v>43644</v>
          </cell>
          <cell r="L3468">
            <v>6</v>
          </cell>
          <cell r="M3468">
            <v>2</v>
          </cell>
          <cell r="N3468" t="str">
            <v>2019Q2</v>
          </cell>
        </row>
        <row r="3469">
          <cell r="K3469">
            <v>43645</v>
          </cell>
          <cell r="L3469">
            <v>6</v>
          </cell>
          <cell r="M3469">
            <v>2</v>
          </cell>
          <cell r="N3469" t="str">
            <v>2019Q2</v>
          </cell>
        </row>
        <row r="3470">
          <cell r="K3470">
            <v>43646</v>
          </cell>
          <cell r="L3470">
            <v>6</v>
          </cell>
          <cell r="M3470">
            <v>2</v>
          </cell>
          <cell r="N3470" t="str">
            <v>2019Q2</v>
          </cell>
        </row>
        <row r="3471">
          <cell r="K3471">
            <v>43647</v>
          </cell>
          <cell r="L3471">
            <v>7</v>
          </cell>
          <cell r="M3471">
            <v>3</v>
          </cell>
          <cell r="N3471" t="str">
            <v>2019Q3</v>
          </cell>
        </row>
        <row r="3472">
          <cell r="K3472">
            <v>43648</v>
          </cell>
          <cell r="L3472">
            <v>7</v>
          </cell>
          <cell r="M3472">
            <v>3</v>
          </cell>
          <cell r="N3472" t="str">
            <v>2019Q3</v>
          </cell>
        </row>
        <row r="3473">
          <cell r="K3473">
            <v>43649</v>
          </cell>
          <cell r="L3473">
            <v>7</v>
          </cell>
          <cell r="M3473">
            <v>3</v>
          </cell>
          <cell r="N3473" t="str">
            <v>2019Q3</v>
          </cell>
        </row>
        <row r="3474">
          <cell r="K3474">
            <v>43650</v>
          </cell>
          <cell r="L3474">
            <v>7</v>
          </cell>
          <cell r="M3474">
            <v>3</v>
          </cell>
          <cell r="N3474" t="str">
            <v>2019Q3</v>
          </cell>
        </row>
        <row r="3475">
          <cell r="K3475">
            <v>43651</v>
          </cell>
          <cell r="L3475">
            <v>7</v>
          </cell>
          <cell r="M3475">
            <v>3</v>
          </cell>
          <cell r="N3475" t="str">
            <v>2019Q3</v>
          </cell>
        </row>
        <row r="3476">
          <cell r="K3476">
            <v>43652</v>
          </cell>
          <cell r="L3476">
            <v>7</v>
          </cell>
          <cell r="M3476">
            <v>3</v>
          </cell>
          <cell r="N3476" t="str">
            <v>2019Q3</v>
          </cell>
        </row>
        <row r="3477">
          <cell r="K3477">
            <v>43653</v>
          </cell>
          <cell r="L3477">
            <v>7</v>
          </cell>
          <cell r="M3477">
            <v>3</v>
          </cell>
          <cell r="N3477" t="str">
            <v>2019Q3</v>
          </cell>
        </row>
        <row r="3478">
          <cell r="K3478">
            <v>43654</v>
          </cell>
          <cell r="L3478">
            <v>7</v>
          </cell>
          <cell r="M3478">
            <v>3</v>
          </cell>
          <cell r="N3478" t="str">
            <v>2019Q3</v>
          </cell>
        </row>
        <row r="3479">
          <cell r="K3479">
            <v>43655</v>
          </cell>
          <cell r="L3479">
            <v>7</v>
          </cell>
          <cell r="M3479">
            <v>3</v>
          </cell>
          <cell r="N3479" t="str">
            <v>2019Q3</v>
          </cell>
        </row>
        <row r="3480">
          <cell r="K3480">
            <v>43656</v>
          </cell>
          <cell r="L3480">
            <v>7</v>
          </cell>
          <cell r="M3480">
            <v>3</v>
          </cell>
          <cell r="N3480" t="str">
            <v>2019Q3</v>
          </cell>
        </row>
        <row r="3481">
          <cell r="K3481">
            <v>43657</v>
          </cell>
          <cell r="L3481">
            <v>7</v>
          </cell>
          <cell r="M3481">
            <v>3</v>
          </cell>
          <cell r="N3481" t="str">
            <v>2019Q3</v>
          </cell>
        </row>
        <row r="3482">
          <cell r="K3482">
            <v>43658</v>
          </cell>
          <cell r="L3482">
            <v>7</v>
          </cell>
          <cell r="M3482">
            <v>3</v>
          </cell>
          <cell r="N3482" t="str">
            <v>2019Q3</v>
          </cell>
        </row>
        <row r="3483">
          <cell r="K3483">
            <v>43659</v>
          </cell>
          <cell r="L3483">
            <v>7</v>
          </cell>
          <cell r="M3483">
            <v>3</v>
          </cell>
          <cell r="N3483" t="str">
            <v>2019Q3</v>
          </cell>
        </row>
        <row r="3484">
          <cell r="K3484">
            <v>43660</v>
          </cell>
          <cell r="L3484">
            <v>7</v>
          </cell>
          <cell r="M3484">
            <v>3</v>
          </cell>
          <cell r="N3484" t="str">
            <v>2019Q3</v>
          </cell>
        </row>
        <row r="3485">
          <cell r="K3485">
            <v>43661</v>
          </cell>
          <cell r="L3485">
            <v>7</v>
          </cell>
          <cell r="M3485">
            <v>3</v>
          </cell>
          <cell r="N3485" t="str">
            <v>2019Q3</v>
          </cell>
        </row>
        <row r="3486">
          <cell r="K3486">
            <v>43662</v>
          </cell>
          <cell r="L3486">
            <v>7</v>
          </cell>
          <cell r="M3486">
            <v>3</v>
          </cell>
          <cell r="N3486" t="str">
            <v>2019Q3</v>
          </cell>
        </row>
        <row r="3487">
          <cell r="K3487">
            <v>43663</v>
          </cell>
          <cell r="L3487">
            <v>7</v>
          </cell>
          <cell r="M3487">
            <v>3</v>
          </cell>
          <cell r="N3487" t="str">
            <v>2019Q3</v>
          </cell>
        </row>
        <row r="3488">
          <cell r="K3488">
            <v>43664</v>
          </cell>
          <cell r="L3488">
            <v>7</v>
          </cell>
          <cell r="M3488">
            <v>3</v>
          </cell>
          <cell r="N3488" t="str">
            <v>2019Q3</v>
          </cell>
        </row>
        <row r="3489">
          <cell r="K3489">
            <v>43665</v>
          </cell>
          <cell r="L3489">
            <v>7</v>
          </cell>
          <cell r="M3489">
            <v>3</v>
          </cell>
          <cell r="N3489" t="str">
            <v>2019Q3</v>
          </cell>
        </row>
        <row r="3490">
          <cell r="K3490">
            <v>43666</v>
          </cell>
          <cell r="L3490">
            <v>7</v>
          </cell>
          <cell r="M3490">
            <v>3</v>
          </cell>
          <cell r="N3490" t="str">
            <v>2019Q3</v>
          </cell>
        </row>
        <row r="3491">
          <cell r="K3491">
            <v>43667</v>
          </cell>
          <cell r="L3491">
            <v>7</v>
          </cell>
          <cell r="M3491">
            <v>3</v>
          </cell>
          <cell r="N3491" t="str">
            <v>2019Q3</v>
          </cell>
        </row>
        <row r="3492">
          <cell r="K3492">
            <v>43668</v>
          </cell>
          <cell r="L3492">
            <v>7</v>
          </cell>
          <cell r="M3492">
            <v>3</v>
          </cell>
          <cell r="N3492" t="str">
            <v>2019Q3</v>
          </cell>
        </row>
        <row r="3493">
          <cell r="K3493">
            <v>43669</v>
          </cell>
          <cell r="L3493">
            <v>7</v>
          </cell>
          <cell r="M3493">
            <v>3</v>
          </cell>
          <cell r="N3493" t="str">
            <v>2019Q3</v>
          </cell>
        </row>
        <row r="3494">
          <cell r="K3494">
            <v>43670</v>
          </cell>
          <cell r="L3494">
            <v>7</v>
          </cell>
          <cell r="M3494">
            <v>3</v>
          </cell>
          <cell r="N3494" t="str">
            <v>2019Q3</v>
          </cell>
        </row>
        <row r="3495">
          <cell r="K3495">
            <v>43671</v>
          </cell>
          <cell r="L3495">
            <v>7</v>
          </cell>
          <cell r="M3495">
            <v>3</v>
          </cell>
          <cell r="N3495" t="str">
            <v>2019Q3</v>
          </cell>
        </row>
        <row r="3496">
          <cell r="K3496">
            <v>43672</v>
          </cell>
          <cell r="L3496">
            <v>7</v>
          </cell>
          <cell r="M3496">
            <v>3</v>
          </cell>
          <cell r="N3496" t="str">
            <v>2019Q3</v>
          </cell>
        </row>
        <row r="3497">
          <cell r="K3497">
            <v>43673</v>
          </cell>
          <cell r="L3497">
            <v>7</v>
          </cell>
          <cell r="M3497">
            <v>3</v>
          </cell>
          <cell r="N3497" t="str">
            <v>2019Q3</v>
          </cell>
        </row>
        <row r="3498">
          <cell r="K3498">
            <v>43674</v>
          </cell>
          <cell r="L3498">
            <v>7</v>
          </cell>
          <cell r="M3498">
            <v>3</v>
          </cell>
          <cell r="N3498" t="str">
            <v>2019Q3</v>
          </cell>
        </row>
        <row r="3499">
          <cell r="K3499">
            <v>43675</v>
          </cell>
          <cell r="L3499">
            <v>7</v>
          </cell>
          <cell r="M3499">
            <v>3</v>
          </cell>
          <cell r="N3499" t="str">
            <v>2019Q3</v>
          </cell>
        </row>
        <row r="3500">
          <cell r="K3500">
            <v>43676</v>
          </cell>
          <cell r="L3500">
            <v>7</v>
          </cell>
          <cell r="M3500">
            <v>3</v>
          </cell>
          <cell r="N3500" t="str">
            <v>2019Q3</v>
          </cell>
        </row>
        <row r="3501">
          <cell r="K3501">
            <v>43677</v>
          </cell>
          <cell r="L3501">
            <v>7</v>
          </cell>
          <cell r="M3501">
            <v>3</v>
          </cell>
          <cell r="N3501" t="str">
            <v>2019Q3</v>
          </cell>
        </row>
        <row r="3502">
          <cell r="K3502">
            <v>43678</v>
          </cell>
          <cell r="L3502">
            <v>8</v>
          </cell>
          <cell r="M3502">
            <v>3</v>
          </cell>
          <cell r="N3502" t="str">
            <v>2019Q3</v>
          </cell>
        </row>
        <row r="3503">
          <cell r="K3503">
            <v>43679</v>
          </cell>
          <cell r="L3503">
            <v>8</v>
          </cell>
          <cell r="M3503">
            <v>3</v>
          </cell>
          <cell r="N3503" t="str">
            <v>2019Q3</v>
          </cell>
        </row>
        <row r="3504">
          <cell r="K3504">
            <v>43680</v>
          </cell>
          <cell r="L3504">
            <v>8</v>
          </cell>
          <cell r="M3504">
            <v>3</v>
          </cell>
          <cell r="N3504" t="str">
            <v>2019Q3</v>
          </cell>
        </row>
        <row r="3505">
          <cell r="K3505">
            <v>43681</v>
          </cell>
          <cell r="L3505">
            <v>8</v>
          </cell>
          <cell r="M3505">
            <v>3</v>
          </cell>
          <cell r="N3505" t="str">
            <v>2019Q3</v>
          </cell>
        </row>
        <row r="3506">
          <cell r="K3506">
            <v>43682</v>
          </cell>
          <cell r="L3506">
            <v>8</v>
          </cell>
          <cell r="M3506">
            <v>3</v>
          </cell>
          <cell r="N3506" t="str">
            <v>2019Q3</v>
          </cell>
        </row>
        <row r="3507">
          <cell r="K3507">
            <v>43683</v>
          </cell>
          <cell r="L3507">
            <v>8</v>
          </cell>
          <cell r="M3507">
            <v>3</v>
          </cell>
          <cell r="N3507" t="str">
            <v>2019Q3</v>
          </cell>
        </row>
        <row r="3508">
          <cell r="K3508">
            <v>43684</v>
          </cell>
          <cell r="L3508">
            <v>8</v>
          </cell>
          <cell r="M3508">
            <v>3</v>
          </cell>
          <cell r="N3508" t="str">
            <v>2019Q3</v>
          </cell>
        </row>
        <row r="3509">
          <cell r="K3509">
            <v>43685</v>
          </cell>
          <cell r="L3509">
            <v>8</v>
          </cell>
          <cell r="M3509">
            <v>3</v>
          </cell>
          <cell r="N3509" t="str">
            <v>2019Q3</v>
          </cell>
        </row>
        <row r="3510">
          <cell r="K3510">
            <v>43686</v>
          </cell>
          <cell r="L3510">
            <v>8</v>
          </cell>
          <cell r="M3510">
            <v>3</v>
          </cell>
          <cell r="N3510" t="str">
            <v>2019Q3</v>
          </cell>
        </row>
        <row r="3511">
          <cell r="K3511">
            <v>43687</v>
          </cell>
          <cell r="L3511">
            <v>8</v>
          </cell>
          <cell r="M3511">
            <v>3</v>
          </cell>
          <cell r="N3511" t="str">
            <v>2019Q3</v>
          </cell>
        </row>
        <row r="3512">
          <cell r="K3512">
            <v>43688</v>
          </cell>
          <cell r="L3512">
            <v>8</v>
          </cell>
          <cell r="M3512">
            <v>3</v>
          </cell>
          <cell r="N3512" t="str">
            <v>2019Q3</v>
          </cell>
        </row>
        <row r="3513">
          <cell r="K3513">
            <v>43689</v>
          </cell>
          <cell r="L3513">
            <v>8</v>
          </cell>
          <cell r="M3513">
            <v>3</v>
          </cell>
          <cell r="N3513" t="str">
            <v>2019Q3</v>
          </cell>
        </row>
        <row r="3514">
          <cell r="K3514">
            <v>43690</v>
          </cell>
          <cell r="L3514">
            <v>8</v>
          </cell>
          <cell r="M3514">
            <v>3</v>
          </cell>
          <cell r="N3514" t="str">
            <v>2019Q3</v>
          </cell>
        </row>
        <row r="3515">
          <cell r="K3515">
            <v>43691</v>
          </cell>
          <cell r="L3515">
            <v>8</v>
          </cell>
          <cell r="M3515">
            <v>3</v>
          </cell>
          <cell r="N3515" t="str">
            <v>2019Q3</v>
          </cell>
        </row>
        <row r="3516">
          <cell r="K3516">
            <v>43692</v>
          </cell>
          <cell r="L3516">
            <v>8</v>
          </cell>
          <cell r="M3516">
            <v>3</v>
          </cell>
          <cell r="N3516" t="str">
            <v>2019Q3</v>
          </cell>
        </row>
        <row r="3517">
          <cell r="K3517">
            <v>43693</v>
          </cell>
          <cell r="L3517">
            <v>8</v>
          </cell>
          <cell r="M3517">
            <v>3</v>
          </cell>
          <cell r="N3517" t="str">
            <v>2019Q3</v>
          </cell>
        </row>
        <row r="3518">
          <cell r="K3518">
            <v>43694</v>
          </cell>
          <cell r="L3518">
            <v>8</v>
          </cell>
          <cell r="M3518">
            <v>3</v>
          </cell>
          <cell r="N3518" t="str">
            <v>2019Q3</v>
          </cell>
        </row>
        <row r="3519">
          <cell r="K3519">
            <v>43695</v>
          </cell>
          <cell r="L3519">
            <v>8</v>
          </cell>
          <cell r="M3519">
            <v>3</v>
          </cell>
          <cell r="N3519" t="str">
            <v>2019Q3</v>
          </cell>
        </row>
        <row r="3520">
          <cell r="K3520">
            <v>43696</v>
          </cell>
          <cell r="L3520">
            <v>8</v>
          </cell>
          <cell r="M3520">
            <v>3</v>
          </cell>
          <cell r="N3520" t="str">
            <v>2019Q3</v>
          </cell>
        </row>
        <row r="3521">
          <cell r="K3521">
            <v>43697</v>
          </cell>
          <cell r="L3521">
            <v>8</v>
          </cell>
          <cell r="M3521">
            <v>3</v>
          </cell>
          <cell r="N3521" t="str">
            <v>2019Q3</v>
          </cell>
        </row>
        <row r="3522">
          <cell r="K3522">
            <v>43698</v>
          </cell>
          <cell r="L3522">
            <v>8</v>
          </cell>
          <cell r="M3522">
            <v>3</v>
          </cell>
          <cell r="N3522" t="str">
            <v>2019Q3</v>
          </cell>
        </row>
        <row r="3523">
          <cell r="K3523">
            <v>43699</v>
          </cell>
          <cell r="L3523">
            <v>8</v>
          </cell>
          <cell r="M3523">
            <v>3</v>
          </cell>
          <cell r="N3523" t="str">
            <v>2019Q3</v>
          </cell>
        </row>
        <row r="3524">
          <cell r="K3524">
            <v>43700</v>
          </cell>
          <cell r="L3524">
            <v>8</v>
          </cell>
          <cell r="M3524">
            <v>3</v>
          </cell>
          <cell r="N3524" t="str">
            <v>2019Q3</v>
          </cell>
        </row>
        <row r="3525">
          <cell r="K3525">
            <v>43701</v>
          </cell>
          <cell r="L3525">
            <v>8</v>
          </cell>
          <cell r="M3525">
            <v>3</v>
          </cell>
          <cell r="N3525" t="str">
            <v>2019Q3</v>
          </cell>
        </row>
        <row r="3526">
          <cell r="K3526">
            <v>43702</v>
          </cell>
          <cell r="L3526">
            <v>8</v>
          </cell>
          <cell r="M3526">
            <v>3</v>
          </cell>
          <cell r="N3526" t="str">
            <v>2019Q3</v>
          </cell>
        </row>
        <row r="3527">
          <cell r="K3527">
            <v>43703</v>
          </cell>
          <cell r="L3527">
            <v>8</v>
          </cell>
          <cell r="M3527">
            <v>3</v>
          </cell>
          <cell r="N3527" t="str">
            <v>2019Q3</v>
          </cell>
        </row>
        <row r="3528">
          <cell r="K3528">
            <v>43704</v>
          </cell>
          <cell r="L3528">
            <v>8</v>
          </cell>
          <cell r="M3528">
            <v>3</v>
          </cell>
          <cell r="N3528" t="str">
            <v>2019Q3</v>
          </cell>
        </row>
        <row r="3529">
          <cell r="K3529">
            <v>43705</v>
          </cell>
          <cell r="L3529">
            <v>8</v>
          </cell>
          <cell r="M3529">
            <v>3</v>
          </cell>
          <cell r="N3529" t="str">
            <v>2019Q3</v>
          </cell>
        </row>
        <row r="3530">
          <cell r="K3530">
            <v>43706</v>
          </cell>
          <cell r="L3530">
            <v>8</v>
          </cell>
          <cell r="M3530">
            <v>3</v>
          </cell>
          <cell r="N3530" t="str">
            <v>2019Q3</v>
          </cell>
        </row>
        <row r="3531">
          <cell r="K3531">
            <v>43707</v>
          </cell>
          <cell r="L3531">
            <v>8</v>
          </cell>
          <cell r="M3531">
            <v>3</v>
          </cell>
          <cell r="N3531" t="str">
            <v>2019Q3</v>
          </cell>
        </row>
        <row r="3532">
          <cell r="K3532">
            <v>43708</v>
          </cell>
          <cell r="L3532">
            <v>8</v>
          </cell>
          <cell r="M3532">
            <v>3</v>
          </cell>
          <cell r="N3532" t="str">
            <v>2019Q3</v>
          </cell>
        </row>
        <row r="3533">
          <cell r="K3533">
            <v>43709</v>
          </cell>
          <cell r="L3533">
            <v>9</v>
          </cell>
          <cell r="M3533">
            <v>3</v>
          </cell>
          <cell r="N3533" t="str">
            <v>2019Q3</v>
          </cell>
        </row>
        <row r="3534">
          <cell r="K3534">
            <v>43710</v>
          </cell>
          <cell r="L3534">
            <v>9</v>
          </cell>
          <cell r="M3534">
            <v>3</v>
          </cell>
          <cell r="N3534" t="str">
            <v>2019Q3</v>
          </cell>
        </row>
        <row r="3535">
          <cell r="K3535">
            <v>43711</v>
          </cell>
          <cell r="L3535">
            <v>9</v>
          </cell>
          <cell r="M3535">
            <v>3</v>
          </cell>
          <cell r="N3535" t="str">
            <v>2019Q3</v>
          </cell>
        </row>
        <row r="3536">
          <cell r="K3536">
            <v>43712</v>
          </cell>
          <cell r="L3536">
            <v>9</v>
          </cell>
          <cell r="M3536">
            <v>3</v>
          </cell>
          <cell r="N3536" t="str">
            <v>2019Q3</v>
          </cell>
        </row>
        <row r="3537">
          <cell r="K3537">
            <v>43713</v>
          </cell>
          <cell r="L3537">
            <v>9</v>
          </cell>
          <cell r="M3537">
            <v>3</v>
          </cell>
          <cell r="N3537" t="str">
            <v>2019Q3</v>
          </cell>
        </row>
        <row r="3538">
          <cell r="K3538">
            <v>43714</v>
          </cell>
          <cell r="L3538">
            <v>9</v>
          </cell>
          <cell r="M3538">
            <v>3</v>
          </cell>
          <cell r="N3538" t="str">
            <v>2019Q3</v>
          </cell>
        </row>
        <row r="3539">
          <cell r="K3539">
            <v>43715</v>
          </cell>
          <cell r="L3539">
            <v>9</v>
          </cell>
          <cell r="M3539">
            <v>3</v>
          </cell>
          <cell r="N3539" t="str">
            <v>2019Q3</v>
          </cell>
        </row>
        <row r="3540">
          <cell r="K3540">
            <v>43716</v>
          </cell>
          <cell r="L3540">
            <v>9</v>
          </cell>
          <cell r="M3540">
            <v>3</v>
          </cell>
          <cell r="N3540" t="str">
            <v>2019Q3</v>
          </cell>
        </row>
        <row r="3541">
          <cell r="K3541">
            <v>43717</v>
          </cell>
          <cell r="L3541">
            <v>9</v>
          </cell>
          <cell r="M3541">
            <v>3</v>
          </cell>
          <cell r="N3541" t="str">
            <v>2019Q3</v>
          </cell>
        </row>
        <row r="3542">
          <cell r="K3542">
            <v>43718</v>
          </cell>
          <cell r="L3542">
            <v>9</v>
          </cell>
          <cell r="M3542">
            <v>3</v>
          </cell>
          <cell r="N3542" t="str">
            <v>2019Q3</v>
          </cell>
        </row>
        <row r="3543">
          <cell r="K3543">
            <v>43719</v>
          </cell>
          <cell r="L3543">
            <v>9</v>
          </cell>
          <cell r="M3543">
            <v>3</v>
          </cell>
          <cell r="N3543" t="str">
            <v>2019Q3</v>
          </cell>
        </row>
        <row r="3544">
          <cell r="K3544">
            <v>43720</v>
          </cell>
          <cell r="L3544">
            <v>9</v>
          </cell>
          <cell r="M3544">
            <v>3</v>
          </cell>
          <cell r="N3544" t="str">
            <v>2019Q3</v>
          </cell>
        </row>
        <row r="3545">
          <cell r="K3545">
            <v>43721</v>
          </cell>
          <cell r="L3545">
            <v>9</v>
          </cell>
          <cell r="M3545">
            <v>3</v>
          </cell>
          <cell r="N3545" t="str">
            <v>2019Q3</v>
          </cell>
        </row>
        <row r="3546">
          <cell r="K3546">
            <v>43722</v>
          </cell>
          <cell r="L3546">
            <v>9</v>
          </cell>
          <cell r="M3546">
            <v>3</v>
          </cell>
          <cell r="N3546" t="str">
            <v>2019Q3</v>
          </cell>
        </row>
        <row r="3547">
          <cell r="K3547">
            <v>43723</v>
          </cell>
          <cell r="L3547">
            <v>9</v>
          </cell>
          <cell r="M3547">
            <v>3</v>
          </cell>
          <cell r="N3547" t="str">
            <v>2019Q3</v>
          </cell>
        </row>
        <row r="3548">
          <cell r="K3548">
            <v>43724</v>
          </cell>
          <cell r="L3548">
            <v>9</v>
          </cell>
          <cell r="M3548">
            <v>3</v>
          </cell>
          <cell r="N3548" t="str">
            <v>2019Q3</v>
          </cell>
        </row>
        <row r="3549">
          <cell r="K3549">
            <v>43725</v>
          </cell>
          <cell r="L3549">
            <v>9</v>
          </cell>
          <cell r="M3549">
            <v>3</v>
          </cell>
          <cell r="N3549" t="str">
            <v>2019Q3</v>
          </cell>
        </row>
        <row r="3550">
          <cell r="K3550">
            <v>43726</v>
          </cell>
          <cell r="L3550">
            <v>9</v>
          </cell>
          <cell r="M3550">
            <v>3</v>
          </cell>
          <cell r="N3550" t="str">
            <v>2019Q3</v>
          </cell>
        </row>
        <row r="3551">
          <cell r="K3551">
            <v>43727</v>
          </cell>
          <cell r="L3551">
            <v>9</v>
          </cell>
          <cell r="M3551">
            <v>3</v>
          </cell>
          <cell r="N3551" t="str">
            <v>2019Q3</v>
          </cell>
        </row>
        <row r="3552">
          <cell r="K3552">
            <v>43728</v>
          </cell>
          <cell r="L3552">
            <v>9</v>
          </cell>
          <cell r="M3552">
            <v>3</v>
          </cell>
          <cell r="N3552" t="str">
            <v>2019Q3</v>
          </cell>
        </row>
        <row r="3553">
          <cell r="K3553">
            <v>43729</v>
          </cell>
          <cell r="L3553">
            <v>9</v>
          </cell>
          <cell r="M3553">
            <v>3</v>
          </cell>
          <cell r="N3553" t="str">
            <v>2019Q3</v>
          </cell>
        </row>
        <row r="3554">
          <cell r="K3554">
            <v>43730</v>
          </cell>
          <cell r="L3554">
            <v>9</v>
          </cell>
          <cell r="M3554">
            <v>3</v>
          </cell>
          <cell r="N3554" t="str">
            <v>2019Q3</v>
          </cell>
        </row>
        <row r="3555">
          <cell r="K3555">
            <v>43731</v>
          </cell>
          <cell r="L3555">
            <v>9</v>
          </cell>
          <cell r="M3555">
            <v>3</v>
          </cell>
          <cell r="N3555" t="str">
            <v>2019Q3</v>
          </cell>
        </row>
        <row r="3556">
          <cell r="K3556">
            <v>43732</v>
          </cell>
          <cell r="L3556">
            <v>9</v>
          </cell>
          <cell r="M3556">
            <v>3</v>
          </cell>
          <cell r="N3556" t="str">
            <v>2019Q3</v>
          </cell>
        </row>
        <row r="3557">
          <cell r="K3557">
            <v>43733</v>
          </cell>
          <cell r="L3557">
            <v>9</v>
          </cell>
          <cell r="M3557">
            <v>3</v>
          </cell>
          <cell r="N3557" t="str">
            <v>2019Q3</v>
          </cell>
        </row>
        <row r="3558">
          <cell r="K3558">
            <v>43734</v>
          </cell>
          <cell r="L3558">
            <v>9</v>
          </cell>
          <cell r="M3558">
            <v>3</v>
          </cell>
          <cell r="N3558" t="str">
            <v>2019Q3</v>
          </cell>
        </row>
        <row r="3559">
          <cell r="K3559">
            <v>43735</v>
          </cell>
          <cell r="L3559">
            <v>9</v>
          </cell>
          <cell r="M3559">
            <v>3</v>
          </cell>
          <cell r="N3559" t="str">
            <v>2019Q3</v>
          </cell>
        </row>
        <row r="3560">
          <cell r="K3560">
            <v>43736</v>
          </cell>
          <cell r="L3560">
            <v>9</v>
          </cell>
          <cell r="M3560">
            <v>3</v>
          </cell>
          <cell r="N3560" t="str">
            <v>2019Q3</v>
          </cell>
        </row>
        <row r="3561">
          <cell r="K3561">
            <v>43737</v>
          </cell>
          <cell r="L3561">
            <v>9</v>
          </cell>
          <cell r="M3561">
            <v>3</v>
          </cell>
          <cell r="N3561" t="str">
            <v>2019Q3</v>
          </cell>
        </row>
        <row r="3562">
          <cell r="K3562">
            <v>43738</v>
          </cell>
          <cell r="L3562">
            <v>9</v>
          </cell>
          <cell r="M3562">
            <v>3</v>
          </cell>
          <cell r="N3562" t="str">
            <v>2019Q3</v>
          </cell>
        </row>
        <row r="3563">
          <cell r="K3563">
            <v>43739</v>
          </cell>
          <cell r="L3563">
            <v>10</v>
          </cell>
          <cell r="M3563">
            <v>4</v>
          </cell>
          <cell r="N3563" t="str">
            <v>2019Q4</v>
          </cell>
        </row>
        <row r="3564">
          <cell r="K3564">
            <v>43740</v>
          </cell>
          <cell r="L3564">
            <v>10</v>
          </cell>
          <cell r="M3564">
            <v>4</v>
          </cell>
          <cell r="N3564" t="str">
            <v>2019Q4</v>
          </cell>
        </row>
        <row r="3565">
          <cell r="K3565">
            <v>43741</v>
          </cell>
          <cell r="L3565">
            <v>10</v>
          </cell>
          <cell r="M3565">
            <v>4</v>
          </cell>
          <cell r="N3565" t="str">
            <v>2019Q4</v>
          </cell>
        </row>
        <row r="3566">
          <cell r="K3566">
            <v>43742</v>
          </cell>
          <cell r="L3566">
            <v>10</v>
          </cell>
          <cell r="M3566">
            <v>4</v>
          </cell>
          <cell r="N3566" t="str">
            <v>2019Q4</v>
          </cell>
        </row>
        <row r="3567">
          <cell r="K3567">
            <v>43743</v>
          </cell>
          <cell r="L3567">
            <v>10</v>
          </cell>
          <cell r="M3567">
            <v>4</v>
          </cell>
          <cell r="N3567" t="str">
            <v>2019Q4</v>
          </cell>
        </row>
        <row r="3568">
          <cell r="K3568">
            <v>43744</v>
          </cell>
          <cell r="L3568">
            <v>10</v>
          </cell>
          <cell r="M3568">
            <v>4</v>
          </cell>
          <cell r="N3568" t="str">
            <v>2019Q4</v>
          </cell>
        </row>
        <row r="3569">
          <cell r="K3569">
            <v>43745</v>
          </cell>
          <cell r="L3569">
            <v>10</v>
          </cell>
          <cell r="M3569">
            <v>4</v>
          </cell>
          <cell r="N3569" t="str">
            <v>2019Q4</v>
          </cell>
        </row>
        <row r="3570">
          <cell r="K3570">
            <v>43746</v>
          </cell>
          <cell r="L3570">
            <v>10</v>
          </cell>
          <cell r="M3570">
            <v>4</v>
          </cell>
          <cell r="N3570" t="str">
            <v>2019Q4</v>
          </cell>
        </row>
        <row r="3571">
          <cell r="K3571">
            <v>43747</v>
          </cell>
          <cell r="L3571">
            <v>10</v>
          </cell>
          <cell r="M3571">
            <v>4</v>
          </cell>
          <cell r="N3571" t="str">
            <v>2019Q4</v>
          </cell>
        </row>
        <row r="3572">
          <cell r="K3572">
            <v>43748</v>
          </cell>
          <cell r="L3572">
            <v>10</v>
          </cell>
          <cell r="M3572">
            <v>4</v>
          </cell>
          <cell r="N3572" t="str">
            <v>2019Q4</v>
          </cell>
        </row>
        <row r="3573">
          <cell r="K3573">
            <v>43749</v>
          </cell>
          <cell r="L3573">
            <v>10</v>
          </cell>
          <cell r="M3573">
            <v>4</v>
          </cell>
          <cell r="N3573" t="str">
            <v>2019Q4</v>
          </cell>
        </row>
        <row r="3574">
          <cell r="K3574">
            <v>43750</v>
          </cell>
          <cell r="L3574">
            <v>10</v>
          </cell>
          <cell r="M3574">
            <v>4</v>
          </cell>
          <cell r="N3574" t="str">
            <v>2019Q4</v>
          </cell>
        </row>
        <row r="3575">
          <cell r="K3575">
            <v>43751</v>
          </cell>
          <cell r="L3575">
            <v>10</v>
          </cell>
          <cell r="M3575">
            <v>4</v>
          </cell>
          <cell r="N3575" t="str">
            <v>2019Q4</v>
          </cell>
        </row>
        <row r="3576">
          <cell r="K3576">
            <v>43752</v>
          </cell>
          <cell r="L3576">
            <v>10</v>
          </cell>
          <cell r="M3576">
            <v>4</v>
          </cell>
          <cell r="N3576" t="str">
            <v>2019Q4</v>
          </cell>
        </row>
        <row r="3577">
          <cell r="K3577">
            <v>43753</v>
          </cell>
          <cell r="L3577">
            <v>10</v>
          </cell>
          <cell r="M3577">
            <v>4</v>
          </cell>
          <cell r="N3577" t="str">
            <v>2019Q4</v>
          </cell>
        </row>
        <row r="3578">
          <cell r="K3578">
            <v>43754</v>
          </cell>
          <cell r="L3578">
            <v>10</v>
          </cell>
          <cell r="M3578">
            <v>4</v>
          </cell>
          <cell r="N3578" t="str">
            <v>2019Q4</v>
          </cell>
        </row>
        <row r="3579">
          <cell r="K3579">
            <v>43755</v>
          </cell>
          <cell r="L3579">
            <v>10</v>
          </cell>
          <cell r="M3579">
            <v>4</v>
          </cell>
          <cell r="N3579" t="str">
            <v>2019Q4</v>
          </cell>
        </row>
        <row r="3580">
          <cell r="K3580">
            <v>43756</v>
          </cell>
          <cell r="L3580">
            <v>10</v>
          </cell>
          <cell r="M3580">
            <v>4</v>
          </cell>
          <cell r="N3580" t="str">
            <v>2019Q4</v>
          </cell>
        </row>
        <row r="3581">
          <cell r="K3581">
            <v>43757</v>
          </cell>
          <cell r="L3581">
            <v>10</v>
          </cell>
          <cell r="M3581">
            <v>4</v>
          </cell>
          <cell r="N3581" t="str">
            <v>2019Q4</v>
          </cell>
        </row>
        <row r="3582">
          <cell r="K3582">
            <v>43758</v>
          </cell>
          <cell r="L3582">
            <v>10</v>
          </cell>
          <cell r="M3582">
            <v>4</v>
          </cell>
          <cell r="N3582" t="str">
            <v>2019Q4</v>
          </cell>
        </row>
        <row r="3583">
          <cell r="K3583">
            <v>43759</v>
          </cell>
          <cell r="L3583">
            <v>10</v>
          </cell>
          <cell r="M3583">
            <v>4</v>
          </cell>
          <cell r="N3583" t="str">
            <v>2019Q4</v>
          </cell>
        </row>
        <row r="3584">
          <cell r="K3584">
            <v>43760</v>
          </cell>
          <cell r="L3584">
            <v>10</v>
          </cell>
          <cell r="M3584">
            <v>4</v>
          </cell>
          <cell r="N3584" t="str">
            <v>2019Q4</v>
          </cell>
        </row>
        <row r="3585">
          <cell r="K3585">
            <v>43761</v>
          </cell>
          <cell r="L3585">
            <v>10</v>
          </cell>
          <cell r="M3585">
            <v>4</v>
          </cell>
          <cell r="N3585" t="str">
            <v>2019Q4</v>
          </cell>
        </row>
        <row r="3586">
          <cell r="K3586">
            <v>43762</v>
          </cell>
          <cell r="L3586">
            <v>10</v>
          </cell>
          <cell r="M3586">
            <v>4</v>
          </cell>
          <cell r="N3586" t="str">
            <v>2019Q4</v>
          </cell>
        </row>
        <row r="3587">
          <cell r="K3587">
            <v>43763</v>
          </cell>
          <cell r="L3587">
            <v>10</v>
          </cell>
          <cell r="M3587">
            <v>4</v>
          </cell>
          <cell r="N3587" t="str">
            <v>2019Q4</v>
          </cell>
        </row>
        <row r="3588">
          <cell r="K3588">
            <v>43764</v>
          </cell>
          <cell r="L3588">
            <v>10</v>
          </cell>
          <cell r="M3588">
            <v>4</v>
          </cell>
          <cell r="N3588" t="str">
            <v>2019Q4</v>
          </cell>
        </row>
        <row r="3589">
          <cell r="K3589">
            <v>43765</v>
          </cell>
          <cell r="L3589">
            <v>10</v>
          </cell>
          <cell r="M3589">
            <v>4</v>
          </cell>
          <cell r="N3589" t="str">
            <v>2019Q4</v>
          </cell>
        </row>
        <row r="3590">
          <cell r="K3590">
            <v>43766</v>
          </cell>
          <cell r="L3590">
            <v>10</v>
          </cell>
          <cell r="M3590">
            <v>4</v>
          </cell>
          <cell r="N3590" t="str">
            <v>2019Q4</v>
          </cell>
        </row>
        <row r="3591">
          <cell r="K3591">
            <v>43767</v>
          </cell>
          <cell r="L3591">
            <v>10</v>
          </cell>
          <cell r="M3591">
            <v>4</v>
          </cell>
          <cell r="N3591" t="str">
            <v>2019Q4</v>
          </cell>
        </row>
        <row r="3592">
          <cell r="K3592">
            <v>43768</v>
          </cell>
          <cell r="L3592">
            <v>10</v>
          </cell>
          <cell r="M3592">
            <v>4</v>
          </cell>
          <cell r="N3592" t="str">
            <v>2019Q4</v>
          </cell>
        </row>
        <row r="3593">
          <cell r="K3593">
            <v>43769</v>
          </cell>
          <cell r="L3593">
            <v>10</v>
          </cell>
          <cell r="M3593">
            <v>4</v>
          </cell>
          <cell r="N3593" t="str">
            <v>2019Q4</v>
          </cell>
        </row>
        <row r="3594">
          <cell r="K3594">
            <v>43770</v>
          </cell>
          <cell r="L3594">
            <v>11</v>
          </cell>
          <cell r="M3594">
            <v>4</v>
          </cell>
          <cell r="N3594" t="str">
            <v>2019Q4</v>
          </cell>
        </row>
        <row r="3595">
          <cell r="K3595">
            <v>43771</v>
          </cell>
          <cell r="L3595">
            <v>11</v>
          </cell>
          <cell r="M3595">
            <v>4</v>
          </cell>
          <cell r="N3595" t="str">
            <v>2019Q4</v>
          </cell>
        </row>
        <row r="3596">
          <cell r="K3596">
            <v>43772</v>
          </cell>
          <cell r="L3596">
            <v>11</v>
          </cell>
          <cell r="M3596">
            <v>4</v>
          </cell>
          <cell r="N3596" t="str">
            <v>2019Q4</v>
          </cell>
        </row>
        <row r="3597">
          <cell r="K3597">
            <v>43773</v>
          </cell>
          <cell r="L3597">
            <v>11</v>
          </cell>
          <cell r="M3597">
            <v>4</v>
          </cell>
          <cell r="N3597" t="str">
            <v>2019Q4</v>
          </cell>
        </row>
        <row r="3598">
          <cell r="K3598">
            <v>43774</v>
          </cell>
          <cell r="L3598">
            <v>11</v>
          </cell>
          <cell r="M3598">
            <v>4</v>
          </cell>
          <cell r="N3598" t="str">
            <v>2019Q4</v>
          </cell>
        </row>
        <row r="3599">
          <cell r="K3599">
            <v>43775</v>
          </cell>
          <cell r="L3599">
            <v>11</v>
          </cell>
          <cell r="M3599">
            <v>4</v>
          </cell>
          <cell r="N3599" t="str">
            <v>2019Q4</v>
          </cell>
        </row>
        <row r="3600">
          <cell r="K3600">
            <v>43776</v>
          </cell>
          <cell r="L3600">
            <v>11</v>
          </cell>
          <cell r="M3600">
            <v>4</v>
          </cell>
          <cell r="N3600" t="str">
            <v>2019Q4</v>
          </cell>
        </row>
        <row r="3601">
          <cell r="K3601">
            <v>43777</v>
          </cell>
          <cell r="L3601">
            <v>11</v>
          </cell>
          <cell r="M3601">
            <v>4</v>
          </cell>
          <cell r="N3601" t="str">
            <v>2019Q4</v>
          </cell>
        </row>
        <row r="3602">
          <cell r="K3602">
            <v>43778</v>
          </cell>
          <cell r="L3602">
            <v>11</v>
          </cell>
          <cell r="M3602">
            <v>4</v>
          </cell>
          <cell r="N3602" t="str">
            <v>2019Q4</v>
          </cell>
        </row>
        <row r="3603">
          <cell r="K3603">
            <v>43779</v>
          </cell>
          <cell r="L3603">
            <v>11</v>
          </cell>
          <cell r="M3603">
            <v>4</v>
          </cell>
          <cell r="N3603" t="str">
            <v>2019Q4</v>
          </cell>
        </row>
        <row r="3604">
          <cell r="K3604">
            <v>43780</v>
          </cell>
          <cell r="L3604">
            <v>11</v>
          </cell>
          <cell r="M3604">
            <v>4</v>
          </cell>
          <cell r="N3604" t="str">
            <v>2019Q4</v>
          </cell>
        </row>
        <row r="3605">
          <cell r="K3605">
            <v>43781</v>
          </cell>
          <cell r="L3605">
            <v>11</v>
          </cell>
          <cell r="M3605">
            <v>4</v>
          </cell>
          <cell r="N3605" t="str">
            <v>2019Q4</v>
          </cell>
        </row>
        <row r="3606">
          <cell r="K3606">
            <v>43782</v>
          </cell>
          <cell r="L3606">
            <v>11</v>
          </cell>
          <cell r="M3606">
            <v>4</v>
          </cell>
          <cell r="N3606" t="str">
            <v>2019Q4</v>
          </cell>
        </row>
        <row r="3607">
          <cell r="K3607">
            <v>43783</v>
          </cell>
          <cell r="L3607">
            <v>11</v>
          </cell>
          <cell r="M3607">
            <v>4</v>
          </cell>
          <cell r="N3607" t="str">
            <v>2019Q4</v>
          </cell>
        </row>
        <row r="3608">
          <cell r="K3608">
            <v>43784</v>
          </cell>
          <cell r="L3608">
            <v>11</v>
          </cell>
          <cell r="M3608">
            <v>4</v>
          </cell>
          <cell r="N3608" t="str">
            <v>2019Q4</v>
          </cell>
        </row>
        <row r="3609">
          <cell r="K3609">
            <v>43785</v>
          </cell>
          <cell r="L3609">
            <v>11</v>
          </cell>
          <cell r="M3609">
            <v>4</v>
          </cell>
          <cell r="N3609" t="str">
            <v>2019Q4</v>
          </cell>
        </row>
        <row r="3610">
          <cell r="K3610">
            <v>43786</v>
          </cell>
          <cell r="L3610">
            <v>11</v>
          </cell>
          <cell r="M3610">
            <v>4</v>
          </cell>
          <cell r="N3610" t="str">
            <v>2019Q4</v>
          </cell>
        </row>
        <row r="3611">
          <cell r="K3611">
            <v>43787</v>
          </cell>
          <cell r="L3611">
            <v>11</v>
          </cell>
          <cell r="M3611">
            <v>4</v>
          </cell>
          <cell r="N3611" t="str">
            <v>2019Q4</v>
          </cell>
        </row>
        <row r="3612">
          <cell r="K3612">
            <v>43788</v>
          </cell>
          <cell r="L3612">
            <v>11</v>
          </cell>
          <cell r="M3612">
            <v>4</v>
          </cell>
          <cell r="N3612" t="str">
            <v>2019Q4</v>
          </cell>
        </row>
        <row r="3613">
          <cell r="K3613">
            <v>43789</v>
          </cell>
          <cell r="L3613">
            <v>11</v>
          </cell>
          <cell r="M3613">
            <v>4</v>
          </cell>
          <cell r="N3613" t="str">
            <v>2019Q4</v>
          </cell>
        </row>
        <row r="3614">
          <cell r="K3614">
            <v>43790</v>
          </cell>
          <cell r="L3614">
            <v>11</v>
          </cell>
          <cell r="M3614">
            <v>4</v>
          </cell>
          <cell r="N3614" t="str">
            <v>2019Q4</v>
          </cell>
        </row>
        <row r="3615">
          <cell r="K3615">
            <v>43791</v>
          </cell>
          <cell r="L3615">
            <v>11</v>
          </cell>
          <cell r="M3615">
            <v>4</v>
          </cell>
          <cell r="N3615" t="str">
            <v>2019Q4</v>
          </cell>
        </row>
        <row r="3616">
          <cell r="K3616">
            <v>43792</v>
          </cell>
          <cell r="L3616">
            <v>11</v>
          </cell>
          <cell r="M3616">
            <v>4</v>
          </cell>
          <cell r="N3616" t="str">
            <v>2019Q4</v>
          </cell>
        </row>
        <row r="3617">
          <cell r="K3617">
            <v>43793</v>
          </cell>
          <cell r="L3617">
            <v>11</v>
          </cell>
          <cell r="M3617">
            <v>4</v>
          </cell>
          <cell r="N3617" t="str">
            <v>2019Q4</v>
          </cell>
        </row>
        <row r="3618">
          <cell r="K3618">
            <v>43794</v>
          </cell>
          <cell r="L3618">
            <v>11</v>
          </cell>
          <cell r="M3618">
            <v>4</v>
          </cell>
          <cell r="N3618" t="str">
            <v>2019Q4</v>
          </cell>
        </row>
        <row r="3619">
          <cell r="K3619">
            <v>43795</v>
          </cell>
          <cell r="L3619">
            <v>11</v>
          </cell>
          <cell r="M3619">
            <v>4</v>
          </cell>
          <cell r="N3619" t="str">
            <v>2019Q4</v>
          </cell>
        </row>
        <row r="3620">
          <cell r="K3620">
            <v>43796</v>
          </cell>
          <cell r="L3620">
            <v>11</v>
          </cell>
          <cell r="M3620">
            <v>4</v>
          </cell>
          <cell r="N3620" t="str">
            <v>2019Q4</v>
          </cell>
        </row>
        <row r="3621">
          <cell r="K3621">
            <v>43797</v>
          </cell>
          <cell r="L3621">
            <v>11</v>
          </cell>
          <cell r="M3621">
            <v>4</v>
          </cell>
          <cell r="N3621" t="str">
            <v>2019Q4</v>
          </cell>
        </row>
        <row r="3622">
          <cell r="K3622">
            <v>43798</v>
          </cell>
          <cell r="L3622">
            <v>11</v>
          </cell>
          <cell r="M3622">
            <v>4</v>
          </cell>
          <cell r="N3622" t="str">
            <v>2019Q4</v>
          </cell>
        </row>
        <row r="3623">
          <cell r="K3623">
            <v>43799</v>
          </cell>
          <cell r="L3623">
            <v>11</v>
          </cell>
          <cell r="M3623">
            <v>4</v>
          </cell>
          <cell r="N3623" t="str">
            <v>2019Q4</v>
          </cell>
        </row>
        <row r="3624">
          <cell r="K3624">
            <v>43800</v>
          </cell>
          <cell r="L3624">
            <v>12</v>
          </cell>
          <cell r="M3624">
            <v>4</v>
          </cell>
          <cell r="N3624" t="str">
            <v>2019Q4</v>
          </cell>
        </row>
        <row r="3625">
          <cell r="K3625">
            <v>43801</v>
          </cell>
          <cell r="L3625">
            <v>12</v>
          </cell>
          <cell r="M3625">
            <v>4</v>
          </cell>
          <cell r="N3625" t="str">
            <v>2019Q4</v>
          </cell>
        </row>
        <row r="3626">
          <cell r="K3626">
            <v>43802</v>
          </cell>
          <cell r="L3626">
            <v>12</v>
          </cell>
          <cell r="M3626">
            <v>4</v>
          </cell>
          <cell r="N3626" t="str">
            <v>2019Q4</v>
          </cell>
        </row>
        <row r="3627">
          <cell r="K3627">
            <v>43803</v>
          </cell>
          <cell r="L3627">
            <v>12</v>
          </cell>
          <cell r="M3627">
            <v>4</v>
          </cell>
          <cell r="N3627" t="str">
            <v>2019Q4</v>
          </cell>
        </row>
        <row r="3628">
          <cell r="K3628">
            <v>43804</v>
          </cell>
          <cell r="L3628">
            <v>12</v>
          </cell>
          <cell r="M3628">
            <v>4</v>
          </cell>
          <cell r="N3628" t="str">
            <v>2019Q4</v>
          </cell>
        </row>
        <row r="3629">
          <cell r="K3629">
            <v>43805</v>
          </cell>
          <cell r="L3629">
            <v>12</v>
          </cell>
          <cell r="M3629">
            <v>4</v>
          </cell>
          <cell r="N3629" t="str">
            <v>2019Q4</v>
          </cell>
        </row>
        <row r="3630">
          <cell r="K3630">
            <v>43806</v>
          </cell>
          <cell r="L3630">
            <v>12</v>
          </cell>
          <cell r="M3630">
            <v>4</v>
          </cell>
          <cell r="N3630" t="str">
            <v>2019Q4</v>
          </cell>
        </row>
        <row r="3631">
          <cell r="K3631">
            <v>43807</v>
          </cell>
          <cell r="L3631">
            <v>12</v>
          </cell>
          <cell r="M3631">
            <v>4</v>
          </cell>
          <cell r="N3631" t="str">
            <v>2019Q4</v>
          </cell>
        </row>
        <row r="3632">
          <cell r="K3632">
            <v>43808</v>
          </cell>
          <cell r="L3632">
            <v>12</v>
          </cell>
          <cell r="M3632">
            <v>4</v>
          </cell>
          <cell r="N3632" t="str">
            <v>2019Q4</v>
          </cell>
        </row>
        <row r="3633">
          <cell r="K3633">
            <v>43809</v>
          </cell>
          <cell r="L3633">
            <v>12</v>
          </cell>
          <cell r="M3633">
            <v>4</v>
          </cell>
          <cell r="N3633" t="str">
            <v>2019Q4</v>
          </cell>
        </row>
        <row r="3634">
          <cell r="K3634">
            <v>43810</v>
          </cell>
          <cell r="L3634">
            <v>12</v>
          </cell>
          <cell r="M3634">
            <v>4</v>
          </cell>
          <cell r="N3634" t="str">
            <v>2019Q4</v>
          </cell>
        </row>
        <row r="3635">
          <cell r="K3635">
            <v>43811</v>
          </cell>
          <cell r="L3635">
            <v>12</v>
          </cell>
          <cell r="M3635">
            <v>4</v>
          </cell>
          <cell r="N3635" t="str">
            <v>2019Q4</v>
          </cell>
        </row>
        <row r="3636">
          <cell r="K3636">
            <v>43812</v>
          </cell>
          <cell r="L3636">
            <v>12</v>
          </cell>
          <cell r="M3636">
            <v>4</v>
          </cell>
          <cell r="N3636" t="str">
            <v>2019Q4</v>
          </cell>
        </row>
        <row r="3637">
          <cell r="K3637">
            <v>43813</v>
          </cell>
          <cell r="L3637">
            <v>12</v>
          </cell>
          <cell r="M3637">
            <v>4</v>
          </cell>
          <cell r="N3637" t="str">
            <v>2019Q4</v>
          </cell>
        </row>
        <row r="3638">
          <cell r="K3638">
            <v>43814</v>
          </cell>
          <cell r="L3638">
            <v>12</v>
          </cell>
          <cell r="M3638">
            <v>4</v>
          </cell>
          <cell r="N3638" t="str">
            <v>2019Q4</v>
          </cell>
        </row>
        <row r="3639">
          <cell r="K3639">
            <v>43815</v>
          </cell>
          <cell r="L3639">
            <v>12</v>
          </cell>
          <cell r="M3639">
            <v>4</v>
          </cell>
          <cell r="N3639" t="str">
            <v>2019Q4</v>
          </cell>
        </row>
        <row r="3640">
          <cell r="K3640">
            <v>43816</v>
          </cell>
          <cell r="L3640">
            <v>12</v>
          </cell>
          <cell r="M3640">
            <v>4</v>
          </cell>
          <cell r="N3640" t="str">
            <v>2019Q4</v>
          </cell>
        </row>
        <row r="3641">
          <cell r="K3641">
            <v>43817</v>
          </cell>
          <cell r="L3641">
            <v>12</v>
          </cell>
          <cell r="M3641">
            <v>4</v>
          </cell>
          <cell r="N3641" t="str">
            <v>2019Q4</v>
          </cell>
        </row>
        <row r="3642">
          <cell r="K3642">
            <v>43818</v>
          </cell>
          <cell r="L3642">
            <v>12</v>
          </cell>
          <cell r="M3642">
            <v>4</v>
          </cell>
          <cell r="N3642" t="str">
            <v>2019Q4</v>
          </cell>
        </row>
        <row r="3643">
          <cell r="K3643">
            <v>43819</v>
          </cell>
          <cell r="L3643">
            <v>12</v>
          </cell>
          <cell r="M3643">
            <v>4</v>
          </cell>
          <cell r="N3643" t="str">
            <v>2019Q4</v>
          </cell>
        </row>
        <row r="3644">
          <cell r="K3644">
            <v>43820</v>
          </cell>
          <cell r="L3644">
            <v>12</v>
          </cell>
          <cell r="M3644">
            <v>4</v>
          </cell>
          <cell r="N3644" t="str">
            <v>2019Q4</v>
          </cell>
        </row>
        <row r="3645">
          <cell r="K3645">
            <v>43821</v>
          </cell>
          <cell r="L3645">
            <v>12</v>
          </cell>
          <cell r="M3645">
            <v>4</v>
          </cell>
          <cell r="N3645" t="str">
            <v>2019Q4</v>
          </cell>
        </row>
        <row r="3646">
          <cell r="K3646">
            <v>43822</v>
          </cell>
          <cell r="L3646">
            <v>12</v>
          </cell>
          <cell r="M3646">
            <v>4</v>
          </cell>
          <cell r="N3646" t="str">
            <v>2019Q4</v>
          </cell>
        </row>
        <row r="3647">
          <cell r="K3647">
            <v>43823</v>
          </cell>
          <cell r="L3647">
            <v>12</v>
          </cell>
          <cell r="M3647">
            <v>4</v>
          </cell>
          <cell r="N3647" t="str">
            <v>2019Q4</v>
          </cell>
        </row>
        <row r="3648">
          <cell r="K3648">
            <v>43824</v>
          </cell>
          <cell r="L3648">
            <v>12</v>
          </cell>
          <cell r="M3648">
            <v>4</v>
          </cell>
          <cell r="N3648" t="str">
            <v>2019Q4</v>
          </cell>
        </row>
        <row r="3649">
          <cell r="K3649">
            <v>43825</v>
          </cell>
          <cell r="L3649">
            <v>12</v>
          </cell>
          <cell r="M3649">
            <v>4</v>
          </cell>
          <cell r="N3649" t="str">
            <v>2019Q4</v>
          </cell>
        </row>
        <row r="3650">
          <cell r="K3650">
            <v>43826</v>
          </cell>
          <cell r="L3650">
            <v>12</v>
          </cell>
          <cell r="M3650">
            <v>4</v>
          </cell>
          <cell r="N3650" t="str">
            <v>2019Q4</v>
          </cell>
        </row>
        <row r="3651">
          <cell r="K3651">
            <v>43827</v>
          </cell>
          <cell r="L3651">
            <v>12</v>
          </cell>
          <cell r="M3651">
            <v>4</v>
          </cell>
          <cell r="N3651" t="str">
            <v>2019Q4</v>
          </cell>
        </row>
        <row r="3652">
          <cell r="K3652">
            <v>43828</v>
          </cell>
          <cell r="L3652">
            <v>12</v>
          </cell>
          <cell r="M3652">
            <v>4</v>
          </cell>
          <cell r="N3652" t="str">
            <v>2019Q4</v>
          </cell>
        </row>
        <row r="3653">
          <cell r="K3653">
            <v>43829</v>
          </cell>
          <cell r="L3653">
            <v>12</v>
          </cell>
          <cell r="M3653">
            <v>4</v>
          </cell>
          <cell r="N3653" t="str">
            <v>2019Q4</v>
          </cell>
        </row>
        <row r="3654">
          <cell r="K3654">
            <v>43830</v>
          </cell>
          <cell r="L3654">
            <v>12</v>
          </cell>
          <cell r="M3654">
            <v>4</v>
          </cell>
          <cell r="N3654" t="str">
            <v>2019Q4</v>
          </cell>
        </row>
      </sheetData>
      <sheetData sheetId="11">
        <row r="3">
          <cell r="H3" t="str">
            <v>Baxter ref</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irect Staff Pivot"/>
      <sheetName val="Indirect Staff Pivot"/>
      <sheetName val="Expenses Pivot"/>
      <sheetName val="General Pivot "/>
      <sheetName val="Plant Pivot"/>
      <sheetName val="Labour Pivot"/>
      <sheetName val="Subcontractor Pivot"/>
      <sheetName val="Materials Pivot "/>
      <sheetName val="Raw Data"/>
      <sheetName val="Commodity Cost Input"/>
      <sheetName val="Commodity Cost Summary (L3)"/>
      <sheetName val="Commodity Cost Codes"/>
      <sheetName val="Combined Certs"/>
    </sheetNames>
    <sheetDataSet>
      <sheetData sheetId="0"/>
      <sheetData sheetId="1"/>
      <sheetData sheetId="2"/>
      <sheetData sheetId="3"/>
      <sheetData sheetId="4"/>
      <sheetData sheetId="5"/>
      <sheetData sheetId="6"/>
      <sheetData sheetId="7"/>
      <sheetData sheetId="8"/>
      <sheetData sheetId="9"/>
      <sheetData sheetId="10"/>
      <sheetData sheetId="11">
        <row r="1">
          <cell r="D1" t="str">
            <v xml:space="preserve">                 Source Document - June 2015 AfP Corderoy reviewed edition</v>
          </cell>
          <cell r="E1">
            <v>0</v>
          </cell>
        </row>
        <row r="2">
          <cell r="D2">
            <v>0</v>
          </cell>
          <cell r="E2" t="str">
            <v>Project -    M3 j2a-4a Managed motorway including NDD works</v>
          </cell>
        </row>
        <row r="3">
          <cell r="D3" t="str">
            <v>L3 
Code</v>
          </cell>
          <cell r="E3" t="str">
            <v>Code Classification</v>
          </cell>
        </row>
        <row r="4">
          <cell r="D4">
            <v>0</v>
          </cell>
          <cell r="E4" t="str">
            <v>Grand Total</v>
          </cell>
        </row>
        <row r="5">
          <cell r="D5" t="str">
            <v>01</v>
          </cell>
          <cell r="E5" t="str">
            <v>People</v>
          </cell>
        </row>
        <row r="6">
          <cell r="D6" t="str">
            <v>01.100</v>
          </cell>
          <cell r="E6" t="str">
            <v>Directly Employed Labour</v>
          </cell>
        </row>
        <row r="7">
          <cell r="D7" t="str">
            <v>01.100.1000</v>
          </cell>
          <cell r="E7" t="str">
            <v>Directly employed unskilled Labour</v>
          </cell>
        </row>
        <row r="8">
          <cell r="D8" t="str">
            <v>01.100.2000</v>
          </cell>
          <cell r="E8" t="str">
            <v>Directly employed semi skilled Labour</v>
          </cell>
        </row>
        <row r="9">
          <cell r="D9" t="str">
            <v>01.100.3000</v>
          </cell>
          <cell r="E9" t="str">
            <v>Directly employed skilled Labour</v>
          </cell>
        </row>
        <row r="10">
          <cell r="D10" t="str">
            <v>01.100.4000</v>
          </cell>
          <cell r="E10" t="str">
            <v>Directly Employed Labour Extra over Costs</v>
          </cell>
        </row>
        <row r="11">
          <cell r="D11" t="str">
            <v>01.200</v>
          </cell>
          <cell r="E11" t="str">
            <v>Labour Only Sub contract or Agency Labour</v>
          </cell>
        </row>
        <row r="12">
          <cell r="D12" t="str">
            <v>01.200.1000</v>
          </cell>
          <cell r="E12" t="str">
            <v>Indirectly employed Unskilled Labour</v>
          </cell>
        </row>
        <row r="13">
          <cell r="D13" t="str">
            <v>01.200.2000</v>
          </cell>
          <cell r="E13" t="str">
            <v>Indirectly employed Semi skilled Labour</v>
          </cell>
        </row>
        <row r="14">
          <cell r="D14" t="str">
            <v>01.200.3000</v>
          </cell>
          <cell r="E14" t="str">
            <v>Indirectly employed skilled Labour</v>
          </cell>
        </row>
        <row r="15">
          <cell r="D15" t="str">
            <v>01.200.4000</v>
          </cell>
          <cell r="E15" t="str">
            <v>Indirectly Employed Labour Extra over Costs</v>
          </cell>
        </row>
        <row r="16">
          <cell r="D16" t="str">
            <v>01.300</v>
          </cell>
          <cell r="E16" t="str">
            <v>Staff</v>
          </cell>
        </row>
        <row r="17">
          <cell r="D17" t="str">
            <v>01.300.1000</v>
          </cell>
          <cell r="E17" t="str">
            <v>Project Management</v>
          </cell>
        </row>
        <row r="18">
          <cell r="D18" t="str">
            <v>01.300.2000</v>
          </cell>
          <cell r="E18" t="str">
            <v>Design &amp; Engineering</v>
          </cell>
        </row>
        <row r="19">
          <cell r="D19" t="str">
            <v>01.300.3000</v>
          </cell>
          <cell r="E19" t="str">
            <v>Site Supervision</v>
          </cell>
        </row>
        <row r="20">
          <cell r="D20" t="str">
            <v>01.300.4000</v>
          </cell>
          <cell r="E20" t="str">
            <v>Commercial, QS &amp; Accountancy</v>
          </cell>
        </row>
        <row r="21">
          <cell r="D21" t="str">
            <v>01.300.5000</v>
          </cell>
          <cell r="E21" t="str">
            <v>Administration, including IT &amp; QA</v>
          </cell>
        </row>
        <row r="22">
          <cell r="D22" t="str">
            <v>01.300.6000</v>
          </cell>
          <cell r="E22" t="str">
            <v>Staff Extra over Costs</v>
          </cell>
        </row>
        <row r="23">
          <cell r="D23" t="str">
            <v>01.990</v>
          </cell>
          <cell r="E23" t="str">
            <v>Other</v>
          </cell>
        </row>
        <row r="24">
          <cell r="D24" t="str">
            <v>01.990.1000</v>
          </cell>
          <cell r="E24" t="str">
            <v>Other - people</v>
          </cell>
        </row>
        <row r="25">
          <cell r="D25" t="str">
            <v>02</v>
          </cell>
          <cell r="E25" t="str">
            <v>Equipment</v>
          </cell>
        </row>
        <row r="26">
          <cell r="D26" t="str">
            <v>02.100</v>
          </cell>
          <cell r="E26" t="str">
            <v>Excavation Equipment</v>
          </cell>
        </row>
        <row r="27">
          <cell r="D27" t="str">
            <v>02.100.1000</v>
          </cell>
          <cell r="E27" t="str">
            <v>Excavators</v>
          </cell>
        </row>
        <row r="28">
          <cell r="D28" t="str">
            <v>02.100.2000</v>
          </cell>
          <cell r="E28" t="str">
            <v>Excavator Ancillary Equipment</v>
          </cell>
        </row>
        <row r="29">
          <cell r="D29" t="str">
            <v>02.100.3000</v>
          </cell>
          <cell r="E29" t="str">
            <v>Loading Shovels</v>
          </cell>
        </row>
        <row r="30">
          <cell r="D30" t="str">
            <v>02.100.4000</v>
          </cell>
          <cell r="E30" t="str">
            <v>Crawler Dozers</v>
          </cell>
        </row>
        <row r="31">
          <cell r="D31" t="str">
            <v>02.100.5000</v>
          </cell>
          <cell r="E31" t="str">
            <v xml:space="preserve">Other Bulk Earthworks </v>
          </cell>
        </row>
        <row r="32">
          <cell r="D32" t="str">
            <v>02.100.6000</v>
          </cell>
          <cell r="E32" t="str">
            <v>Piling equipment - powered</v>
          </cell>
        </row>
        <row r="33">
          <cell r="D33" t="str">
            <v>02.200</v>
          </cell>
          <cell r="E33" t="str">
            <v>Compaction Equipment</v>
          </cell>
        </row>
        <row r="34">
          <cell r="D34" t="str">
            <v>02.200.1000</v>
          </cell>
          <cell r="E34" t="str">
            <v>Plate compactors</v>
          </cell>
        </row>
        <row r="35">
          <cell r="D35" t="str">
            <v>02.200.2000</v>
          </cell>
          <cell r="E35" t="str">
            <v>Pedestrian guide rollers</v>
          </cell>
        </row>
        <row r="36">
          <cell r="D36" t="str">
            <v>02.200.3000</v>
          </cell>
          <cell r="E36" t="str">
            <v>Self propelled sit on rollers</v>
          </cell>
        </row>
        <row r="37">
          <cell r="D37" t="str">
            <v>02.200.4000</v>
          </cell>
          <cell r="E37" t="str">
            <v>Towed rollers</v>
          </cell>
        </row>
        <row r="38">
          <cell r="D38" t="str">
            <v>02.300</v>
          </cell>
          <cell r="E38" t="str">
            <v>Transport</v>
          </cell>
        </row>
        <row r="39">
          <cell r="D39" t="str">
            <v>02.300.1000</v>
          </cell>
          <cell r="E39" t="str">
            <v>Dumpers</v>
          </cell>
        </row>
        <row r="40">
          <cell r="D40" t="str">
            <v>02.300.2000</v>
          </cell>
          <cell r="E40" t="str">
            <v>Articulated Dump Trucks</v>
          </cell>
        </row>
        <row r="41">
          <cell r="D41" t="str">
            <v>02.300.3000</v>
          </cell>
          <cell r="E41" t="str">
            <v>Rear Dump Trucks</v>
          </cell>
        </row>
        <row r="42">
          <cell r="D42" t="str">
            <v>02.300.4000</v>
          </cell>
          <cell r="E42" t="str">
            <v>Road Tipper Lorries</v>
          </cell>
        </row>
        <row r="43">
          <cell r="D43" t="str">
            <v>02.300.5000</v>
          </cell>
          <cell r="E43" t="str">
            <v>Other Road Lorries (inc trailers)</v>
          </cell>
        </row>
        <row r="44">
          <cell r="D44" t="str">
            <v>02.300.6000</v>
          </cell>
          <cell r="E44" t="str">
            <v xml:space="preserve">Tractors </v>
          </cell>
        </row>
        <row r="45">
          <cell r="D45" t="str">
            <v>02.300.7000</v>
          </cell>
          <cell r="E45" t="str">
            <v>Vans</v>
          </cell>
        </row>
        <row r="46">
          <cell r="D46" t="str">
            <v>02.300.8000</v>
          </cell>
          <cell r="E46" t="str">
            <v>Personnel Transport etc.</v>
          </cell>
        </row>
        <row r="47">
          <cell r="D47" t="str">
            <v>02.300.9000</v>
          </cell>
          <cell r="E47" t="str">
            <v>Vehicle Recovery Service for live Public Highway</v>
          </cell>
        </row>
        <row r="48">
          <cell r="D48" t="str">
            <v>02.400</v>
          </cell>
          <cell r="E48" t="str">
            <v xml:space="preserve">Concrete equipment </v>
          </cell>
        </row>
        <row r="49">
          <cell r="D49" t="str">
            <v>02.400.1000</v>
          </cell>
          <cell r="E49" t="str">
            <v>Slip formers &amp; concrete trains</v>
          </cell>
        </row>
        <row r="50">
          <cell r="D50" t="str">
            <v>02.400.2000</v>
          </cell>
          <cell r="E50" t="str">
            <v>Lorry mounted concrete pumps</v>
          </cell>
        </row>
        <row r="51">
          <cell r="D51" t="str">
            <v>02.400.3000</v>
          </cell>
          <cell r="E51" t="str">
            <v>Vibrating pokers (self propelled)</v>
          </cell>
        </row>
        <row r="52">
          <cell r="D52" t="str">
            <v>02.400.4000</v>
          </cell>
          <cell r="E52" t="str">
            <v>Vibrating Beams &amp; Screeders</v>
          </cell>
        </row>
        <row r="53">
          <cell r="D53" t="str">
            <v>02.400.5000</v>
          </cell>
          <cell r="E53" t="str">
            <v>Concrete Saw</v>
          </cell>
        </row>
        <row r="54">
          <cell r="D54" t="str">
            <v>02.400.6000</v>
          </cell>
          <cell r="E54" t="str">
            <v>Formwork</v>
          </cell>
        </row>
        <row r="55">
          <cell r="D55" t="str">
            <v>02.400.7000</v>
          </cell>
          <cell r="E55" t="str">
            <v>Hire of scaffold</v>
          </cell>
        </row>
        <row r="56">
          <cell r="D56" t="str">
            <v>02.400.8000</v>
          </cell>
          <cell r="E56" t="str">
            <v>Ladders, Steps &amp; Towers</v>
          </cell>
        </row>
        <row r="57">
          <cell r="D57" t="str">
            <v>02.400.9000</v>
          </cell>
          <cell r="E57" t="str">
            <v>Concrete &amp; Grout Mixers</v>
          </cell>
        </row>
        <row r="58">
          <cell r="D58" t="str">
            <v>02.500</v>
          </cell>
          <cell r="E58" t="str">
            <v>Compressors</v>
          </cell>
        </row>
        <row r="59">
          <cell r="D59" t="str">
            <v>02.500.1000</v>
          </cell>
          <cell r="E59" t="str">
            <v>Compressors</v>
          </cell>
        </row>
        <row r="60">
          <cell r="D60" t="str">
            <v>02.500.2000</v>
          </cell>
          <cell r="E60" t="str">
            <v>Compressor Tools &amp; Additional Hoses</v>
          </cell>
        </row>
        <row r="61">
          <cell r="D61" t="str">
            <v>02.600</v>
          </cell>
          <cell r="E61" t="str">
            <v>Asphalting &amp; Tarmacing Equipment, Paving Slab Layer etc.</v>
          </cell>
        </row>
        <row r="62">
          <cell r="D62" t="str">
            <v>02.600.1000</v>
          </cell>
          <cell r="E62" t="str">
            <v>Asphalting &amp; Tarmacing Equipment</v>
          </cell>
        </row>
        <row r="63">
          <cell r="D63" t="str">
            <v>02.600.2000</v>
          </cell>
          <cell r="E63" t="str">
            <v>Planers</v>
          </cell>
        </row>
        <row r="64">
          <cell r="D64" t="str">
            <v>02.600.3000</v>
          </cell>
          <cell r="E64" t="str">
            <v>Paving Slab Layer etc.</v>
          </cell>
        </row>
        <row r="65">
          <cell r="D65" t="str">
            <v>02.600.4000</v>
          </cell>
          <cell r="E65" t="str">
            <v xml:space="preserve">Materials Processing </v>
          </cell>
        </row>
        <row r="66">
          <cell r="D66" t="str">
            <v>02.700</v>
          </cell>
          <cell r="E66" t="str">
            <v xml:space="preserve">Cranes, Mobile Access Platforms &amp; Fork Lifts </v>
          </cell>
        </row>
        <row r="67">
          <cell r="D67" t="str">
            <v>02.700.1000</v>
          </cell>
          <cell r="E67" t="str">
            <v>Cranes</v>
          </cell>
        </row>
        <row r="68">
          <cell r="D68" t="str">
            <v>02.700.2000</v>
          </cell>
          <cell r="E68" t="str">
            <v>Access Platforms &amp; Fork Lifts</v>
          </cell>
        </row>
        <row r="69">
          <cell r="D69" t="str">
            <v>02.700.3000</v>
          </cell>
          <cell r="E69" t="str">
            <v>Survey and Confined Spaces access equipment</v>
          </cell>
        </row>
        <row r="70">
          <cell r="D70" t="str">
            <v>02.800</v>
          </cell>
          <cell r="E70" t="str">
            <v xml:space="preserve">Miscellaneous Site Equipment </v>
          </cell>
        </row>
        <row r="71">
          <cell r="D71" t="str">
            <v>02.800.1000</v>
          </cell>
          <cell r="E71" t="str">
            <v>Electrical Equipment</v>
          </cell>
        </row>
        <row r="72">
          <cell r="D72" t="str">
            <v>02.800.2000</v>
          </cell>
          <cell r="E72" t="str">
            <v xml:space="preserve">Pumps </v>
          </cell>
        </row>
        <row r="73">
          <cell r="D73" t="str">
            <v>02.800.3000</v>
          </cell>
          <cell r="E73" t="str">
            <v>Mechanical road sweepers, gritters etc.</v>
          </cell>
        </row>
        <row r="74">
          <cell r="D74" t="str">
            <v>02.800.4000</v>
          </cell>
          <cell r="E74" t="str">
            <v>Bowsers</v>
          </cell>
        </row>
        <row r="75">
          <cell r="D75" t="str">
            <v>02.800.5000</v>
          </cell>
          <cell r="E75" t="str">
            <v>Stores &amp; Offices</v>
          </cell>
        </row>
        <row r="76">
          <cell r="D76" t="str">
            <v>02.800.6000</v>
          </cell>
          <cell r="E76" t="str">
            <v>Skips</v>
          </cell>
        </row>
        <row r="77">
          <cell r="D77" t="str">
            <v>02.800.7000</v>
          </cell>
          <cell r="E77" t="str">
            <v>Trench Supports</v>
          </cell>
        </row>
        <row r="78">
          <cell r="D78" t="str">
            <v>02.800.8000</v>
          </cell>
          <cell r="E78" t="str">
            <v>Miscellaneous Tools</v>
          </cell>
        </row>
        <row r="79">
          <cell r="D79" t="str">
            <v>02.800.9000</v>
          </cell>
          <cell r="E79" t="str">
            <v>Traffic Management Equipment</v>
          </cell>
        </row>
        <row r="80">
          <cell r="D80" t="str">
            <v>02.900</v>
          </cell>
          <cell r="E80" t="str">
            <v>Fuel</v>
          </cell>
        </row>
        <row r="81">
          <cell r="D81" t="str">
            <v>02.900.1000</v>
          </cell>
          <cell r="E81" t="str">
            <v>Diesel &amp; Petrol</v>
          </cell>
        </row>
        <row r="82">
          <cell r="D82" t="str">
            <v>02.900.2000</v>
          </cell>
          <cell r="E82" t="str">
            <v>Bottled gases</v>
          </cell>
        </row>
        <row r="83">
          <cell r="D83" t="str">
            <v>02.950</v>
          </cell>
          <cell r="E83" t="str">
            <v>Purchase of non-mechanical equipment</v>
          </cell>
        </row>
        <row r="84">
          <cell r="D84" t="str">
            <v>02.950.1000</v>
          </cell>
          <cell r="E84" t="str">
            <v>Traffic management equipment purchased</v>
          </cell>
        </row>
        <row r="85">
          <cell r="D85" t="str">
            <v>02.950.1500</v>
          </cell>
          <cell r="E85" t="str">
            <v>Setting Out equipment purchased</v>
          </cell>
        </row>
        <row r="86">
          <cell r="D86" t="str">
            <v>02.950.2000</v>
          </cell>
          <cell r="E86" t="str">
            <v>Concrete equipment purchased</v>
          </cell>
        </row>
        <row r="87">
          <cell r="D87" t="str">
            <v>02.950.3000</v>
          </cell>
          <cell r="E87" t="str">
            <v>Lifting equipment purchased</v>
          </cell>
        </row>
        <row r="88">
          <cell r="D88" t="str">
            <v>02.950.4000</v>
          </cell>
          <cell r="E88" t="str">
            <v>Access equipment purchased</v>
          </cell>
        </row>
        <row r="89">
          <cell r="D89" t="str">
            <v>02.950.5000</v>
          </cell>
          <cell r="E89" t="str">
            <v>Waste disposal equipment purchased</v>
          </cell>
        </row>
        <row r="90">
          <cell r="D90" t="str">
            <v>02.990</v>
          </cell>
          <cell r="E90" t="str">
            <v>Other</v>
          </cell>
        </row>
        <row r="91">
          <cell r="D91" t="str">
            <v>02.990.1000</v>
          </cell>
          <cell r="E91" t="str">
            <v>Other - Equipment</v>
          </cell>
        </row>
        <row r="92">
          <cell r="D92" t="str">
            <v>03</v>
          </cell>
          <cell r="E92" t="str">
            <v>Materials</v>
          </cell>
        </row>
        <row r="93">
          <cell r="D93" t="str">
            <v>03.100</v>
          </cell>
          <cell r="E93" t="str">
            <v>Aggregates, Fill &amp; Roadstone</v>
          </cell>
        </row>
        <row r="94">
          <cell r="D94" t="str">
            <v>03.100.1000</v>
          </cell>
          <cell r="E94" t="str">
            <v xml:space="preserve">Imported Aggregates &amp;Fill </v>
          </cell>
        </row>
        <row r="95">
          <cell r="D95" t="str">
            <v>03.100.2000</v>
          </cell>
          <cell r="E95" t="str">
            <v>Imported topsoil</v>
          </cell>
        </row>
        <row r="96">
          <cell r="D96" t="str">
            <v>03.100.3000</v>
          </cell>
          <cell r="E96" t="str">
            <v>Roadstone</v>
          </cell>
        </row>
        <row r="97">
          <cell r="D97" t="str">
            <v>03.100.4000</v>
          </cell>
          <cell r="E97" t="str">
            <v>Disposal of excavated material off site</v>
          </cell>
        </row>
        <row r="98">
          <cell r="D98" t="str">
            <v>03.200</v>
          </cell>
          <cell r="E98" t="str">
            <v xml:space="preserve">Concrete </v>
          </cell>
        </row>
        <row r="99">
          <cell r="D99" t="str">
            <v>03.200.1000</v>
          </cell>
          <cell r="E99" t="str">
            <v xml:space="preserve">Ready Mix Concrete </v>
          </cell>
        </row>
        <row r="100">
          <cell r="D100" t="str">
            <v>03.200.2000</v>
          </cell>
          <cell r="E100" t="str">
            <v>Grout, cement, mortar additives and cement mortar</v>
          </cell>
        </row>
        <row r="101">
          <cell r="D101" t="str">
            <v>03.200.3000</v>
          </cell>
          <cell r="E101" t="str">
            <v>Reinforcement</v>
          </cell>
        </row>
        <row r="102">
          <cell r="D102" t="str">
            <v>03.200.4000</v>
          </cell>
          <cell r="E102" t="str">
            <v>Formwork Materials</v>
          </cell>
        </row>
        <row r="103">
          <cell r="D103" t="str">
            <v>03.200.5000</v>
          </cell>
          <cell r="E103" t="str">
            <v>Precast Concrete Components for Structures</v>
          </cell>
        </row>
        <row r="104">
          <cell r="D104" t="str">
            <v>03.300</v>
          </cell>
          <cell r="E104" t="str">
            <v>Drainage, ducts, fittings, chambers</v>
          </cell>
        </row>
        <row r="105">
          <cell r="D105" t="str">
            <v>03.300.1000</v>
          </cell>
          <cell r="E105" t="str">
            <v>Precast Concrete Pipes &amp; Culverts</v>
          </cell>
        </row>
        <row r="106">
          <cell r="D106" t="str">
            <v>03.300.2000</v>
          </cell>
          <cell r="E106" t="str">
            <v>Clayware Pipes &amp; Ducts</v>
          </cell>
        </row>
        <row r="107">
          <cell r="D107" t="str">
            <v>03.300.3000</v>
          </cell>
          <cell r="E107" t="str">
            <v>Plastic pipes and ducts</v>
          </cell>
        </row>
        <row r="108">
          <cell r="D108" t="str">
            <v>03.300.4000</v>
          </cell>
          <cell r="E108" t="str">
            <v>Plastic fittings &amp; Cellular drainage products</v>
          </cell>
        </row>
        <row r="109">
          <cell r="D109" t="str">
            <v>03.300.5000</v>
          </cell>
          <cell r="E109" t="str">
            <v>Ductile Iron Pipe / Fittings</v>
          </cell>
        </row>
        <row r="110">
          <cell r="D110" t="str">
            <v>03.300.5500</v>
          </cell>
          <cell r="E110" t="str">
            <v>Valves &amp; Penstocks</v>
          </cell>
        </row>
        <row r="111">
          <cell r="D111" t="str">
            <v>03.300.6000</v>
          </cell>
          <cell r="E111" t="str">
            <v>Concrete Chamber Units</v>
          </cell>
        </row>
        <row r="112">
          <cell r="D112" t="str">
            <v>03.300.7000</v>
          </cell>
          <cell r="E112" t="str">
            <v>Covers &amp; Frames</v>
          </cell>
        </row>
        <row r="113">
          <cell r="D113" t="str">
            <v>03.400</v>
          </cell>
          <cell r="E113" t="str">
            <v xml:space="preserve">Kerbs, Paving, Bricks &amp; Blocks </v>
          </cell>
        </row>
        <row r="114">
          <cell r="D114" t="str">
            <v>03.400.1000</v>
          </cell>
          <cell r="E114" t="str">
            <v>Kerbs, edgings and channels</v>
          </cell>
        </row>
        <row r="115">
          <cell r="D115" t="str">
            <v>03.400.2000</v>
          </cell>
          <cell r="E115" t="str">
            <v>Integrated channel and drainage blocks</v>
          </cell>
        </row>
        <row r="116">
          <cell r="D116" t="str">
            <v>03.400.3000</v>
          </cell>
          <cell r="E116" t="str">
            <v>Block Paviors</v>
          </cell>
        </row>
        <row r="117">
          <cell r="D117" t="str">
            <v>03.400.4000</v>
          </cell>
          <cell r="E117" t="str">
            <v>Paving Slabs</v>
          </cell>
        </row>
        <row r="118">
          <cell r="D118" t="str">
            <v>03.400.5000</v>
          </cell>
          <cell r="E118" t="str">
            <v>Bricks</v>
          </cell>
        </row>
        <row r="119">
          <cell r="D119" t="str">
            <v>03.400.6000</v>
          </cell>
          <cell r="E119" t="str">
            <v>Blocks</v>
          </cell>
        </row>
        <row r="120">
          <cell r="D120" t="str">
            <v>03.500</v>
          </cell>
          <cell r="E120" t="str">
            <v>Membranes, Geotextiles, Jointing Materials</v>
          </cell>
        </row>
        <row r="121">
          <cell r="D121" t="str">
            <v>03.500.1000</v>
          </cell>
          <cell r="E121" t="str">
            <v>Membranes &amp; Geotextiles</v>
          </cell>
        </row>
        <row r="122">
          <cell r="D122" t="str">
            <v>03.500.2000</v>
          </cell>
          <cell r="E122" t="str">
            <v>Joint Fillers</v>
          </cell>
        </row>
        <row r="123">
          <cell r="D123" t="str">
            <v>03.500.3000</v>
          </cell>
          <cell r="E123" t="str">
            <v>Joint sealants &amp; lubricants</v>
          </cell>
        </row>
        <row r="124">
          <cell r="D124" t="str">
            <v>03.500.4000</v>
          </cell>
          <cell r="E124" t="str">
            <v>Waterbars</v>
          </cell>
        </row>
        <row r="125">
          <cell r="D125" t="str">
            <v>03.600</v>
          </cell>
          <cell r="E125" t="str">
            <v>Gabion Baskets, Reinforced Earth Components</v>
          </cell>
        </row>
        <row r="126">
          <cell r="D126" t="str">
            <v>03.600.1000</v>
          </cell>
          <cell r="E126" t="str">
            <v>Gabion Baskets</v>
          </cell>
        </row>
        <row r="127">
          <cell r="D127" t="str">
            <v>03.600.2000</v>
          </cell>
          <cell r="E127" t="str">
            <v>Reinforced Earth Components</v>
          </cell>
        </row>
        <row r="128">
          <cell r="D128" t="str">
            <v>03.700</v>
          </cell>
          <cell r="E128" t="str">
            <v>Fencing &amp; Vehicle Restraint</v>
          </cell>
        </row>
        <row r="129">
          <cell r="D129" t="str">
            <v>03.700.1000</v>
          </cell>
          <cell r="E129" t="str">
            <v>Fencing &amp; Gates</v>
          </cell>
        </row>
        <row r="130">
          <cell r="D130" t="str">
            <v>03.700.2000</v>
          </cell>
          <cell r="E130" t="str">
            <v>Vehicle Restraint</v>
          </cell>
        </row>
        <row r="131">
          <cell r="D131" t="str">
            <v>03.720</v>
          </cell>
          <cell r="E131" t="str">
            <v>Traffic Signs and Posts</v>
          </cell>
        </row>
        <row r="132">
          <cell r="D132" t="str">
            <v>03.720.1000</v>
          </cell>
          <cell r="E132" t="str">
            <v>Posts</v>
          </cell>
        </row>
        <row r="133">
          <cell r="D133" t="str">
            <v>03.720.2000</v>
          </cell>
          <cell r="E133" t="str">
            <v>Signs</v>
          </cell>
        </row>
        <row r="134">
          <cell r="D134" t="str">
            <v>03.800</v>
          </cell>
          <cell r="E134" t="str">
            <v>Piling Materials</v>
          </cell>
        </row>
        <row r="135">
          <cell r="D135" t="str">
            <v>03.800.1000</v>
          </cell>
          <cell r="E135" t="str">
            <v>Sheet Piles</v>
          </cell>
        </row>
        <row r="136">
          <cell r="D136" t="str">
            <v>03.800.2000</v>
          </cell>
          <cell r="E136" t="str">
            <v>Cast in-situ concrete piles</v>
          </cell>
        </row>
        <row r="137">
          <cell r="D137" t="str">
            <v>03.800.3000</v>
          </cell>
          <cell r="E137" t="str">
            <v>Precast concrete piles</v>
          </cell>
        </row>
        <row r="138">
          <cell r="D138" t="str">
            <v>03.800.4000</v>
          </cell>
          <cell r="E138" t="str">
            <v>Steel H piles</v>
          </cell>
        </row>
        <row r="139">
          <cell r="D139" t="str">
            <v>03.800.5000</v>
          </cell>
          <cell r="E139" t="str">
            <v>Spiral Steel piles</v>
          </cell>
        </row>
        <row r="140">
          <cell r="D140" t="str">
            <v>03.800.6000</v>
          </cell>
          <cell r="E140" t="str">
            <v>Plastic piles</v>
          </cell>
        </row>
        <row r="141">
          <cell r="D141" t="str">
            <v>03.850</v>
          </cell>
          <cell r="E141" t="str">
            <v>Equipment Support Structures</v>
          </cell>
        </row>
        <row r="142">
          <cell r="D142" t="str">
            <v>03.850.1000</v>
          </cell>
          <cell r="E142" t="str">
            <v>Support Structures - Metal</v>
          </cell>
        </row>
        <row r="143">
          <cell r="D143" t="str">
            <v>03.900</v>
          </cell>
          <cell r="E143" t="str">
            <v>Electrical Materials</v>
          </cell>
        </row>
        <row r="144">
          <cell r="D144" t="str">
            <v>03.900.1000</v>
          </cell>
          <cell r="E144" t="str">
            <v>Metal conductors</v>
          </cell>
        </row>
        <row r="145">
          <cell r="D145" t="str">
            <v>03.900.2000</v>
          </cell>
          <cell r="E145" t="str">
            <v>Metal conductors - Equipment</v>
          </cell>
        </row>
        <row r="146">
          <cell r="D146" t="str">
            <v>03.900.3000</v>
          </cell>
          <cell r="E146" t="str">
            <v>Fibre Optic conductors</v>
          </cell>
        </row>
        <row r="147">
          <cell r="D147" t="str">
            <v>03.900.4000</v>
          </cell>
          <cell r="E147" t="str">
            <v>Fibre Optic conductors - Equipment</v>
          </cell>
        </row>
        <row r="148">
          <cell r="D148" t="str">
            <v>03.900.5000</v>
          </cell>
          <cell r="E148" t="str">
            <v>Containment (ducts taken elsewhere)</v>
          </cell>
        </row>
        <row r="149">
          <cell r="D149" t="str">
            <v>03.990</v>
          </cell>
          <cell r="E149" t="str">
            <v>Other Materials</v>
          </cell>
        </row>
        <row r="150">
          <cell r="D150" t="str">
            <v>03.990.1000</v>
          </cell>
          <cell r="E150" t="str">
            <v>Other Materials</v>
          </cell>
        </row>
        <row r="151">
          <cell r="D151" t="str">
            <v>04</v>
          </cell>
          <cell r="E151" t="str">
            <v>Charges</v>
          </cell>
        </row>
        <row r="152">
          <cell r="D152" t="str">
            <v>04.100</v>
          </cell>
          <cell r="E152" t="str">
            <v>Provision of temporary services (non Mobile)</v>
          </cell>
        </row>
        <row r="153">
          <cell r="D153" t="str">
            <v>04.100.1000</v>
          </cell>
          <cell r="E153" t="str">
            <v>Provision of temporary water</v>
          </cell>
        </row>
        <row r="154">
          <cell r="D154" t="str">
            <v>04.100.2000</v>
          </cell>
          <cell r="E154" t="str">
            <v>Provision of temporary gas</v>
          </cell>
        </row>
        <row r="155">
          <cell r="D155" t="str">
            <v>04.100.3000</v>
          </cell>
          <cell r="E155" t="str">
            <v>Provision of temporary electricity</v>
          </cell>
        </row>
        <row r="156">
          <cell r="D156" t="str">
            <v>04.200</v>
          </cell>
          <cell r="E156" t="str">
            <v>Payments to public authorities</v>
          </cell>
        </row>
        <row r="157">
          <cell r="D157" t="str">
            <v>04.200.1000</v>
          </cell>
          <cell r="E157" t="str">
            <v>Planning &amp; building regulations fees associated with temporary offices</v>
          </cell>
        </row>
        <row r="158">
          <cell r="D158" t="str">
            <v>04.200.2000</v>
          </cell>
          <cell r="E158" t="str">
            <v>Orders, Licences &amp; Fees</v>
          </cell>
        </row>
        <row r="159">
          <cell r="D159" t="str">
            <v>04.300</v>
          </cell>
          <cell r="E159" t="str">
            <v>Cancellation charges arising out from compensation event</v>
          </cell>
        </row>
        <row r="160">
          <cell r="D160" t="str">
            <v>04.300.1000</v>
          </cell>
          <cell r="E160" t="str">
            <v>Allowable cancellation charges</v>
          </cell>
        </row>
        <row r="161">
          <cell r="D161" t="str">
            <v>04.400</v>
          </cell>
          <cell r="E161" t="str">
            <v>Payments associated with the temporary use of land and buildings etc.</v>
          </cell>
        </row>
        <row r="162">
          <cell r="D162" t="str">
            <v>04.400.1000</v>
          </cell>
          <cell r="E162" t="str">
            <v>Buying or leasing land</v>
          </cell>
        </row>
        <row r="163">
          <cell r="D163" t="str">
            <v>04.400.2000</v>
          </cell>
          <cell r="E163" t="str">
            <v>Compensation Payments to third parties</v>
          </cell>
        </row>
        <row r="164">
          <cell r="D164" t="str">
            <v>04.400.3000</v>
          </cell>
          <cell r="E164" t="str">
            <v>Royalties</v>
          </cell>
        </row>
        <row r="165">
          <cell r="D165" t="str">
            <v>04.400.4000</v>
          </cell>
          <cell r="E165" t="str">
            <v>Inspection Certificates</v>
          </cell>
        </row>
        <row r="166">
          <cell r="D166" t="str">
            <v>04.400.5000</v>
          </cell>
          <cell r="E166" t="str">
            <v>Charges for access to working areas</v>
          </cell>
        </row>
        <row r="167">
          <cell r="D167" t="str">
            <v>04.400.6000</v>
          </cell>
          <cell r="E167" t="str">
            <v>Facilities for visits to the working areas by others</v>
          </cell>
        </row>
        <row r="168">
          <cell r="D168" t="str">
            <v>04.500</v>
          </cell>
          <cell r="E168" t="str">
            <v>Office supplies and services</v>
          </cell>
        </row>
        <row r="169">
          <cell r="D169" t="str">
            <v>04.500.1000</v>
          </cell>
          <cell r="E169" t="str">
            <v>Office supplies &amp; services for the Contractor</v>
          </cell>
        </row>
        <row r="170">
          <cell r="D170" t="str">
            <v>04.500.2000</v>
          </cell>
          <cell r="E170" t="str">
            <v>Office supplies &amp; services for the Client (Overseeing Organisation)</v>
          </cell>
        </row>
        <row r="171">
          <cell r="D171" t="str">
            <v>04.500.3000</v>
          </cell>
          <cell r="E171" t="str">
            <v>Safety Related Equipment</v>
          </cell>
        </row>
        <row r="172">
          <cell r="D172" t="str">
            <v>04.990</v>
          </cell>
          <cell r="E172" t="str">
            <v>Other Charges</v>
          </cell>
        </row>
        <row r="173">
          <cell r="D173" t="str">
            <v>04.990.1000</v>
          </cell>
          <cell r="E173" t="str">
            <v>Other Charges</v>
          </cell>
        </row>
        <row r="174">
          <cell r="D174" t="str">
            <v>05</v>
          </cell>
          <cell r="E174" t="str">
            <v>Manufacture &amp; Fabrication (Sub-Contract)</v>
          </cell>
        </row>
        <row r="175">
          <cell r="D175" t="str">
            <v>05.015</v>
          </cell>
          <cell r="E175" t="str">
            <v>Indirect Works Costs</v>
          </cell>
        </row>
        <row r="176">
          <cell r="D176" t="str">
            <v>05.020</v>
          </cell>
          <cell r="E176" t="str">
            <v>Site Clearance</v>
          </cell>
        </row>
        <row r="177">
          <cell r="D177" t="str">
            <v>05.030</v>
          </cell>
          <cell r="E177" t="str">
            <v>Fencing</v>
          </cell>
        </row>
        <row r="178">
          <cell r="D178" t="str">
            <v>05.040</v>
          </cell>
          <cell r="E178" t="str">
            <v>Road Restraint Systems</v>
          </cell>
        </row>
        <row r="179">
          <cell r="D179" t="str">
            <v>05.050</v>
          </cell>
          <cell r="E179" t="str">
            <v>Drainage</v>
          </cell>
        </row>
        <row r="180">
          <cell r="D180" t="str">
            <v>05.060</v>
          </cell>
          <cell r="E180" t="str">
            <v>Earthworks</v>
          </cell>
        </row>
        <row r="181">
          <cell r="D181" t="str">
            <v>05.070</v>
          </cell>
          <cell r="E181" t="str">
            <v>Pavements</v>
          </cell>
        </row>
        <row r="182">
          <cell r="D182" t="str">
            <v>05.110</v>
          </cell>
          <cell r="E182" t="str">
            <v>Kerbs, Footways And Paved Areas</v>
          </cell>
        </row>
        <row r="183">
          <cell r="D183" t="str">
            <v>05.120</v>
          </cell>
          <cell r="E183" t="str">
            <v>Traffic Signs And Road Markings</v>
          </cell>
        </row>
        <row r="184">
          <cell r="D184" t="str">
            <v>05.130</v>
          </cell>
          <cell r="E184" t="str">
            <v>Road Lighting Columns, Brackets &amp; CCTV Masts</v>
          </cell>
        </row>
        <row r="185">
          <cell r="D185" t="str">
            <v>05.140</v>
          </cell>
          <cell r="E185" t="str">
            <v>Electrical Work For Road Lighting And Traffic Signs</v>
          </cell>
        </row>
        <row r="186">
          <cell r="D186" t="str">
            <v>05.150</v>
          </cell>
          <cell r="E186" t="str">
            <v>Motorways Communications and Technology</v>
          </cell>
        </row>
        <row r="187">
          <cell r="D187" t="str">
            <v>05.160</v>
          </cell>
          <cell r="E187" t="str">
            <v>Piling and Embedded Retaining Walls</v>
          </cell>
        </row>
        <row r="188">
          <cell r="D188" t="str">
            <v>05.170</v>
          </cell>
          <cell r="E188" t="str">
            <v>Structural Concrete</v>
          </cell>
        </row>
        <row r="189">
          <cell r="D189" t="str">
            <v>05.180</v>
          </cell>
          <cell r="E189" t="str">
            <v>Structural Steelwork</v>
          </cell>
        </row>
        <row r="190">
          <cell r="D190" t="str">
            <v>05.190</v>
          </cell>
          <cell r="E190" t="str">
            <v>Protection of Steelwork Against Corrosion</v>
          </cell>
        </row>
        <row r="191">
          <cell r="D191" t="str">
            <v>05.200</v>
          </cell>
          <cell r="E191" t="str">
            <v>Waterproofing for concrete structures</v>
          </cell>
        </row>
        <row r="192">
          <cell r="D192" t="str">
            <v>05.210</v>
          </cell>
          <cell r="E192" t="str">
            <v>Bridge Bearings</v>
          </cell>
        </row>
        <row r="193">
          <cell r="D193" t="str">
            <v>05.230</v>
          </cell>
          <cell r="E193" t="str">
            <v>Bridge Expansion Joints and Sealing of Gaps</v>
          </cell>
        </row>
        <row r="194">
          <cell r="D194" t="str">
            <v>05.240</v>
          </cell>
          <cell r="E194" t="str">
            <v>Brickwork, Blockwork &amp; Stonework</v>
          </cell>
        </row>
        <row r="195">
          <cell r="D195" t="str">
            <v>05.250</v>
          </cell>
          <cell r="E195" t="str">
            <v>Special Commissioned Structures</v>
          </cell>
        </row>
        <row r="196">
          <cell r="D196" t="str">
            <v>05.270</v>
          </cell>
          <cell r="E196" t="str">
            <v>Accommodation Works, Works for Statutory Undertakers,
Provisional Sums and Prime Cost Items</v>
          </cell>
        </row>
        <row r="197">
          <cell r="D197" t="str">
            <v>05.300</v>
          </cell>
          <cell r="E197" t="str">
            <v>Landscape &amp; Ecology</v>
          </cell>
        </row>
        <row r="198">
          <cell r="D198" t="str">
            <v>05.500</v>
          </cell>
          <cell r="E198" t="str">
            <v>Maintenance Painting Of Existing Steelwork</v>
          </cell>
        </row>
        <row r="199">
          <cell r="D199" t="str">
            <v>05.990</v>
          </cell>
          <cell r="E199" t="str">
            <v xml:space="preserve">Other Manufacture &amp; Fabrication </v>
          </cell>
        </row>
        <row r="200">
          <cell r="D200" t="str">
            <v>06</v>
          </cell>
          <cell r="E200" t="str">
            <v>Design</v>
          </cell>
        </row>
        <row r="201">
          <cell r="D201" t="str">
            <v>06.100</v>
          </cell>
          <cell r="E201" t="str">
            <v>Civil Engineering Design</v>
          </cell>
        </row>
        <row r="202">
          <cell r="D202" t="str">
            <v>06.100.1000</v>
          </cell>
          <cell r="E202" t="str">
            <v>Civil Engineering Design</v>
          </cell>
        </row>
        <row r="203">
          <cell r="D203" t="str">
            <v>06.200</v>
          </cell>
          <cell r="E203" t="str">
            <v>Electrical Engineering Design</v>
          </cell>
        </row>
        <row r="204">
          <cell r="D204" t="str">
            <v>06.200.1000</v>
          </cell>
          <cell r="E204" t="str">
            <v>Electrical Engineering Design</v>
          </cell>
        </row>
        <row r="205">
          <cell r="D205" t="str">
            <v>06.300</v>
          </cell>
          <cell r="E205" t="str">
            <v>Landscape &amp; Environmental Design</v>
          </cell>
        </row>
        <row r="206">
          <cell r="D206" t="str">
            <v>06.300.1000</v>
          </cell>
          <cell r="E206" t="str">
            <v>Landscape &amp; Environmental Design</v>
          </cell>
        </row>
        <row r="207">
          <cell r="D207" t="str">
            <v>06.400</v>
          </cell>
          <cell r="E207" t="str">
            <v>Surveys</v>
          </cell>
        </row>
        <row r="208">
          <cell r="D208" t="str">
            <v>06.400.1000</v>
          </cell>
          <cell r="E208" t="str">
            <v>Surveys</v>
          </cell>
        </row>
        <row r="209">
          <cell r="D209" t="str">
            <v>06.700</v>
          </cell>
          <cell r="E209" t="str">
            <v>Overseeing Organisation Consultancy</v>
          </cell>
        </row>
        <row r="210">
          <cell r="D210" t="str">
            <v>06.700.1000</v>
          </cell>
          <cell r="E210" t="str">
            <v>Overseeing Organisation Consultancy</v>
          </cell>
        </row>
        <row r="211">
          <cell r="D211" t="str">
            <v>06.800</v>
          </cell>
          <cell r="E211" t="str">
            <v>Specialist Services</v>
          </cell>
        </row>
        <row r="212">
          <cell r="D212" t="str">
            <v>06.800.1000</v>
          </cell>
          <cell r="E212" t="str">
            <v>Specialist services</v>
          </cell>
        </row>
        <row r="213">
          <cell r="D213" t="str">
            <v>06.990</v>
          </cell>
          <cell r="E213" t="str">
            <v>Other Design</v>
          </cell>
        </row>
        <row r="214">
          <cell r="D214" t="str">
            <v>06.990.1000</v>
          </cell>
          <cell r="E214" t="str">
            <v>Other Design</v>
          </cell>
        </row>
        <row r="215">
          <cell r="D215" t="str">
            <v>07</v>
          </cell>
          <cell r="E215" t="str">
            <v>Insurance</v>
          </cell>
        </row>
        <row r="216">
          <cell r="D216" t="str">
            <v>07.100</v>
          </cell>
          <cell r="E216" t="str">
            <v>Insurance - included in delivery partner fee percentage</v>
          </cell>
        </row>
        <row r="217">
          <cell r="D217" t="str">
            <v>07.100.1000</v>
          </cell>
          <cell r="E217" t="str">
            <v>Insurance - included in delivery partner fee percentage</v>
          </cell>
        </row>
        <row r="218">
          <cell r="D218" t="str">
            <v>07.200</v>
          </cell>
          <cell r="E218" t="str">
            <v>Insurance - excesses</v>
          </cell>
        </row>
        <row r="219">
          <cell r="D219" t="str">
            <v>07.200.1000</v>
          </cell>
          <cell r="E219" t="str">
            <v>Insurance - expenditure on items below minimum claim excess</v>
          </cell>
        </row>
        <row r="220">
          <cell r="D220" t="str">
            <v>07.990</v>
          </cell>
          <cell r="E220" t="str">
            <v>Other Insurance</v>
          </cell>
        </row>
        <row r="221">
          <cell r="D221" t="str">
            <v>07.990.1000</v>
          </cell>
          <cell r="E221" t="str">
            <v>Other Insurance</v>
          </cell>
        </row>
        <row r="222">
          <cell r="D222" t="str">
            <v>09</v>
          </cell>
          <cell r="E222" t="str">
            <v>Other</v>
          </cell>
        </row>
        <row r="223">
          <cell r="D223" t="str">
            <v>09.990</v>
          </cell>
          <cell r="E223" t="str">
            <v>Other</v>
          </cell>
        </row>
        <row r="224">
          <cell r="D224" t="str">
            <v>09.990.1000</v>
          </cell>
          <cell r="E224" t="str">
            <v>Other - recoverable cost</v>
          </cell>
        </row>
        <row r="225">
          <cell r="D225" t="str">
            <v>09.990.2000</v>
          </cell>
          <cell r="E225" t="str">
            <v>Other - non recoverable cost</v>
          </cell>
        </row>
        <row r="226">
          <cell r="D226">
            <v>0</v>
          </cell>
          <cell r="E226" t="str">
            <v>Total</v>
          </cell>
        </row>
        <row r="227">
          <cell r="D227">
            <v>0</v>
          </cell>
          <cell r="E227">
            <v>0</v>
          </cell>
        </row>
        <row r="228">
          <cell r="D228">
            <v>0</v>
          </cell>
          <cell r="E228" t="str">
            <v>Check</v>
          </cell>
        </row>
        <row r="229">
          <cell r="D229">
            <v>0</v>
          </cell>
          <cell r="E229">
            <v>0</v>
          </cell>
        </row>
        <row r="230">
          <cell r="D230">
            <v>0</v>
          </cell>
          <cell r="E230">
            <v>0</v>
          </cell>
        </row>
        <row r="231">
          <cell r="D231">
            <v>0</v>
          </cell>
          <cell r="E231">
            <v>0</v>
          </cell>
        </row>
        <row r="232">
          <cell r="D232">
            <v>0</v>
          </cell>
          <cell r="E232">
            <v>0</v>
          </cell>
        </row>
        <row r="233">
          <cell r="D233">
            <v>0</v>
          </cell>
          <cell r="E233">
            <v>0</v>
          </cell>
        </row>
        <row r="234">
          <cell r="D234">
            <v>0</v>
          </cell>
          <cell r="E234">
            <v>0</v>
          </cell>
        </row>
        <row r="235">
          <cell r="D235">
            <v>0</v>
          </cell>
          <cell r="E235">
            <v>0</v>
          </cell>
        </row>
        <row r="236">
          <cell r="D236">
            <v>0</v>
          </cell>
          <cell r="E236">
            <v>0</v>
          </cell>
        </row>
        <row r="237">
          <cell r="D237">
            <v>0</v>
          </cell>
          <cell r="E237">
            <v>0</v>
          </cell>
        </row>
        <row r="238">
          <cell r="D238">
            <v>0</v>
          </cell>
          <cell r="E238">
            <v>0</v>
          </cell>
        </row>
        <row r="239">
          <cell r="D239">
            <v>0</v>
          </cell>
          <cell r="E239">
            <v>0</v>
          </cell>
        </row>
        <row r="240">
          <cell r="D240">
            <v>0</v>
          </cell>
          <cell r="E240">
            <v>0</v>
          </cell>
        </row>
        <row r="241">
          <cell r="D241">
            <v>0</v>
          </cell>
          <cell r="E241">
            <v>0</v>
          </cell>
        </row>
        <row r="242">
          <cell r="D242">
            <v>0</v>
          </cell>
          <cell r="E242">
            <v>0</v>
          </cell>
        </row>
        <row r="243">
          <cell r="D243">
            <v>0</v>
          </cell>
          <cell r="E243">
            <v>0</v>
          </cell>
        </row>
        <row r="244">
          <cell r="D244">
            <v>0</v>
          </cell>
          <cell r="E244">
            <v>0</v>
          </cell>
        </row>
        <row r="245">
          <cell r="D245">
            <v>0</v>
          </cell>
          <cell r="E245">
            <v>0</v>
          </cell>
        </row>
        <row r="246">
          <cell r="D246">
            <v>0</v>
          </cell>
          <cell r="E246">
            <v>0</v>
          </cell>
        </row>
        <row r="247">
          <cell r="D247">
            <v>0</v>
          </cell>
          <cell r="E247">
            <v>0</v>
          </cell>
        </row>
        <row r="248">
          <cell r="D248">
            <v>0</v>
          </cell>
          <cell r="E248">
            <v>0</v>
          </cell>
        </row>
        <row r="249">
          <cell r="D249">
            <v>0</v>
          </cell>
          <cell r="E249">
            <v>0</v>
          </cell>
        </row>
        <row r="250">
          <cell r="D250">
            <v>0</v>
          </cell>
          <cell r="E250">
            <v>0</v>
          </cell>
        </row>
        <row r="251">
          <cell r="D251">
            <v>0</v>
          </cell>
          <cell r="E251">
            <v>0</v>
          </cell>
        </row>
        <row r="252">
          <cell r="D252">
            <v>0</v>
          </cell>
          <cell r="E252">
            <v>0</v>
          </cell>
        </row>
        <row r="253">
          <cell r="D253">
            <v>0</v>
          </cell>
          <cell r="E253">
            <v>0</v>
          </cell>
        </row>
        <row r="254">
          <cell r="D254">
            <v>0</v>
          </cell>
          <cell r="E254">
            <v>0</v>
          </cell>
        </row>
        <row r="255">
          <cell r="D255">
            <v>0</v>
          </cell>
          <cell r="E255">
            <v>0</v>
          </cell>
        </row>
        <row r="256">
          <cell r="D256">
            <v>0</v>
          </cell>
          <cell r="E256">
            <v>0</v>
          </cell>
        </row>
        <row r="257">
          <cell r="D257">
            <v>0</v>
          </cell>
          <cell r="E257">
            <v>0</v>
          </cell>
        </row>
        <row r="258">
          <cell r="D258">
            <v>0</v>
          </cell>
          <cell r="E258">
            <v>0</v>
          </cell>
        </row>
        <row r="259">
          <cell r="D259">
            <v>0</v>
          </cell>
          <cell r="E259">
            <v>0</v>
          </cell>
        </row>
        <row r="260">
          <cell r="D260">
            <v>0</v>
          </cell>
          <cell r="E260">
            <v>0</v>
          </cell>
        </row>
        <row r="261">
          <cell r="D261">
            <v>0</v>
          </cell>
          <cell r="E261">
            <v>0</v>
          </cell>
        </row>
        <row r="262">
          <cell r="D262">
            <v>0</v>
          </cell>
          <cell r="E262">
            <v>0</v>
          </cell>
        </row>
        <row r="263">
          <cell r="D263">
            <v>0</v>
          </cell>
          <cell r="E263">
            <v>0</v>
          </cell>
        </row>
        <row r="264">
          <cell r="D264">
            <v>0</v>
          </cell>
          <cell r="E264">
            <v>0</v>
          </cell>
        </row>
        <row r="265">
          <cell r="D265">
            <v>0</v>
          </cell>
          <cell r="E265">
            <v>0</v>
          </cell>
        </row>
        <row r="266">
          <cell r="D266">
            <v>0</v>
          </cell>
          <cell r="E266">
            <v>0</v>
          </cell>
        </row>
        <row r="267">
          <cell r="D267">
            <v>0</v>
          </cell>
          <cell r="E267">
            <v>0</v>
          </cell>
        </row>
        <row r="268">
          <cell r="D268">
            <v>0</v>
          </cell>
          <cell r="E268">
            <v>0</v>
          </cell>
        </row>
        <row r="269">
          <cell r="D269">
            <v>0</v>
          </cell>
          <cell r="E269">
            <v>0</v>
          </cell>
        </row>
        <row r="270">
          <cell r="D270">
            <v>0</v>
          </cell>
          <cell r="E270">
            <v>0</v>
          </cell>
        </row>
        <row r="271">
          <cell r="D271">
            <v>0</v>
          </cell>
          <cell r="E271">
            <v>0</v>
          </cell>
        </row>
        <row r="272">
          <cell r="D272">
            <v>0</v>
          </cell>
          <cell r="E272">
            <v>0</v>
          </cell>
        </row>
        <row r="273">
          <cell r="D273">
            <v>0</v>
          </cell>
          <cell r="E273">
            <v>0</v>
          </cell>
        </row>
        <row r="274">
          <cell r="D274">
            <v>0</v>
          </cell>
          <cell r="E274">
            <v>0</v>
          </cell>
        </row>
        <row r="275">
          <cell r="D275">
            <v>0</v>
          </cell>
          <cell r="E275">
            <v>0</v>
          </cell>
        </row>
        <row r="276">
          <cell r="D276">
            <v>0</v>
          </cell>
          <cell r="E276">
            <v>0</v>
          </cell>
        </row>
        <row r="277">
          <cell r="D277">
            <v>0</v>
          </cell>
          <cell r="E277">
            <v>0</v>
          </cell>
        </row>
        <row r="278">
          <cell r="D278">
            <v>0</v>
          </cell>
          <cell r="E278">
            <v>0</v>
          </cell>
        </row>
        <row r="279">
          <cell r="D279">
            <v>0</v>
          </cell>
          <cell r="E279">
            <v>0</v>
          </cell>
        </row>
        <row r="280">
          <cell r="D280">
            <v>0</v>
          </cell>
          <cell r="E280">
            <v>0</v>
          </cell>
        </row>
        <row r="281">
          <cell r="D281">
            <v>0</v>
          </cell>
          <cell r="E281">
            <v>0</v>
          </cell>
        </row>
        <row r="282">
          <cell r="D282">
            <v>0</v>
          </cell>
          <cell r="E282">
            <v>0</v>
          </cell>
        </row>
        <row r="283">
          <cell r="D283">
            <v>0</v>
          </cell>
          <cell r="E283">
            <v>0</v>
          </cell>
        </row>
        <row r="284">
          <cell r="D284">
            <v>0</v>
          </cell>
          <cell r="E284">
            <v>0</v>
          </cell>
        </row>
        <row r="285">
          <cell r="D285">
            <v>0</v>
          </cell>
          <cell r="E285">
            <v>0</v>
          </cell>
        </row>
        <row r="286">
          <cell r="D286">
            <v>0</v>
          </cell>
          <cell r="E286">
            <v>0</v>
          </cell>
        </row>
        <row r="287">
          <cell r="D287">
            <v>0</v>
          </cell>
          <cell r="E287">
            <v>0</v>
          </cell>
        </row>
        <row r="288">
          <cell r="D288">
            <v>0</v>
          </cell>
          <cell r="E288">
            <v>0</v>
          </cell>
        </row>
        <row r="289">
          <cell r="D289">
            <v>0</v>
          </cell>
          <cell r="E289">
            <v>0</v>
          </cell>
        </row>
        <row r="290">
          <cell r="D290">
            <v>0</v>
          </cell>
          <cell r="E290">
            <v>0</v>
          </cell>
        </row>
        <row r="291">
          <cell r="D291">
            <v>0</v>
          </cell>
          <cell r="E291">
            <v>0</v>
          </cell>
        </row>
        <row r="292">
          <cell r="D292">
            <v>0</v>
          </cell>
          <cell r="E292">
            <v>0</v>
          </cell>
        </row>
        <row r="293">
          <cell r="D293">
            <v>0</v>
          </cell>
          <cell r="E293">
            <v>0</v>
          </cell>
        </row>
        <row r="294">
          <cell r="D294">
            <v>0</v>
          </cell>
          <cell r="E294">
            <v>0</v>
          </cell>
        </row>
        <row r="295">
          <cell r="D295">
            <v>0</v>
          </cell>
          <cell r="E295">
            <v>0</v>
          </cell>
        </row>
        <row r="296">
          <cell r="D296">
            <v>0</v>
          </cell>
          <cell r="E296">
            <v>0</v>
          </cell>
        </row>
        <row r="297">
          <cell r="D297">
            <v>0</v>
          </cell>
          <cell r="E297">
            <v>0</v>
          </cell>
        </row>
        <row r="298">
          <cell r="D298">
            <v>0</v>
          </cell>
          <cell r="E298">
            <v>0</v>
          </cell>
        </row>
        <row r="299">
          <cell r="D299">
            <v>0</v>
          </cell>
          <cell r="E299">
            <v>0</v>
          </cell>
        </row>
        <row r="300">
          <cell r="D300">
            <v>0</v>
          </cell>
          <cell r="E300">
            <v>0</v>
          </cell>
        </row>
        <row r="301">
          <cell r="D301">
            <v>0</v>
          </cell>
          <cell r="E301">
            <v>0</v>
          </cell>
        </row>
        <row r="302">
          <cell r="D302">
            <v>0</v>
          </cell>
          <cell r="E302">
            <v>0</v>
          </cell>
        </row>
        <row r="303">
          <cell r="D303">
            <v>0</v>
          </cell>
          <cell r="E303">
            <v>0</v>
          </cell>
        </row>
        <row r="304">
          <cell r="D304">
            <v>0</v>
          </cell>
          <cell r="E304">
            <v>0</v>
          </cell>
        </row>
        <row r="305">
          <cell r="D305">
            <v>0</v>
          </cell>
          <cell r="E305">
            <v>0</v>
          </cell>
        </row>
        <row r="306">
          <cell r="D306">
            <v>0</v>
          </cell>
          <cell r="E306">
            <v>0</v>
          </cell>
        </row>
        <row r="307">
          <cell r="D307">
            <v>0</v>
          </cell>
          <cell r="E307">
            <v>0</v>
          </cell>
        </row>
        <row r="308">
          <cell r="D308">
            <v>0</v>
          </cell>
          <cell r="E308">
            <v>0</v>
          </cell>
        </row>
        <row r="309">
          <cell r="D309">
            <v>0</v>
          </cell>
          <cell r="E309">
            <v>0</v>
          </cell>
        </row>
      </sheetData>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 Details"/>
      <sheetName val="01"/>
      <sheetName val="02"/>
      <sheetName val="03"/>
      <sheetName val="04"/>
      <sheetName val="05"/>
      <sheetName val="06"/>
      <sheetName val="07"/>
      <sheetName val="08"/>
      <sheetName val="09"/>
      <sheetName val="10"/>
      <sheetName val="11"/>
      <sheetName val="12"/>
      <sheetName val="13"/>
      <sheetName val="14"/>
      <sheetName val="Lists"/>
      <sheetName val="Check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B4" t="str">
            <v>DSC - Kier</v>
          </cell>
          <cell r="U4" t="str">
            <v xml:space="preserve"> </v>
          </cell>
          <cell r="V4" t="str">
            <v>PC</v>
          </cell>
          <cell r="Y4" t="str">
            <v>Yes</v>
          </cell>
        </row>
        <row r="5">
          <cell r="B5" t="str">
            <v>Highways England</v>
          </cell>
          <cell r="U5" t="str">
            <v>PSC Option E (ECI) Works</v>
          </cell>
          <cell r="Y5" t="str">
            <v>No</v>
          </cell>
        </row>
        <row r="6">
          <cell r="B6" t="str">
            <v>Lot 01 - Eurovia Infrastructure Limited</v>
          </cell>
          <cell r="U6" t="str">
            <v>TSC Option E (Emergency Works)</v>
          </cell>
        </row>
        <row r="7">
          <cell r="B7" t="str">
            <v>Lot 02 - Taziker Industrial</v>
          </cell>
          <cell r="U7" t="str">
            <v>TSC Option C</v>
          </cell>
        </row>
        <row r="8">
          <cell r="B8" t="str">
            <v>Lot 03 - J McCann</v>
          </cell>
        </row>
        <row r="9">
          <cell r="B9" t="str">
            <v>Lot 05 - Carnell Support Services</v>
          </cell>
        </row>
        <row r="10">
          <cell r="B10" t="str">
            <v>Lot 05 - Interserve Construction Limited</v>
          </cell>
        </row>
        <row r="11">
          <cell r="B11" t="str">
            <v>Lot 05 - North Midland Construction PLC</v>
          </cell>
        </row>
        <row r="12">
          <cell r="B12" t="str">
            <v>Lot 06 - VolkerLaser</v>
          </cell>
        </row>
        <row r="13">
          <cell r="B13" t="str">
            <v>Lot 07 - Ground Control</v>
          </cell>
        </row>
        <row r="14">
          <cell r="B14" t="str">
            <v>Lot 08 - Jointline</v>
          </cell>
        </row>
        <row r="15">
          <cell r="B15" t="str">
            <v>Lot 08 - Wilson &amp; Scott (Highways) Ltd.</v>
          </cell>
        </row>
        <row r="16">
          <cell r="B16" t="str">
            <v>Lot 08 - WJ North Ltd</v>
          </cell>
        </row>
        <row r="17">
          <cell r="B17" t="str">
            <v>Lot 09 - Hanson Contracting</v>
          </cell>
        </row>
        <row r="18">
          <cell r="B18" t="str">
            <v>Lot 09 - Tarmac</v>
          </cell>
        </row>
        <row r="19">
          <cell r="B19" t="str">
            <v>Lot 10 - H W Martin Safety Fencing</v>
          </cell>
        </row>
        <row r="20">
          <cell r="B20" t="str">
            <v>Lot 10 - Joe Roocroft and Sons</v>
          </cell>
        </row>
        <row r="21">
          <cell r="B21" t="str">
            <v>Lot 11 - Balvac</v>
          </cell>
        </row>
        <row r="22">
          <cell r="B22" t="str">
            <v>Lot 11 - VolkerLaser</v>
          </cell>
        </row>
        <row r="23">
          <cell r="B23" t="str">
            <v>Lot 12 - J McCann</v>
          </cell>
        </row>
        <row r="24">
          <cell r="B24" t="str">
            <v>Lot 13 - Carillion Traffic Management</v>
          </cell>
        </row>
        <row r="25">
          <cell r="B25" t="str">
            <v>Lot 13 - Chevron Traffic Management</v>
          </cell>
        </row>
        <row r="26">
          <cell r="B26" t="str">
            <v>Lot 13 - H W Martin (Traffic Management) Ltd</v>
          </cell>
        </row>
        <row r="27">
          <cell r="B27" t="str">
            <v>Lot 14 - Carnell Support Services</v>
          </cell>
        </row>
        <row r="28">
          <cell r="B28" t="str">
            <v>Lot 14 - Forkers Ltd</v>
          </cell>
        </row>
        <row r="29">
          <cell r="B29" t="str">
            <v>N/A</v>
          </cell>
        </row>
        <row r="30">
          <cell r="B30" t="str">
            <v>TBC</v>
          </cell>
        </row>
        <row r="35">
          <cell r="E35" t="str">
            <v>Ella Logan</v>
          </cell>
        </row>
        <row r="36">
          <cell r="E36" t="str">
            <v>Stephen Booth</v>
          </cell>
        </row>
        <row r="37">
          <cell r="E37" t="str">
            <v>Sam Slater</v>
          </cell>
        </row>
        <row r="38">
          <cell r="E38" t="str">
            <v>Belinda Fowler</v>
          </cell>
        </row>
      </sheetData>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aw Data"/>
      <sheetName val="Commodity Cost Input"/>
      <sheetName val="Commodity Cost Summary (L3)"/>
      <sheetName val="Commodity Cost Codes"/>
      <sheetName val="DP Convert"/>
      <sheetName val="Staff"/>
      <sheetName val="Labour"/>
    </sheetNames>
    <sheetDataSet>
      <sheetData sheetId="0"/>
      <sheetData sheetId="1"/>
      <sheetData sheetId="2"/>
      <sheetData sheetId="3"/>
      <sheetData sheetId="4"/>
      <sheetData sheetId="5">
        <row r="5">
          <cell r="A5" t="str">
            <v>L01001</v>
          </cell>
          <cell r="B5" t="str">
            <v>01.100</v>
          </cell>
        </row>
        <row r="6">
          <cell r="A6" t="str">
            <v>L01002</v>
          </cell>
          <cell r="B6" t="str">
            <v>01.100.3000</v>
          </cell>
        </row>
        <row r="7">
          <cell r="A7" t="str">
            <v>L01003</v>
          </cell>
          <cell r="B7" t="str">
            <v>01.100.3000</v>
          </cell>
        </row>
        <row r="8">
          <cell r="A8" t="str">
            <v>L02001</v>
          </cell>
          <cell r="B8" t="str">
            <v>01.100.2000</v>
          </cell>
        </row>
        <row r="9">
          <cell r="A9" t="str">
            <v>L03001</v>
          </cell>
          <cell r="B9" t="str">
            <v>01.100.3000</v>
          </cell>
        </row>
        <row r="10">
          <cell r="A10" t="str">
            <v>L04001</v>
          </cell>
          <cell r="B10" t="str">
            <v>01.300.3000</v>
          </cell>
        </row>
        <row r="11">
          <cell r="A11" t="str">
            <v>L05001</v>
          </cell>
          <cell r="B11" t="str">
            <v>01.100.3000</v>
          </cell>
        </row>
        <row r="12">
          <cell r="A12" t="str">
            <v>L05002</v>
          </cell>
          <cell r="B12" t="str">
            <v>01.100.3000</v>
          </cell>
        </row>
        <row r="13">
          <cell r="A13" t="str">
            <v>L06001</v>
          </cell>
          <cell r="B13" t="str">
            <v>01.100.2000</v>
          </cell>
        </row>
        <row r="14">
          <cell r="A14" t="str">
            <v>L07001</v>
          </cell>
          <cell r="B14" t="str">
            <v>01.100.2000</v>
          </cell>
        </row>
        <row r="15">
          <cell r="A15" t="str">
            <v>L08001</v>
          </cell>
          <cell r="B15" t="str">
            <v>01.100.3000</v>
          </cell>
        </row>
        <row r="16">
          <cell r="A16" t="str">
            <v>L09001</v>
          </cell>
          <cell r="B16" t="str">
            <v>01.100.2000</v>
          </cell>
        </row>
        <row r="17">
          <cell r="A17" t="str">
            <v>L10001</v>
          </cell>
          <cell r="B17" t="str">
            <v>01.100.2000</v>
          </cell>
        </row>
        <row r="18">
          <cell r="A18" t="str">
            <v>L11001</v>
          </cell>
          <cell r="B18" t="str">
            <v>01.100.3000</v>
          </cell>
        </row>
        <row r="19">
          <cell r="A19" t="str">
            <v>L12001</v>
          </cell>
          <cell r="B19" t="str">
            <v>01.100.2000</v>
          </cell>
        </row>
        <row r="20">
          <cell r="A20" t="str">
            <v>L13001</v>
          </cell>
          <cell r="B20" t="str">
            <v>01.100.2000</v>
          </cell>
        </row>
        <row r="21">
          <cell r="A21" t="str">
            <v>L14001</v>
          </cell>
          <cell r="B21" t="str">
            <v>01.100.2000</v>
          </cell>
        </row>
        <row r="22">
          <cell r="A22" t="str">
            <v>L14002</v>
          </cell>
          <cell r="B22" t="str">
            <v>01.100.1000</v>
          </cell>
        </row>
        <row r="23">
          <cell r="A23" t="str">
            <v>L15001</v>
          </cell>
          <cell r="B23" t="str">
            <v>01.100.2000</v>
          </cell>
        </row>
        <row r="24">
          <cell r="A24" t="str">
            <v>L15002</v>
          </cell>
          <cell r="B24" t="str">
            <v>01.100.2000</v>
          </cell>
        </row>
        <row r="25">
          <cell r="A25" t="str">
            <v>L15003</v>
          </cell>
          <cell r="B25" t="str">
            <v>01.100.2000</v>
          </cell>
        </row>
        <row r="26">
          <cell r="A26" t="str">
            <v>L15004</v>
          </cell>
          <cell r="B26" t="str">
            <v>01.100.2000</v>
          </cell>
        </row>
        <row r="27">
          <cell r="A27" t="str">
            <v>L15005</v>
          </cell>
          <cell r="B27" t="str">
            <v>01.100.2000</v>
          </cell>
        </row>
        <row r="28">
          <cell r="A28" t="str">
            <v>L15006</v>
          </cell>
          <cell r="B28" t="str">
            <v>01.100.2000</v>
          </cell>
        </row>
        <row r="29">
          <cell r="A29" t="str">
            <v>L16001</v>
          </cell>
          <cell r="B29" t="str">
            <v>01.100.2000</v>
          </cell>
        </row>
        <row r="30">
          <cell r="A30" t="str">
            <v>L17001</v>
          </cell>
          <cell r="B30" t="str">
            <v>01.100.1000</v>
          </cell>
        </row>
        <row r="31">
          <cell r="A31" t="str">
            <v>L17002</v>
          </cell>
          <cell r="B31" t="str">
            <v>01.100.3000</v>
          </cell>
        </row>
        <row r="32">
          <cell r="A32" t="str">
            <v>L18001</v>
          </cell>
          <cell r="B32" t="str">
            <v>01.100.1000</v>
          </cell>
        </row>
        <row r="33">
          <cell r="A33" t="str">
            <v>L20001</v>
          </cell>
          <cell r="B33" t="str">
            <v>01.300.2000</v>
          </cell>
        </row>
        <row r="34">
          <cell r="A34" t="str">
            <v>L21001</v>
          </cell>
          <cell r="B34" t="str">
            <v>01.100.2000</v>
          </cell>
        </row>
        <row r="35">
          <cell r="A35" t="str">
            <v>L22001</v>
          </cell>
          <cell r="B35" t="str">
            <v>01.100.2000</v>
          </cell>
        </row>
        <row r="36">
          <cell r="A36" t="str">
            <v>L23001</v>
          </cell>
          <cell r="B36" t="str">
            <v>01.100.2000</v>
          </cell>
        </row>
        <row r="37">
          <cell r="A37" t="str">
            <v>L24001</v>
          </cell>
          <cell r="B37" t="str">
            <v>01.100.1000</v>
          </cell>
        </row>
        <row r="38">
          <cell r="A38" t="str">
            <v>L30001</v>
          </cell>
          <cell r="B38" t="str">
            <v>01.100.1000</v>
          </cell>
        </row>
        <row r="39">
          <cell r="A39" t="str">
            <v>L34001</v>
          </cell>
          <cell r="B39" t="str">
            <v>01.100.2000</v>
          </cell>
        </row>
        <row r="40">
          <cell r="A40" t="str">
            <v>L40001</v>
          </cell>
          <cell r="B40" t="str">
            <v>01.300.</v>
          </cell>
        </row>
        <row r="41">
          <cell r="A41" t="str">
            <v>L40002</v>
          </cell>
          <cell r="B41" t="str">
            <v>01.300.6000</v>
          </cell>
        </row>
        <row r="42">
          <cell r="A42" t="str">
            <v>L40003</v>
          </cell>
          <cell r="B42" t="str">
            <v>01.300.1000</v>
          </cell>
        </row>
        <row r="43">
          <cell r="A43" t="str">
            <v>L40102</v>
          </cell>
          <cell r="B43" t="str">
            <v>01.300.2000</v>
          </cell>
        </row>
        <row r="44">
          <cell r="A44" t="str">
            <v>L40103</v>
          </cell>
          <cell r="B44" t="str">
            <v>01.300.1000</v>
          </cell>
        </row>
        <row r="45">
          <cell r="A45" t="str">
            <v>L40104</v>
          </cell>
          <cell r="B45" t="str">
            <v>01.300.1000</v>
          </cell>
        </row>
        <row r="46">
          <cell r="A46" t="str">
            <v>L40105</v>
          </cell>
          <cell r="B46" t="str">
            <v>01.300.</v>
          </cell>
        </row>
        <row r="47">
          <cell r="A47" t="str">
            <v>L40999</v>
          </cell>
          <cell r="B47" t="str">
            <v>01.300.</v>
          </cell>
        </row>
        <row r="48">
          <cell r="A48" t="str">
            <v>L41001</v>
          </cell>
          <cell r="B48" t="str">
            <v>01.300.</v>
          </cell>
        </row>
        <row r="49">
          <cell r="A49" t="str">
            <v>L42010</v>
          </cell>
          <cell r="B49" t="str">
            <v>01.300.5000</v>
          </cell>
        </row>
        <row r="50">
          <cell r="A50" t="str">
            <v>L51001</v>
          </cell>
          <cell r="B50" t="str">
            <v>01.200.1000</v>
          </cell>
        </row>
        <row r="51">
          <cell r="A51" t="str">
            <v>L52001</v>
          </cell>
          <cell r="B51" t="str">
            <v>01.200.2000</v>
          </cell>
        </row>
        <row r="52">
          <cell r="A52" t="str">
            <v>L53001</v>
          </cell>
          <cell r="B52" t="str">
            <v>01.200.3000</v>
          </cell>
        </row>
        <row r="53">
          <cell r="A53" t="str">
            <v>L53002</v>
          </cell>
          <cell r="B53" t="str">
            <v>01.200.3000</v>
          </cell>
        </row>
        <row r="54">
          <cell r="A54" t="str">
            <v>L55001</v>
          </cell>
          <cell r="B54" t="str">
            <v>01.200.3000</v>
          </cell>
        </row>
        <row r="55">
          <cell r="A55" t="str">
            <v>L56001</v>
          </cell>
          <cell r="B55" t="str">
            <v>01.200.2000</v>
          </cell>
        </row>
        <row r="56">
          <cell r="A56" t="str">
            <v>L57001</v>
          </cell>
          <cell r="B56" t="str">
            <v>01.200.2000</v>
          </cell>
        </row>
        <row r="57">
          <cell r="A57" t="str">
            <v>L57002</v>
          </cell>
          <cell r="B57" t="str">
            <v>01.200.1000</v>
          </cell>
        </row>
        <row r="58">
          <cell r="A58" t="str">
            <v>L58001</v>
          </cell>
          <cell r="B58" t="str">
            <v>01.200.3000</v>
          </cell>
        </row>
        <row r="59">
          <cell r="A59" t="str">
            <v>L59001</v>
          </cell>
          <cell r="B59" t="str">
            <v>01.200.2000</v>
          </cell>
        </row>
        <row r="60">
          <cell r="A60" t="str">
            <v>L60001</v>
          </cell>
          <cell r="B60" t="str">
            <v>01.200.2000</v>
          </cell>
        </row>
        <row r="61">
          <cell r="A61" t="str">
            <v>L61001</v>
          </cell>
          <cell r="B61" t="str">
            <v>01.200.3000</v>
          </cell>
        </row>
        <row r="62">
          <cell r="A62" t="str">
            <v>L62001</v>
          </cell>
          <cell r="B62" t="str">
            <v>01.200.2000</v>
          </cell>
        </row>
        <row r="63">
          <cell r="A63" t="str">
            <v>L63001</v>
          </cell>
          <cell r="B63" t="str">
            <v>01.200.2000</v>
          </cell>
        </row>
        <row r="64">
          <cell r="A64" t="str">
            <v>L64001</v>
          </cell>
          <cell r="B64" t="str">
            <v>01.200.2000</v>
          </cell>
        </row>
        <row r="65">
          <cell r="A65" t="str">
            <v>L65001</v>
          </cell>
          <cell r="B65" t="str">
            <v>01.200.2000</v>
          </cell>
        </row>
        <row r="66">
          <cell r="A66" t="str">
            <v>L65002</v>
          </cell>
          <cell r="B66" t="str">
            <v>01.200.2000</v>
          </cell>
        </row>
        <row r="67">
          <cell r="A67" t="str">
            <v>L65003</v>
          </cell>
          <cell r="B67" t="str">
            <v>01.200.2000</v>
          </cell>
        </row>
        <row r="68">
          <cell r="A68" t="str">
            <v>L65004</v>
          </cell>
          <cell r="B68" t="str">
            <v>01.200.2000</v>
          </cell>
        </row>
        <row r="69">
          <cell r="A69" t="str">
            <v>L66001</v>
          </cell>
          <cell r="B69" t="str">
            <v>01.200.2000</v>
          </cell>
        </row>
        <row r="70">
          <cell r="A70" t="str">
            <v>L67001</v>
          </cell>
          <cell r="B70" t="str">
            <v>01.200.1000</v>
          </cell>
        </row>
        <row r="71">
          <cell r="A71" t="str">
            <v>L68010</v>
          </cell>
          <cell r="B71" t="str">
            <v>01.300.3000</v>
          </cell>
        </row>
        <row r="72">
          <cell r="A72" t="str">
            <v>L68020</v>
          </cell>
          <cell r="B72" t="str">
            <v>01.300.1000</v>
          </cell>
        </row>
        <row r="73">
          <cell r="A73" t="str">
            <v>L68030</v>
          </cell>
          <cell r="B73" t="str">
            <v>01.100.1000</v>
          </cell>
        </row>
        <row r="74">
          <cell r="A74" t="str">
            <v>L68040</v>
          </cell>
          <cell r="B74" t="str">
            <v>01.100.2000</v>
          </cell>
        </row>
        <row r="75">
          <cell r="A75" t="str">
            <v>L68050</v>
          </cell>
          <cell r="B75" t="str">
            <v>01.100.2000</v>
          </cell>
        </row>
        <row r="76">
          <cell r="A76" t="str">
            <v>L68060</v>
          </cell>
          <cell r="B76" t="str">
            <v>01.100.2000</v>
          </cell>
        </row>
        <row r="77">
          <cell r="A77" t="str">
            <v>L68070</v>
          </cell>
          <cell r="B77" t="str">
            <v>01.100.2000</v>
          </cell>
        </row>
        <row r="78">
          <cell r="A78" t="str">
            <v>L68080</v>
          </cell>
          <cell r="B78" t="str">
            <v>01.100.2000</v>
          </cell>
        </row>
        <row r="79">
          <cell r="A79" t="str">
            <v>L68090</v>
          </cell>
          <cell r="B79" t="str">
            <v>01.200.2000</v>
          </cell>
        </row>
        <row r="80">
          <cell r="A80" t="str">
            <v>L68100</v>
          </cell>
          <cell r="B80" t="str">
            <v>01.100.3000</v>
          </cell>
        </row>
        <row r="81">
          <cell r="A81" t="str">
            <v>L68110</v>
          </cell>
          <cell r="B81" t="str">
            <v>01.100.3000</v>
          </cell>
        </row>
        <row r="82">
          <cell r="A82" t="str">
            <v>L68120</v>
          </cell>
          <cell r="B82" t="str">
            <v>01.300.1000</v>
          </cell>
        </row>
        <row r="83">
          <cell r="A83" t="str">
            <v>L68130</v>
          </cell>
          <cell r="B83" t="str">
            <v>01.300.1000</v>
          </cell>
        </row>
        <row r="84">
          <cell r="A84" t="str">
            <v>L70001</v>
          </cell>
          <cell r="B84" t="str">
            <v>01.300.2000</v>
          </cell>
        </row>
        <row r="85">
          <cell r="A85" t="str">
            <v>L71001</v>
          </cell>
          <cell r="B85" t="str">
            <v>01.200.2000</v>
          </cell>
        </row>
        <row r="86">
          <cell r="A86" t="str">
            <v>L72001</v>
          </cell>
          <cell r="B86" t="str">
            <v>01.200.2000</v>
          </cell>
        </row>
        <row r="87">
          <cell r="A87" t="str">
            <v>L73001</v>
          </cell>
          <cell r="B87" t="str">
            <v>01.200.2000</v>
          </cell>
        </row>
        <row r="88">
          <cell r="A88" t="str">
            <v>L74001</v>
          </cell>
          <cell r="B88" t="str">
            <v>01.200.1000</v>
          </cell>
        </row>
        <row r="89">
          <cell r="A89" t="str">
            <v>L80001</v>
          </cell>
          <cell r="B89" t="str">
            <v>01.200.1000</v>
          </cell>
        </row>
        <row r="90">
          <cell r="A90" t="str">
            <v>L81001</v>
          </cell>
          <cell r="B90" t="str">
            <v>01.200.2000</v>
          </cell>
        </row>
        <row r="91">
          <cell r="A91" t="str">
            <v>L82001</v>
          </cell>
          <cell r="B91" t="str">
            <v>01.200.2000</v>
          </cell>
        </row>
        <row r="92">
          <cell r="A92" t="str">
            <v>L83001</v>
          </cell>
          <cell r="B92" t="str">
            <v>01.200.2000</v>
          </cell>
        </row>
        <row r="93">
          <cell r="A93" t="str">
            <v>L84001</v>
          </cell>
          <cell r="B93" t="str">
            <v>01.200.2000</v>
          </cell>
        </row>
        <row r="94">
          <cell r="A94" t="str">
            <v>L85001</v>
          </cell>
          <cell r="B94" t="str">
            <v>01.200.1000</v>
          </cell>
        </row>
        <row r="95">
          <cell r="A95" t="str">
            <v>L99999</v>
          </cell>
          <cell r="B95" t="str">
            <v>01.990.1000</v>
          </cell>
        </row>
        <row r="96">
          <cell r="A96" t="str">
            <v>LA1001</v>
          </cell>
          <cell r="B96" t="str">
            <v>01.990.1000</v>
          </cell>
        </row>
        <row r="97">
          <cell r="A97" t="str">
            <v>LA9999</v>
          </cell>
          <cell r="B97" t="str">
            <v>01.990.1000</v>
          </cell>
        </row>
        <row r="98">
          <cell r="A98" t="str">
            <v>M01010</v>
          </cell>
          <cell r="B98" t="str">
            <v>03.100.1000</v>
          </cell>
        </row>
        <row r="99">
          <cell r="A99" t="str">
            <v>M01020</v>
          </cell>
          <cell r="B99" t="str">
            <v>03.100.1000</v>
          </cell>
        </row>
        <row r="100">
          <cell r="A100" t="str">
            <v>M01030</v>
          </cell>
          <cell r="B100" t="str">
            <v>03.100.1000</v>
          </cell>
        </row>
        <row r="101">
          <cell r="A101" t="str">
            <v>M01040</v>
          </cell>
          <cell r="B101" t="str">
            <v>03.100.1000</v>
          </cell>
        </row>
        <row r="102">
          <cell r="A102" t="str">
            <v>M01050</v>
          </cell>
          <cell r="B102" t="str">
            <v>03.100.1000</v>
          </cell>
        </row>
        <row r="103">
          <cell r="A103" t="str">
            <v>M01060</v>
          </cell>
          <cell r="B103" t="str">
            <v>03.100.1000</v>
          </cell>
        </row>
        <row r="104">
          <cell r="A104" t="str">
            <v>M02001</v>
          </cell>
          <cell r="B104" t="str">
            <v>03.100.1000</v>
          </cell>
        </row>
        <row r="105">
          <cell r="A105" t="str">
            <v>M02002</v>
          </cell>
          <cell r="B105" t="str">
            <v>03.100.1000</v>
          </cell>
        </row>
        <row r="106">
          <cell r="A106" t="str">
            <v>M02003</v>
          </cell>
          <cell r="B106" t="str">
            <v>03.100.3000</v>
          </cell>
        </row>
        <row r="107">
          <cell r="A107" t="str">
            <v>M02004</v>
          </cell>
          <cell r="B107" t="str">
            <v>03.100.1000</v>
          </cell>
        </row>
        <row r="108">
          <cell r="A108" t="str">
            <v>M03001</v>
          </cell>
          <cell r="B108" t="str">
            <v>03.100.1000</v>
          </cell>
        </row>
        <row r="109">
          <cell r="A109" t="str">
            <v>M04001</v>
          </cell>
          <cell r="B109" t="str">
            <v>03.100.1000</v>
          </cell>
        </row>
        <row r="110">
          <cell r="A110" t="str">
            <v>M04005</v>
          </cell>
          <cell r="B110" t="str">
            <v>03.100.1000</v>
          </cell>
        </row>
        <row r="111">
          <cell r="A111" t="str">
            <v>M04006</v>
          </cell>
          <cell r="B111" t="str">
            <v>03.100.1000</v>
          </cell>
        </row>
        <row r="112">
          <cell r="A112" t="str">
            <v>M04010</v>
          </cell>
          <cell r="B112" t="str">
            <v>03.100.1000</v>
          </cell>
        </row>
        <row r="113">
          <cell r="A113" t="str">
            <v>M04011</v>
          </cell>
          <cell r="B113" t="str">
            <v>03.100.1000</v>
          </cell>
        </row>
        <row r="114">
          <cell r="A114" t="str">
            <v>M04012</v>
          </cell>
          <cell r="B114" t="str">
            <v>03.100.1000</v>
          </cell>
        </row>
        <row r="115">
          <cell r="A115" t="str">
            <v>M04013</v>
          </cell>
          <cell r="B115" t="str">
            <v>03.100.1000</v>
          </cell>
        </row>
        <row r="116">
          <cell r="A116" t="str">
            <v>M04014</v>
          </cell>
          <cell r="B116" t="str">
            <v>03.100.1000</v>
          </cell>
        </row>
        <row r="117">
          <cell r="A117" t="str">
            <v>M04015</v>
          </cell>
          <cell r="B117" t="str">
            <v>03.100.1000</v>
          </cell>
        </row>
        <row r="118">
          <cell r="A118" t="str">
            <v>M04018</v>
          </cell>
          <cell r="B118" t="str">
            <v>03.100.1000</v>
          </cell>
        </row>
        <row r="119">
          <cell r="A119" t="str">
            <v>M04019</v>
          </cell>
          <cell r="B119" t="str">
            <v>03.100.1000</v>
          </cell>
        </row>
        <row r="120">
          <cell r="A120" t="str">
            <v>M04020</v>
          </cell>
          <cell r="B120" t="str">
            <v>03.100.1000</v>
          </cell>
        </row>
        <row r="121">
          <cell r="A121" t="str">
            <v>M04024</v>
          </cell>
          <cell r="B121" t="str">
            <v>03.100.3000</v>
          </cell>
        </row>
        <row r="122">
          <cell r="A122" t="str">
            <v>M04025</v>
          </cell>
          <cell r="B122" t="str">
            <v>03.100.1000</v>
          </cell>
        </row>
        <row r="123">
          <cell r="A123" t="str">
            <v>M04030</v>
          </cell>
          <cell r="B123" t="str">
            <v>03.100.1000</v>
          </cell>
        </row>
        <row r="124">
          <cell r="A124" t="str">
            <v>M04035</v>
          </cell>
          <cell r="B124" t="str">
            <v>03.100.1000</v>
          </cell>
        </row>
        <row r="125">
          <cell r="A125" t="str">
            <v>M04040</v>
          </cell>
          <cell r="B125" t="str">
            <v>03.100.1000</v>
          </cell>
        </row>
        <row r="126">
          <cell r="A126" t="str">
            <v>M04045</v>
          </cell>
          <cell r="B126" t="str">
            <v>03.100.1000</v>
          </cell>
        </row>
        <row r="127">
          <cell r="A127" t="str">
            <v>M04050</v>
          </cell>
          <cell r="B127" t="str">
            <v>03.100.1000</v>
          </cell>
        </row>
        <row r="128">
          <cell r="A128" t="str">
            <v>M04055</v>
          </cell>
          <cell r="B128" t="str">
            <v>03.100.1000</v>
          </cell>
        </row>
        <row r="129">
          <cell r="A129" t="str">
            <v>M04060</v>
          </cell>
          <cell r="B129" t="str">
            <v>03.100.1000</v>
          </cell>
        </row>
        <row r="130">
          <cell r="A130" t="str">
            <v>M04061</v>
          </cell>
          <cell r="B130" t="str">
            <v>03.100.1000</v>
          </cell>
        </row>
        <row r="131">
          <cell r="A131" t="str">
            <v>M04062</v>
          </cell>
          <cell r="B131" t="str">
            <v>03.100.1000</v>
          </cell>
        </row>
        <row r="132">
          <cell r="A132" t="str">
            <v>M04065</v>
          </cell>
          <cell r="B132" t="str">
            <v>03.100.1000</v>
          </cell>
        </row>
        <row r="133">
          <cell r="A133" t="str">
            <v>M04070</v>
          </cell>
          <cell r="B133" t="str">
            <v>03.100.1000</v>
          </cell>
        </row>
        <row r="134">
          <cell r="A134" t="str">
            <v>M04075</v>
          </cell>
          <cell r="B134" t="str">
            <v>03.100.1000</v>
          </cell>
        </row>
        <row r="135">
          <cell r="A135" t="str">
            <v>M04080</v>
          </cell>
          <cell r="B135" t="str">
            <v>03.100.1000</v>
          </cell>
        </row>
        <row r="136">
          <cell r="A136" t="str">
            <v>M04085</v>
          </cell>
          <cell r="B136" t="str">
            <v>03.100.1000</v>
          </cell>
        </row>
        <row r="137">
          <cell r="A137" t="str">
            <v>M04090</v>
          </cell>
          <cell r="B137" t="str">
            <v>03.100.1000</v>
          </cell>
        </row>
        <row r="138">
          <cell r="A138" t="str">
            <v>M04095</v>
          </cell>
          <cell r="B138" t="str">
            <v>03.100.1000</v>
          </cell>
        </row>
        <row r="139">
          <cell r="A139" t="str">
            <v>M04100</v>
          </cell>
          <cell r="B139" t="str">
            <v>03.100.1000</v>
          </cell>
        </row>
        <row r="140">
          <cell r="A140" t="str">
            <v>M04105</v>
          </cell>
          <cell r="B140" t="str">
            <v>03.100.1000</v>
          </cell>
        </row>
        <row r="141">
          <cell r="A141" t="str">
            <v>M04109</v>
          </cell>
          <cell r="B141" t="str">
            <v>03.100.1000</v>
          </cell>
        </row>
        <row r="142">
          <cell r="A142" t="str">
            <v>M04110</v>
          </cell>
          <cell r="B142" t="str">
            <v>03.100.1000</v>
          </cell>
        </row>
        <row r="143">
          <cell r="A143" t="str">
            <v>M04300</v>
          </cell>
          <cell r="B143" t="str">
            <v>03.100.1000</v>
          </cell>
        </row>
        <row r="144">
          <cell r="A144" t="str">
            <v>M04305</v>
          </cell>
          <cell r="B144" t="str">
            <v>03.100.1000</v>
          </cell>
        </row>
        <row r="145">
          <cell r="A145" t="str">
            <v>M04310</v>
          </cell>
          <cell r="B145" t="str">
            <v>03.100.1000</v>
          </cell>
        </row>
        <row r="146">
          <cell r="A146" t="str">
            <v>M04315</v>
          </cell>
          <cell r="B146" t="str">
            <v>03.100.1000</v>
          </cell>
        </row>
        <row r="147">
          <cell r="A147" t="str">
            <v>M04320</v>
          </cell>
          <cell r="B147" t="str">
            <v>03.100.1000</v>
          </cell>
        </row>
        <row r="148">
          <cell r="A148" t="str">
            <v>M04325</v>
          </cell>
          <cell r="B148" t="str">
            <v>03.100.1000</v>
          </cell>
        </row>
        <row r="149">
          <cell r="A149" t="str">
            <v>M04330</v>
          </cell>
          <cell r="B149" t="str">
            <v>03.100.1000</v>
          </cell>
        </row>
        <row r="150">
          <cell r="A150" t="str">
            <v>M04400</v>
          </cell>
          <cell r="B150" t="str">
            <v>03.100.1000</v>
          </cell>
        </row>
        <row r="151">
          <cell r="A151" t="str">
            <v>M04405</v>
          </cell>
          <cell r="B151" t="str">
            <v>03.100.1000</v>
          </cell>
        </row>
        <row r="152">
          <cell r="A152" t="str">
            <v>M04410</v>
          </cell>
          <cell r="B152" t="str">
            <v>03.100.1000</v>
          </cell>
        </row>
        <row r="153">
          <cell r="A153" t="str">
            <v>M04415</v>
          </cell>
          <cell r="B153" t="str">
            <v>03.100.1000</v>
          </cell>
        </row>
        <row r="154">
          <cell r="A154" t="str">
            <v>M04420</v>
          </cell>
          <cell r="B154" t="str">
            <v>03.100.1000</v>
          </cell>
        </row>
        <row r="155">
          <cell r="A155" t="str">
            <v>M04421</v>
          </cell>
          <cell r="B155" t="str">
            <v>03.100.1000</v>
          </cell>
        </row>
        <row r="156">
          <cell r="A156" t="str">
            <v>M04425</v>
          </cell>
          <cell r="B156" t="str">
            <v>03.100.1000</v>
          </cell>
        </row>
        <row r="157">
          <cell r="A157" t="str">
            <v>M04495</v>
          </cell>
          <cell r="B157" t="str">
            <v>03.100.1000</v>
          </cell>
        </row>
        <row r="158">
          <cell r="A158" t="str">
            <v>M04500</v>
          </cell>
          <cell r="B158" t="str">
            <v>03.100.1000</v>
          </cell>
        </row>
        <row r="159">
          <cell r="A159" t="str">
            <v>M04550</v>
          </cell>
          <cell r="B159" t="str">
            <v>03.100.1000</v>
          </cell>
        </row>
        <row r="160">
          <cell r="A160" t="str">
            <v>M04997</v>
          </cell>
          <cell r="B160" t="str">
            <v>03.990.1000</v>
          </cell>
        </row>
        <row r="161">
          <cell r="A161" t="str">
            <v>M04998</v>
          </cell>
          <cell r="B161" t="str">
            <v>03.100.1000</v>
          </cell>
        </row>
        <row r="162">
          <cell r="A162" t="str">
            <v>M05001</v>
          </cell>
          <cell r="B162" t="str">
            <v>03.100.1000</v>
          </cell>
        </row>
        <row r="163">
          <cell r="A163" t="str">
            <v>M05002</v>
          </cell>
          <cell r="B163" t="str">
            <v>03.100.1000</v>
          </cell>
        </row>
        <row r="164">
          <cell r="A164" t="str">
            <v>M05003</v>
          </cell>
          <cell r="B164" t="str">
            <v>03.100.1000.</v>
          </cell>
        </row>
        <row r="165">
          <cell r="A165" t="str">
            <v>M05004</v>
          </cell>
          <cell r="B165" t="str">
            <v>03.100.1000.</v>
          </cell>
        </row>
        <row r="166">
          <cell r="A166" t="str">
            <v>M05005</v>
          </cell>
          <cell r="B166" t="str">
            <v>03.100.1000.</v>
          </cell>
        </row>
        <row r="167">
          <cell r="A167" t="str">
            <v>M05200</v>
          </cell>
          <cell r="B167" t="str">
            <v>03.100.1000.</v>
          </cell>
        </row>
        <row r="168">
          <cell r="A168" t="str">
            <v>M05210</v>
          </cell>
          <cell r="B168" t="str">
            <v>03.100.1000.</v>
          </cell>
        </row>
        <row r="169">
          <cell r="A169" t="str">
            <v>M05220</v>
          </cell>
          <cell r="B169" t="str">
            <v>03.100.1000.</v>
          </cell>
        </row>
        <row r="170">
          <cell r="A170" t="str">
            <v>M06001</v>
          </cell>
          <cell r="B170" t="str">
            <v>03.100.2000</v>
          </cell>
        </row>
        <row r="171">
          <cell r="A171" t="str">
            <v>M06002</v>
          </cell>
          <cell r="B171" t="str">
            <v>03.990.1000</v>
          </cell>
        </row>
        <row r="172">
          <cell r="A172" t="str">
            <v>M07005</v>
          </cell>
          <cell r="B172" t="str">
            <v>03.500.1000</v>
          </cell>
        </row>
        <row r="173">
          <cell r="A173" t="str">
            <v>M07010</v>
          </cell>
          <cell r="B173" t="str">
            <v>03.500.1000</v>
          </cell>
        </row>
        <row r="174">
          <cell r="A174" t="str">
            <v>M07014</v>
          </cell>
          <cell r="B174" t="str">
            <v>03.500.1000</v>
          </cell>
        </row>
        <row r="175">
          <cell r="A175" t="str">
            <v>M07015</v>
          </cell>
          <cell r="B175" t="str">
            <v>03.500.1000</v>
          </cell>
        </row>
        <row r="176">
          <cell r="A176" t="str">
            <v>M07016</v>
          </cell>
          <cell r="B176" t="str">
            <v>03.500.1000</v>
          </cell>
        </row>
        <row r="177">
          <cell r="A177" t="str">
            <v>M07017</v>
          </cell>
          <cell r="B177" t="str">
            <v>03.500.1000</v>
          </cell>
        </row>
        <row r="178">
          <cell r="A178" t="str">
            <v>M07018</v>
          </cell>
          <cell r="B178" t="str">
            <v>03.500.1000</v>
          </cell>
        </row>
        <row r="179">
          <cell r="A179" t="str">
            <v>M07019</v>
          </cell>
          <cell r="B179" t="str">
            <v>03.500.1000</v>
          </cell>
        </row>
        <row r="180">
          <cell r="A180" t="str">
            <v>M07020</v>
          </cell>
          <cell r="B180" t="str">
            <v>03.500.1000</v>
          </cell>
        </row>
        <row r="181">
          <cell r="A181" t="str">
            <v>M07022</v>
          </cell>
          <cell r="B181" t="str">
            <v>03.500.1000</v>
          </cell>
        </row>
        <row r="182">
          <cell r="A182" t="str">
            <v>M07023</v>
          </cell>
          <cell r="B182" t="str">
            <v>03.500.1000</v>
          </cell>
        </row>
        <row r="183">
          <cell r="A183" t="str">
            <v>M07025</v>
          </cell>
          <cell r="B183" t="str">
            <v>03.500.1000</v>
          </cell>
        </row>
        <row r="184">
          <cell r="A184" t="str">
            <v>M07026</v>
          </cell>
          <cell r="B184" t="str">
            <v>03.500.1000</v>
          </cell>
        </row>
        <row r="185">
          <cell r="A185" t="str">
            <v>M07028</v>
          </cell>
          <cell r="B185" t="str">
            <v>03.500.1000</v>
          </cell>
        </row>
        <row r="186">
          <cell r="A186" t="str">
            <v>M07029</v>
          </cell>
          <cell r="B186" t="str">
            <v>03.500.1000</v>
          </cell>
        </row>
        <row r="187">
          <cell r="A187" t="str">
            <v>M07030</v>
          </cell>
          <cell r="B187" t="str">
            <v>03.500.1000</v>
          </cell>
        </row>
        <row r="188">
          <cell r="A188" t="str">
            <v>M07031</v>
          </cell>
          <cell r="B188" t="str">
            <v>03.500.1000</v>
          </cell>
        </row>
        <row r="189">
          <cell r="A189" t="str">
            <v>M07033</v>
          </cell>
          <cell r="B189" t="str">
            <v>03.500.1000</v>
          </cell>
        </row>
        <row r="190">
          <cell r="A190" t="str">
            <v>M07034</v>
          </cell>
          <cell r="B190" t="str">
            <v>03.500.1000</v>
          </cell>
        </row>
        <row r="191">
          <cell r="A191" t="str">
            <v>M07035</v>
          </cell>
          <cell r="B191" t="str">
            <v>03.500.1000</v>
          </cell>
        </row>
        <row r="192">
          <cell r="A192" t="str">
            <v>M07040</v>
          </cell>
          <cell r="B192" t="str">
            <v>03.500.1000</v>
          </cell>
        </row>
        <row r="193">
          <cell r="A193" t="str">
            <v>M07045</v>
          </cell>
          <cell r="B193" t="str">
            <v>03.500.1000</v>
          </cell>
        </row>
        <row r="194">
          <cell r="A194" t="str">
            <v>M07105</v>
          </cell>
          <cell r="B194" t="str">
            <v>03.500.1000</v>
          </cell>
        </row>
        <row r="195">
          <cell r="A195" t="str">
            <v>M07110</v>
          </cell>
          <cell r="B195" t="str">
            <v>03.500.1000</v>
          </cell>
        </row>
        <row r="196">
          <cell r="A196" t="str">
            <v>M07115</v>
          </cell>
          <cell r="B196" t="str">
            <v>03.500.1000</v>
          </cell>
        </row>
        <row r="197">
          <cell r="A197" t="str">
            <v>M07120</v>
          </cell>
          <cell r="B197" t="str">
            <v>03.500.1000</v>
          </cell>
        </row>
        <row r="198">
          <cell r="A198" t="str">
            <v>M07121</v>
          </cell>
          <cell r="B198" t="str">
            <v>02.990.1000</v>
          </cell>
        </row>
        <row r="199">
          <cell r="A199">
            <v>0</v>
          </cell>
          <cell r="B199" t="str">
            <v>02.990.1000</v>
          </cell>
        </row>
        <row r="200">
          <cell r="A200" t="str">
            <v>M07205</v>
          </cell>
          <cell r="B200" t="str">
            <v>03.500.1000</v>
          </cell>
        </row>
        <row r="201">
          <cell r="A201" t="str">
            <v>M07210</v>
          </cell>
          <cell r="B201" t="str">
            <v>03.500.1000</v>
          </cell>
        </row>
        <row r="202">
          <cell r="A202" t="str">
            <v>M07215</v>
          </cell>
          <cell r="B202" t="str">
            <v>03.500.1000</v>
          </cell>
        </row>
        <row r="203">
          <cell r="A203" t="str">
            <v>M07220</v>
          </cell>
          <cell r="B203" t="str">
            <v>03.500.1000</v>
          </cell>
        </row>
        <row r="204">
          <cell r="A204" t="str">
            <v>M07225</v>
          </cell>
          <cell r="B204" t="str">
            <v>03.500.1000</v>
          </cell>
        </row>
        <row r="205">
          <cell r="A205" t="str">
            <v>M07230</v>
          </cell>
          <cell r="B205" t="str">
            <v>03.500.1000</v>
          </cell>
        </row>
        <row r="206">
          <cell r="A206" t="str">
            <v>M07235</v>
          </cell>
          <cell r="B206" t="str">
            <v>03.500.1000</v>
          </cell>
        </row>
        <row r="207">
          <cell r="A207" t="str">
            <v>M07240</v>
          </cell>
          <cell r="B207" t="str">
            <v>03.500.1000</v>
          </cell>
        </row>
        <row r="208">
          <cell r="A208" t="str">
            <v>M07305</v>
          </cell>
          <cell r="B208" t="str">
            <v>03.500.1000</v>
          </cell>
        </row>
        <row r="209">
          <cell r="A209" t="str">
            <v>M07310</v>
          </cell>
          <cell r="B209" t="str">
            <v>03.500.1000</v>
          </cell>
        </row>
        <row r="210">
          <cell r="A210" t="str">
            <v>M07315</v>
          </cell>
          <cell r="B210" t="str">
            <v>03.500.1000</v>
          </cell>
        </row>
        <row r="211">
          <cell r="A211" t="str">
            <v>M07320</v>
          </cell>
          <cell r="B211" t="str">
            <v>03.500.1000</v>
          </cell>
        </row>
        <row r="212">
          <cell r="A212" t="str">
            <v>M07325</v>
          </cell>
          <cell r="B212" t="str">
            <v>03.500.1000</v>
          </cell>
        </row>
        <row r="213">
          <cell r="A213" t="str">
            <v>M07330</v>
          </cell>
          <cell r="B213" t="str">
            <v>03.500.1000</v>
          </cell>
        </row>
        <row r="214">
          <cell r="A214" t="str">
            <v>M07405</v>
          </cell>
          <cell r="B214" t="str">
            <v>03.500.1000</v>
          </cell>
        </row>
        <row r="215">
          <cell r="A215" t="str">
            <v>M07410</v>
          </cell>
          <cell r="B215" t="str">
            <v>03.500.1000</v>
          </cell>
        </row>
        <row r="216">
          <cell r="A216" t="str">
            <v>M07411</v>
          </cell>
          <cell r="B216" t="str">
            <v>03.500.1000</v>
          </cell>
        </row>
        <row r="217">
          <cell r="A217" t="str">
            <v>M07415</v>
          </cell>
          <cell r="B217" t="str">
            <v>03.500.1000</v>
          </cell>
        </row>
        <row r="218">
          <cell r="A218" t="str">
            <v>M07500</v>
          </cell>
          <cell r="B218" t="str">
            <v>03.500.1000</v>
          </cell>
        </row>
        <row r="219">
          <cell r="A219" t="str">
            <v>M07600</v>
          </cell>
          <cell r="B219" t="str">
            <v>03.990.1000</v>
          </cell>
        </row>
        <row r="220">
          <cell r="A220" t="str">
            <v>M07610</v>
          </cell>
          <cell r="B220" t="str">
            <v>03.500.1000</v>
          </cell>
        </row>
        <row r="221">
          <cell r="A221" t="str">
            <v>M07620</v>
          </cell>
          <cell r="B221" t="str">
            <v>03.500.1000</v>
          </cell>
        </row>
        <row r="222">
          <cell r="A222" t="str">
            <v>M07630</v>
          </cell>
          <cell r="B222" t="str">
            <v>03.500.1000</v>
          </cell>
        </row>
        <row r="223">
          <cell r="A223" t="str">
            <v>M07640</v>
          </cell>
          <cell r="B223" t="str">
            <v>03.500.1000</v>
          </cell>
        </row>
        <row r="224">
          <cell r="A224" t="str">
            <v>M07650</v>
          </cell>
          <cell r="B224" t="str">
            <v>03.500.1000</v>
          </cell>
        </row>
        <row r="225">
          <cell r="A225" t="str">
            <v>M07700</v>
          </cell>
          <cell r="B225" t="str">
            <v>03.500.1000</v>
          </cell>
        </row>
        <row r="226">
          <cell r="A226" t="str">
            <v>M07710</v>
          </cell>
          <cell r="B226" t="str">
            <v>03.500.1000</v>
          </cell>
        </row>
        <row r="227">
          <cell r="A227" t="str">
            <v>M10001</v>
          </cell>
          <cell r="B227" t="str">
            <v>03.100.1000</v>
          </cell>
        </row>
        <row r="228">
          <cell r="A228" t="str">
            <v>M10002</v>
          </cell>
          <cell r="B228" t="str">
            <v>03.100.3000</v>
          </cell>
        </row>
        <row r="229">
          <cell r="A229" t="str">
            <v>M10005</v>
          </cell>
          <cell r="B229" t="str">
            <v>03.100.1000</v>
          </cell>
        </row>
        <row r="230">
          <cell r="A230" t="str">
            <v>M10020</v>
          </cell>
          <cell r="B230" t="str">
            <v>03.100.1000</v>
          </cell>
        </row>
        <row r="231">
          <cell r="A231" t="str">
            <v>M10021</v>
          </cell>
          <cell r="B231" t="str">
            <v>03.100.1000</v>
          </cell>
        </row>
        <row r="232">
          <cell r="A232" t="str">
            <v>M10022</v>
          </cell>
          <cell r="B232" t="str">
            <v>03.100.4000</v>
          </cell>
        </row>
        <row r="233">
          <cell r="A233" t="str">
            <v>M10023</v>
          </cell>
          <cell r="B233" t="str">
            <v>03.100.4000</v>
          </cell>
        </row>
        <row r="234">
          <cell r="A234" t="str">
            <v>M10024</v>
          </cell>
          <cell r="B234" t="str">
            <v>03.100.4000</v>
          </cell>
        </row>
        <row r="235">
          <cell r="A235" t="str">
            <v>M10026</v>
          </cell>
          <cell r="B235" t="str">
            <v>03.100.1000</v>
          </cell>
        </row>
        <row r="236">
          <cell r="A236" t="str">
            <v>M10030</v>
          </cell>
          <cell r="B236" t="str">
            <v>03.100.1000</v>
          </cell>
        </row>
        <row r="237">
          <cell r="A237" t="str">
            <v>M10033</v>
          </cell>
          <cell r="B237" t="str">
            <v>03.990.1000</v>
          </cell>
        </row>
        <row r="238">
          <cell r="A238" t="str">
            <v>M10040</v>
          </cell>
          <cell r="B238" t="str">
            <v>03.100.1000</v>
          </cell>
        </row>
        <row r="239">
          <cell r="A239" t="str">
            <v>M10050</v>
          </cell>
          <cell r="B239" t="str">
            <v>03.100.3000</v>
          </cell>
        </row>
        <row r="240">
          <cell r="A240" t="str">
            <v>M10060</v>
          </cell>
          <cell r="B240" t="str">
            <v>03.100.1000</v>
          </cell>
        </row>
        <row r="241">
          <cell r="A241" t="str">
            <v>M1022</v>
          </cell>
          <cell r="B241" t="str">
            <v>03.100.4000</v>
          </cell>
        </row>
        <row r="242">
          <cell r="A242" t="str">
            <v>M11010</v>
          </cell>
          <cell r="B242" t="str">
            <v>03.100.1000</v>
          </cell>
        </row>
        <row r="243">
          <cell r="A243" t="str">
            <v>M11015</v>
          </cell>
          <cell r="B243" t="str">
            <v>03.100.1000</v>
          </cell>
        </row>
        <row r="244">
          <cell r="A244" t="str">
            <v>M11017</v>
          </cell>
          <cell r="B244" t="str">
            <v>03.100.1000</v>
          </cell>
        </row>
        <row r="245">
          <cell r="A245" t="str">
            <v>M11020</v>
          </cell>
          <cell r="B245" t="str">
            <v>03.100.1000</v>
          </cell>
        </row>
        <row r="246">
          <cell r="A246" t="str">
            <v>M11025</v>
          </cell>
          <cell r="B246" t="str">
            <v>03.100.1000</v>
          </cell>
        </row>
        <row r="247">
          <cell r="A247" t="str">
            <v>M11030</v>
          </cell>
          <cell r="B247" t="str">
            <v>03.100.1000</v>
          </cell>
        </row>
        <row r="248">
          <cell r="A248" t="str">
            <v>M11035</v>
          </cell>
          <cell r="B248" t="str">
            <v>03.100.1000</v>
          </cell>
        </row>
        <row r="249">
          <cell r="A249" t="str">
            <v>M11040</v>
          </cell>
          <cell r="B249" t="str">
            <v>03.100.1000</v>
          </cell>
        </row>
        <row r="250">
          <cell r="A250" t="str">
            <v>M11050</v>
          </cell>
          <cell r="B250" t="str">
            <v>03.990.1000</v>
          </cell>
        </row>
        <row r="251">
          <cell r="A251" t="str">
            <v>M11060</v>
          </cell>
          <cell r="B251" t="str">
            <v>03.990.1000</v>
          </cell>
        </row>
        <row r="252">
          <cell r="A252" t="str">
            <v>M11070</v>
          </cell>
          <cell r="B252" t="str">
            <v>03.990.1000</v>
          </cell>
        </row>
        <row r="253">
          <cell r="A253" t="str">
            <v>M12001</v>
          </cell>
          <cell r="B253" t="str">
            <v>03.100.1000</v>
          </cell>
        </row>
        <row r="254">
          <cell r="A254" t="str">
            <v>M12005</v>
          </cell>
          <cell r="B254" t="str">
            <v>03.100.1000</v>
          </cell>
        </row>
        <row r="255">
          <cell r="A255" t="str">
            <v>M12010</v>
          </cell>
          <cell r="B255" t="str">
            <v>03.100.1000</v>
          </cell>
        </row>
        <row r="256">
          <cell r="A256" t="str">
            <v>M12015</v>
          </cell>
          <cell r="B256" t="str">
            <v>03.100.1000</v>
          </cell>
        </row>
        <row r="257">
          <cell r="A257" t="str">
            <v>M12020</v>
          </cell>
          <cell r="B257" t="str">
            <v>03.100.1000</v>
          </cell>
        </row>
        <row r="258">
          <cell r="A258" t="str">
            <v>M12030</v>
          </cell>
          <cell r="B258" t="str">
            <v>03.100.1000</v>
          </cell>
        </row>
        <row r="259">
          <cell r="A259" t="str">
            <v>M12050</v>
          </cell>
          <cell r="B259" t="str">
            <v>03.100.1000</v>
          </cell>
        </row>
        <row r="260">
          <cell r="A260" t="str">
            <v>M13001</v>
          </cell>
          <cell r="B260" t="str">
            <v>03.200.2000</v>
          </cell>
        </row>
        <row r="261">
          <cell r="A261" t="str">
            <v>M13003</v>
          </cell>
          <cell r="B261" t="str">
            <v>03.200.2000</v>
          </cell>
        </row>
        <row r="262">
          <cell r="A262" t="str">
            <v>M13006</v>
          </cell>
          <cell r="B262" t="str">
            <v>03.200.2000</v>
          </cell>
        </row>
        <row r="263">
          <cell r="A263" t="str">
            <v>M13007</v>
          </cell>
          <cell r="B263" t="str">
            <v>03.200.2000</v>
          </cell>
        </row>
        <row r="264">
          <cell r="A264" t="str">
            <v>M13010</v>
          </cell>
          <cell r="B264" t="str">
            <v>03.200.2000</v>
          </cell>
        </row>
        <row r="265">
          <cell r="A265" t="str">
            <v>M13015</v>
          </cell>
          <cell r="B265" t="str">
            <v>03.200.2000</v>
          </cell>
        </row>
        <row r="266">
          <cell r="A266" t="str">
            <v>M13020</v>
          </cell>
          <cell r="B266" t="str">
            <v>03.200.2000</v>
          </cell>
        </row>
        <row r="267">
          <cell r="A267" t="str">
            <v>M13025</v>
          </cell>
          <cell r="B267" t="str">
            <v>03.200.2000</v>
          </cell>
        </row>
        <row r="268">
          <cell r="A268" t="str">
            <v>M13100</v>
          </cell>
          <cell r="B268" t="str">
            <v>03.200.2000</v>
          </cell>
        </row>
        <row r="269">
          <cell r="A269" t="str">
            <v>M13110</v>
          </cell>
          <cell r="B269" t="str">
            <v>03.100.1000</v>
          </cell>
        </row>
        <row r="270">
          <cell r="A270" t="str">
            <v>M13200</v>
          </cell>
          <cell r="B270" t="str">
            <v>03.200.2000</v>
          </cell>
        </row>
        <row r="271">
          <cell r="A271" t="str">
            <v>M13205</v>
          </cell>
          <cell r="B271" t="str">
            <v>03.200.2000</v>
          </cell>
        </row>
        <row r="272">
          <cell r="A272" t="str">
            <v>M13210</v>
          </cell>
          <cell r="B272" t="str">
            <v>03.200.2000</v>
          </cell>
        </row>
        <row r="273">
          <cell r="A273" t="str">
            <v>M13300</v>
          </cell>
          <cell r="B273" t="str">
            <v>03.200.2000</v>
          </cell>
        </row>
        <row r="274">
          <cell r="A274" t="str">
            <v>M13400</v>
          </cell>
          <cell r="B274" t="str">
            <v>03.200.2000</v>
          </cell>
        </row>
        <row r="275">
          <cell r="A275" t="str">
            <v>M13410</v>
          </cell>
          <cell r="B275" t="str">
            <v>03.200.2000</v>
          </cell>
        </row>
        <row r="276">
          <cell r="A276" t="str">
            <v>M13415</v>
          </cell>
          <cell r="B276" t="str">
            <v>03.200.2000</v>
          </cell>
        </row>
        <row r="277">
          <cell r="A277" t="str">
            <v>M13420</v>
          </cell>
          <cell r="B277" t="str">
            <v>03.200.2000</v>
          </cell>
        </row>
        <row r="278">
          <cell r="A278" t="str">
            <v>M13425</v>
          </cell>
          <cell r="B278" t="str">
            <v>03.200.2000</v>
          </cell>
        </row>
        <row r="279">
          <cell r="A279" t="str">
            <v>M13430</v>
          </cell>
          <cell r="B279" t="str">
            <v>03.200.2000</v>
          </cell>
        </row>
        <row r="280">
          <cell r="A280" t="str">
            <v>M14001</v>
          </cell>
          <cell r="B280" t="str">
            <v>03.100.1000</v>
          </cell>
        </row>
        <row r="281">
          <cell r="A281" t="str">
            <v>M14010</v>
          </cell>
          <cell r="B281" t="str">
            <v>03.400.6000</v>
          </cell>
        </row>
        <row r="282">
          <cell r="A282" t="str">
            <v>M15001</v>
          </cell>
          <cell r="B282" t="str">
            <v>03.200.2000</v>
          </cell>
        </row>
        <row r="283">
          <cell r="A283" t="str">
            <v>M16001</v>
          </cell>
          <cell r="B283" t="str">
            <v>03.990.1000</v>
          </cell>
        </row>
        <row r="284">
          <cell r="A284" t="str">
            <v>M16003</v>
          </cell>
          <cell r="B284" t="str">
            <v>03.100.3000</v>
          </cell>
        </row>
        <row r="285">
          <cell r="A285" t="str">
            <v>M16005</v>
          </cell>
          <cell r="B285" t="str">
            <v>03.990.1000</v>
          </cell>
        </row>
        <row r="286">
          <cell r="A286" t="str">
            <v>M16010</v>
          </cell>
          <cell r="B286" t="str">
            <v>03.100.3000</v>
          </cell>
        </row>
        <row r="287">
          <cell r="A287" t="str">
            <v>M16020</v>
          </cell>
          <cell r="B287" t="str">
            <v>03.100.3000</v>
          </cell>
        </row>
        <row r="288">
          <cell r="A288" t="str">
            <v>M16074</v>
          </cell>
          <cell r="B288" t="str">
            <v>03.100.3000</v>
          </cell>
        </row>
        <row r="289">
          <cell r="A289" t="str">
            <v>M16075</v>
          </cell>
          <cell r="B289" t="str">
            <v>03.100.3000</v>
          </cell>
        </row>
        <row r="290">
          <cell r="A290" t="str">
            <v>M16076</v>
          </cell>
          <cell r="B290" t="str">
            <v>03.100.3000</v>
          </cell>
        </row>
        <row r="291">
          <cell r="A291" t="str">
            <v>M16342</v>
          </cell>
          <cell r="B291" t="str">
            <v>03.100.3000</v>
          </cell>
        </row>
        <row r="292">
          <cell r="A292" t="str">
            <v>M16356</v>
          </cell>
          <cell r="B292" t="str">
            <v>03.100.3000</v>
          </cell>
        </row>
        <row r="293">
          <cell r="A293" t="str">
            <v>M16500</v>
          </cell>
          <cell r="B293" t="str">
            <v>03.990.1000</v>
          </cell>
        </row>
        <row r="294">
          <cell r="A294" t="str">
            <v>M17001</v>
          </cell>
          <cell r="B294" t="str">
            <v>03.200.1000</v>
          </cell>
        </row>
        <row r="295">
          <cell r="A295" t="str">
            <v>M17004</v>
          </cell>
          <cell r="B295" t="str">
            <v>03.200.1000</v>
          </cell>
        </row>
        <row r="296">
          <cell r="A296" t="str">
            <v>M17005</v>
          </cell>
          <cell r="B296" t="str">
            <v>03.200.1000</v>
          </cell>
        </row>
        <row r="297">
          <cell r="A297" t="str">
            <v>M17006</v>
          </cell>
          <cell r="B297" t="str">
            <v>03.200.1000</v>
          </cell>
        </row>
        <row r="298">
          <cell r="A298" t="str">
            <v>M17007</v>
          </cell>
          <cell r="B298" t="str">
            <v>03.200.1000</v>
          </cell>
        </row>
        <row r="299">
          <cell r="A299" t="str">
            <v>M17008</v>
          </cell>
          <cell r="B299" t="str">
            <v>03.200.1000</v>
          </cell>
        </row>
        <row r="300">
          <cell r="A300" t="str">
            <v>M17009</v>
          </cell>
          <cell r="B300" t="str">
            <v>03.200.1000</v>
          </cell>
        </row>
        <row r="301">
          <cell r="A301" t="str">
            <v>M17010</v>
          </cell>
          <cell r="B301" t="str">
            <v>03.200.1000</v>
          </cell>
        </row>
        <row r="302">
          <cell r="A302" t="str">
            <v>M17011</v>
          </cell>
          <cell r="B302" t="str">
            <v>03.200.1000</v>
          </cell>
        </row>
        <row r="303">
          <cell r="A303" t="str">
            <v>M17012</v>
          </cell>
          <cell r="B303" t="str">
            <v>03.200.1000</v>
          </cell>
        </row>
        <row r="304">
          <cell r="A304" t="str">
            <v>M17013</v>
          </cell>
          <cell r="B304" t="str">
            <v>03.200.1000</v>
          </cell>
        </row>
        <row r="305">
          <cell r="A305" t="str">
            <v>M17014</v>
          </cell>
          <cell r="B305" t="str">
            <v>03.200.1000</v>
          </cell>
        </row>
        <row r="306">
          <cell r="A306" t="str">
            <v>M17015</v>
          </cell>
          <cell r="B306" t="str">
            <v>03.200.1000</v>
          </cell>
        </row>
        <row r="307">
          <cell r="A307" t="str">
            <v>M17016</v>
          </cell>
          <cell r="B307" t="str">
            <v>03.200.1000</v>
          </cell>
        </row>
        <row r="308">
          <cell r="A308" t="str">
            <v>M17017</v>
          </cell>
          <cell r="B308" t="str">
            <v>03.200.1000</v>
          </cell>
        </row>
        <row r="309">
          <cell r="A309" t="str">
            <v>M17018</v>
          </cell>
          <cell r="B309" t="str">
            <v>03.200.1000</v>
          </cell>
        </row>
        <row r="310">
          <cell r="A310" t="str">
            <v>M17019</v>
          </cell>
          <cell r="B310" t="str">
            <v>03.200.1000</v>
          </cell>
        </row>
        <row r="311">
          <cell r="A311" t="str">
            <v>M17020</v>
          </cell>
          <cell r="B311" t="str">
            <v>03.200.1000</v>
          </cell>
        </row>
        <row r="312">
          <cell r="A312" t="str">
            <v>M17021</v>
          </cell>
          <cell r="B312" t="str">
            <v>02.990.1000</v>
          </cell>
        </row>
        <row r="313">
          <cell r="A313" t="str">
            <v>M17025</v>
          </cell>
          <cell r="B313" t="str">
            <v>03.200.1000</v>
          </cell>
        </row>
        <row r="314">
          <cell r="A314" t="str">
            <v>M17026</v>
          </cell>
          <cell r="B314" t="str">
            <v>03.200.1000</v>
          </cell>
        </row>
        <row r="315">
          <cell r="A315" t="str">
            <v>M17029</v>
          </cell>
          <cell r="B315" t="str">
            <v>03.200.1000</v>
          </cell>
        </row>
        <row r="316">
          <cell r="A316" t="str">
            <v>M17030</v>
          </cell>
          <cell r="B316" t="str">
            <v>03.200.1000</v>
          </cell>
        </row>
        <row r="317">
          <cell r="A317" t="str">
            <v>M17031</v>
          </cell>
          <cell r="B317" t="str">
            <v>03.200.1000</v>
          </cell>
        </row>
        <row r="318">
          <cell r="A318" t="str">
            <v>M17032</v>
          </cell>
          <cell r="B318" t="str">
            <v>03.990.1000</v>
          </cell>
        </row>
        <row r="319">
          <cell r="A319" t="str">
            <v>M17033</v>
          </cell>
          <cell r="B319" t="str">
            <v>03.200.1000</v>
          </cell>
        </row>
        <row r="320">
          <cell r="A320" t="str">
            <v>M17035</v>
          </cell>
          <cell r="B320" t="str">
            <v>03.200.1000</v>
          </cell>
        </row>
        <row r="321">
          <cell r="A321" t="str">
            <v>M17039</v>
          </cell>
          <cell r="B321" t="str">
            <v>03.200.1000</v>
          </cell>
        </row>
        <row r="322">
          <cell r="A322" t="str">
            <v>M17040</v>
          </cell>
          <cell r="B322" t="str">
            <v>03.200.1000</v>
          </cell>
        </row>
        <row r="323">
          <cell r="A323" t="str">
            <v>M17041</v>
          </cell>
          <cell r="B323" t="str">
            <v>03.200.1000</v>
          </cell>
        </row>
        <row r="324">
          <cell r="A324" t="str">
            <v>M17042</v>
          </cell>
          <cell r="B324" t="str">
            <v>03.200.1000</v>
          </cell>
        </row>
        <row r="325">
          <cell r="A325" t="str">
            <v>M17043</v>
          </cell>
          <cell r="B325" t="str">
            <v>03.200.1000</v>
          </cell>
        </row>
        <row r="326">
          <cell r="A326" t="str">
            <v>M17044</v>
          </cell>
          <cell r="B326" t="str">
            <v>03.200.1000</v>
          </cell>
        </row>
        <row r="327">
          <cell r="A327" t="str">
            <v>M17050</v>
          </cell>
          <cell r="B327" t="str">
            <v>03.200.1000</v>
          </cell>
        </row>
        <row r="328">
          <cell r="A328" t="str">
            <v>M17060</v>
          </cell>
          <cell r="B328" t="str">
            <v>03.200.1000</v>
          </cell>
        </row>
        <row r="329">
          <cell r="A329" t="str">
            <v>M17063</v>
          </cell>
          <cell r="B329" t="str">
            <v>03.200.1000</v>
          </cell>
        </row>
        <row r="330">
          <cell r="A330" t="str">
            <v>M17064</v>
          </cell>
          <cell r="B330" t="str">
            <v>03.200.1000</v>
          </cell>
        </row>
        <row r="331">
          <cell r="A331" t="str">
            <v>M17106</v>
          </cell>
          <cell r="B331" t="str">
            <v>03.200.1000</v>
          </cell>
        </row>
        <row r="332">
          <cell r="A332" t="str">
            <v>M17107</v>
          </cell>
          <cell r="B332" t="str">
            <v>03.200.1000</v>
          </cell>
        </row>
        <row r="333">
          <cell r="A333" t="str">
            <v>M17110</v>
          </cell>
          <cell r="B333" t="str">
            <v>03.200.1000</v>
          </cell>
        </row>
        <row r="334">
          <cell r="A334" t="str">
            <v>M17115</v>
          </cell>
          <cell r="B334" t="str">
            <v>03.200.1000</v>
          </cell>
        </row>
        <row r="335">
          <cell r="A335" t="str">
            <v>M17120</v>
          </cell>
          <cell r="B335" t="str">
            <v>03.200.1000</v>
          </cell>
        </row>
        <row r="336">
          <cell r="A336" t="str">
            <v>M17121</v>
          </cell>
          <cell r="B336" t="str">
            <v>03.200.1000</v>
          </cell>
        </row>
        <row r="337">
          <cell r="A337" t="str">
            <v>M17125</v>
          </cell>
          <cell r="B337" t="str">
            <v>03.200.1000</v>
          </cell>
        </row>
        <row r="338">
          <cell r="A338" t="str">
            <v>M17130</v>
          </cell>
          <cell r="B338" t="str">
            <v>03.200.1000</v>
          </cell>
        </row>
        <row r="339">
          <cell r="A339" t="str">
            <v>M17131</v>
          </cell>
          <cell r="B339" t="str">
            <v>03.200.1000</v>
          </cell>
        </row>
        <row r="340">
          <cell r="A340" t="str">
            <v>M17135</v>
          </cell>
          <cell r="B340" t="str">
            <v>03.200.1000</v>
          </cell>
        </row>
        <row r="341">
          <cell r="A341" t="str">
            <v>M17140</v>
          </cell>
          <cell r="B341" t="str">
            <v>03.200.1000</v>
          </cell>
        </row>
        <row r="342">
          <cell r="A342" t="str">
            <v>M17141</v>
          </cell>
          <cell r="B342" t="str">
            <v>03.200.1000</v>
          </cell>
        </row>
        <row r="343">
          <cell r="A343" t="str">
            <v>M17150</v>
          </cell>
          <cell r="B343" t="str">
            <v>03.200.1000</v>
          </cell>
        </row>
        <row r="344">
          <cell r="A344" t="str">
            <v>M17160</v>
          </cell>
          <cell r="B344" t="str">
            <v>03.200.1000</v>
          </cell>
        </row>
        <row r="345">
          <cell r="A345" t="str">
            <v>M17161</v>
          </cell>
          <cell r="B345" t="str">
            <v>03.200.1000</v>
          </cell>
        </row>
        <row r="346">
          <cell r="A346" t="str">
            <v>M17162</v>
          </cell>
          <cell r="B346" t="str">
            <v>03.200.1000</v>
          </cell>
        </row>
        <row r="347">
          <cell r="A347" t="str">
            <v>M17207</v>
          </cell>
          <cell r="B347" t="str">
            <v>03.200.1000</v>
          </cell>
        </row>
        <row r="348">
          <cell r="A348" t="str">
            <v>M17208</v>
          </cell>
          <cell r="B348" t="str">
            <v>03.200.1000</v>
          </cell>
        </row>
        <row r="349">
          <cell r="A349" t="str">
            <v>M17209</v>
          </cell>
          <cell r="B349" t="str">
            <v>03.200.1000</v>
          </cell>
        </row>
        <row r="350">
          <cell r="A350" t="str">
            <v>M17210</v>
          </cell>
          <cell r="B350" t="str">
            <v>03.200.1000</v>
          </cell>
        </row>
        <row r="351">
          <cell r="A351" t="str">
            <v>M17212</v>
          </cell>
          <cell r="B351" t="str">
            <v>03.200.1000</v>
          </cell>
        </row>
        <row r="352">
          <cell r="A352" t="str">
            <v>M17215</v>
          </cell>
          <cell r="B352" t="str">
            <v>03.200.1000</v>
          </cell>
        </row>
        <row r="353">
          <cell r="A353" t="str">
            <v>M17220</v>
          </cell>
          <cell r="B353" t="str">
            <v>03.200.1000</v>
          </cell>
        </row>
        <row r="354">
          <cell r="A354" t="str">
            <v>M17221</v>
          </cell>
          <cell r="B354" t="str">
            <v>03.200.1000</v>
          </cell>
        </row>
        <row r="355">
          <cell r="A355" t="str">
            <v>M17222</v>
          </cell>
          <cell r="B355" t="str">
            <v>03.200.1000</v>
          </cell>
        </row>
        <row r="356">
          <cell r="A356" t="str">
            <v>M17225</v>
          </cell>
          <cell r="B356" t="str">
            <v>03.200.1000</v>
          </cell>
        </row>
        <row r="357">
          <cell r="A357" t="str">
            <v>M17230</v>
          </cell>
          <cell r="B357" t="str">
            <v>03.200.1000</v>
          </cell>
        </row>
        <row r="358">
          <cell r="A358" t="str">
            <v>M17234</v>
          </cell>
          <cell r="B358" t="str">
            <v>03.200.1000</v>
          </cell>
        </row>
        <row r="359">
          <cell r="A359" t="str">
            <v>M17235</v>
          </cell>
          <cell r="B359" t="str">
            <v>03.200.1000</v>
          </cell>
        </row>
        <row r="360">
          <cell r="A360" t="str">
            <v>M17307</v>
          </cell>
          <cell r="B360" t="str">
            <v>03.200.1000</v>
          </cell>
        </row>
        <row r="361">
          <cell r="A361" t="str">
            <v>M17310</v>
          </cell>
          <cell r="B361" t="str">
            <v>03.200.1000</v>
          </cell>
        </row>
        <row r="362">
          <cell r="A362" t="str">
            <v>M17315</v>
          </cell>
          <cell r="B362" t="str">
            <v>03.200.1000</v>
          </cell>
        </row>
        <row r="363">
          <cell r="A363" t="str">
            <v>M17320</v>
          </cell>
          <cell r="B363" t="str">
            <v>03.200.1000</v>
          </cell>
        </row>
        <row r="364">
          <cell r="A364" t="str">
            <v>M17325</v>
          </cell>
          <cell r="B364" t="str">
            <v>03.200.1000</v>
          </cell>
        </row>
        <row r="365">
          <cell r="A365" t="str">
            <v>M17400</v>
          </cell>
          <cell r="B365" t="str">
            <v>03.200.1000</v>
          </cell>
        </row>
        <row r="366">
          <cell r="A366" t="str">
            <v>M17450</v>
          </cell>
          <cell r="B366" t="str">
            <v>03.200.1000</v>
          </cell>
        </row>
        <row r="367">
          <cell r="A367" t="str">
            <v>M17500</v>
          </cell>
          <cell r="B367" t="str">
            <v>03.200.1000</v>
          </cell>
        </row>
        <row r="368">
          <cell r="A368" t="str">
            <v>M17510</v>
          </cell>
          <cell r="B368" t="str">
            <v>03.200.1000</v>
          </cell>
        </row>
        <row r="369">
          <cell r="A369" t="str">
            <v>M17900</v>
          </cell>
          <cell r="B369" t="str">
            <v>03.200.1000</v>
          </cell>
        </row>
        <row r="370">
          <cell r="A370" t="str">
            <v>M17901</v>
          </cell>
          <cell r="B370" t="str">
            <v>03.200.1000</v>
          </cell>
        </row>
        <row r="371">
          <cell r="A371" t="str">
            <v>M17902</v>
          </cell>
          <cell r="B371" t="str">
            <v>03.200.1000</v>
          </cell>
        </row>
        <row r="372">
          <cell r="A372" t="str">
            <v>M17903</v>
          </cell>
          <cell r="B372" t="str">
            <v>03.200.1000</v>
          </cell>
        </row>
        <row r="373">
          <cell r="A373" t="str">
            <v>M17904</v>
          </cell>
          <cell r="B373" t="str">
            <v>03.200.1000</v>
          </cell>
        </row>
        <row r="374">
          <cell r="A374" t="str">
            <v>M17905</v>
          </cell>
          <cell r="B374" t="str">
            <v>03.200.1000</v>
          </cell>
        </row>
        <row r="375">
          <cell r="A375" t="str">
            <v>M17906</v>
          </cell>
          <cell r="B375" t="str">
            <v>03.200.1000</v>
          </cell>
        </row>
        <row r="376">
          <cell r="A376" t="str">
            <v>M17907</v>
          </cell>
          <cell r="B376" t="str">
            <v>03.200.1000</v>
          </cell>
        </row>
        <row r="377">
          <cell r="A377" t="str">
            <v>M17951</v>
          </cell>
          <cell r="B377" t="str">
            <v>03.200.1000</v>
          </cell>
        </row>
        <row r="378">
          <cell r="A378" t="str">
            <v>M17952</v>
          </cell>
          <cell r="B378" t="str">
            <v>03.200.1000</v>
          </cell>
        </row>
        <row r="379">
          <cell r="A379" t="str">
            <v>M17953</v>
          </cell>
          <cell r="B379" t="str">
            <v>03.200.1000</v>
          </cell>
        </row>
        <row r="380">
          <cell r="A380" t="str">
            <v>M17954</v>
          </cell>
          <cell r="B380" t="str">
            <v>03.200.1000</v>
          </cell>
        </row>
        <row r="381">
          <cell r="A381" t="str">
            <v>M18001</v>
          </cell>
          <cell r="B381" t="str">
            <v>03.200.2000</v>
          </cell>
        </row>
        <row r="382">
          <cell r="A382" t="str">
            <v>M18005</v>
          </cell>
          <cell r="B382" t="str">
            <v>03.200.2000</v>
          </cell>
        </row>
        <row r="383">
          <cell r="A383" t="str">
            <v>M18009</v>
          </cell>
          <cell r="B383" t="str">
            <v>03.200.2000</v>
          </cell>
        </row>
        <row r="384">
          <cell r="A384" t="str">
            <v>M18010</v>
          </cell>
          <cell r="B384" t="str">
            <v>03.200.2000</v>
          </cell>
        </row>
        <row r="385">
          <cell r="A385" t="str">
            <v>M18011</v>
          </cell>
          <cell r="B385" t="str">
            <v>03.200.2000</v>
          </cell>
        </row>
        <row r="386">
          <cell r="A386" t="str">
            <v>M18012</v>
          </cell>
          <cell r="B386" t="str">
            <v>03.200.2000</v>
          </cell>
        </row>
        <row r="387">
          <cell r="A387" t="str">
            <v>M18013</v>
          </cell>
          <cell r="B387" t="str">
            <v>03.200.2000</v>
          </cell>
        </row>
        <row r="388">
          <cell r="A388" t="str">
            <v>M18014</v>
          </cell>
          <cell r="B388" t="str">
            <v>03.200.2000</v>
          </cell>
        </row>
        <row r="389">
          <cell r="A389" t="str">
            <v>M18015</v>
          </cell>
          <cell r="B389" t="str">
            <v>03.200.2000</v>
          </cell>
        </row>
        <row r="390">
          <cell r="A390" t="str">
            <v>M18016</v>
          </cell>
          <cell r="B390" t="str">
            <v>03.200.2000</v>
          </cell>
        </row>
        <row r="391">
          <cell r="A391" t="str">
            <v>M18018</v>
          </cell>
          <cell r="B391" t="str">
            <v>03.200.2000</v>
          </cell>
        </row>
        <row r="392">
          <cell r="A392" t="str">
            <v>M20000</v>
          </cell>
          <cell r="B392" t="str">
            <v>03.200.3000</v>
          </cell>
        </row>
        <row r="393">
          <cell r="A393" t="str">
            <v>M20001</v>
          </cell>
          <cell r="B393" t="str">
            <v>03.200.3000</v>
          </cell>
        </row>
        <row r="394">
          <cell r="A394" t="str">
            <v>M20002</v>
          </cell>
          <cell r="B394" t="str">
            <v>03.200.3000</v>
          </cell>
        </row>
        <row r="395">
          <cell r="A395" t="str">
            <v>M20006</v>
          </cell>
          <cell r="B395" t="str">
            <v>03.200.3000</v>
          </cell>
        </row>
        <row r="396">
          <cell r="A396" t="str">
            <v>M20007</v>
          </cell>
          <cell r="B396" t="str">
            <v>03.850.1000</v>
          </cell>
        </row>
        <row r="397">
          <cell r="A397" t="str">
            <v>M20008</v>
          </cell>
          <cell r="B397" t="str">
            <v>03.200.3000</v>
          </cell>
        </row>
        <row r="398">
          <cell r="A398" t="str">
            <v>M20009</v>
          </cell>
          <cell r="B398" t="str">
            <v>03.200.3000</v>
          </cell>
        </row>
        <row r="399">
          <cell r="A399" t="str">
            <v>M20010</v>
          </cell>
          <cell r="B399" t="str">
            <v>03.200.3000</v>
          </cell>
        </row>
        <row r="400">
          <cell r="A400" t="str">
            <v>M20011</v>
          </cell>
          <cell r="B400" t="str">
            <v>03.200.3000</v>
          </cell>
        </row>
        <row r="401">
          <cell r="A401" t="str">
            <v>M20012</v>
          </cell>
          <cell r="B401" t="str">
            <v>03.200.3000</v>
          </cell>
        </row>
        <row r="402">
          <cell r="A402" t="str">
            <v>M20016</v>
          </cell>
          <cell r="B402" t="str">
            <v>03.200.3000</v>
          </cell>
        </row>
        <row r="403">
          <cell r="A403" t="str">
            <v>M20020</v>
          </cell>
          <cell r="B403" t="str">
            <v>03.200.3000</v>
          </cell>
        </row>
        <row r="404">
          <cell r="A404" t="str">
            <v>M20025</v>
          </cell>
          <cell r="B404" t="str">
            <v>03.200.3000</v>
          </cell>
        </row>
        <row r="405">
          <cell r="A405" t="str">
            <v>M20032</v>
          </cell>
          <cell r="B405" t="str">
            <v>03.200.3000</v>
          </cell>
        </row>
        <row r="406">
          <cell r="A406" t="str">
            <v>M20040</v>
          </cell>
          <cell r="B406" t="str">
            <v>03.200.3000</v>
          </cell>
        </row>
        <row r="407">
          <cell r="A407" t="str">
            <v>M20050</v>
          </cell>
          <cell r="B407" t="str">
            <v>03.200.3000</v>
          </cell>
        </row>
        <row r="408">
          <cell r="A408" t="str">
            <v>M20097</v>
          </cell>
          <cell r="B408" t="str">
            <v>03.200.3000</v>
          </cell>
        </row>
        <row r="409">
          <cell r="A409" t="str">
            <v>M20106</v>
          </cell>
          <cell r="B409" t="str">
            <v>03.200.3000</v>
          </cell>
        </row>
        <row r="410">
          <cell r="A410" t="str">
            <v>M20108</v>
          </cell>
          <cell r="B410" t="str">
            <v>03.200.3000</v>
          </cell>
        </row>
        <row r="411">
          <cell r="A411" t="str">
            <v>M20110</v>
          </cell>
          <cell r="B411" t="str">
            <v>03.200.3000</v>
          </cell>
        </row>
        <row r="412">
          <cell r="A412" t="str">
            <v>M20112</v>
          </cell>
          <cell r="B412" t="str">
            <v>03.200.3000</v>
          </cell>
        </row>
        <row r="413">
          <cell r="A413" t="str">
            <v>M20116</v>
          </cell>
          <cell r="B413" t="str">
            <v>03.200.3000</v>
          </cell>
        </row>
        <row r="414">
          <cell r="A414" t="str">
            <v>M20120</v>
          </cell>
          <cell r="B414" t="str">
            <v>03.200.3000</v>
          </cell>
        </row>
        <row r="415">
          <cell r="A415" t="str">
            <v>M20125</v>
          </cell>
          <cell r="B415" t="str">
            <v>03.200.3000</v>
          </cell>
        </row>
        <row r="416">
          <cell r="A416" t="str">
            <v>M20132</v>
          </cell>
          <cell r="B416" t="str">
            <v>03.200.3000</v>
          </cell>
        </row>
        <row r="417">
          <cell r="A417" t="str">
            <v>M20140</v>
          </cell>
          <cell r="B417" t="str">
            <v>03.200.3000</v>
          </cell>
        </row>
        <row r="418">
          <cell r="A418" t="str">
            <v>M20150</v>
          </cell>
          <cell r="B418" t="str">
            <v>03.200.3000</v>
          </cell>
        </row>
        <row r="419">
          <cell r="A419" t="str">
            <v>M20206</v>
          </cell>
          <cell r="B419" t="str">
            <v>03.200.3000</v>
          </cell>
        </row>
        <row r="420">
          <cell r="A420" t="str">
            <v>M20208</v>
          </cell>
          <cell r="B420" t="str">
            <v>03.200.3000</v>
          </cell>
        </row>
        <row r="421">
          <cell r="A421" t="str">
            <v>M20210</v>
          </cell>
          <cell r="B421" t="str">
            <v>03.200.3000</v>
          </cell>
        </row>
        <row r="422">
          <cell r="A422" t="str">
            <v>M20212</v>
          </cell>
          <cell r="B422" t="str">
            <v>03.200.3000</v>
          </cell>
        </row>
        <row r="423">
          <cell r="A423" t="str">
            <v>M20216</v>
          </cell>
          <cell r="B423" t="str">
            <v>03.200.3000</v>
          </cell>
        </row>
        <row r="424">
          <cell r="A424" t="str">
            <v>M20220</v>
          </cell>
          <cell r="B424" t="str">
            <v>03.200.3000</v>
          </cell>
        </row>
        <row r="425">
          <cell r="A425" t="str">
            <v>M20225</v>
          </cell>
          <cell r="B425" t="str">
            <v>03.200.3000</v>
          </cell>
        </row>
        <row r="426">
          <cell r="A426" t="str">
            <v>M20232</v>
          </cell>
          <cell r="B426" t="str">
            <v>03.200.3000</v>
          </cell>
        </row>
        <row r="427">
          <cell r="A427" t="str">
            <v>M20240</v>
          </cell>
          <cell r="B427" t="str">
            <v>03.200.3000</v>
          </cell>
        </row>
        <row r="428">
          <cell r="A428" t="str">
            <v>M20250</v>
          </cell>
          <cell r="B428" t="str">
            <v>03.200.3000</v>
          </cell>
        </row>
        <row r="429">
          <cell r="A429" t="str">
            <v>M20306</v>
          </cell>
          <cell r="B429" t="str">
            <v>03.200.3000</v>
          </cell>
        </row>
        <row r="430">
          <cell r="A430" t="str">
            <v>M20308</v>
          </cell>
          <cell r="B430" t="str">
            <v>03.200.3000</v>
          </cell>
        </row>
        <row r="431">
          <cell r="A431" t="str">
            <v>M20310</v>
          </cell>
          <cell r="B431" t="str">
            <v>03.200.3000</v>
          </cell>
        </row>
        <row r="432">
          <cell r="A432" t="str">
            <v>M20312</v>
          </cell>
          <cell r="B432" t="str">
            <v>03.200.3000</v>
          </cell>
        </row>
        <row r="433">
          <cell r="A433" t="str">
            <v>M20316</v>
          </cell>
          <cell r="B433" t="str">
            <v>03.200.3000</v>
          </cell>
        </row>
        <row r="434">
          <cell r="A434" t="str">
            <v>M20320</v>
          </cell>
          <cell r="B434" t="str">
            <v>03.200.3000</v>
          </cell>
        </row>
        <row r="435">
          <cell r="A435" t="str">
            <v>M20325</v>
          </cell>
          <cell r="B435" t="str">
            <v>03.200.3000</v>
          </cell>
        </row>
        <row r="436">
          <cell r="A436" t="str">
            <v>M20332</v>
          </cell>
          <cell r="B436" t="str">
            <v>03.200.3000</v>
          </cell>
        </row>
        <row r="437">
          <cell r="A437" t="str">
            <v>M20340</v>
          </cell>
          <cell r="B437" t="str">
            <v>03.200.3000</v>
          </cell>
        </row>
        <row r="438">
          <cell r="A438" t="str">
            <v>M20350</v>
          </cell>
          <cell r="B438" t="str">
            <v>03.200.3000</v>
          </cell>
        </row>
        <row r="439">
          <cell r="A439" t="str">
            <v>M20406</v>
          </cell>
          <cell r="B439" t="str">
            <v>03.200.3000</v>
          </cell>
        </row>
        <row r="440">
          <cell r="A440" t="str">
            <v>M20408</v>
          </cell>
          <cell r="B440" t="str">
            <v>03.200.3000</v>
          </cell>
        </row>
        <row r="441">
          <cell r="A441" t="str">
            <v>M20410</v>
          </cell>
          <cell r="B441" t="str">
            <v>03.200.3000</v>
          </cell>
        </row>
        <row r="442">
          <cell r="A442" t="str">
            <v>M20412</v>
          </cell>
          <cell r="B442" t="str">
            <v>03.200.3000</v>
          </cell>
        </row>
        <row r="443">
          <cell r="A443" t="str">
            <v>M20416</v>
          </cell>
          <cell r="B443" t="str">
            <v>03.200.3000</v>
          </cell>
        </row>
        <row r="444">
          <cell r="A444" t="str">
            <v>M20420</v>
          </cell>
          <cell r="B444" t="str">
            <v>03.200.3000</v>
          </cell>
        </row>
        <row r="445">
          <cell r="A445" t="str">
            <v>M20425</v>
          </cell>
          <cell r="B445" t="str">
            <v>03.200.3000</v>
          </cell>
        </row>
        <row r="446">
          <cell r="A446" t="str">
            <v>M20432</v>
          </cell>
          <cell r="B446" t="str">
            <v>03.200.3000</v>
          </cell>
        </row>
        <row r="447">
          <cell r="A447" t="str">
            <v>M20440</v>
          </cell>
          <cell r="B447" t="str">
            <v>03.200.3000</v>
          </cell>
        </row>
        <row r="448">
          <cell r="A448" t="str">
            <v>M20450</v>
          </cell>
          <cell r="B448" t="str">
            <v>03.200.3000</v>
          </cell>
        </row>
        <row r="449">
          <cell r="A449" t="str">
            <v>M20506</v>
          </cell>
          <cell r="B449" t="str">
            <v>03.200.3000</v>
          </cell>
        </row>
        <row r="450">
          <cell r="A450" t="str">
            <v>M20508</v>
          </cell>
          <cell r="B450" t="str">
            <v>03.200.3000</v>
          </cell>
        </row>
        <row r="451">
          <cell r="A451" t="str">
            <v>M20510</v>
          </cell>
          <cell r="B451" t="str">
            <v>03.200.3000</v>
          </cell>
        </row>
        <row r="452">
          <cell r="A452" t="str">
            <v>M20512</v>
          </cell>
          <cell r="B452" t="str">
            <v>03.200.3000</v>
          </cell>
        </row>
        <row r="453">
          <cell r="A453" t="str">
            <v>M20516</v>
          </cell>
          <cell r="B453" t="str">
            <v>03.200.3000</v>
          </cell>
        </row>
        <row r="454">
          <cell r="A454" t="str">
            <v>M20520</v>
          </cell>
          <cell r="B454" t="str">
            <v>03.200.3000</v>
          </cell>
        </row>
        <row r="455">
          <cell r="A455" t="str">
            <v>M20525</v>
          </cell>
          <cell r="B455" t="str">
            <v>03.200.3000</v>
          </cell>
        </row>
        <row r="456">
          <cell r="A456" t="str">
            <v>M20532</v>
          </cell>
          <cell r="B456" t="str">
            <v>03.200.3000</v>
          </cell>
        </row>
        <row r="457">
          <cell r="A457" t="str">
            <v>M20540</v>
          </cell>
          <cell r="B457" t="str">
            <v>03.200.3000</v>
          </cell>
        </row>
        <row r="458">
          <cell r="A458" t="str">
            <v>M20550</v>
          </cell>
          <cell r="B458" t="str">
            <v>03.200.3000</v>
          </cell>
        </row>
        <row r="459">
          <cell r="A459" t="str">
            <v>M20600</v>
          </cell>
          <cell r="B459" t="str">
            <v>03.200.3000</v>
          </cell>
        </row>
        <row r="460">
          <cell r="A460" t="str">
            <v>M20610</v>
          </cell>
          <cell r="B460" t="str">
            <v>03.200.3000</v>
          </cell>
        </row>
        <row r="461">
          <cell r="A461" t="str">
            <v>M20620</v>
          </cell>
          <cell r="B461" t="str">
            <v>03.200.3000</v>
          </cell>
        </row>
        <row r="462">
          <cell r="A462" t="str">
            <v>M20630</v>
          </cell>
          <cell r="B462" t="str">
            <v>03.200.3000</v>
          </cell>
        </row>
        <row r="463">
          <cell r="A463" t="str">
            <v>M20701</v>
          </cell>
          <cell r="B463" t="str">
            <v>03.200.3000</v>
          </cell>
        </row>
        <row r="464">
          <cell r="A464" t="str">
            <v>M20702</v>
          </cell>
          <cell r="B464" t="str">
            <v>03.200.3000</v>
          </cell>
        </row>
        <row r="465">
          <cell r="A465" t="str">
            <v>M20703</v>
          </cell>
          <cell r="B465" t="str">
            <v>03.200.3000</v>
          </cell>
        </row>
        <row r="466">
          <cell r="A466" t="str">
            <v>M20704</v>
          </cell>
          <cell r="B466" t="str">
            <v>03.200.3000</v>
          </cell>
        </row>
        <row r="467">
          <cell r="A467" t="str">
            <v>M20705</v>
          </cell>
          <cell r="B467" t="str">
            <v>03.200.3000</v>
          </cell>
        </row>
        <row r="468">
          <cell r="A468" t="str">
            <v>M20706</v>
          </cell>
          <cell r="B468" t="str">
            <v>03.200.3000</v>
          </cell>
        </row>
        <row r="469">
          <cell r="A469" t="str">
            <v>M20707</v>
          </cell>
          <cell r="B469" t="str">
            <v>03.200.3000</v>
          </cell>
        </row>
        <row r="470">
          <cell r="A470" t="str">
            <v>M20708</v>
          </cell>
          <cell r="B470" t="str">
            <v>03.200.3000</v>
          </cell>
        </row>
        <row r="471">
          <cell r="A471" t="str">
            <v>M20709</v>
          </cell>
          <cell r="B471" t="str">
            <v>03.200.3000</v>
          </cell>
        </row>
        <row r="472">
          <cell r="A472" t="str">
            <v>M20710</v>
          </cell>
          <cell r="B472" t="str">
            <v>03.200.3000</v>
          </cell>
        </row>
        <row r="473">
          <cell r="A473" t="str">
            <v>M20721</v>
          </cell>
          <cell r="B473" t="str">
            <v>03.200.3000</v>
          </cell>
        </row>
        <row r="474">
          <cell r="A474" t="str">
            <v>M20722</v>
          </cell>
          <cell r="B474" t="str">
            <v>03.200.3000</v>
          </cell>
        </row>
        <row r="475">
          <cell r="A475" t="str">
            <v>M20723</v>
          </cell>
          <cell r="B475" t="str">
            <v>03.200.3000</v>
          </cell>
        </row>
        <row r="476">
          <cell r="A476" t="str">
            <v>M20724</v>
          </cell>
          <cell r="B476" t="str">
            <v>03.200.3000</v>
          </cell>
        </row>
        <row r="477">
          <cell r="A477" t="str">
            <v>M20725</v>
          </cell>
          <cell r="B477" t="str">
            <v>03.200.3000</v>
          </cell>
        </row>
        <row r="478">
          <cell r="A478" t="str">
            <v>M20726</v>
          </cell>
          <cell r="B478" t="str">
            <v>03.200.3000</v>
          </cell>
        </row>
        <row r="479">
          <cell r="A479" t="str">
            <v>M20727</v>
          </cell>
          <cell r="B479" t="str">
            <v>03.200.3000</v>
          </cell>
        </row>
        <row r="480">
          <cell r="A480" t="str">
            <v>M20728</v>
          </cell>
          <cell r="B480" t="str">
            <v>03.200.3000</v>
          </cell>
        </row>
        <row r="481">
          <cell r="A481" t="str">
            <v>M20729</v>
          </cell>
          <cell r="B481" t="str">
            <v>03.200.3000</v>
          </cell>
        </row>
        <row r="482">
          <cell r="A482" t="str">
            <v>M20730</v>
          </cell>
          <cell r="B482" t="str">
            <v>03.200.3000</v>
          </cell>
        </row>
        <row r="483">
          <cell r="A483" t="str">
            <v>M20741</v>
          </cell>
          <cell r="B483" t="str">
            <v>03.200.3000</v>
          </cell>
        </row>
        <row r="484">
          <cell r="A484" t="str">
            <v>M20742</v>
          </cell>
          <cell r="B484" t="str">
            <v>03.200.3000</v>
          </cell>
        </row>
        <row r="485">
          <cell r="A485" t="str">
            <v>M20743</v>
          </cell>
          <cell r="B485" t="str">
            <v>03.200.3000</v>
          </cell>
        </row>
        <row r="486">
          <cell r="A486" t="str">
            <v>M20744</v>
          </cell>
          <cell r="B486" t="str">
            <v>03.200.3000</v>
          </cell>
        </row>
        <row r="487">
          <cell r="A487" t="str">
            <v>M20745</v>
          </cell>
          <cell r="B487" t="str">
            <v>03.200.3000</v>
          </cell>
        </row>
        <row r="488">
          <cell r="A488" t="str">
            <v>M20746</v>
          </cell>
          <cell r="B488" t="str">
            <v>03.200.3000</v>
          </cell>
        </row>
        <row r="489">
          <cell r="A489" t="str">
            <v>M20747</v>
          </cell>
          <cell r="B489" t="str">
            <v>03.200.3000</v>
          </cell>
        </row>
        <row r="490">
          <cell r="A490" t="str">
            <v>M20748</v>
          </cell>
          <cell r="B490" t="str">
            <v>03.200.3000</v>
          </cell>
        </row>
        <row r="491">
          <cell r="A491" t="str">
            <v>M20749</v>
          </cell>
          <cell r="B491" t="str">
            <v>03.200.3000</v>
          </cell>
        </row>
        <row r="492">
          <cell r="A492" t="str">
            <v>M20750</v>
          </cell>
          <cell r="B492" t="str">
            <v>03.200.3000</v>
          </cell>
        </row>
        <row r="493">
          <cell r="A493" t="str">
            <v>M20761</v>
          </cell>
          <cell r="B493" t="str">
            <v>03.200.3000</v>
          </cell>
        </row>
        <row r="494">
          <cell r="A494" t="str">
            <v>M20762</v>
          </cell>
          <cell r="B494" t="str">
            <v>03.200.3000</v>
          </cell>
        </row>
        <row r="495">
          <cell r="A495" t="str">
            <v>M20763</v>
          </cell>
          <cell r="B495" t="str">
            <v>03.200.3000</v>
          </cell>
        </row>
        <row r="496">
          <cell r="A496" t="str">
            <v>M20764</v>
          </cell>
          <cell r="B496" t="str">
            <v>03.200.3000</v>
          </cell>
        </row>
        <row r="497">
          <cell r="A497" t="str">
            <v>M20765</v>
          </cell>
          <cell r="B497" t="str">
            <v>03.200.3000</v>
          </cell>
        </row>
        <row r="498">
          <cell r="A498" t="str">
            <v>M20766</v>
          </cell>
          <cell r="B498" t="str">
            <v>03.200.3000</v>
          </cell>
        </row>
        <row r="499">
          <cell r="A499" t="str">
            <v>M20767</v>
          </cell>
          <cell r="B499" t="str">
            <v>03.200.3000</v>
          </cell>
        </row>
        <row r="500">
          <cell r="A500" t="str">
            <v>M20768</v>
          </cell>
          <cell r="B500" t="str">
            <v>03.200.3000</v>
          </cell>
        </row>
        <row r="501">
          <cell r="A501" t="str">
            <v>M20769</v>
          </cell>
          <cell r="B501" t="str">
            <v>03.200.3000</v>
          </cell>
        </row>
        <row r="502">
          <cell r="A502" t="str">
            <v>M20770</v>
          </cell>
          <cell r="B502" t="str">
            <v>03.200.3000</v>
          </cell>
        </row>
        <row r="503">
          <cell r="A503" t="str">
            <v>M20801</v>
          </cell>
          <cell r="B503" t="str">
            <v>03.200.3000</v>
          </cell>
        </row>
        <row r="504">
          <cell r="A504" t="str">
            <v>M20802</v>
          </cell>
          <cell r="B504" t="str">
            <v>03.200.3000</v>
          </cell>
        </row>
        <row r="505">
          <cell r="A505" t="str">
            <v>M20803</v>
          </cell>
          <cell r="B505" t="str">
            <v>03.200.3000</v>
          </cell>
        </row>
        <row r="506">
          <cell r="A506" t="str">
            <v>M20804</v>
          </cell>
          <cell r="B506" t="str">
            <v>03.200.3000</v>
          </cell>
        </row>
        <row r="507">
          <cell r="A507" t="str">
            <v>M20805</v>
          </cell>
          <cell r="B507" t="str">
            <v>03.200.3000</v>
          </cell>
        </row>
        <row r="508">
          <cell r="A508" t="str">
            <v>M20806</v>
          </cell>
          <cell r="B508" t="str">
            <v>03.200.3000</v>
          </cell>
        </row>
        <row r="509">
          <cell r="A509" t="str">
            <v>M20807</v>
          </cell>
          <cell r="B509" t="str">
            <v>03.200.3000</v>
          </cell>
        </row>
        <row r="510">
          <cell r="A510" t="str">
            <v>M20808</v>
          </cell>
          <cell r="B510" t="str">
            <v>03.200.3000</v>
          </cell>
        </row>
        <row r="511">
          <cell r="A511" t="str">
            <v>M20809</v>
          </cell>
          <cell r="B511" t="str">
            <v>03.200.3000</v>
          </cell>
        </row>
        <row r="512">
          <cell r="A512" t="str">
            <v>M20810</v>
          </cell>
          <cell r="B512" t="str">
            <v>03.200.3000</v>
          </cell>
        </row>
        <row r="513">
          <cell r="A513" t="str">
            <v>M20811</v>
          </cell>
          <cell r="B513" t="str">
            <v>03.200.3000</v>
          </cell>
        </row>
        <row r="514">
          <cell r="A514" t="str">
            <v>M20812</v>
          </cell>
          <cell r="B514" t="str">
            <v>03.200.3000</v>
          </cell>
        </row>
        <row r="515">
          <cell r="A515" t="str">
            <v>M20813</v>
          </cell>
          <cell r="B515" t="str">
            <v>03.200.3000</v>
          </cell>
        </row>
        <row r="516">
          <cell r="A516" t="str">
            <v>M20814</v>
          </cell>
          <cell r="B516" t="str">
            <v>03.200.3000</v>
          </cell>
        </row>
        <row r="517">
          <cell r="A517" t="str">
            <v>M20815</v>
          </cell>
          <cell r="B517" t="str">
            <v>03.200.3000</v>
          </cell>
        </row>
        <row r="518">
          <cell r="A518" t="str">
            <v>M20816</v>
          </cell>
          <cell r="B518" t="str">
            <v>03.200.3000</v>
          </cell>
        </row>
        <row r="519">
          <cell r="A519" t="str">
            <v>M20817</v>
          </cell>
          <cell r="B519" t="str">
            <v>03.200.3000</v>
          </cell>
        </row>
        <row r="520">
          <cell r="A520" t="str">
            <v>M20818</v>
          </cell>
          <cell r="B520" t="str">
            <v>03.200.3000</v>
          </cell>
        </row>
        <row r="521">
          <cell r="A521" t="str">
            <v>M20819</v>
          </cell>
          <cell r="B521" t="str">
            <v>03.200.3000</v>
          </cell>
        </row>
        <row r="522">
          <cell r="A522" t="str">
            <v>M20825</v>
          </cell>
          <cell r="B522" t="str">
            <v>03.200.3000</v>
          </cell>
        </row>
        <row r="523">
          <cell r="A523" t="str">
            <v>M20851</v>
          </cell>
          <cell r="B523" t="str">
            <v>03.200.3000</v>
          </cell>
        </row>
        <row r="524">
          <cell r="A524" t="str">
            <v>M20852</v>
          </cell>
          <cell r="B524" t="str">
            <v>03.200.3000</v>
          </cell>
        </row>
        <row r="525">
          <cell r="A525" t="str">
            <v>M20853</v>
          </cell>
          <cell r="B525" t="str">
            <v>03.200.3000</v>
          </cell>
        </row>
        <row r="526">
          <cell r="A526" t="str">
            <v>M20854</v>
          </cell>
          <cell r="B526" t="str">
            <v>03.200.3000</v>
          </cell>
        </row>
        <row r="527">
          <cell r="A527" t="str">
            <v>M20855</v>
          </cell>
          <cell r="B527" t="str">
            <v>03.200.3000</v>
          </cell>
        </row>
        <row r="528">
          <cell r="A528" t="str">
            <v>M20856</v>
          </cell>
          <cell r="B528" t="str">
            <v>03.200.3000</v>
          </cell>
        </row>
        <row r="529">
          <cell r="A529" t="str">
            <v>M20857</v>
          </cell>
          <cell r="B529" t="str">
            <v>03.200.3000</v>
          </cell>
        </row>
        <row r="530">
          <cell r="A530" t="str">
            <v>M20858</v>
          </cell>
          <cell r="B530" t="str">
            <v>03.200.3000</v>
          </cell>
        </row>
        <row r="531">
          <cell r="A531" t="str">
            <v>M20859</v>
          </cell>
          <cell r="B531" t="str">
            <v>03.200.3000</v>
          </cell>
        </row>
        <row r="532">
          <cell r="A532" t="str">
            <v>M20860</v>
          </cell>
          <cell r="B532" t="str">
            <v>03.200.3000</v>
          </cell>
        </row>
        <row r="533">
          <cell r="A533" t="str">
            <v>M20861</v>
          </cell>
          <cell r="B533" t="str">
            <v>03.200.3000</v>
          </cell>
        </row>
        <row r="534">
          <cell r="A534" t="str">
            <v>M20862</v>
          </cell>
          <cell r="B534" t="str">
            <v>03.200.3000</v>
          </cell>
        </row>
        <row r="535">
          <cell r="A535" t="str">
            <v>M20863</v>
          </cell>
          <cell r="B535" t="str">
            <v>03.200.3000</v>
          </cell>
        </row>
        <row r="536">
          <cell r="A536" t="str">
            <v>M20864</v>
          </cell>
          <cell r="B536" t="str">
            <v>03.200.3000</v>
          </cell>
        </row>
        <row r="537">
          <cell r="A537" t="str">
            <v>M20865</v>
          </cell>
          <cell r="B537" t="str">
            <v>03.200.3000</v>
          </cell>
        </row>
        <row r="538">
          <cell r="A538" t="str">
            <v>M20866</v>
          </cell>
          <cell r="B538" t="str">
            <v>03.200.3000</v>
          </cell>
        </row>
        <row r="539">
          <cell r="A539" t="str">
            <v>M20867</v>
          </cell>
          <cell r="B539" t="str">
            <v>03.200.3000</v>
          </cell>
        </row>
        <row r="540">
          <cell r="A540" t="str">
            <v>M20868</v>
          </cell>
          <cell r="B540" t="str">
            <v>03.200.3000</v>
          </cell>
        </row>
        <row r="541">
          <cell r="A541" t="str">
            <v>M20869</v>
          </cell>
          <cell r="B541" t="str">
            <v>03.200.3000</v>
          </cell>
        </row>
        <row r="542">
          <cell r="A542" t="str">
            <v>M20901</v>
          </cell>
          <cell r="B542" t="str">
            <v>03.200.3000</v>
          </cell>
        </row>
        <row r="543">
          <cell r="A543" t="str">
            <v>M20902</v>
          </cell>
          <cell r="B543" t="str">
            <v>03.200.3000</v>
          </cell>
        </row>
        <row r="544">
          <cell r="A544" t="str">
            <v>M20903</v>
          </cell>
          <cell r="B544" t="str">
            <v>03.200.3000</v>
          </cell>
        </row>
        <row r="545">
          <cell r="A545" t="str">
            <v>M20904</v>
          </cell>
          <cell r="B545" t="str">
            <v>03.200.3000</v>
          </cell>
        </row>
        <row r="546">
          <cell r="A546" t="str">
            <v>M20905</v>
          </cell>
          <cell r="B546" t="str">
            <v>03.200.3000</v>
          </cell>
        </row>
        <row r="547">
          <cell r="A547" t="str">
            <v>M20906</v>
          </cell>
          <cell r="B547" t="str">
            <v>03.200.3000</v>
          </cell>
        </row>
        <row r="548">
          <cell r="A548" t="str">
            <v>M20907</v>
          </cell>
          <cell r="B548" t="str">
            <v>03.200.3000</v>
          </cell>
        </row>
        <row r="549">
          <cell r="A549" t="str">
            <v>M20908</v>
          </cell>
          <cell r="B549" t="str">
            <v>03.200.3000</v>
          </cell>
        </row>
        <row r="550">
          <cell r="A550" t="str">
            <v>M20909</v>
          </cell>
          <cell r="B550" t="str">
            <v>03.200.3000</v>
          </cell>
        </row>
        <row r="551">
          <cell r="A551" t="str">
            <v>M20910</v>
          </cell>
          <cell r="B551" t="str">
            <v>03.200.3000</v>
          </cell>
        </row>
        <row r="552">
          <cell r="A552" t="str">
            <v>M20920</v>
          </cell>
          <cell r="B552" t="str">
            <v>03.200.3000</v>
          </cell>
        </row>
        <row r="553">
          <cell r="A553" t="str">
            <v>M20921</v>
          </cell>
          <cell r="B553" t="str">
            <v>03.200.3000</v>
          </cell>
        </row>
        <row r="554">
          <cell r="A554" t="str">
            <v>M20930</v>
          </cell>
          <cell r="B554" t="str">
            <v>03.200.3000</v>
          </cell>
        </row>
        <row r="555">
          <cell r="A555" t="str">
            <v>M20940</v>
          </cell>
          <cell r="B555" t="str">
            <v>03.200.3000</v>
          </cell>
        </row>
        <row r="556">
          <cell r="A556" t="str">
            <v>M20945</v>
          </cell>
          <cell r="B556" t="str">
            <v>03.200.3000</v>
          </cell>
        </row>
        <row r="557">
          <cell r="A557" t="str">
            <v>M20950</v>
          </cell>
          <cell r="B557" t="str">
            <v>03.200.3000</v>
          </cell>
        </row>
        <row r="558">
          <cell r="A558" t="str">
            <v>M20960</v>
          </cell>
          <cell r="B558" t="str">
            <v>03.200.3000</v>
          </cell>
        </row>
        <row r="559">
          <cell r="A559" t="str">
            <v>M20965</v>
          </cell>
          <cell r="B559" t="str">
            <v>03.200.3000</v>
          </cell>
        </row>
        <row r="560">
          <cell r="A560" t="str">
            <v>M20970</v>
          </cell>
          <cell r="B560" t="str">
            <v>03.200.3000</v>
          </cell>
        </row>
        <row r="561">
          <cell r="A561" t="str">
            <v>M20999</v>
          </cell>
          <cell r="B561" t="str">
            <v>03.200.3000</v>
          </cell>
        </row>
        <row r="562">
          <cell r="A562" t="str">
            <v>M21000</v>
          </cell>
          <cell r="B562" t="str">
            <v>03.200.3000</v>
          </cell>
        </row>
        <row r="563">
          <cell r="A563" t="str">
            <v>M21010</v>
          </cell>
          <cell r="B563" t="str">
            <v>03.200.4000</v>
          </cell>
        </row>
        <row r="564">
          <cell r="A564" t="str">
            <v>M21011</v>
          </cell>
          <cell r="B564" t="str">
            <v>03.200.4000</v>
          </cell>
        </row>
        <row r="565">
          <cell r="A565" t="str">
            <v>M21020</v>
          </cell>
          <cell r="B565" t="str">
            <v>03.200.4000</v>
          </cell>
        </row>
        <row r="566">
          <cell r="A566" t="str">
            <v>M21025</v>
          </cell>
          <cell r="B566" t="str">
            <v>03.200.4000</v>
          </cell>
        </row>
        <row r="567">
          <cell r="A567" t="str">
            <v>M21030</v>
          </cell>
          <cell r="B567" t="str">
            <v>03.200.4000</v>
          </cell>
        </row>
        <row r="568">
          <cell r="A568" t="str">
            <v>M21031</v>
          </cell>
          <cell r="B568" t="str">
            <v>03.200.4000</v>
          </cell>
        </row>
        <row r="569">
          <cell r="A569" t="str">
            <v>M21032</v>
          </cell>
          <cell r="B569" t="str">
            <v>02.950.4000</v>
          </cell>
        </row>
        <row r="570">
          <cell r="A570" t="str">
            <v>M21040</v>
          </cell>
          <cell r="B570" t="str">
            <v>03.200.4000</v>
          </cell>
        </row>
        <row r="571">
          <cell r="A571" t="str">
            <v>M21047</v>
          </cell>
          <cell r="B571" t="str">
            <v>03.200.4000</v>
          </cell>
        </row>
        <row r="572">
          <cell r="A572" t="str">
            <v>M21050</v>
          </cell>
          <cell r="B572" t="str">
            <v>03.200.4000</v>
          </cell>
        </row>
        <row r="573">
          <cell r="A573" t="str">
            <v>M21700</v>
          </cell>
          <cell r="B573" t="str">
            <v>03.200.4000</v>
          </cell>
        </row>
        <row r="574">
          <cell r="A574" t="str">
            <v>M21701</v>
          </cell>
          <cell r="B574" t="str">
            <v>03.200.4000</v>
          </cell>
        </row>
        <row r="575">
          <cell r="A575" t="str">
            <v>M21702</v>
          </cell>
          <cell r="B575" t="str">
            <v>03.200.4000</v>
          </cell>
        </row>
        <row r="576">
          <cell r="A576" t="str">
            <v>M21703</v>
          </cell>
          <cell r="B576" t="str">
            <v>03.200.4000</v>
          </cell>
        </row>
        <row r="577">
          <cell r="A577" t="str">
            <v>M21751</v>
          </cell>
          <cell r="B577" t="str">
            <v>03.200.4000</v>
          </cell>
        </row>
        <row r="578">
          <cell r="A578" t="str">
            <v>M21810</v>
          </cell>
          <cell r="B578" t="str">
            <v>03.200.4000</v>
          </cell>
        </row>
        <row r="579">
          <cell r="A579" t="str">
            <v>M21841</v>
          </cell>
          <cell r="B579" t="str">
            <v>03.200.4000</v>
          </cell>
        </row>
        <row r="580">
          <cell r="A580" t="str">
            <v>M21890</v>
          </cell>
          <cell r="B580" t="str">
            <v>03.990.1000</v>
          </cell>
        </row>
        <row r="581">
          <cell r="A581" t="str">
            <v>M21891</v>
          </cell>
          <cell r="B581" t="str">
            <v>03.200.4000</v>
          </cell>
        </row>
        <row r="582">
          <cell r="A582" t="str">
            <v>M21899</v>
          </cell>
          <cell r="B582" t="str">
            <v>03.200.4000</v>
          </cell>
        </row>
        <row r="583">
          <cell r="A583" t="str">
            <v>M21900</v>
          </cell>
          <cell r="B583" t="str">
            <v>03.990.1000</v>
          </cell>
        </row>
        <row r="584">
          <cell r="A584" t="str">
            <v>M22001</v>
          </cell>
          <cell r="B584" t="str">
            <v>03.990.1000</v>
          </cell>
        </row>
        <row r="585">
          <cell r="A585" t="str">
            <v>M22002</v>
          </cell>
          <cell r="B585" t="str">
            <v>03.990.1000</v>
          </cell>
        </row>
        <row r="586">
          <cell r="A586" t="str">
            <v>M22003</v>
          </cell>
          <cell r="B586" t="str">
            <v>04.500.1000</v>
          </cell>
        </row>
        <row r="587">
          <cell r="A587" t="str">
            <v>M22004</v>
          </cell>
          <cell r="B587" t="str">
            <v>03.990.1000</v>
          </cell>
        </row>
        <row r="588">
          <cell r="A588" t="str">
            <v>M23001</v>
          </cell>
          <cell r="B588" t="str">
            <v>03.850.1000</v>
          </cell>
        </row>
        <row r="589">
          <cell r="A589" t="str">
            <v>M23050</v>
          </cell>
          <cell r="B589" t="str">
            <v>03.850.1000</v>
          </cell>
        </row>
        <row r="590">
          <cell r="A590" t="str">
            <v>M23051</v>
          </cell>
          <cell r="B590" t="str">
            <v>03.990.1000</v>
          </cell>
        </row>
        <row r="591">
          <cell r="A591" t="str">
            <v>M23100</v>
          </cell>
          <cell r="B591" t="str">
            <v>03.990.1000</v>
          </cell>
        </row>
        <row r="592">
          <cell r="A592" t="str">
            <v>M23130</v>
          </cell>
          <cell r="B592" t="str">
            <v>03.990.1000</v>
          </cell>
        </row>
        <row r="593">
          <cell r="A593" t="str">
            <v>M23200</v>
          </cell>
          <cell r="B593" t="str">
            <v>03.990.1000</v>
          </cell>
        </row>
        <row r="594">
          <cell r="A594" t="str">
            <v>M23210</v>
          </cell>
          <cell r="B594" t="str">
            <v>03.990.1000</v>
          </cell>
        </row>
        <row r="595">
          <cell r="A595" t="str">
            <v>M23211</v>
          </cell>
          <cell r="B595" t="str">
            <v>03.990.1000</v>
          </cell>
        </row>
        <row r="596">
          <cell r="A596" t="str">
            <v>M23212</v>
          </cell>
          <cell r="B596" t="str">
            <v>03.990.1000</v>
          </cell>
        </row>
        <row r="597">
          <cell r="A597" t="str">
            <v>M23230</v>
          </cell>
          <cell r="B597" t="str">
            <v>03.990.1000</v>
          </cell>
        </row>
        <row r="598">
          <cell r="A598" t="str">
            <v>M23231</v>
          </cell>
          <cell r="B598" t="str">
            <v>03.990.1000</v>
          </cell>
        </row>
        <row r="599">
          <cell r="A599" t="str">
            <v>M23232</v>
          </cell>
          <cell r="B599" t="str">
            <v>03.990.1000</v>
          </cell>
        </row>
        <row r="600">
          <cell r="A600" t="str">
            <v>M23233</v>
          </cell>
          <cell r="B600" t="str">
            <v>03.990.1000</v>
          </cell>
        </row>
        <row r="601">
          <cell r="A601" t="str">
            <v>M23234</v>
          </cell>
          <cell r="B601" t="str">
            <v>03.990.1000</v>
          </cell>
        </row>
        <row r="602">
          <cell r="A602" t="str">
            <v>M23235</v>
          </cell>
          <cell r="B602" t="str">
            <v>03.990.1000</v>
          </cell>
        </row>
        <row r="603">
          <cell r="A603" t="str">
            <v>M23236</v>
          </cell>
          <cell r="B603" t="str">
            <v>03.990.1000</v>
          </cell>
        </row>
        <row r="604">
          <cell r="A604" t="str">
            <v>M23237</v>
          </cell>
          <cell r="B604" t="str">
            <v>03.990.1000</v>
          </cell>
        </row>
        <row r="605">
          <cell r="A605" t="str">
            <v>M23238</v>
          </cell>
          <cell r="B605" t="str">
            <v>03.990.1000</v>
          </cell>
        </row>
        <row r="606">
          <cell r="A606" t="str">
            <v>M23239</v>
          </cell>
          <cell r="B606" t="str">
            <v>03.990.1000</v>
          </cell>
        </row>
        <row r="607">
          <cell r="A607" t="str">
            <v>M23250</v>
          </cell>
          <cell r="B607" t="str">
            <v>03.990.1000</v>
          </cell>
        </row>
        <row r="608">
          <cell r="A608" t="str">
            <v>M23251</v>
          </cell>
          <cell r="B608" t="str">
            <v>03.990.1000</v>
          </cell>
        </row>
        <row r="609">
          <cell r="A609" t="str">
            <v>M23252</v>
          </cell>
          <cell r="B609" t="str">
            <v>03.990.1000</v>
          </cell>
        </row>
        <row r="610">
          <cell r="A610" t="str">
            <v>M23253</v>
          </cell>
          <cell r="B610" t="str">
            <v>03.990.1000</v>
          </cell>
        </row>
        <row r="611">
          <cell r="A611" t="str">
            <v>M23254</v>
          </cell>
          <cell r="B611" t="str">
            <v>03.990.1000</v>
          </cell>
        </row>
        <row r="612">
          <cell r="A612" t="str">
            <v>M23255</v>
          </cell>
          <cell r="B612" t="str">
            <v>03.990.1000</v>
          </cell>
        </row>
        <row r="613">
          <cell r="A613" t="str">
            <v>M23256</v>
          </cell>
          <cell r="B613" t="str">
            <v>03.990.1000</v>
          </cell>
        </row>
        <row r="614">
          <cell r="A614" t="str">
            <v>M23260</v>
          </cell>
          <cell r="B614" t="str">
            <v>03.990.1000</v>
          </cell>
        </row>
        <row r="615">
          <cell r="A615" t="str">
            <v>M23300</v>
          </cell>
          <cell r="B615" t="str">
            <v>03.990.1000</v>
          </cell>
        </row>
        <row r="616">
          <cell r="A616" t="str">
            <v>M23400</v>
          </cell>
          <cell r="B616" t="str">
            <v>03.990.1000</v>
          </cell>
        </row>
        <row r="617">
          <cell r="A617" t="str">
            <v>M23500</v>
          </cell>
          <cell r="B617" t="str">
            <v>03.990.1000</v>
          </cell>
        </row>
        <row r="618">
          <cell r="A618" t="str">
            <v>M23972</v>
          </cell>
          <cell r="B618" t="str">
            <v>03.700.2000</v>
          </cell>
        </row>
        <row r="619">
          <cell r="A619" t="str">
            <v>M24001</v>
          </cell>
          <cell r="B619" t="str">
            <v>03.800.1000</v>
          </cell>
        </row>
        <row r="620">
          <cell r="A620" t="str">
            <v>M24002</v>
          </cell>
          <cell r="B620" t="str">
            <v>02.990.1000</v>
          </cell>
        </row>
        <row r="621">
          <cell r="A621" t="str">
            <v>M24005</v>
          </cell>
          <cell r="B621" t="str">
            <v>03.800.1000</v>
          </cell>
        </row>
        <row r="622">
          <cell r="A622" t="str">
            <v>M24010</v>
          </cell>
          <cell r="B622" t="str">
            <v>03.800.1000</v>
          </cell>
        </row>
        <row r="623">
          <cell r="A623" t="str">
            <v>M24015</v>
          </cell>
          <cell r="B623" t="str">
            <v>03.800.1000</v>
          </cell>
        </row>
        <row r="624">
          <cell r="A624" t="str">
            <v>M24020</v>
          </cell>
          <cell r="B624" t="str">
            <v>03.800.1000</v>
          </cell>
        </row>
        <row r="625">
          <cell r="A625" t="str">
            <v>M24025</v>
          </cell>
          <cell r="B625" t="str">
            <v>03.800.1000</v>
          </cell>
        </row>
        <row r="626">
          <cell r="A626" t="str">
            <v>M24030</v>
          </cell>
          <cell r="B626" t="str">
            <v>03.800.1000</v>
          </cell>
        </row>
        <row r="627">
          <cell r="A627" t="str">
            <v>M24035</v>
          </cell>
          <cell r="B627" t="str">
            <v>03.800.1000</v>
          </cell>
        </row>
        <row r="628">
          <cell r="A628" t="str">
            <v>M24036</v>
          </cell>
          <cell r="B628" t="str">
            <v>03.990.1000</v>
          </cell>
        </row>
        <row r="629">
          <cell r="A629" t="str">
            <v>M24037</v>
          </cell>
          <cell r="B629" t="str">
            <v>03.990.1000</v>
          </cell>
        </row>
        <row r="630">
          <cell r="A630" t="str">
            <v>M24040</v>
          </cell>
          <cell r="B630" t="str">
            <v>03.800.1000</v>
          </cell>
        </row>
        <row r="631">
          <cell r="A631" t="str">
            <v>M24045</v>
          </cell>
          <cell r="B631" t="str">
            <v>03.800.1000</v>
          </cell>
        </row>
        <row r="632">
          <cell r="A632" t="str">
            <v>M24101</v>
          </cell>
          <cell r="B632" t="str">
            <v>03.800.1000</v>
          </cell>
        </row>
        <row r="633">
          <cell r="A633" t="str">
            <v>M24105</v>
          </cell>
          <cell r="B633" t="str">
            <v>03.800.1000</v>
          </cell>
        </row>
        <row r="634">
          <cell r="A634" t="str">
            <v>M24110</v>
          </cell>
          <cell r="B634" t="str">
            <v>03.800.1000</v>
          </cell>
        </row>
        <row r="635">
          <cell r="A635" t="str">
            <v>M24115</v>
          </cell>
          <cell r="B635" t="str">
            <v>03.800.1000</v>
          </cell>
        </row>
        <row r="636">
          <cell r="A636" t="str">
            <v>M24120</v>
          </cell>
          <cell r="B636" t="str">
            <v>03.800.1000</v>
          </cell>
        </row>
        <row r="637">
          <cell r="A637" t="str">
            <v>M24125</v>
          </cell>
          <cell r="B637" t="str">
            <v>03.800.1000</v>
          </cell>
        </row>
        <row r="638">
          <cell r="A638" t="str">
            <v>M24130</v>
          </cell>
          <cell r="B638" t="str">
            <v>03.800.1000</v>
          </cell>
        </row>
        <row r="639">
          <cell r="A639" t="str">
            <v>M24201</v>
          </cell>
          <cell r="B639" t="str">
            <v>03.800.1000</v>
          </cell>
        </row>
        <row r="640">
          <cell r="A640" t="str">
            <v>M24205</v>
          </cell>
          <cell r="B640" t="str">
            <v>03.800.1000</v>
          </cell>
        </row>
        <row r="641">
          <cell r="A641" t="str">
            <v>M24210</v>
          </cell>
          <cell r="B641" t="str">
            <v>03.800.1000</v>
          </cell>
        </row>
        <row r="642">
          <cell r="A642" t="str">
            <v>M24301</v>
          </cell>
          <cell r="B642" t="str">
            <v>02.990.1000</v>
          </cell>
        </row>
        <row r="643">
          <cell r="A643" t="str">
            <v>M24305</v>
          </cell>
          <cell r="B643" t="str">
            <v>02.990.1000</v>
          </cell>
        </row>
        <row r="644">
          <cell r="A644" t="str">
            <v>M24310</v>
          </cell>
          <cell r="B644" t="str">
            <v>02.990.1000</v>
          </cell>
        </row>
        <row r="645">
          <cell r="A645" t="str">
            <v>M24320</v>
          </cell>
          <cell r="B645" t="str">
            <v>02.990.1000</v>
          </cell>
        </row>
        <row r="646">
          <cell r="A646" t="str">
            <v>M25001</v>
          </cell>
          <cell r="B646" t="str">
            <v>03.850.1000</v>
          </cell>
        </row>
        <row r="647">
          <cell r="A647" t="str">
            <v>M25002</v>
          </cell>
          <cell r="B647" t="str">
            <v>03.990.1000</v>
          </cell>
        </row>
        <row r="648">
          <cell r="A648" t="str">
            <v>M25025</v>
          </cell>
          <cell r="B648" t="str">
            <v>03.990.1000</v>
          </cell>
        </row>
        <row r="649">
          <cell r="A649" t="str">
            <v>M25100</v>
          </cell>
          <cell r="B649" t="str">
            <v>03.990.1000</v>
          </cell>
        </row>
        <row r="650">
          <cell r="A650" t="str">
            <v>M25120</v>
          </cell>
          <cell r="B650" t="str">
            <v>03.990.1000</v>
          </cell>
        </row>
        <row r="651">
          <cell r="A651" t="str">
            <v>M25200</v>
          </cell>
          <cell r="B651" t="str">
            <v>03.990.1000</v>
          </cell>
        </row>
        <row r="652">
          <cell r="A652" t="str">
            <v>M25300</v>
          </cell>
          <cell r="B652" t="str">
            <v>03.850.1000</v>
          </cell>
        </row>
        <row r="653">
          <cell r="A653" t="str">
            <v>M25350</v>
          </cell>
          <cell r="B653" t="str">
            <v>03.850.1000</v>
          </cell>
        </row>
        <row r="654">
          <cell r="A654" t="str">
            <v>M25400</v>
          </cell>
          <cell r="B654" t="str">
            <v>03.850.1000</v>
          </cell>
        </row>
        <row r="655">
          <cell r="A655" t="str">
            <v>M25500</v>
          </cell>
          <cell r="B655" t="str">
            <v>02.950.3000</v>
          </cell>
        </row>
        <row r="656">
          <cell r="A656" t="str">
            <v>M25800</v>
          </cell>
          <cell r="B656" t="str">
            <v>03.990.1000</v>
          </cell>
        </row>
        <row r="657">
          <cell r="A657" t="str">
            <v>M26001</v>
          </cell>
          <cell r="B657" t="str">
            <v>03.850.1000</v>
          </cell>
        </row>
        <row r="658">
          <cell r="A658" t="str">
            <v>M26002</v>
          </cell>
          <cell r="B658" t="str">
            <v>03.850.1000</v>
          </cell>
        </row>
        <row r="659">
          <cell r="A659" t="str">
            <v>M26010</v>
          </cell>
          <cell r="B659" t="str">
            <v>03.990.1000</v>
          </cell>
        </row>
        <row r="660">
          <cell r="A660" t="str">
            <v>M26020</v>
          </cell>
          <cell r="B660" t="str">
            <v>03.900.5000</v>
          </cell>
        </row>
        <row r="661">
          <cell r="A661" t="str">
            <v>M26050</v>
          </cell>
          <cell r="B661" t="str">
            <v>03.300.1000</v>
          </cell>
        </row>
        <row r="662">
          <cell r="A662" t="str">
            <v>M26080</v>
          </cell>
          <cell r="B662" t="str">
            <v>03.200.5000</v>
          </cell>
        </row>
        <row r="663">
          <cell r="A663" t="str">
            <v>M26100</v>
          </cell>
          <cell r="B663" t="str">
            <v>03.200.5000</v>
          </cell>
        </row>
        <row r="664">
          <cell r="A664" t="str">
            <v>M26150</v>
          </cell>
          <cell r="B664" t="str">
            <v>03.200.5000</v>
          </cell>
        </row>
        <row r="665">
          <cell r="A665" t="str">
            <v>M26280</v>
          </cell>
          <cell r="B665" t="str">
            <v>03.200.5000</v>
          </cell>
        </row>
        <row r="666">
          <cell r="A666" t="str">
            <v>M26300</v>
          </cell>
          <cell r="B666" t="str">
            <v>03.600.2000</v>
          </cell>
        </row>
        <row r="667">
          <cell r="A667" t="str">
            <v>M26400</v>
          </cell>
          <cell r="B667" t="str">
            <v>03.200.5000</v>
          </cell>
        </row>
        <row r="668">
          <cell r="A668" t="str">
            <v>M26500</v>
          </cell>
          <cell r="B668" t="str">
            <v>03.200.5000</v>
          </cell>
        </row>
        <row r="669">
          <cell r="A669" t="str">
            <v>M27001</v>
          </cell>
          <cell r="B669" t="str">
            <v>03.500.1000</v>
          </cell>
        </row>
        <row r="670">
          <cell r="A670" t="str">
            <v>M27002</v>
          </cell>
          <cell r="B670" t="str">
            <v>03.500.1000</v>
          </cell>
        </row>
        <row r="671">
          <cell r="A671" t="str">
            <v>M27003</v>
          </cell>
          <cell r="B671" t="str">
            <v>03.500.1000</v>
          </cell>
        </row>
        <row r="672">
          <cell r="A672" t="str">
            <v>M27005</v>
          </cell>
          <cell r="B672" t="str">
            <v>03.990.1000</v>
          </cell>
        </row>
        <row r="673">
          <cell r="A673" t="str">
            <v>M27020</v>
          </cell>
          <cell r="B673" t="str">
            <v>03.500.1000</v>
          </cell>
        </row>
        <row r="674">
          <cell r="A674" t="str">
            <v>M27021</v>
          </cell>
          <cell r="B674" t="str">
            <v>03.500.1000</v>
          </cell>
        </row>
        <row r="675">
          <cell r="A675" t="str">
            <v>M27022</v>
          </cell>
          <cell r="B675" t="str">
            <v>03.500.1000</v>
          </cell>
        </row>
        <row r="676">
          <cell r="A676" t="str">
            <v>M27023</v>
          </cell>
          <cell r="B676" t="str">
            <v>03.500.1000</v>
          </cell>
        </row>
        <row r="677">
          <cell r="A677" t="str">
            <v>M27024</v>
          </cell>
          <cell r="B677" t="str">
            <v>03.500.1000</v>
          </cell>
        </row>
        <row r="678">
          <cell r="A678" t="str">
            <v>M27040</v>
          </cell>
          <cell r="B678" t="str">
            <v>03.500.1000</v>
          </cell>
        </row>
        <row r="679">
          <cell r="A679" t="str">
            <v>M27050</v>
          </cell>
          <cell r="B679" t="str">
            <v>03.500.1000</v>
          </cell>
        </row>
        <row r="680">
          <cell r="A680" t="str">
            <v>M27060</v>
          </cell>
          <cell r="B680" t="str">
            <v>03.500.1000</v>
          </cell>
        </row>
        <row r="681">
          <cell r="A681" t="str">
            <v>M27100</v>
          </cell>
          <cell r="B681" t="str">
            <v>03.500.1000</v>
          </cell>
        </row>
        <row r="682">
          <cell r="A682" t="str">
            <v>M27101</v>
          </cell>
          <cell r="B682" t="str">
            <v>03.500.4000</v>
          </cell>
        </row>
        <row r="683">
          <cell r="A683" t="str">
            <v>M27205</v>
          </cell>
          <cell r="B683" t="str">
            <v>03.500.1000</v>
          </cell>
        </row>
        <row r="684">
          <cell r="A684" t="str">
            <v>M27210</v>
          </cell>
          <cell r="B684" t="str">
            <v>03.500.1000</v>
          </cell>
        </row>
        <row r="685">
          <cell r="A685" t="str">
            <v>M27215</v>
          </cell>
          <cell r="B685" t="str">
            <v>03.500.1000</v>
          </cell>
        </row>
        <row r="686">
          <cell r="A686" t="str">
            <v>M27220</v>
          </cell>
          <cell r="B686" t="str">
            <v>03.990.1000</v>
          </cell>
        </row>
        <row r="687">
          <cell r="A687" t="str">
            <v>M28001</v>
          </cell>
          <cell r="B687" t="str">
            <v>03.990.1000</v>
          </cell>
        </row>
        <row r="688">
          <cell r="A688" t="str">
            <v>M28040</v>
          </cell>
          <cell r="B688" t="str">
            <v>03.990.1000</v>
          </cell>
        </row>
        <row r="689">
          <cell r="A689" t="str">
            <v>M28050</v>
          </cell>
          <cell r="B689" t="str">
            <v>03.990.1000</v>
          </cell>
        </row>
        <row r="690">
          <cell r="A690" t="str">
            <v>M28100</v>
          </cell>
          <cell r="B690" t="str">
            <v>03.990.1000</v>
          </cell>
        </row>
        <row r="691">
          <cell r="A691" t="str">
            <v>M28110</v>
          </cell>
          <cell r="B691" t="str">
            <v>03.500.4000</v>
          </cell>
        </row>
        <row r="692">
          <cell r="A692" t="str">
            <v>M28111</v>
          </cell>
          <cell r="B692" t="str">
            <v>03.500.4000</v>
          </cell>
        </row>
        <row r="693">
          <cell r="A693" t="str">
            <v>M28112</v>
          </cell>
          <cell r="B693" t="str">
            <v>03.500.4000</v>
          </cell>
        </row>
        <row r="694">
          <cell r="A694" t="str">
            <v>M28113</v>
          </cell>
          <cell r="B694" t="str">
            <v>03.500.4000</v>
          </cell>
        </row>
        <row r="695">
          <cell r="A695" t="str">
            <v>M28114</v>
          </cell>
          <cell r="B695" t="str">
            <v>03.500.4000</v>
          </cell>
        </row>
        <row r="696">
          <cell r="A696" t="str">
            <v>M28120</v>
          </cell>
          <cell r="B696" t="str">
            <v>03.500.4000</v>
          </cell>
        </row>
        <row r="697">
          <cell r="A697" t="str">
            <v>M28121</v>
          </cell>
          <cell r="B697" t="str">
            <v>03.500.4000</v>
          </cell>
        </row>
        <row r="698">
          <cell r="A698" t="str">
            <v>M28122</v>
          </cell>
          <cell r="B698" t="str">
            <v>03.500.4000</v>
          </cell>
        </row>
        <row r="699">
          <cell r="A699" t="str">
            <v>M28123</v>
          </cell>
          <cell r="B699" t="str">
            <v>03.500.4000</v>
          </cell>
        </row>
        <row r="700">
          <cell r="A700" t="str">
            <v>M28124</v>
          </cell>
          <cell r="B700" t="str">
            <v>03.500.4000</v>
          </cell>
        </row>
        <row r="701">
          <cell r="A701" t="str">
            <v>M28125</v>
          </cell>
          <cell r="B701" t="str">
            <v>03.500.4000</v>
          </cell>
        </row>
        <row r="702">
          <cell r="A702" t="str">
            <v>M28126</v>
          </cell>
          <cell r="B702" t="str">
            <v>03.500.4000</v>
          </cell>
        </row>
        <row r="703">
          <cell r="A703" t="str">
            <v>M28130</v>
          </cell>
          <cell r="B703" t="str">
            <v>03.500.4000</v>
          </cell>
        </row>
        <row r="704">
          <cell r="A704" t="str">
            <v>M28131</v>
          </cell>
          <cell r="B704" t="str">
            <v>03.500.4000</v>
          </cell>
        </row>
        <row r="705">
          <cell r="A705" t="str">
            <v>M28132</v>
          </cell>
          <cell r="B705" t="str">
            <v>03.500.4000</v>
          </cell>
        </row>
        <row r="706">
          <cell r="A706" t="str">
            <v>M28133</v>
          </cell>
          <cell r="B706" t="str">
            <v>03.500.4000</v>
          </cell>
        </row>
        <row r="707">
          <cell r="A707" t="str">
            <v>M28140</v>
          </cell>
          <cell r="B707" t="str">
            <v>03.500.4000</v>
          </cell>
        </row>
        <row r="708">
          <cell r="A708" t="str">
            <v>M28141</v>
          </cell>
          <cell r="B708" t="str">
            <v>03.500.4000</v>
          </cell>
        </row>
        <row r="709">
          <cell r="A709" t="str">
            <v>M28142</v>
          </cell>
          <cell r="B709" t="str">
            <v>03.500.4000</v>
          </cell>
        </row>
        <row r="710">
          <cell r="A710" t="str">
            <v>M28143</v>
          </cell>
          <cell r="B710" t="str">
            <v>03.500.4000</v>
          </cell>
        </row>
        <row r="711">
          <cell r="A711" t="str">
            <v>M28144</v>
          </cell>
          <cell r="B711" t="str">
            <v>03.500.4000</v>
          </cell>
        </row>
        <row r="712">
          <cell r="A712" t="str">
            <v>M28145</v>
          </cell>
          <cell r="B712" t="str">
            <v>03.500.4000</v>
          </cell>
        </row>
        <row r="713">
          <cell r="A713" t="str">
            <v>M28200</v>
          </cell>
          <cell r="B713" t="str">
            <v>03.500.3000</v>
          </cell>
        </row>
        <row r="714">
          <cell r="A714" t="str">
            <v>M28205</v>
          </cell>
          <cell r="B714" t="str">
            <v>03.500.3000</v>
          </cell>
        </row>
        <row r="715">
          <cell r="A715" t="str">
            <v>M28206</v>
          </cell>
          <cell r="B715" t="str">
            <v>03.500.3000</v>
          </cell>
        </row>
        <row r="716">
          <cell r="A716" t="str">
            <v>M28210</v>
          </cell>
          <cell r="B716" t="str">
            <v>03.500.3000</v>
          </cell>
        </row>
        <row r="717">
          <cell r="A717" t="str">
            <v>M28215</v>
          </cell>
          <cell r="B717" t="str">
            <v>03.500.3000</v>
          </cell>
        </row>
        <row r="718">
          <cell r="A718" t="str">
            <v>M28220</v>
          </cell>
          <cell r="B718" t="str">
            <v>03.500.3000</v>
          </cell>
        </row>
        <row r="719">
          <cell r="A719" t="str">
            <v>M28221</v>
          </cell>
          <cell r="B719" t="str">
            <v>03.500.3000</v>
          </cell>
        </row>
        <row r="720">
          <cell r="A720" t="str">
            <v>M28230</v>
          </cell>
          <cell r="B720" t="str">
            <v>03.500.3000</v>
          </cell>
        </row>
        <row r="721">
          <cell r="A721" t="str">
            <v>M28231</v>
          </cell>
          <cell r="B721" t="str">
            <v>03.500.3000</v>
          </cell>
        </row>
        <row r="722">
          <cell r="A722" t="str">
            <v>M28232</v>
          </cell>
          <cell r="B722" t="str">
            <v>03.500.3000</v>
          </cell>
        </row>
        <row r="723">
          <cell r="A723" t="str">
            <v>M28240</v>
          </cell>
          <cell r="B723" t="str">
            <v>03.500.3000</v>
          </cell>
        </row>
        <row r="724">
          <cell r="A724" t="str">
            <v>M28245</v>
          </cell>
          <cell r="B724" t="str">
            <v>03.500.3000</v>
          </cell>
        </row>
        <row r="725">
          <cell r="A725" t="str">
            <v>M28250</v>
          </cell>
          <cell r="B725" t="str">
            <v>03.500.3000</v>
          </cell>
        </row>
        <row r="726">
          <cell r="A726" t="str">
            <v>M28255</v>
          </cell>
          <cell r="B726" t="str">
            <v>03.500.3000</v>
          </cell>
        </row>
        <row r="727">
          <cell r="A727" t="str">
            <v>M28260</v>
          </cell>
          <cell r="B727" t="str">
            <v>03.500.3000</v>
          </cell>
        </row>
        <row r="728">
          <cell r="A728" t="str">
            <v>M28261</v>
          </cell>
          <cell r="B728" t="str">
            <v>03.500.3000</v>
          </cell>
        </row>
        <row r="729">
          <cell r="A729" t="str">
            <v>M28270</v>
          </cell>
          <cell r="B729" t="str">
            <v>03.500.3000</v>
          </cell>
        </row>
        <row r="730">
          <cell r="A730" t="str">
            <v>M28275</v>
          </cell>
          <cell r="B730" t="str">
            <v>03.500.3000</v>
          </cell>
        </row>
        <row r="731">
          <cell r="A731" t="str">
            <v>M28280</v>
          </cell>
          <cell r="B731" t="str">
            <v>03.500.3000</v>
          </cell>
        </row>
        <row r="732">
          <cell r="A732" t="str">
            <v>M28290</v>
          </cell>
          <cell r="B732" t="str">
            <v>03.500.1000</v>
          </cell>
        </row>
        <row r="733">
          <cell r="A733" t="str">
            <v>M28300</v>
          </cell>
          <cell r="B733" t="str">
            <v>03.500.2000</v>
          </cell>
        </row>
        <row r="734">
          <cell r="A734" t="str">
            <v>M28310</v>
          </cell>
          <cell r="B734" t="str">
            <v>03.500.2000</v>
          </cell>
        </row>
        <row r="735">
          <cell r="A735" t="str">
            <v>M28320</v>
          </cell>
          <cell r="B735" t="str">
            <v>03.500.2000</v>
          </cell>
        </row>
        <row r="736">
          <cell r="A736" t="str">
            <v>M28330</v>
          </cell>
          <cell r="B736" t="str">
            <v>03.500.2000</v>
          </cell>
        </row>
        <row r="737">
          <cell r="A737" t="str">
            <v>M28340</v>
          </cell>
          <cell r="B737" t="str">
            <v>03.500.2000</v>
          </cell>
        </row>
        <row r="738">
          <cell r="A738" t="str">
            <v>M28400</v>
          </cell>
          <cell r="B738" t="str">
            <v>03.500.2000</v>
          </cell>
        </row>
        <row r="739">
          <cell r="A739" t="str">
            <v>M28401</v>
          </cell>
          <cell r="B739" t="str">
            <v>03.500.2000</v>
          </cell>
        </row>
        <row r="740">
          <cell r="A740" t="str">
            <v>M28402</v>
          </cell>
          <cell r="B740" t="str">
            <v>03.500.2000</v>
          </cell>
        </row>
        <row r="741">
          <cell r="A741" t="str">
            <v>M28403</v>
          </cell>
          <cell r="B741" t="str">
            <v>03.500.2000</v>
          </cell>
        </row>
        <row r="742">
          <cell r="A742" t="str">
            <v>M28404</v>
          </cell>
          <cell r="B742" t="str">
            <v>03.500.2000</v>
          </cell>
        </row>
        <row r="743">
          <cell r="A743" t="str">
            <v>M28405</v>
          </cell>
          <cell r="B743" t="str">
            <v>03.500.2000</v>
          </cell>
        </row>
        <row r="744">
          <cell r="A744" t="str">
            <v>M28406</v>
          </cell>
          <cell r="B744" t="str">
            <v>03.500.2000</v>
          </cell>
        </row>
        <row r="745">
          <cell r="A745" t="str">
            <v>M28407</v>
          </cell>
          <cell r="B745" t="str">
            <v>03.500.2000</v>
          </cell>
        </row>
        <row r="746">
          <cell r="A746" t="str">
            <v>M28408</v>
          </cell>
          <cell r="B746" t="str">
            <v>03.500.2000</v>
          </cell>
        </row>
        <row r="747">
          <cell r="A747" t="str">
            <v>M28409</v>
          </cell>
          <cell r="B747" t="str">
            <v>03.500.2000</v>
          </cell>
        </row>
        <row r="748">
          <cell r="A748" t="str">
            <v>M28410</v>
          </cell>
          <cell r="B748" t="str">
            <v>03.500.2000</v>
          </cell>
        </row>
        <row r="749">
          <cell r="A749" t="str">
            <v>M28411</v>
          </cell>
          <cell r="B749" t="str">
            <v>03.500.2000</v>
          </cell>
        </row>
        <row r="750">
          <cell r="A750" t="str">
            <v>M28412</v>
          </cell>
          <cell r="B750" t="str">
            <v>03.500.2000</v>
          </cell>
        </row>
        <row r="751">
          <cell r="A751" t="str">
            <v>M28413</v>
          </cell>
          <cell r="B751" t="str">
            <v>03.500.2000</v>
          </cell>
        </row>
        <row r="752">
          <cell r="A752" t="str">
            <v>M28420</v>
          </cell>
          <cell r="B752" t="str">
            <v>03.500.2000</v>
          </cell>
        </row>
        <row r="753">
          <cell r="A753" t="str">
            <v>M28421</v>
          </cell>
          <cell r="B753" t="str">
            <v>03.500.2000</v>
          </cell>
        </row>
        <row r="754">
          <cell r="A754" t="str">
            <v>M28422</v>
          </cell>
          <cell r="B754" t="str">
            <v>03.500.2000</v>
          </cell>
        </row>
        <row r="755">
          <cell r="A755" t="str">
            <v>M28423</v>
          </cell>
          <cell r="B755" t="str">
            <v>03.500.2000</v>
          </cell>
        </row>
        <row r="756">
          <cell r="A756" t="str">
            <v>M28430</v>
          </cell>
          <cell r="B756" t="str">
            <v>03.500.2000</v>
          </cell>
        </row>
        <row r="757">
          <cell r="A757" t="str">
            <v>M28431</v>
          </cell>
          <cell r="B757" t="str">
            <v>03.500.2000</v>
          </cell>
        </row>
        <row r="758">
          <cell r="A758" t="str">
            <v>M28432</v>
          </cell>
          <cell r="B758" t="str">
            <v>03.500.2000</v>
          </cell>
        </row>
        <row r="759">
          <cell r="A759" t="str">
            <v>M28433</v>
          </cell>
          <cell r="B759" t="str">
            <v>03.500.2000</v>
          </cell>
        </row>
        <row r="760">
          <cell r="A760" t="str">
            <v>M28434</v>
          </cell>
          <cell r="B760" t="str">
            <v>03.500.2000</v>
          </cell>
        </row>
        <row r="761">
          <cell r="A761" t="str">
            <v>M28440</v>
          </cell>
          <cell r="B761" t="str">
            <v>03.500.2000</v>
          </cell>
        </row>
        <row r="762">
          <cell r="A762" t="str">
            <v>M28500</v>
          </cell>
          <cell r="B762" t="str">
            <v>03.990.1000</v>
          </cell>
        </row>
        <row r="763">
          <cell r="A763" t="str">
            <v>M28501</v>
          </cell>
          <cell r="B763" t="str">
            <v>03.990.1000</v>
          </cell>
        </row>
        <row r="764">
          <cell r="A764" t="str">
            <v>M28502</v>
          </cell>
          <cell r="B764" t="str">
            <v>03.990.1000</v>
          </cell>
        </row>
        <row r="765">
          <cell r="A765" t="str">
            <v>M28510</v>
          </cell>
          <cell r="B765" t="str">
            <v>03.200.2000</v>
          </cell>
        </row>
        <row r="766">
          <cell r="A766" t="str">
            <v>M28511</v>
          </cell>
          <cell r="B766" t="str">
            <v>03.200.2000</v>
          </cell>
        </row>
        <row r="767">
          <cell r="A767" t="str">
            <v>M28512</v>
          </cell>
          <cell r="B767" t="str">
            <v>03.200.2000</v>
          </cell>
        </row>
        <row r="768">
          <cell r="A768" t="str">
            <v>M28520</v>
          </cell>
          <cell r="B768" t="str">
            <v>03.200.2000</v>
          </cell>
        </row>
        <row r="769">
          <cell r="A769" t="str">
            <v>M28521</v>
          </cell>
          <cell r="B769" t="str">
            <v>03.200.2000</v>
          </cell>
        </row>
        <row r="770">
          <cell r="A770" t="str">
            <v>M28522</v>
          </cell>
          <cell r="B770" t="str">
            <v>03.200.2000</v>
          </cell>
        </row>
        <row r="771">
          <cell r="A771" t="str">
            <v>M28523</v>
          </cell>
          <cell r="B771" t="str">
            <v>03.200.2000</v>
          </cell>
        </row>
        <row r="772">
          <cell r="A772" t="str">
            <v>M28530</v>
          </cell>
          <cell r="B772" t="str">
            <v>03.200.2000</v>
          </cell>
        </row>
        <row r="773">
          <cell r="A773" t="str">
            <v>M30001</v>
          </cell>
          <cell r="B773" t="str">
            <v>03.700.1000</v>
          </cell>
        </row>
        <row r="774">
          <cell r="A774" t="str">
            <v>M30002</v>
          </cell>
          <cell r="B774" t="str">
            <v>03.700.1000</v>
          </cell>
        </row>
        <row r="775">
          <cell r="A775" t="str">
            <v>M30030</v>
          </cell>
          <cell r="B775" t="str">
            <v>03.700.1000</v>
          </cell>
        </row>
        <row r="776">
          <cell r="A776" t="str">
            <v>M30050</v>
          </cell>
          <cell r="B776" t="str">
            <v>03.700.1000</v>
          </cell>
        </row>
        <row r="777">
          <cell r="A777" t="str">
            <v>M30070</v>
          </cell>
          <cell r="B777" t="str">
            <v>03.700.1000</v>
          </cell>
        </row>
        <row r="778">
          <cell r="A778" t="str">
            <v>M30080</v>
          </cell>
          <cell r="B778" t="str">
            <v>03.700.1000</v>
          </cell>
        </row>
        <row r="779">
          <cell r="A779" t="str">
            <v>M30090</v>
          </cell>
          <cell r="B779" t="str">
            <v>03.700.1000</v>
          </cell>
        </row>
        <row r="780">
          <cell r="A780" t="str">
            <v>M30100</v>
          </cell>
          <cell r="B780" t="str">
            <v>03.700.2000</v>
          </cell>
        </row>
        <row r="781">
          <cell r="A781" t="str">
            <v>M30148</v>
          </cell>
          <cell r="B781" t="str">
            <v>03.700.1000</v>
          </cell>
        </row>
        <row r="782">
          <cell r="A782" t="str">
            <v>M30200</v>
          </cell>
          <cell r="B782" t="str">
            <v>03.700.1000</v>
          </cell>
        </row>
        <row r="783">
          <cell r="A783" t="str">
            <v>M30201</v>
          </cell>
          <cell r="B783" t="str">
            <v>02.990.1000</v>
          </cell>
        </row>
        <row r="784">
          <cell r="A784" t="str">
            <v>M30300</v>
          </cell>
          <cell r="B784" t="str">
            <v>02.950.1000</v>
          </cell>
        </row>
        <row r="785">
          <cell r="A785" t="str">
            <v>M30402</v>
          </cell>
          <cell r="B785" t="str">
            <v>03.990.1000</v>
          </cell>
        </row>
        <row r="786">
          <cell r="A786" t="str">
            <v>M30950</v>
          </cell>
          <cell r="B786" t="str">
            <v>03.700.1000</v>
          </cell>
        </row>
        <row r="787">
          <cell r="A787" t="str">
            <v>M31001</v>
          </cell>
          <cell r="B787" t="str">
            <v>03.400.1000</v>
          </cell>
        </row>
        <row r="788">
          <cell r="A788" t="str">
            <v>M31002</v>
          </cell>
          <cell r="B788" t="str">
            <v>03.400.1000</v>
          </cell>
        </row>
        <row r="789">
          <cell r="A789" t="str">
            <v>M31003</v>
          </cell>
          <cell r="B789" t="str">
            <v>03.400.1000</v>
          </cell>
        </row>
        <row r="790">
          <cell r="A790" t="str">
            <v>M31004</v>
          </cell>
          <cell r="B790" t="str">
            <v>03.400.1000</v>
          </cell>
        </row>
        <row r="791">
          <cell r="A791" t="str">
            <v>M31005</v>
          </cell>
          <cell r="B791" t="str">
            <v>03.400.1000</v>
          </cell>
        </row>
        <row r="792">
          <cell r="A792" t="str">
            <v>M31006</v>
          </cell>
          <cell r="B792" t="str">
            <v>03.400.1000</v>
          </cell>
        </row>
        <row r="793">
          <cell r="A793" t="str">
            <v>M31007</v>
          </cell>
          <cell r="B793" t="str">
            <v>03.400.2000</v>
          </cell>
        </row>
        <row r="794">
          <cell r="A794" t="str">
            <v>M31008</v>
          </cell>
          <cell r="B794" t="str">
            <v>03.400.3000</v>
          </cell>
        </row>
        <row r="795">
          <cell r="A795" t="str">
            <v>M31011</v>
          </cell>
          <cell r="B795" t="str">
            <v>03.400.1000</v>
          </cell>
        </row>
        <row r="796">
          <cell r="A796" t="str">
            <v>M31012</v>
          </cell>
          <cell r="B796" t="str">
            <v>03.400.1000</v>
          </cell>
        </row>
        <row r="797">
          <cell r="A797" t="str">
            <v>M31013</v>
          </cell>
          <cell r="B797" t="str">
            <v>03.400.1000</v>
          </cell>
        </row>
        <row r="798">
          <cell r="A798" t="str">
            <v>M31014</v>
          </cell>
          <cell r="B798" t="str">
            <v>03.400.1000</v>
          </cell>
        </row>
        <row r="799">
          <cell r="A799" t="str">
            <v>M31015</v>
          </cell>
          <cell r="B799" t="str">
            <v>03.400.1000</v>
          </cell>
        </row>
        <row r="800">
          <cell r="A800" t="str">
            <v>M31016</v>
          </cell>
          <cell r="B800" t="str">
            <v>03.400.2000</v>
          </cell>
        </row>
        <row r="801">
          <cell r="A801" t="str">
            <v>M31017</v>
          </cell>
          <cell r="B801" t="str">
            <v>03.300.5000</v>
          </cell>
        </row>
        <row r="802">
          <cell r="A802" t="str">
            <v>M31020</v>
          </cell>
          <cell r="B802" t="str">
            <v>03.400.1000</v>
          </cell>
        </row>
        <row r="803">
          <cell r="A803" t="str">
            <v>M31021</v>
          </cell>
          <cell r="B803" t="str">
            <v>03.400.1000</v>
          </cell>
        </row>
        <row r="804">
          <cell r="A804" t="str">
            <v>M31025</v>
          </cell>
          <cell r="B804" t="str">
            <v>03.400.1000</v>
          </cell>
        </row>
        <row r="805">
          <cell r="A805" t="str">
            <v>M31030</v>
          </cell>
          <cell r="B805" t="str">
            <v>03.400.1000</v>
          </cell>
        </row>
        <row r="806">
          <cell r="A806" t="str">
            <v>M31031</v>
          </cell>
          <cell r="B806" t="str">
            <v>03.400.1000</v>
          </cell>
        </row>
        <row r="807">
          <cell r="A807" t="str">
            <v>M31032</v>
          </cell>
          <cell r="B807" t="str">
            <v>03.400.1000</v>
          </cell>
        </row>
        <row r="808">
          <cell r="A808" t="str">
            <v>M31033</v>
          </cell>
          <cell r="B808" t="str">
            <v>03.400.1000</v>
          </cell>
        </row>
        <row r="809">
          <cell r="A809" t="str">
            <v>M31040</v>
          </cell>
          <cell r="B809" t="str">
            <v>03.400.1000</v>
          </cell>
        </row>
        <row r="810">
          <cell r="A810" t="str">
            <v>M31045</v>
          </cell>
          <cell r="B810" t="str">
            <v>03.400.1000</v>
          </cell>
        </row>
        <row r="811">
          <cell r="A811" t="str">
            <v>M31050</v>
          </cell>
          <cell r="B811" t="str">
            <v>03.400.1000</v>
          </cell>
        </row>
        <row r="812">
          <cell r="A812" t="str">
            <v>M31051</v>
          </cell>
          <cell r="B812" t="str">
            <v>03.400.1000</v>
          </cell>
        </row>
        <row r="813">
          <cell r="A813" t="str">
            <v>M31060</v>
          </cell>
          <cell r="B813" t="str">
            <v>03.400.1000</v>
          </cell>
        </row>
        <row r="814">
          <cell r="A814" t="str">
            <v>M31061</v>
          </cell>
          <cell r="B814" t="str">
            <v>03.400.1000</v>
          </cell>
        </row>
        <row r="815">
          <cell r="A815" t="str">
            <v>M31062</v>
          </cell>
          <cell r="B815" t="str">
            <v>03.400.1000</v>
          </cell>
        </row>
        <row r="816">
          <cell r="A816" t="str">
            <v>M31070</v>
          </cell>
          <cell r="B816" t="str">
            <v>03.400.1000</v>
          </cell>
        </row>
        <row r="817">
          <cell r="A817" t="str">
            <v>M31071</v>
          </cell>
          <cell r="B817" t="str">
            <v>03.400.1000</v>
          </cell>
        </row>
        <row r="818">
          <cell r="A818" t="str">
            <v>M31072</v>
          </cell>
          <cell r="B818" t="str">
            <v>03.400.1000</v>
          </cell>
        </row>
        <row r="819">
          <cell r="A819" t="str">
            <v>M31080</v>
          </cell>
          <cell r="B819" t="str">
            <v>03.400.1000</v>
          </cell>
        </row>
        <row r="820">
          <cell r="A820" t="str">
            <v>M31081</v>
          </cell>
          <cell r="B820" t="str">
            <v>03.400.1000</v>
          </cell>
        </row>
        <row r="821">
          <cell r="A821" t="str">
            <v>M31082</v>
          </cell>
          <cell r="B821" t="str">
            <v>03.400.1000</v>
          </cell>
        </row>
        <row r="822">
          <cell r="A822" t="str">
            <v>M31100</v>
          </cell>
          <cell r="B822" t="str">
            <v>03.400.2000</v>
          </cell>
        </row>
        <row r="823">
          <cell r="A823" t="str">
            <v>M31101</v>
          </cell>
          <cell r="B823" t="str">
            <v>03.400.2000</v>
          </cell>
        </row>
        <row r="824">
          <cell r="A824" t="str">
            <v>M31102</v>
          </cell>
          <cell r="B824" t="str">
            <v>03.400.1000</v>
          </cell>
        </row>
        <row r="825">
          <cell r="A825" t="str">
            <v>M31103</v>
          </cell>
          <cell r="B825" t="str">
            <v>03.400.2000</v>
          </cell>
        </row>
        <row r="826">
          <cell r="A826" t="str">
            <v>M31104</v>
          </cell>
          <cell r="B826" t="str">
            <v>03.400.2000</v>
          </cell>
        </row>
        <row r="827">
          <cell r="A827" t="str">
            <v>M31105</v>
          </cell>
          <cell r="B827" t="str">
            <v>03.400.2000</v>
          </cell>
        </row>
        <row r="828">
          <cell r="A828" t="str">
            <v>M31109</v>
          </cell>
          <cell r="B828" t="str">
            <v>03.400.1000</v>
          </cell>
        </row>
        <row r="829">
          <cell r="A829" t="str">
            <v>M31120</v>
          </cell>
          <cell r="B829" t="str">
            <v>03.400.1000</v>
          </cell>
        </row>
        <row r="830">
          <cell r="A830" t="str">
            <v>M31121</v>
          </cell>
          <cell r="B830" t="str">
            <v>03.400.1000</v>
          </cell>
        </row>
        <row r="831">
          <cell r="A831" t="str">
            <v>M31123</v>
          </cell>
          <cell r="B831" t="str">
            <v>03.400.1000</v>
          </cell>
        </row>
        <row r="832">
          <cell r="A832" t="str">
            <v>M31124</v>
          </cell>
          <cell r="B832" t="str">
            <v>03.400.1000</v>
          </cell>
        </row>
        <row r="833">
          <cell r="A833" t="str">
            <v>M31125</v>
          </cell>
          <cell r="B833" t="str">
            <v>03.400.1000</v>
          </cell>
        </row>
        <row r="834">
          <cell r="A834" t="str">
            <v>M31126</v>
          </cell>
          <cell r="B834" t="str">
            <v>03.400.1000</v>
          </cell>
        </row>
        <row r="835">
          <cell r="A835" t="str">
            <v>M31127</v>
          </cell>
          <cell r="B835" t="str">
            <v>03.400.1000</v>
          </cell>
        </row>
        <row r="836">
          <cell r="A836" t="str">
            <v>M31128</v>
          </cell>
          <cell r="B836" t="str">
            <v>03.400.1000</v>
          </cell>
        </row>
        <row r="837">
          <cell r="A837" t="str">
            <v>M31130</v>
          </cell>
          <cell r="B837" t="str">
            <v>03.400.1000</v>
          </cell>
        </row>
        <row r="838">
          <cell r="A838" t="str">
            <v>M31135</v>
          </cell>
          <cell r="B838" t="str">
            <v>03.400.1000</v>
          </cell>
        </row>
        <row r="839">
          <cell r="A839" t="str">
            <v>M31140</v>
          </cell>
          <cell r="B839" t="str">
            <v>03.400.2000</v>
          </cell>
        </row>
        <row r="840">
          <cell r="A840" t="str">
            <v>M31141</v>
          </cell>
          <cell r="B840" t="str">
            <v>03.400.2000</v>
          </cell>
        </row>
        <row r="841">
          <cell r="A841" t="str">
            <v>M31160</v>
          </cell>
          <cell r="B841" t="str">
            <v>03.300.5000</v>
          </cell>
        </row>
        <row r="842">
          <cell r="A842" t="str">
            <v>M31190</v>
          </cell>
          <cell r="B842" t="str">
            <v>03.400.1000</v>
          </cell>
        </row>
        <row r="843">
          <cell r="A843" t="str">
            <v>M31191</v>
          </cell>
          <cell r="B843" t="str">
            <v>03.400.3000</v>
          </cell>
        </row>
        <row r="844">
          <cell r="A844" t="str">
            <v>M31200</v>
          </cell>
          <cell r="B844" t="str">
            <v>03.400.4000</v>
          </cell>
        </row>
        <row r="845">
          <cell r="A845" t="str">
            <v>M31201</v>
          </cell>
          <cell r="B845" t="str">
            <v>03.400.4000</v>
          </cell>
        </row>
        <row r="846">
          <cell r="A846" t="str">
            <v>M31202</v>
          </cell>
          <cell r="B846" t="str">
            <v>03.400.4000</v>
          </cell>
        </row>
        <row r="847">
          <cell r="A847" t="str">
            <v>M31203</v>
          </cell>
          <cell r="B847" t="str">
            <v>03.400.4000</v>
          </cell>
        </row>
        <row r="848">
          <cell r="A848" t="str">
            <v>M31204</v>
          </cell>
          <cell r="B848" t="str">
            <v>03.400.4000</v>
          </cell>
        </row>
        <row r="849">
          <cell r="A849" t="str">
            <v>M31205</v>
          </cell>
          <cell r="B849" t="str">
            <v>03.400.4000</v>
          </cell>
        </row>
        <row r="850">
          <cell r="A850" t="str">
            <v>M31206</v>
          </cell>
          <cell r="B850" t="str">
            <v>03.400.4000</v>
          </cell>
        </row>
        <row r="851">
          <cell r="A851" t="str">
            <v>M31210</v>
          </cell>
          <cell r="B851" t="str">
            <v>03.400.4000</v>
          </cell>
        </row>
        <row r="852">
          <cell r="A852" t="str">
            <v>M31211</v>
          </cell>
          <cell r="B852" t="str">
            <v>03.400.4000</v>
          </cell>
        </row>
        <row r="853">
          <cell r="A853" t="str">
            <v>M31212</v>
          </cell>
          <cell r="B853" t="str">
            <v>03.400.4000</v>
          </cell>
        </row>
        <row r="854">
          <cell r="A854" t="str">
            <v>M31213</v>
          </cell>
          <cell r="B854" t="str">
            <v>03.400.4000</v>
          </cell>
        </row>
        <row r="855">
          <cell r="A855" t="str">
            <v>M31214</v>
          </cell>
          <cell r="B855" t="str">
            <v>03.400.4000</v>
          </cell>
        </row>
        <row r="856">
          <cell r="A856" t="str">
            <v>M31215</v>
          </cell>
          <cell r="B856" t="str">
            <v>03.400.4000</v>
          </cell>
        </row>
        <row r="857">
          <cell r="A857" t="str">
            <v>M31216</v>
          </cell>
          <cell r="B857" t="str">
            <v>03.400.4000</v>
          </cell>
        </row>
        <row r="858">
          <cell r="A858" t="str">
            <v>M31217</v>
          </cell>
          <cell r="B858" t="str">
            <v>03.400.3000</v>
          </cell>
        </row>
        <row r="859">
          <cell r="A859" t="str">
            <v>M31220</v>
          </cell>
          <cell r="B859" t="str">
            <v>03.400.3000</v>
          </cell>
        </row>
        <row r="860">
          <cell r="A860" t="str">
            <v>M31250</v>
          </cell>
          <cell r="B860" t="str">
            <v>03.400.3000</v>
          </cell>
        </row>
        <row r="861">
          <cell r="A861" t="str">
            <v>M31251</v>
          </cell>
          <cell r="B861" t="str">
            <v>03.400.3000</v>
          </cell>
        </row>
        <row r="862">
          <cell r="A862" t="str">
            <v>M31252</v>
          </cell>
          <cell r="B862" t="str">
            <v>03.400.3000</v>
          </cell>
        </row>
        <row r="863">
          <cell r="A863" t="str">
            <v>M31253</v>
          </cell>
          <cell r="B863" t="str">
            <v>03.400.3000</v>
          </cell>
        </row>
        <row r="864">
          <cell r="A864" t="str">
            <v>M31254</v>
          </cell>
          <cell r="B864" t="str">
            <v>03.400.3000</v>
          </cell>
        </row>
        <row r="865">
          <cell r="A865" t="str">
            <v>M31300</v>
          </cell>
          <cell r="B865" t="str">
            <v>03.720.2000</v>
          </cell>
        </row>
        <row r="866">
          <cell r="A866" t="str">
            <v>M31301</v>
          </cell>
          <cell r="B866" t="str">
            <v>03.720.2000</v>
          </cell>
        </row>
        <row r="867">
          <cell r="A867" t="str">
            <v>M31302</v>
          </cell>
          <cell r="B867" t="str">
            <v>03.400.3000</v>
          </cell>
        </row>
        <row r="868">
          <cell r="A868" t="str">
            <v>M31303</v>
          </cell>
          <cell r="B868" t="str">
            <v>03.720.2000</v>
          </cell>
        </row>
        <row r="869">
          <cell r="A869" t="str">
            <v>M31304</v>
          </cell>
          <cell r="B869" t="str">
            <v>03.720.2000</v>
          </cell>
        </row>
        <row r="870">
          <cell r="A870" t="str">
            <v>M31400</v>
          </cell>
          <cell r="B870" t="str">
            <v>03.200.5000</v>
          </cell>
        </row>
        <row r="871">
          <cell r="A871" t="str">
            <v>M31410</v>
          </cell>
          <cell r="B871" t="str">
            <v>03.200.5000</v>
          </cell>
        </row>
        <row r="872">
          <cell r="A872" t="str">
            <v>M31500</v>
          </cell>
          <cell r="B872" t="str">
            <v>03.400.3000</v>
          </cell>
        </row>
        <row r="873">
          <cell r="A873" t="str">
            <v>M31501</v>
          </cell>
          <cell r="B873" t="str">
            <v>03.400.3000</v>
          </cell>
        </row>
        <row r="874">
          <cell r="A874" t="str">
            <v>M31502</v>
          </cell>
          <cell r="B874" t="str">
            <v>03.400.3000</v>
          </cell>
        </row>
        <row r="875">
          <cell r="A875" t="str">
            <v>M31503</v>
          </cell>
          <cell r="B875" t="str">
            <v>03.400.3000</v>
          </cell>
        </row>
        <row r="876">
          <cell r="A876" t="str">
            <v>M31504</v>
          </cell>
          <cell r="B876" t="str">
            <v>03.400.3000</v>
          </cell>
        </row>
        <row r="877">
          <cell r="A877" t="str">
            <v>M31601</v>
          </cell>
          <cell r="B877" t="str">
            <v>03.400.1000</v>
          </cell>
        </row>
        <row r="878">
          <cell r="A878" t="str">
            <v>M31602</v>
          </cell>
          <cell r="B878" t="str">
            <v>03.400.1000</v>
          </cell>
        </row>
        <row r="879">
          <cell r="A879" t="str">
            <v>M31603</v>
          </cell>
          <cell r="B879" t="str">
            <v>03.400.1000</v>
          </cell>
        </row>
        <row r="880">
          <cell r="A880" t="str">
            <v>M31604</v>
          </cell>
          <cell r="B880" t="str">
            <v>03.400.1000</v>
          </cell>
        </row>
        <row r="881">
          <cell r="A881" t="str">
            <v>M31605</v>
          </cell>
          <cell r="B881" t="str">
            <v>03.400.1000</v>
          </cell>
        </row>
        <row r="882">
          <cell r="A882" t="str">
            <v>M31606</v>
          </cell>
          <cell r="B882" t="str">
            <v>03.400.1000</v>
          </cell>
        </row>
        <row r="883">
          <cell r="A883" t="str">
            <v>M31607</v>
          </cell>
          <cell r="B883" t="str">
            <v>03.400.1000</v>
          </cell>
        </row>
        <row r="884">
          <cell r="A884" t="str">
            <v>M31608</v>
          </cell>
          <cell r="B884" t="str">
            <v>03.400.1000</v>
          </cell>
        </row>
        <row r="885">
          <cell r="A885" t="str">
            <v>M31609</v>
          </cell>
          <cell r="B885" t="str">
            <v>03.400.1000</v>
          </cell>
        </row>
        <row r="886">
          <cell r="A886" t="str">
            <v>M31610</v>
          </cell>
          <cell r="B886" t="str">
            <v>03.400.1000</v>
          </cell>
        </row>
        <row r="887">
          <cell r="A887" t="str">
            <v>M31611</v>
          </cell>
          <cell r="B887" t="str">
            <v>03.400.1000</v>
          </cell>
        </row>
        <row r="888">
          <cell r="A888" t="str">
            <v>M31612</v>
          </cell>
          <cell r="B888" t="str">
            <v>03.400.1000</v>
          </cell>
        </row>
        <row r="889">
          <cell r="A889" t="str">
            <v>M31613</v>
          </cell>
          <cell r="B889" t="str">
            <v>03.400.1000</v>
          </cell>
        </row>
        <row r="890">
          <cell r="A890" t="str">
            <v>M31614</v>
          </cell>
          <cell r="B890" t="str">
            <v>03.400.1000</v>
          </cell>
        </row>
        <row r="891">
          <cell r="A891" t="str">
            <v>M31615</v>
          </cell>
          <cell r="B891" t="str">
            <v>03.400.1000</v>
          </cell>
        </row>
        <row r="892">
          <cell r="A892" t="str">
            <v>M31616</v>
          </cell>
          <cell r="B892" t="str">
            <v>03.400.1000</v>
          </cell>
        </row>
        <row r="893">
          <cell r="A893" t="str">
            <v>M31617</v>
          </cell>
          <cell r="B893" t="str">
            <v>03.400.1000</v>
          </cell>
        </row>
        <row r="894">
          <cell r="A894" t="str">
            <v>M31618</v>
          </cell>
          <cell r="B894" t="str">
            <v>03.400.1000</v>
          </cell>
        </row>
        <row r="895">
          <cell r="A895" t="str">
            <v>M31619</v>
          </cell>
          <cell r="B895" t="str">
            <v>03.400.1000</v>
          </cell>
        </row>
        <row r="896">
          <cell r="A896" t="str">
            <v>M31620</v>
          </cell>
          <cell r="B896" t="str">
            <v>03.400.1000</v>
          </cell>
        </row>
        <row r="897">
          <cell r="A897" t="str">
            <v>M31621</v>
          </cell>
          <cell r="B897" t="str">
            <v>03.400.1000</v>
          </cell>
        </row>
        <row r="898">
          <cell r="A898" t="str">
            <v>M31622</v>
          </cell>
          <cell r="B898" t="str">
            <v>03.400.1000</v>
          </cell>
        </row>
        <row r="899">
          <cell r="A899" t="str">
            <v>M31700</v>
          </cell>
          <cell r="B899" t="str">
            <v>03.400.3000</v>
          </cell>
        </row>
        <row r="900">
          <cell r="A900" t="str">
            <v>M31750</v>
          </cell>
          <cell r="B900" t="str">
            <v>03.400.3000</v>
          </cell>
        </row>
        <row r="901">
          <cell r="A901" t="str">
            <v>M31800</v>
          </cell>
          <cell r="B901" t="str">
            <v>03.400.3000</v>
          </cell>
        </row>
        <row r="902">
          <cell r="A902" t="str">
            <v>M31850</v>
          </cell>
          <cell r="B902" t="str">
            <v>03.400.3000</v>
          </cell>
        </row>
        <row r="903">
          <cell r="A903" t="str">
            <v>M31851</v>
          </cell>
          <cell r="B903" t="str">
            <v>03.400.1000</v>
          </cell>
        </row>
        <row r="904">
          <cell r="A904" t="str">
            <v>M31852</v>
          </cell>
          <cell r="B904" t="str">
            <v>03.400.1000</v>
          </cell>
        </row>
        <row r="905">
          <cell r="A905" t="str">
            <v>M31853</v>
          </cell>
          <cell r="B905" t="str">
            <v>03.400.1000</v>
          </cell>
        </row>
        <row r="906">
          <cell r="A906" t="str">
            <v>M31854</v>
          </cell>
          <cell r="B906" t="str">
            <v>03.400.3000</v>
          </cell>
        </row>
        <row r="907">
          <cell r="A907" t="str">
            <v>M31855</v>
          </cell>
          <cell r="B907" t="str">
            <v>03.400.3000</v>
          </cell>
        </row>
        <row r="908">
          <cell r="A908" t="str">
            <v>M32001</v>
          </cell>
          <cell r="B908" t="str">
            <v>03.300.6000</v>
          </cell>
        </row>
        <row r="909">
          <cell r="A909" t="str">
            <v>M32002</v>
          </cell>
          <cell r="B909" t="str">
            <v>03.300.6000</v>
          </cell>
        </row>
        <row r="910">
          <cell r="A910" t="str">
            <v>M32003</v>
          </cell>
          <cell r="B910" t="str">
            <v>03.300.6000</v>
          </cell>
        </row>
        <row r="911">
          <cell r="A911" t="str">
            <v>M32004</v>
          </cell>
          <cell r="B911" t="str">
            <v>03.300.6000</v>
          </cell>
        </row>
        <row r="912">
          <cell r="A912" t="str">
            <v>M32005</v>
          </cell>
          <cell r="B912" t="str">
            <v>03.300.6000</v>
          </cell>
        </row>
        <row r="913">
          <cell r="A913" t="str">
            <v>M32006</v>
          </cell>
          <cell r="B913" t="str">
            <v>03.300.6000</v>
          </cell>
        </row>
        <row r="914">
          <cell r="A914" t="str">
            <v>M32007</v>
          </cell>
          <cell r="B914" t="str">
            <v>03.300.6000</v>
          </cell>
        </row>
        <row r="915">
          <cell r="A915" t="str">
            <v>M32008</v>
          </cell>
          <cell r="B915" t="str">
            <v>03.300.6000</v>
          </cell>
        </row>
        <row r="916">
          <cell r="A916" t="str">
            <v>M32009</v>
          </cell>
          <cell r="B916" t="str">
            <v>03.300.6000</v>
          </cell>
        </row>
        <row r="917">
          <cell r="A917" t="str">
            <v>M32010</v>
          </cell>
          <cell r="B917" t="str">
            <v>03.300.6000</v>
          </cell>
        </row>
        <row r="918">
          <cell r="A918" t="str">
            <v>M32011</v>
          </cell>
          <cell r="B918" t="str">
            <v>03.300.6000</v>
          </cell>
        </row>
        <row r="919">
          <cell r="A919" t="str">
            <v>M32012</v>
          </cell>
          <cell r="B919" t="str">
            <v>03.300.6000</v>
          </cell>
        </row>
        <row r="920">
          <cell r="A920">
            <v>0</v>
          </cell>
          <cell r="B920" t="str">
            <v>03.300.6000</v>
          </cell>
        </row>
        <row r="921">
          <cell r="A921">
            <v>0</v>
          </cell>
          <cell r="B921" t="str">
            <v>03.300.6000</v>
          </cell>
        </row>
        <row r="922">
          <cell r="A922">
            <v>0</v>
          </cell>
          <cell r="B922" t="str">
            <v>03.300.6000</v>
          </cell>
        </row>
        <row r="923">
          <cell r="A923">
            <v>0</v>
          </cell>
          <cell r="B923" t="str">
            <v>03.300.6000</v>
          </cell>
        </row>
        <row r="924">
          <cell r="A924" t="str">
            <v>M32050</v>
          </cell>
          <cell r="B924" t="str">
            <v>03.300.6000</v>
          </cell>
        </row>
        <row r="925">
          <cell r="A925" t="str">
            <v>M32051</v>
          </cell>
          <cell r="B925" t="str">
            <v>03.300.6000</v>
          </cell>
        </row>
        <row r="926">
          <cell r="A926" t="str">
            <v>M32052</v>
          </cell>
          <cell r="B926" t="str">
            <v>03.300.6000</v>
          </cell>
        </row>
        <row r="927">
          <cell r="A927" t="str">
            <v>M32053</v>
          </cell>
          <cell r="B927" t="str">
            <v>03.300.6000</v>
          </cell>
        </row>
        <row r="928">
          <cell r="A928" t="str">
            <v>M32054</v>
          </cell>
          <cell r="B928" t="str">
            <v>03.300.6000</v>
          </cell>
        </row>
        <row r="929">
          <cell r="A929" t="str">
            <v>M32055</v>
          </cell>
          <cell r="B929" t="str">
            <v>03.300.6000</v>
          </cell>
        </row>
        <row r="930">
          <cell r="A930" t="str">
            <v>M32056</v>
          </cell>
          <cell r="B930" t="str">
            <v>03.300.6000</v>
          </cell>
        </row>
        <row r="931">
          <cell r="A931" t="str">
            <v>M32057</v>
          </cell>
          <cell r="B931" t="str">
            <v>03.300.6000</v>
          </cell>
        </row>
        <row r="932">
          <cell r="A932" t="str">
            <v>M32058</v>
          </cell>
          <cell r="B932" t="str">
            <v>03.300.6000</v>
          </cell>
        </row>
        <row r="933">
          <cell r="A933" t="str">
            <v>M32059</v>
          </cell>
          <cell r="B933" t="str">
            <v>03.300.6000</v>
          </cell>
        </row>
        <row r="934">
          <cell r="A934" t="str">
            <v>M32060</v>
          </cell>
          <cell r="B934" t="str">
            <v>03.300.6000</v>
          </cell>
        </row>
        <row r="935">
          <cell r="A935" t="str">
            <v>M32080</v>
          </cell>
          <cell r="B935" t="str">
            <v>03.300.6000</v>
          </cell>
        </row>
        <row r="936">
          <cell r="A936" t="str">
            <v>M32100</v>
          </cell>
          <cell r="B936" t="str">
            <v>03.300.6000</v>
          </cell>
        </row>
        <row r="937">
          <cell r="A937" t="str">
            <v>M32101</v>
          </cell>
          <cell r="B937" t="str">
            <v>03.300.6000</v>
          </cell>
        </row>
        <row r="938">
          <cell r="A938" t="str">
            <v>M32102</v>
          </cell>
          <cell r="B938" t="str">
            <v>03.300.6000</v>
          </cell>
        </row>
        <row r="939">
          <cell r="A939" t="str">
            <v>M32103</v>
          </cell>
          <cell r="B939" t="str">
            <v>03.300.6000</v>
          </cell>
        </row>
        <row r="940">
          <cell r="A940" t="str">
            <v>M32104</v>
          </cell>
          <cell r="B940" t="str">
            <v>03.300.6000</v>
          </cell>
        </row>
        <row r="941">
          <cell r="A941" t="str">
            <v>M32105</v>
          </cell>
          <cell r="B941" t="str">
            <v>03.300.6000</v>
          </cell>
        </row>
        <row r="942">
          <cell r="A942" t="str">
            <v>M32106</v>
          </cell>
          <cell r="B942" t="str">
            <v>03.300.6000</v>
          </cell>
        </row>
        <row r="943">
          <cell r="A943" t="str">
            <v>M32107</v>
          </cell>
          <cell r="B943" t="str">
            <v>03.300.6000</v>
          </cell>
        </row>
        <row r="944">
          <cell r="A944" t="str">
            <v>M32108</v>
          </cell>
          <cell r="B944" t="str">
            <v>03.300.6000</v>
          </cell>
        </row>
        <row r="945">
          <cell r="A945" t="str">
            <v>M32109</v>
          </cell>
          <cell r="B945" t="str">
            <v>03.300.6000</v>
          </cell>
        </row>
        <row r="946">
          <cell r="A946" t="str">
            <v>M32110</v>
          </cell>
          <cell r="B946" t="str">
            <v>03.300.6000</v>
          </cell>
        </row>
        <row r="947">
          <cell r="A947" t="str">
            <v>M32150</v>
          </cell>
          <cell r="B947" t="str">
            <v>03.300.6000</v>
          </cell>
        </row>
        <row r="948">
          <cell r="A948" t="str">
            <v>M32151</v>
          </cell>
          <cell r="B948" t="str">
            <v>03.300.6000</v>
          </cell>
        </row>
        <row r="949">
          <cell r="A949" t="str">
            <v>M32152</v>
          </cell>
          <cell r="B949" t="str">
            <v>03.300.6000</v>
          </cell>
        </row>
        <row r="950">
          <cell r="A950" t="str">
            <v>M32153</v>
          </cell>
          <cell r="B950" t="str">
            <v>03.300.6000</v>
          </cell>
        </row>
        <row r="951">
          <cell r="A951" t="str">
            <v>M32154</v>
          </cell>
          <cell r="B951" t="str">
            <v>03.300.6000</v>
          </cell>
        </row>
        <row r="952">
          <cell r="A952" t="str">
            <v>M32155</v>
          </cell>
          <cell r="B952" t="str">
            <v>03.300.6000</v>
          </cell>
        </row>
        <row r="953">
          <cell r="A953" t="str">
            <v>M32156</v>
          </cell>
          <cell r="B953" t="str">
            <v>03.300.6000</v>
          </cell>
        </row>
        <row r="954">
          <cell r="A954" t="str">
            <v>M32157</v>
          </cell>
          <cell r="B954" t="str">
            <v>03.300.6000</v>
          </cell>
        </row>
        <row r="955">
          <cell r="A955" t="str">
            <v>M32158</v>
          </cell>
          <cell r="B955" t="str">
            <v>03.300.6000</v>
          </cell>
        </row>
        <row r="956">
          <cell r="A956" t="str">
            <v>M32159</v>
          </cell>
          <cell r="B956" t="str">
            <v>03.300.6000</v>
          </cell>
        </row>
        <row r="957">
          <cell r="A957" t="str">
            <v>M32160</v>
          </cell>
          <cell r="B957" t="str">
            <v>03.300.6000</v>
          </cell>
        </row>
        <row r="958">
          <cell r="A958" t="str">
            <v>M32200</v>
          </cell>
          <cell r="B958" t="str">
            <v>03.300.6000</v>
          </cell>
        </row>
        <row r="959">
          <cell r="A959" t="str">
            <v>M32201</v>
          </cell>
          <cell r="B959" t="str">
            <v>03.300.6000</v>
          </cell>
        </row>
        <row r="960">
          <cell r="A960" t="str">
            <v>M32202</v>
          </cell>
          <cell r="B960" t="str">
            <v>03.300.6000</v>
          </cell>
        </row>
        <row r="961">
          <cell r="A961" t="str">
            <v>M32203</v>
          </cell>
          <cell r="B961" t="str">
            <v>03.300.6000</v>
          </cell>
        </row>
        <row r="962">
          <cell r="A962" t="str">
            <v>M32204</v>
          </cell>
          <cell r="B962" t="str">
            <v>03.300.6000</v>
          </cell>
        </row>
        <row r="963">
          <cell r="A963" t="str">
            <v>M32205</v>
          </cell>
          <cell r="B963" t="str">
            <v>03.300.6000</v>
          </cell>
        </row>
        <row r="964">
          <cell r="A964" t="str">
            <v>M32206</v>
          </cell>
          <cell r="B964" t="str">
            <v>03.300.6000</v>
          </cell>
        </row>
        <row r="965">
          <cell r="A965" t="str">
            <v>M32207</v>
          </cell>
          <cell r="B965" t="str">
            <v>03.300.6000</v>
          </cell>
        </row>
        <row r="966">
          <cell r="A966" t="str">
            <v>M32208</v>
          </cell>
          <cell r="B966" t="str">
            <v>03.300.6000</v>
          </cell>
        </row>
        <row r="967">
          <cell r="A967" t="str">
            <v>M32209</v>
          </cell>
          <cell r="B967" t="str">
            <v>03.300.6000</v>
          </cell>
        </row>
        <row r="968">
          <cell r="A968" t="str">
            <v>M32210</v>
          </cell>
          <cell r="B968" t="str">
            <v>03.300.6000</v>
          </cell>
        </row>
        <row r="969">
          <cell r="A969" t="str">
            <v>M32250</v>
          </cell>
          <cell r="B969" t="str">
            <v>03.300.6000</v>
          </cell>
        </row>
        <row r="970">
          <cell r="A970" t="str">
            <v>M32251</v>
          </cell>
          <cell r="B970" t="str">
            <v>03.300.6000</v>
          </cell>
        </row>
        <row r="971">
          <cell r="A971" t="str">
            <v>M32252</v>
          </cell>
          <cell r="B971" t="str">
            <v>03.300.6000</v>
          </cell>
        </row>
        <row r="972">
          <cell r="A972" t="str">
            <v>M32253</v>
          </cell>
          <cell r="B972" t="str">
            <v>03.300.6000</v>
          </cell>
        </row>
        <row r="973">
          <cell r="A973" t="str">
            <v>M32254</v>
          </cell>
          <cell r="B973" t="str">
            <v>03.300.6000</v>
          </cell>
        </row>
        <row r="974">
          <cell r="A974" t="str">
            <v>M32255</v>
          </cell>
          <cell r="B974" t="str">
            <v>03.300.6000</v>
          </cell>
        </row>
        <row r="975">
          <cell r="A975" t="str">
            <v>M32256</v>
          </cell>
          <cell r="B975" t="str">
            <v>03.300.6000</v>
          </cell>
        </row>
        <row r="976">
          <cell r="A976" t="str">
            <v>M32257</v>
          </cell>
          <cell r="B976" t="str">
            <v>03.300.6000</v>
          </cell>
        </row>
        <row r="977">
          <cell r="A977" t="str">
            <v>M32258</v>
          </cell>
          <cell r="B977" t="str">
            <v>03.300.6000</v>
          </cell>
        </row>
        <row r="978">
          <cell r="A978" t="str">
            <v>M32259</v>
          </cell>
          <cell r="B978" t="str">
            <v>03.300.6000</v>
          </cell>
        </row>
        <row r="979">
          <cell r="A979" t="str">
            <v>M32260</v>
          </cell>
          <cell r="B979" t="str">
            <v>03.300.6000</v>
          </cell>
        </row>
        <row r="980">
          <cell r="A980" t="str">
            <v>M32290</v>
          </cell>
          <cell r="B980" t="str">
            <v>03.300.6000</v>
          </cell>
        </row>
        <row r="981">
          <cell r="A981" t="str">
            <v>M32300</v>
          </cell>
          <cell r="B981" t="str">
            <v>03.300.7000</v>
          </cell>
        </row>
        <row r="982">
          <cell r="A982" t="str">
            <v>M32301</v>
          </cell>
          <cell r="B982" t="str">
            <v>03.300.7000</v>
          </cell>
        </row>
        <row r="983">
          <cell r="A983" t="str">
            <v>M32302</v>
          </cell>
          <cell r="B983" t="str">
            <v>03.300.7000</v>
          </cell>
        </row>
        <row r="984">
          <cell r="A984" t="str">
            <v>M32303</v>
          </cell>
          <cell r="B984" t="str">
            <v>03.300.7000</v>
          </cell>
        </row>
        <row r="985">
          <cell r="A985">
            <v>0</v>
          </cell>
          <cell r="B985" t="str">
            <v>03.300.6000</v>
          </cell>
        </row>
        <row r="986">
          <cell r="A986" t="str">
            <v>M32303</v>
          </cell>
          <cell r="B986" t="str">
            <v>03.300.7000</v>
          </cell>
        </row>
        <row r="987">
          <cell r="A987" t="str">
            <v>M32305</v>
          </cell>
          <cell r="B987" t="str">
            <v>03.300.7000</v>
          </cell>
        </row>
        <row r="988">
          <cell r="A988" t="str">
            <v>M32310</v>
          </cell>
          <cell r="B988" t="str">
            <v>03.300.7000</v>
          </cell>
        </row>
        <row r="989">
          <cell r="A989" t="str">
            <v>M32311</v>
          </cell>
          <cell r="B989" t="str">
            <v>03.300.7000</v>
          </cell>
        </row>
        <row r="990">
          <cell r="A990" t="str">
            <v>M32315</v>
          </cell>
          <cell r="B990" t="str">
            <v>03.300.7000</v>
          </cell>
        </row>
        <row r="991">
          <cell r="A991" t="str">
            <v>M32316</v>
          </cell>
          <cell r="B991" t="str">
            <v>03.300.7000</v>
          </cell>
        </row>
        <row r="992">
          <cell r="A992" t="str">
            <v>M32317</v>
          </cell>
          <cell r="B992" t="str">
            <v>03.300.7000</v>
          </cell>
        </row>
        <row r="993">
          <cell r="A993" t="str">
            <v>M32318</v>
          </cell>
          <cell r="B993" t="str">
            <v>03.300.7000</v>
          </cell>
        </row>
        <row r="994">
          <cell r="A994" t="str">
            <v>M32319</v>
          </cell>
          <cell r="B994" t="str">
            <v>03.300.7000</v>
          </cell>
        </row>
        <row r="995">
          <cell r="A995" t="str">
            <v>M32320</v>
          </cell>
          <cell r="B995" t="str">
            <v>03.300.7000</v>
          </cell>
        </row>
        <row r="996">
          <cell r="A996" t="str">
            <v>M32339</v>
          </cell>
          <cell r="B996" t="str">
            <v>03.300.7000</v>
          </cell>
        </row>
        <row r="997">
          <cell r="A997" t="str">
            <v>M32351</v>
          </cell>
          <cell r="B997" t="str">
            <v>03.300.7000</v>
          </cell>
        </row>
        <row r="998">
          <cell r="A998" t="str">
            <v>M32371</v>
          </cell>
          <cell r="B998" t="str">
            <v>03.300.7000</v>
          </cell>
        </row>
        <row r="999">
          <cell r="A999" t="str">
            <v>M32372</v>
          </cell>
          <cell r="B999" t="str">
            <v>03.300.7000</v>
          </cell>
        </row>
        <row r="1000">
          <cell r="A1000" t="str">
            <v>M32373</v>
          </cell>
          <cell r="B1000" t="str">
            <v>03.300.7000</v>
          </cell>
        </row>
        <row r="1001">
          <cell r="A1001" t="str">
            <v>M32374</v>
          </cell>
          <cell r="B1001" t="str">
            <v>03.300.7000</v>
          </cell>
        </row>
        <row r="1002">
          <cell r="A1002" t="str">
            <v>M32375</v>
          </cell>
          <cell r="B1002" t="str">
            <v>03.300.7000</v>
          </cell>
        </row>
        <row r="1003">
          <cell r="A1003" t="str">
            <v>M32376</v>
          </cell>
          <cell r="B1003" t="str">
            <v>03.300.7000</v>
          </cell>
        </row>
        <row r="1004">
          <cell r="A1004" t="str">
            <v>M32377</v>
          </cell>
          <cell r="B1004" t="str">
            <v>03.300.7000</v>
          </cell>
        </row>
        <row r="1005">
          <cell r="A1005" t="str">
            <v>M32378</v>
          </cell>
          <cell r="B1005" t="str">
            <v>03.300.7000</v>
          </cell>
        </row>
        <row r="1006">
          <cell r="A1006" t="str">
            <v>M32379</v>
          </cell>
          <cell r="B1006" t="str">
            <v>03.300.7000</v>
          </cell>
        </row>
        <row r="1007">
          <cell r="A1007" t="str">
            <v>M32380</v>
          </cell>
          <cell r="B1007" t="str">
            <v>03.300.7000</v>
          </cell>
        </row>
        <row r="1008">
          <cell r="A1008" t="str">
            <v>M32381</v>
          </cell>
          <cell r="B1008" t="str">
            <v>03.300.7000</v>
          </cell>
        </row>
        <row r="1009">
          <cell r="A1009" t="str">
            <v>M32382</v>
          </cell>
          <cell r="B1009" t="str">
            <v>03.300.7000</v>
          </cell>
        </row>
        <row r="1010">
          <cell r="A1010" t="str">
            <v>M32383</v>
          </cell>
          <cell r="B1010" t="str">
            <v>03.300.7000</v>
          </cell>
        </row>
        <row r="1011">
          <cell r="A1011" t="str">
            <v>M32405</v>
          </cell>
          <cell r="B1011" t="str">
            <v>03.300.1000</v>
          </cell>
        </row>
        <row r="1012">
          <cell r="A1012" t="str">
            <v>M32406</v>
          </cell>
          <cell r="B1012" t="str">
            <v>03.300.1000</v>
          </cell>
        </row>
        <row r="1013">
          <cell r="A1013" t="str">
            <v>M32407</v>
          </cell>
          <cell r="B1013" t="str">
            <v>03.990.1000</v>
          </cell>
        </row>
        <row r="1014">
          <cell r="A1014" t="str">
            <v>M32408</v>
          </cell>
          <cell r="B1014" t="str">
            <v>03.300.6000</v>
          </cell>
        </row>
        <row r="1015">
          <cell r="A1015" t="str">
            <v>M32409</v>
          </cell>
          <cell r="B1015" t="str">
            <v>03.300.6000</v>
          </cell>
        </row>
        <row r="1016">
          <cell r="A1016" t="str">
            <v>M32410</v>
          </cell>
          <cell r="B1016" t="str">
            <v>03.300.6000</v>
          </cell>
        </row>
        <row r="1017">
          <cell r="A1017" t="str">
            <v>M32411</v>
          </cell>
          <cell r="B1017" t="str">
            <v>03.300.6000</v>
          </cell>
        </row>
        <row r="1018">
          <cell r="A1018" t="str">
            <v>M32412</v>
          </cell>
          <cell r="B1018" t="str">
            <v>03.300.6000</v>
          </cell>
        </row>
        <row r="1019">
          <cell r="A1019" t="str">
            <v>M32413</v>
          </cell>
          <cell r="B1019" t="str">
            <v>03.300.6000</v>
          </cell>
        </row>
        <row r="1020">
          <cell r="A1020" t="str">
            <v>M32414</v>
          </cell>
          <cell r="B1020" t="str">
            <v>03.300.6000</v>
          </cell>
        </row>
        <row r="1021">
          <cell r="A1021" t="str">
            <v>M32415</v>
          </cell>
          <cell r="B1021" t="str">
            <v>03.300.6000</v>
          </cell>
        </row>
        <row r="1022">
          <cell r="A1022" t="str">
            <v>M32416</v>
          </cell>
          <cell r="B1022" t="str">
            <v>03.300.6000</v>
          </cell>
        </row>
        <row r="1023">
          <cell r="A1023" t="str">
            <v>M32417</v>
          </cell>
          <cell r="B1023" t="str">
            <v>03.300.6000</v>
          </cell>
        </row>
        <row r="1024">
          <cell r="A1024" t="str">
            <v>M32418</v>
          </cell>
          <cell r="B1024" t="str">
            <v>03.300.6000</v>
          </cell>
        </row>
        <row r="1025">
          <cell r="A1025" t="str">
            <v>M32419</v>
          </cell>
          <cell r="B1025" t="str">
            <v>03.300.6000</v>
          </cell>
        </row>
        <row r="1026">
          <cell r="A1026" t="str">
            <v>M32423</v>
          </cell>
          <cell r="B1026" t="str">
            <v>03.300.6000</v>
          </cell>
        </row>
        <row r="1027">
          <cell r="A1027" t="str">
            <v>M32424</v>
          </cell>
          <cell r="B1027" t="str">
            <v>03.300.6000</v>
          </cell>
        </row>
        <row r="1028">
          <cell r="A1028" t="str">
            <v>M32427</v>
          </cell>
          <cell r="B1028" t="str">
            <v>03.300.6000</v>
          </cell>
        </row>
        <row r="1029">
          <cell r="A1029" t="str">
            <v>M32428</v>
          </cell>
          <cell r="B1029" t="str">
            <v>03.300.6000</v>
          </cell>
        </row>
        <row r="1030">
          <cell r="A1030" t="str">
            <v>M32429</v>
          </cell>
          <cell r="B1030" t="str">
            <v>03.300.6000</v>
          </cell>
        </row>
        <row r="1031">
          <cell r="A1031" t="str">
            <v>M32430</v>
          </cell>
          <cell r="B1031" t="str">
            <v>03.300.6000</v>
          </cell>
        </row>
        <row r="1032">
          <cell r="A1032" t="str">
            <v>M32431</v>
          </cell>
          <cell r="B1032" t="str">
            <v>03.300.6000</v>
          </cell>
        </row>
        <row r="1033">
          <cell r="A1033" t="str">
            <v>M32432</v>
          </cell>
          <cell r="B1033" t="str">
            <v>03.300.6000</v>
          </cell>
        </row>
        <row r="1034">
          <cell r="A1034" t="str">
            <v>M32433</v>
          </cell>
          <cell r="B1034" t="str">
            <v>03.300.7000</v>
          </cell>
        </row>
        <row r="1035">
          <cell r="A1035" t="str">
            <v>M32434</v>
          </cell>
          <cell r="B1035" t="str">
            <v>03.300.6000</v>
          </cell>
        </row>
        <row r="1036">
          <cell r="A1036" t="str">
            <v>M32435</v>
          </cell>
          <cell r="B1036" t="str">
            <v>03.300.6000</v>
          </cell>
        </row>
        <row r="1037">
          <cell r="A1037" t="str">
            <v>M32436</v>
          </cell>
          <cell r="B1037" t="str">
            <v>03.300.7000</v>
          </cell>
        </row>
        <row r="1038">
          <cell r="A1038" t="str">
            <v>M32437</v>
          </cell>
          <cell r="B1038" t="str">
            <v>03.300.7000</v>
          </cell>
        </row>
        <row r="1039">
          <cell r="A1039" t="str">
            <v>M32438</v>
          </cell>
          <cell r="B1039" t="str">
            <v>03.300.7000</v>
          </cell>
        </row>
        <row r="1040">
          <cell r="A1040" t="str">
            <v>M32439</v>
          </cell>
          <cell r="B1040" t="str">
            <v>03.300.6000</v>
          </cell>
        </row>
        <row r="1041">
          <cell r="A1041" t="str">
            <v>M32440</v>
          </cell>
          <cell r="B1041" t="str">
            <v>03.300.6000</v>
          </cell>
        </row>
        <row r="1042">
          <cell r="A1042" t="str">
            <v>M32441</v>
          </cell>
          <cell r="B1042" t="str">
            <v>03.300.7000</v>
          </cell>
        </row>
        <row r="1043">
          <cell r="A1043" t="str">
            <v>M32442</v>
          </cell>
          <cell r="B1043" t="str">
            <v>03.300.6000</v>
          </cell>
        </row>
        <row r="1044">
          <cell r="A1044" t="str">
            <v>M32444</v>
          </cell>
          <cell r="B1044" t="str">
            <v>03.300.6000</v>
          </cell>
        </row>
        <row r="1045">
          <cell r="A1045" t="str">
            <v>M32445</v>
          </cell>
          <cell r="B1045" t="str">
            <v>03.300.6000</v>
          </cell>
        </row>
        <row r="1046">
          <cell r="A1046" t="str">
            <v>M32446</v>
          </cell>
          <cell r="B1046" t="str">
            <v>03.300.6000</v>
          </cell>
        </row>
        <row r="1047">
          <cell r="A1047" t="str">
            <v>M32447</v>
          </cell>
          <cell r="B1047" t="str">
            <v>03.300.7000</v>
          </cell>
        </row>
        <row r="1048">
          <cell r="A1048" t="str">
            <v>M32448</v>
          </cell>
          <cell r="B1048" t="str">
            <v>03.300.7000</v>
          </cell>
        </row>
        <row r="1049">
          <cell r="A1049" t="str">
            <v>M32449</v>
          </cell>
          <cell r="B1049" t="str">
            <v>03.300.</v>
          </cell>
        </row>
        <row r="1050">
          <cell r="A1050" t="str">
            <v>M32450</v>
          </cell>
          <cell r="B1050" t="str">
            <v>03.300.</v>
          </cell>
        </row>
        <row r="1051">
          <cell r="A1051" t="str">
            <v>M32451</v>
          </cell>
          <cell r="B1051" t="str">
            <v>03.300.7000</v>
          </cell>
        </row>
        <row r="1052">
          <cell r="A1052" t="str">
            <v>M32452</v>
          </cell>
          <cell r="B1052" t="str">
            <v>03.300.7000</v>
          </cell>
        </row>
        <row r="1053">
          <cell r="A1053" t="str">
            <v>M32453</v>
          </cell>
          <cell r="B1053" t="str">
            <v>03.300.7000</v>
          </cell>
        </row>
        <row r="1054">
          <cell r="A1054" t="str">
            <v>M32454</v>
          </cell>
          <cell r="B1054" t="str">
            <v>03.300.7000</v>
          </cell>
        </row>
        <row r="1055">
          <cell r="A1055" t="str">
            <v>M32456</v>
          </cell>
          <cell r="B1055" t="str">
            <v>03.300.7000</v>
          </cell>
        </row>
        <row r="1056">
          <cell r="A1056" t="str">
            <v>M32457</v>
          </cell>
          <cell r="B1056" t="str">
            <v>03.300.6000</v>
          </cell>
        </row>
        <row r="1057">
          <cell r="A1057" t="str">
            <v>M32458</v>
          </cell>
          <cell r="B1057" t="str">
            <v>03.300.7000</v>
          </cell>
        </row>
        <row r="1058">
          <cell r="A1058" t="str">
            <v>M32459</v>
          </cell>
          <cell r="B1058" t="str">
            <v>03.300.6000</v>
          </cell>
        </row>
        <row r="1059">
          <cell r="A1059" t="str">
            <v>M32460</v>
          </cell>
          <cell r="B1059" t="str">
            <v>03.300.6000</v>
          </cell>
        </row>
        <row r="1060">
          <cell r="A1060" t="str">
            <v>M32461</v>
          </cell>
          <cell r="B1060" t="str">
            <v>03.300.7000</v>
          </cell>
        </row>
        <row r="1061">
          <cell r="A1061" t="str">
            <v>M32500</v>
          </cell>
          <cell r="B1061" t="str">
            <v>03.300.6000</v>
          </cell>
        </row>
        <row r="1062">
          <cell r="A1062" t="str">
            <v>M32501</v>
          </cell>
          <cell r="B1062" t="str">
            <v>03.300.6000</v>
          </cell>
        </row>
        <row r="1063">
          <cell r="A1063" t="str">
            <v>M32502</v>
          </cell>
          <cell r="B1063" t="str">
            <v>03.300.6000</v>
          </cell>
        </row>
        <row r="1064">
          <cell r="A1064" t="str">
            <v>M32503</v>
          </cell>
          <cell r="B1064" t="str">
            <v>03.300.6000</v>
          </cell>
        </row>
        <row r="1065">
          <cell r="A1065" t="str">
            <v>M32504</v>
          </cell>
          <cell r="B1065" t="str">
            <v>03.300.6000</v>
          </cell>
        </row>
        <row r="1066">
          <cell r="A1066" t="str">
            <v>M32505</v>
          </cell>
          <cell r="B1066" t="str">
            <v>03.300.6000</v>
          </cell>
        </row>
        <row r="1067">
          <cell r="A1067" t="str">
            <v>M32550</v>
          </cell>
          <cell r="B1067" t="str">
            <v>03.300.7000</v>
          </cell>
        </row>
        <row r="1068">
          <cell r="A1068" t="str">
            <v>M32551</v>
          </cell>
          <cell r="B1068" t="str">
            <v>03.300.7000</v>
          </cell>
        </row>
        <row r="1069">
          <cell r="A1069" t="str">
            <v>M32552</v>
          </cell>
          <cell r="B1069" t="str">
            <v>03.300.7000</v>
          </cell>
        </row>
        <row r="1070">
          <cell r="A1070" t="str">
            <v>M32560</v>
          </cell>
          <cell r="B1070" t="str">
            <v>03.300.7000</v>
          </cell>
        </row>
        <row r="1071">
          <cell r="A1071" t="str">
            <v>M32570</v>
          </cell>
          <cell r="B1071" t="str">
            <v>03.300.7000</v>
          </cell>
        </row>
        <row r="1072">
          <cell r="A1072" t="str">
            <v>M32571</v>
          </cell>
          <cell r="B1072" t="str">
            <v>03.300.7000</v>
          </cell>
        </row>
        <row r="1073">
          <cell r="A1073" t="str">
            <v>M32572</v>
          </cell>
          <cell r="B1073" t="str">
            <v>03.300.7000</v>
          </cell>
        </row>
        <row r="1074">
          <cell r="A1074" t="str">
            <v>M32580</v>
          </cell>
          <cell r="B1074" t="str">
            <v>03.300.6000</v>
          </cell>
        </row>
        <row r="1075">
          <cell r="A1075" t="str">
            <v>M32590</v>
          </cell>
          <cell r="B1075" t="str">
            <v>03.300.4000</v>
          </cell>
        </row>
        <row r="1076">
          <cell r="A1076" t="str">
            <v>M32591</v>
          </cell>
          <cell r="B1076" t="str">
            <v>03.300.4000</v>
          </cell>
        </row>
        <row r="1077">
          <cell r="A1077" t="str">
            <v>M32700</v>
          </cell>
          <cell r="B1077" t="str">
            <v>03.300.1000</v>
          </cell>
        </row>
        <row r="1078">
          <cell r="A1078">
            <v>0</v>
          </cell>
          <cell r="B1078" t="str">
            <v>03.300.1000</v>
          </cell>
        </row>
        <row r="1079">
          <cell r="A1079">
            <v>0</v>
          </cell>
          <cell r="B1079" t="str">
            <v>03.990.1000</v>
          </cell>
        </row>
        <row r="1080">
          <cell r="A1080" t="str">
            <v>M32990</v>
          </cell>
          <cell r="B1080" t="str">
            <v>03.300.6000</v>
          </cell>
        </row>
        <row r="1081">
          <cell r="A1081" t="str">
            <v>M32999</v>
          </cell>
          <cell r="B1081" t="str">
            <v>03.990.1000</v>
          </cell>
        </row>
        <row r="1082">
          <cell r="A1082" t="str">
            <v>M33001</v>
          </cell>
          <cell r="B1082" t="str">
            <v>03.400.5000</v>
          </cell>
        </row>
        <row r="1083">
          <cell r="A1083" t="str">
            <v>M33010</v>
          </cell>
          <cell r="B1083" t="str">
            <v>03.400.5000</v>
          </cell>
        </row>
        <row r="1084">
          <cell r="A1084" t="str">
            <v>M33020</v>
          </cell>
          <cell r="B1084" t="str">
            <v>03.400.5000</v>
          </cell>
        </row>
        <row r="1085">
          <cell r="A1085" t="str">
            <v>M33030</v>
          </cell>
          <cell r="B1085" t="str">
            <v>03.400.5000</v>
          </cell>
        </row>
        <row r="1086">
          <cell r="A1086" t="str">
            <v>M33040</v>
          </cell>
          <cell r="B1086" t="str">
            <v>03.400.5000</v>
          </cell>
        </row>
        <row r="1087">
          <cell r="A1087" t="str">
            <v>M33050</v>
          </cell>
          <cell r="B1087" t="str">
            <v>03.400.5000</v>
          </cell>
        </row>
        <row r="1088">
          <cell r="A1088" t="str">
            <v>M33101</v>
          </cell>
          <cell r="B1088" t="str">
            <v>03.400.6000</v>
          </cell>
        </row>
        <row r="1089">
          <cell r="A1089" t="str">
            <v>M33102</v>
          </cell>
          <cell r="B1089" t="str">
            <v>03.400.6000</v>
          </cell>
        </row>
        <row r="1090">
          <cell r="A1090" t="str">
            <v>M33103</v>
          </cell>
          <cell r="B1090" t="str">
            <v>03.400.6000</v>
          </cell>
        </row>
        <row r="1091">
          <cell r="A1091" t="str">
            <v>M33104</v>
          </cell>
          <cell r="B1091" t="str">
            <v>03.400.6000</v>
          </cell>
        </row>
        <row r="1092">
          <cell r="A1092" t="str">
            <v>M33105</v>
          </cell>
          <cell r="B1092" t="str">
            <v>03.400.6000</v>
          </cell>
        </row>
        <row r="1093">
          <cell r="A1093" t="str">
            <v>M33106</v>
          </cell>
          <cell r="B1093" t="str">
            <v>03.400.6000</v>
          </cell>
        </row>
        <row r="1094">
          <cell r="A1094" t="str">
            <v>M33107</v>
          </cell>
          <cell r="B1094" t="str">
            <v>03.400.6000</v>
          </cell>
        </row>
        <row r="1095">
          <cell r="A1095" t="str">
            <v>M33108</v>
          </cell>
          <cell r="B1095" t="str">
            <v>03.400.6000</v>
          </cell>
        </row>
        <row r="1096">
          <cell r="A1096" t="str">
            <v>M33201</v>
          </cell>
          <cell r="B1096" t="str">
            <v>03.400.6000</v>
          </cell>
        </row>
        <row r="1097">
          <cell r="A1097" t="str">
            <v>M33202</v>
          </cell>
          <cell r="B1097" t="str">
            <v>03.400.6000</v>
          </cell>
        </row>
        <row r="1098">
          <cell r="A1098" t="str">
            <v>M33203</v>
          </cell>
          <cell r="B1098" t="str">
            <v>03.400.6000</v>
          </cell>
        </row>
        <row r="1099">
          <cell r="A1099" t="str">
            <v>M33204</v>
          </cell>
          <cell r="B1099" t="str">
            <v>03.400.6000</v>
          </cell>
        </row>
        <row r="1100">
          <cell r="A1100" t="str">
            <v>M33205</v>
          </cell>
          <cell r="B1100" t="str">
            <v>03.400.6000</v>
          </cell>
        </row>
        <row r="1101">
          <cell r="A1101" t="str">
            <v>M33206</v>
          </cell>
          <cell r="B1101" t="str">
            <v>03.400.6000</v>
          </cell>
        </row>
        <row r="1102">
          <cell r="A1102" t="str">
            <v>M33207</v>
          </cell>
          <cell r="B1102" t="str">
            <v>03.400.6000</v>
          </cell>
        </row>
        <row r="1103">
          <cell r="A1103" t="str">
            <v>M33208</v>
          </cell>
          <cell r="B1103" t="str">
            <v>03.400.6000</v>
          </cell>
        </row>
        <row r="1104">
          <cell r="A1104" t="str">
            <v>M33301</v>
          </cell>
          <cell r="B1104" t="str">
            <v>03.400.6000</v>
          </cell>
        </row>
        <row r="1105">
          <cell r="A1105" t="str">
            <v>M33302</v>
          </cell>
          <cell r="B1105" t="str">
            <v>03.400.6000</v>
          </cell>
        </row>
        <row r="1106">
          <cell r="A1106" t="str">
            <v>M33303</v>
          </cell>
          <cell r="B1106" t="str">
            <v>03.400.6000</v>
          </cell>
        </row>
        <row r="1107">
          <cell r="A1107" t="str">
            <v>M33304</v>
          </cell>
          <cell r="B1107" t="str">
            <v>03.400.6000</v>
          </cell>
        </row>
        <row r="1108">
          <cell r="A1108" t="str">
            <v>M33305</v>
          </cell>
          <cell r="B1108" t="str">
            <v>03.400.6000</v>
          </cell>
        </row>
        <row r="1109">
          <cell r="A1109" t="str">
            <v>M33306</v>
          </cell>
          <cell r="B1109" t="str">
            <v>03.400.6000</v>
          </cell>
        </row>
        <row r="1110">
          <cell r="A1110" t="str">
            <v>M33307</v>
          </cell>
          <cell r="B1110" t="str">
            <v>03.400.6000</v>
          </cell>
        </row>
        <row r="1111">
          <cell r="A1111" t="str">
            <v>M33308</v>
          </cell>
          <cell r="B1111" t="str">
            <v>03.400.6000</v>
          </cell>
        </row>
        <row r="1112">
          <cell r="A1112" t="str">
            <v>M33400</v>
          </cell>
          <cell r="B1112" t="str">
            <v>03.400.6000</v>
          </cell>
        </row>
        <row r="1113">
          <cell r="A1113" t="str">
            <v>M33500</v>
          </cell>
          <cell r="B1113" t="str">
            <v>03.400.6000</v>
          </cell>
        </row>
        <row r="1114">
          <cell r="A1114" t="str">
            <v>M33600</v>
          </cell>
          <cell r="B1114" t="str">
            <v>03.400.5000</v>
          </cell>
        </row>
        <row r="1115">
          <cell r="A1115" t="str">
            <v>M33605</v>
          </cell>
          <cell r="B1115" t="str">
            <v>03.400.5000</v>
          </cell>
        </row>
        <row r="1116">
          <cell r="A1116" t="str">
            <v>M33710</v>
          </cell>
          <cell r="B1116" t="str">
            <v>03.400.5000</v>
          </cell>
        </row>
        <row r="1117">
          <cell r="A1117" t="str">
            <v>M33750</v>
          </cell>
          <cell r="B1117" t="str">
            <v>03.400.5000</v>
          </cell>
        </row>
        <row r="1118">
          <cell r="A1118" t="str">
            <v>M33751</v>
          </cell>
          <cell r="B1118" t="str">
            <v>03.400.5000</v>
          </cell>
        </row>
        <row r="1119">
          <cell r="A1119" t="str">
            <v>M33800</v>
          </cell>
          <cell r="B1119" t="str">
            <v>03.200.2000</v>
          </cell>
        </row>
        <row r="1120">
          <cell r="A1120" t="str">
            <v>M34001</v>
          </cell>
          <cell r="B1120" t="str">
            <v>03.200.2000</v>
          </cell>
        </row>
        <row r="1121">
          <cell r="A1121" t="str">
            <v>M34100</v>
          </cell>
          <cell r="B1121" t="str">
            <v>03.990.1000</v>
          </cell>
        </row>
        <row r="1122">
          <cell r="A1122" t="str">
            <v>M34208</v>
          </cell>
          <cell r="B1122" t="str">
            <v>03.990.1000</v>
          </cell>
        </row>
        <row r="1123">
          <cell r="A1123" t="str">
            <v>M35010</v>
          </cell>
          <cell r="B1123" t="str">
            <v>03.300.2000</v>
          </cell>
        </row>
        <row r="1124">
          <cell r="A1124" t="str">
            <v>M35015</v>
          </cell>
          <cell r="B1124" t="str">
            <v>03.300.2000</v>
          </cell>
        </row>
        <row r="1125">
          <cell r="A1125" t="str">
            <v>M35022</v>
          </cell>
          <cell r="B1125" t="str">
            <v>03.300.2000</v>
          </cell>
        </row>
        <row r="1126">
          <cell r="A1126" t="str">
            <v>M35030</v>
          </cell>
          <cell r="B1126" t="str">
            <v>03.300.2000</v>
          </cell>
        </row>
        <row r="1127">
          <cell r="A1127" t="str">
            <v>M35100</v>
          </cell>
          <cell r="B1127" t="str">
            <v>03.300.2000</v>
          </cell>
        </row>
        <row r="1128">
          <cell r="A1128" t="str">
            <v>M35101</v>
          </cell>
          <cell r="B1128" t="str">
            <v>03.300.2000</v>
          </cell>
        </row>
        <row r="1129">
          <cell r="A1129" t="str">
            <v>M35102</v>
          </cell>
          <cell r="B1129" t="str">
            <v>03.300.2000</v>
          </cell>
        </row>
        <row r="1130">
          <cell r="A1130" t="str">
            <v>M35103</v>
          </cell>
          <cell r="B1130" t="str">
            <v>03.300.2000</v>
          </cell>
        </row>
        <row r="1131">
          <cell r="A1131" t="str">
            <v>M35110</v>
          </cell>
          <cell r="B1131" t="str">
            <v>03.300.2000</v>
          </cell>
        </row>
        <row r="1132">
          <cell r="A1132" t="str">
            <v>M35111</v>
          </cell>
          <cell r="B1132" t="str">
            <v>03.300.2000</v>
          </cell>
        </row>
        <row r="1133">
          <cell r="A1133" t="str">
            <v>M35112</v>
          </cell>
          <cell r="B1133" t="str">
            <v>03.300.2000</v>
          </cell>
        </row>
        <row r="1134">
          <cell r="A1134" t="str">
            <v>M35113</v>
          </cell>
          <cell r="B1134" t="str">
            <v>03.300.2000</v>
          </cell>
        </row>
        <row r="1135">
          <cell r="A1135" t="str">
            <v>M35114</v>
          </cell>
          <cell r="B1135" t="str">
            <v>03.300.2000</v>
          </cell>
        </row>
        <row r="1136">
          <cell r="A1136" t="str">
            <v>M35115</v>
          </cell>
          <cell r="B1136" t="str">
            <v>03.300.2000</v>
          </cell>
        </row>
        <row r="1137">
          <cell r="A1137" t="str">
            <v>M35116</v>
          </cell>
          <cell r="B1137" t="str">
            <v>03.300.2000</v>
          </cell>
        </row>
        <row r="1138">
          <cell r="A1138" t="str">
            <v>M35117</v>
          </cell>
          <cell r="B1138" t="str">
            <v>03.300.2000</v>
          </cell>
        </row>
        <row r="1139">
          <cell r="A1139" t="str">
            <v>M35118</v>
          </cell>
          <cell r="B1139" t="str">
            <v>03.300.2000</v>
          </cell>
        </row>
        <row r="1140">
          <cell r="A1140" t="str">
            <v>M35120</v>
          </cell>
          <cell r="B1140" t="str">
            <v>03.300.2000</v>
          </cell>
        </row>
        <row r="1141">
          <cell r="A1141" t="str">
            <v>M35121</v>
          </cell>
          <cell r="B1141" t="str">
            <v>03.300.2000</v>
          </cell>
        </row>
        <row r="1142">
          <cell r="A1142" t="str">
            <v>M35122</v>
          </cell>
          <cell r="B1142" t="str">
            <v>03.300.2000</v>
          </cell>
        </row>
        <row r="1143">
          <cell r="A1143" t="str">
            <v>M35123</v>
          </cell>
          <cell r="B1143" t="str">
            <v>03.300.2000</v>
          </cell>
        </row>
        <row r="1144">
          <cell r="A1144" t="str">
            <v>M35124</v>
          </cell>
          <cell r="B1144" t="str">
            <v>03.300.2000</v>
          </cell>
        </row>
        <row r="1145">
          <cell r="A1145" t="str">
            <v>M35125</v>
          </cell>
          <cell r="B1145" t="str">
            <v>03.300.2000</v>
          </cell>
        </row>
        <row r="1146">
          <cell r="A1146" t="str">
            <v>M35126</v>
          </cell>
          <cell r="B1146" t="str">
            <v>03.300.2000</v>
          </cell>
        </row>
        <row r="1147">
          <cell r="A1147" t="str">
            <v>M35127</v>
          </cell>
          <cell r="B1147" t="str">
            <v>03.300.2000</v>
          </cell>
        </row>
        <row r="1148">
          <cell r="A1148" t="str">
            <v>M35130</v>
          </cell>
          <cell r="B1148" t="str">
            <v>03.300.2000</v>
          </cell>
        </row>
        <row r="1149">
          <cell r="A1149" t="str">
            <v>M35131</v>
          </cell>
          <cell r="B1149" t="str">
            <v>03.300.2000</v>
          </cell>
        </row>
        <row r="1150">
          <cell r="A1150" t="str">
            <v>M35132</v>
          </cell>
          <cell r="B1150" t="str">
            <v>03.300.2000</v>
          </cell>
        </row>
        <row r="1151">
          <cell r="A1151" t="str">
            <v>M35133</v>
          </cell>
          <cell r="B1151" t="str">
            <v>03.300.2000</v>
          </cell>
        </row>
        <row r="1152">
          <cell r="A1152" t="str">
            <v>M35134</v>
          </cell>
          <cell r="B1152" t="str">
            <v>03.300.2000</v>
          </cell>
        </row>
        <row r="1153">
          <cell r="A1153" t="str">
            <v>M35135</v>
          </cell>
          <cell r="B1153" t="str">
            <v>03.300.2000</v>
          </cell>
        </row>
        <row r="1154">
          <cell r="A1154" t="str">
            <v>M35140</v>
          </cell>
          <cell r="B1154" t="str">
            <v>03.300.2000</v>
          </cell>
        </row>
        <row r="1155">
          <cell r="A1155" t="str">
            <v>M35141</v>
          </cell>
          <cell r="B1155" t="str">
            <v>03.300.2000</v>
          </cell>
        </row>
        <row r="1156">
          <cell r="A1156" t="str">
            <v>M35142</v>
          </cell>
          <cell r="B1156" t="str">
            <v>03.300.2000</v>
          </cell>
        </row>
        <row r="1157">
          <cell r="A1157" t="str">
            <v>M35143</v>
          </cell>
          <cell r="B1157" t="str">
            <v>03.300.2000</v>
          </cell>
        </row>
        <row r="1158">
          <cell r="A1158" t="str">
            <v>M35150</v>
          </cell>
          <cell r="B1158" t="str">
            <v>03.300.2000</v>
          </cell>
        </row>
        <row r="1159">
          <cell r="A1159" t="str">
            <v>M35151</v>
          </cell>
          <cell r="B1159" t="str">
            <v>03.300.2000</v>
          </cell>
        </row>
        <row r="1160">
          <cell r="A1160" t="str">
            <v>M35152</v>
          </cell>
          <cell r="B1160" t="str">
            <v>03.300.2000</v>
          </cell>
        </row>
        <row r="1161">
          <cell r="A1161" t="str">
            <v>M35153</v>
          </cell>
          <cell r="B1161" t="str">
            <v>03.300.2000</v>
          </cell>
        </row>
        <row r="1162">
          <cell r="A1162" t="str">
            <v>M35154</v>
          </cell>
          <cell r="B1162" t="str">
            <v>03.300.2000</v>
          </cell>
        </row>
        <row r="1163">
          <cell r="A1163" t="str">
            <v>M35160</v>
          </cell>
          <cell r="B1163" t="str">
            <v>03.300.2000</v>
          </cell>
        </row>
        <row r="1164">
          <cell r="A1164" t="str">
            <v>M35161</v>
          </cell>
          <cell r="B1164" t="str">
            <v>03.300.2000</v>
          </cell>
        </row>
        <row r="1165">
          <cell r="A1165" t="str">
            <v>M35162</v>
          </cell>
          <cell r="B1165" t="str">
            <v>03.300.2000</v>
          </cell>
        </row>
        <row r="1166">
          <cell r="A1166" t="str">
            <v>M35163</v>
          </cell>
          <cell r="B1166" t="str">
            <v>03.300.2000</v>
          </cell>
        </row>
        <row r="1167">
          <cell r="A1167" t="str">
            <v>M35164</v>
          </cell>
          <cell r="B1167" t="str">
            <v>03.300.2000</v>
          </cell>
        </row>
        <row r="1168">
          <cell r="A1168" t="str">
            <v>M35165</v>
          </cell>
          <cell r="B1168" t="str">
            <v>03.300.2000</v>
          </cell>
        </row>
        <row r="1169">
          <cell r="A1169" t="str">
            <v>M35166</v>
          </cell>
          <cell r="B1169" t="str">
            <v>03.300.2000</v>
          </cell>
        </row>
        <row r="1170">
          <cell r="A1170" t="str">
            <v>M35170</v>
          </cell>
          <cell r="B1170" t="str">
            <v>03.300.2000</v>
          </cell>
        </row>
        <row r="1171">
          <cell r="A1171" t="str">
            <v>M35171</v>
          </cell>
          <cell r="B1171" t="str">
            <v>03.300.2000</v>
          </cell>
        </row>
        <row r="1172">
          <cell r="A1172" t="str">
            <v>M35172</v>
          </cell>
          <cell r="B1172" t="str">
            <v>03.300.2000</v>
          </cell>
        </row>
        <row r="1173">
          <cell r="A1173" t="str">
            <v>M35173</v>
          </cell>
          <cell r="B1173" t="str">
            <v>03.300.2000</v>
          </cell>
        </row>
        <row r="1174">
          <cell r="A1174" t="str">
            <v>M35180</v>
          </cell>
          <cell r="B1174" t="str">
            <v>03.300.3000</v>
          </cell>
        </row>
        <row r="1175">
          <cell r="A1175" t="str">
            <v>M35181</v>
          </cell>
          <cell r="B1175" t="str">
            <v>03.300.3000</v>
          </cell>
        </row>
        <row r="1176">
          <cell r="A1176" t="str">
            <v>M35182</v>
          </cell>
          <cell r="B1176" t="str">
            <v>03.300.3000</v>
          </cell>
        </row>
        <row r="1177">
          <cell r="A1177" t="str">
            <v>M35183</v>
          </cell>
          <cell r="B1177" t="str">
            <v>03.300.3000</v>
          </cell>
        </row>
        <row r="1178">
          <cell r="A1178" t="str">
            <v>M35184</v>
          </cell>
          <cell r="B1178" t="str">
            <v>03.300.3000</v>
          </cell>
        </row>
        <row r="1179">
          <cell r="A1179" t="str">
            <v>M35185</v>
          </cell>
          <cell r="B1179" t="str">
            <v>03.300.3000</v>
          </cell>
        </row>
        <row r="1180">
          <cell r="A1180" t="str">
            <v>M35186</v>
          </cell>
          <cell r="B1180" t="str">
            <v>03.300.3000</v>
          </cell>
        </row>
        <row r="1181">
          <cell r="A1181" t="str">
            <v>M35187</v>
          </cell>
          <cell r="B1181" t="str">
            <v>03.300.3000</v>
          </cell>
        </row>
        <row r="1182">
          <cell r="A1182" t="str">
            <v>M35190</v>
          </cell>
          <cell r="B1182" t="str">
            <v>03.500.4000</v>
          </cell>
        </row>
        <row r="1183">
          <cell r="A1183" t="str">
            <v>M35191</v>
          </cell>
          <cell r="B1183" t="str">
            <v>03.500.4000</v>
          </cell>
        </row>
        <row r="1184">
          <cell r="A1184" t="str">
            <v>M35210</v>
          </cell>
          <cell r="B1184" t="str">
            <v>03.300.2000</v>
          </cell>
        </row>
        <row r="1185">
          <cell r="A1185" t="str">
            <v>M35215</v>
          </cell>
          <cell r="B1185" t="str">
            <v>03.300.2000</v>
          </cell>
        </row>
        <row r="1186">
          <cell r="A1186" t="str">
            <v>M35222</v>
          </cell>
          <cell r="B1186" t="str">
            <v>03.300.2000</v>
          </cell>
        </row>
        <row r="1187">
          <cell r="A1187" t="str">
            <v>M35230</v>
          </cell>
          <cell r="B1187" t="str">
            <v>03.300.2000</v>
          </cell>
        </row>
        <row r="1188">
          <cell r="A1188" t="str">
            <v>M35240</v>
          </cell>
          <cell r="B1188" t="str">
            <v>03.300.2000</v>
          </cell>
        </row>
        <row r="1189">
          <cell r="A1189" t="str">
            <v>M35245</v>
          </cell>
          <cell r="B1189" t="str">
            <v>03.300.2000</v>
          </cell>
        </row>
        <row r="1190">
          <cell r="A1190" t="str">
            <v>M35250</v>
          </cell>
          <cell r="B1190" t="str">
            <v>03.300.2000</v>
          </cell>
        </row>
        <row r="1191">
          <cell r="A1191" t="str">
            <v>M35260</v>
          </cell>
          <cell r="B1191" t="str">
            <v>03.300.2000</v>
          </cell>
        </row>
        <row r="1192">
          <cell r="A1192" t="str">
            <v>M35270</v>
          </cell>
          <cell r="B1192" t="str">
            <v>03.300.2000</v>
          </cell>
        </row>
        <row r="1193">
          <cell r="A1193" t="str">
            <v>M35300</v>
          </cell>
          <cell r="B1193" t="str">
            <v>03.300.2000</v>
          </cell>
        </row>
        <row r="1194">
          <cell r="A1194" t="str">
            <v>M35301</v>
          </cell>
          <cell r="B1194" t="str">
            <v>03.300.2000</v>
          </cell>
        </row>
        <row r="1195">
          <cell r="A1195" t="str">
            <v>M35302</v>
          </cell>
          <cell r="B1195" t="str">
            <v>03.300.2000</v>
          </cell>
        </row>
        <row r="1196">
          <cell r="A1196" t="str">
            <v>M35303</v>
          </cell>
          <cell r="B1196" t="str">
            <v>03.300.2000</v>
          </cell>
        </row>
        <row r="1197">
          <cell r="A1197" t="str">
            <v>M35304</v>
          </cell>
          <cell r="B1197" t="str">
            <v>03.300.2000</v>
          </cell>
        </row>
        <row r="1198">
          <cell r="A1198" t="str">
            <v>M35305</v>
          </cell>
          <cell r="B1198" t="str">
            <v>03.300.2000</v>
          </cell>
        </row>
        <row r="1199">
          <cell r="A1199" t="str">
            <v>M35306</v>
          </cell>
          <cell r="B1199" t="str">
            <v>03.300.2000</v>
          </cell>
        </row>
        <row r="1200">
          <cell r="A1200" t="str">
            <v>M35307</v>
          </cell>
          <cell r="B1200" t="str">
            <v>03.300.2000</v>
          </cell>
        </row>
        <row r="1201">
          <cell r="A1201" t="str">
            <v>M35308</v>
          </cell>
          <cell r="B1201" t="str">
            <v>03.300.2000</v>
          </cell>
        </row>
        <row r="1202">
          <cell r="A1202" t="str">
            <v>M35310</v>
          </cell>
          <cell r="B1202" t="str">
            <v>03.300.2000</v>
          </cell>
        </row>
        <row r="1203">
          <cell r="A1203" t="str">
            <v>M35311</v>
          </cell>
          <cell r="B1203" t="str">
            <v>03.300.2000</v>
          </cell>
        </row>
        <row r="1204">
          <cell r="A1204" t="str">
            <v>M35312</v>
          </cell>
          <cell r="B1204" t="str">
            <v>03.300.2000</v>
          </cell>
        </row>
        <row r="1205">
          <cell r="A1205" t="str">
            <v>M35313</v>
          </cell>
          <cell r="B1205" t="str">
            <v>03.300.2000</v>
          </cell>
        </row>
        <row r="1206">
          <cell r="A1206" t="str">
            <v>M35314</v>
          </cell>
          <cell r="B1206" t="str">
            <v>03.300.2000</v>
          </cell>
        </row>
        <row r="1207">
          <cell r="A1207" t="str">
            <v>M35315</v>
          </cell>
          <cell r="B1207" t="str">
            <v>03.300.2000</v>
          </cell>
        </row>
        <row r="1208">
          <cell r="A1208" t="str">
            <v>M35316</v>
          </cell>
          <cell r="B1208" t="str">
            <v>03.300.2000</v>
          </cell>
        </row>
        <row r="1209">
          <cell r="A1209" t="str">
            <v>M35317</v>
          </cell>
          <cell r="B1209" t="str">
            <v>03.300.2000</v>
          </cell>
        </row>
        <row r="1210">
          <cell r="A1210" t="str">
            <v>M35318</v>
          </cell>
          <cell r="B1210" t="str">
            <v>03.300.2000</v>
          </cell>
        </row>
        <row r="1211">
          <cell r="A1211" t="str">
            <v>M35319</v>
          </cell>
          <cell r="B1211" t="str">
            <v>03.300.2000</v>
          </cell>
        </row>
        <row r="1212">
          <cell r="A1212" t="str">
            <v>M35320</v>
          </cell>
          <cell r="B1212" t="str">
            <v>03.300.2000</v>
          </cell>
        </row>
        <row r="1213">
          <cell r="A1213" t="str">
            <v>M35321</v>
          </cell>
          <cell r="B1213" t="str">
            <v>03.300.2000</v>
          </cell>
        </row>
        <row r="1214">
          <cell r="A1214" t="str">
            <v>M35322</v>
          </cell>
          <cell r="B1214" t="str">
            <v>03.300.2000</v>
          </cell>
        </row>
        <row r="1215">
          <cell r="A1215" t="str">
            <v>M35323</v>
          </cell>
          <cell r="B1215" t="str">
            <v>03.300.2000</v>
          </cell>
        </row>
        <row r="1216">
          <cell r="A1216" t="str">
            <v>M35324</v>
          </cell>
          <cell r="B1216" t="str">
            <v>03.300.2000</v>
          </cell>
        </row>
        <row r="1217">
          <cell r="A1217" t="str">
            <v>M35325</v>
          </cell>
          <cell r="B1217" t="str">
            <v>03.300.2000</v>
          </cell>
        </row>
        <row r="1218">
          <cell r="A1218" t="str">
            <v>M35326</v>
          </cell>
          <cell r="B1218" t="str">
            <v>03.300.2000</v>
          </cell>
        </row>
        <row r="1219">
          <cell r="A1219" t="str">
            <v>M35327</v>
          </cell>
          <cell r="B1219" t="str">
            <v>03.300.2000</v>
          </cell>
        </row>
        <row r="1220">
          <cell r="A1220" t="str">
            <v>M35330</v>
          </cell>
          <cell r="B1220" t="str">
            <v>03.300.2000</v>
          </cell>
        </row>
        <row r="1221">
          <cell r="A1221" t="str">
            <v>M35331</v>
          </cell>
          <cell r="B1221" t="str">
            <v>03.300.2000</v>
          </cell>
        </row>
        <row r="1222">
          <cell r="A1222" t="str">
            <v>M35332</v>
          </cell>
          <cell r="B1222" t="str">
            <v>03.300.2000</v>
          </cell>
        </row>
        <row r="1223">
          <cell r="A1223" t="str">
            <v>M35333</v>
          </cell>
          <cell r="B1223" t="str">
            <v>03.300.2000</v>
          </cell>
        </row>
        <row r="1224">
          <cell r="A1224" t="str">
            <v>M35335</v>
          </cell>
          <cell r="B1224" t="str">
            <v>03.300.2000</v>
          </cell>
        </row>
        <row r="1225">
          <cell r="A1225" t="str">
            <v>M35340</v>
          </cell>
          <cell r="B1225" t="str">
            <v>03.300.2000</v>
          </cell>
        </row>
        <row r="1226">
          <cell r="A1226" t="str">
            <v>M35341</v>
          </cell>
          <cell r="B1226" t="str">
            <v>03.300.2000</v>
          </cell>
        </row>
        <row r="1227">
          <cell r="A1227" t="str">
            <v>M35342</v>
          </cell>
          <cell r="B1227" t="str">
            <v>03.300.2000</v>
          </cell>
        </row>
        <row r="1228">
          <cell r="A1228" t="str">
            <v>M35343</v>
          </cell>
          <cell r="B1228" t="str">
            <v>03.300.2000</v>
          </cell>
        </row>
        <row r="1229">
          <cell r="A1229" t="str">
            <v>M35344</v>
          </cell>
          <cell r="B1229" t="str">
            <v>03.300.2000</v>
          </cell>
        </row>
        <row r="1230">
          <cell r="A1230" t="str">
            <v>M35345</v>
          </cell>
          <cell r="B1230" t="str">
            <v>03.300.2000</v>
          </cell>
        </row>
        <row r="1231">
          <cell r="A1231" t="str">
            <v>M35346</v>
          </cell>
          <cell r="B1231" t="str">
            <v>03.300.2000</v>
          </cell>
        </row>
        <row r="1232">
          <cell r="A1232" t="str">
            <v>M35347</v>
          </cell>
          <cell r="B1232" t="str">
            <v>03.300.2000</v>
          </cell>
        </row>
        <row r="1233">
          <cell r="A1233" t="str">
            <v>M35410</v>
          </cell>
          <cell r="B1233" t="str">
            <v>03.300.2000</v>
          </cell>
        </row>
        <row r="1234">
          <cell r="A1234" t="str">
            <v>M35415</v>
          </cell>
          <cell r="B1234" t="str">
            <v>03.300.2000</v>
          </cell>
        </row>
        <row r="1235">
          <cell r="A1235" t="str">
            <v>M35422</v>
          </cell>
          <cell r="B1235" t="str">
            <v>03.300.2000</v>
          </cell>
        </row>
        <row r="1236">
          <cell r="A1236" t="str">
            <v>M35430</v>
          </cell>
          <cell r="B1236" t="str">
            <v>03.300.2000</v>
          </cell>
        </row>
        <row r="1237">
          <cell r="A1237" t="str">
            <v>M35440</v>
          </cell>
          <cell r="B1237" t="str">
            <v>03.300.2000</v>
          </cell>
        </row>
        <row r="1238">
          <cell r="A1238" t="str">
            <v>M35445</v>
          </cell>
          <cell r="B1238" t="str">
            <v>03.300.2000</v>
          </cell>
        </row>
        <row r="1239">
          <cell r="A1239" t="str">
            <v>M35450</v>
          </cell>
          <cell r="B1239" t="str">
            <v>03.300.2000</v>
          </cell>
        </row>
        <row r="1240">
          <cell r="A1240" t="str">
            <v>M35460</v>
          </cell>
          <cell r="B1240" t="str">
            <v>03.300.2000</v>
          </cell>
        </row>
        <row r="1241">
          <cell r="A1241" t="str">
            <v>M35500</v>
          </cell>
          <cell r="B1241" t="str">
            <v>03.300.2000</v>
          </cell>
        </row>
        <row r="1242">
          <cell r="A1242" t="str">
            <v>M35501</v>
          </cell>
          <cell r="B1242" t="str">
            <v>03.300.2000</v>
          </cell>
        </row>
        <row r="1243">
          <cell r="A1243" t="str">
            <v>M35502</v>
          </cell>
          <cell r="B1243" t="str">
            <v>03.300.2000</v>
          </cell>
        </row>
        <row r="1244">
          <cell r="A1244" t="str">
            <v>M35503</v>
          </cell>
          <cell r="B1244" t="str">
            <v>03.300.2000</v>
          </cell>
        </row>
        <row r="1245">
          <cell r="A1245" t="str">
            <v>M35510</v>
          </cell>
          <cell r="B1245" t="str">
            <v>03.300.2000</v>
          </cell>
        </row>
        <row r="1246">
          <cell r="A1246" t="str">
            <v>M35511</v>
          </cell>
          <cell r="B1246" t="str">
            <v>03.300.2000</v>
          </cell>
        </row>
        <row r="1247">
          <cell r="A1247" t="str">
            <v>M35512</v>
          </cell>
          <cell r="B1247" t="str">
            <v>03.300.2000</v>
          </cell>
        </row>
        <row r="1248">
          <cell r="A1248" t="str">
            <v>M35513</v>
          </cell>
          <cell r="B1248" t="str">
            <v>03.300.2000</v>
          </cell>
        </row>
        <row r="1249">
          <cell r="A1249" t="str">
            <v>M35514</v>
          </cell>
          <cell r="B1249" t="str">
            <v>03.300.2000</v>
          </cell>
        </row>
        <row r="1250">
          <cell r="A1250" t="str">
            <v>M35515</v>
          </cell>
          <cell r="B1250" t="str">
            <v>03.300.2000</v>
          </cell>
        </row>
        <row r="1251">
          <cell r="A1251" t="str">
            <v>M35516</v>
          </cell>
          <cell r="B1251" t="str">
            <v>03.300.2000</v>
          </cell>
        </row>
        <row r="1252">
          <cell r="A1252" t="str">
            <v>M35517</v>
          </cell>
          <cell r="B1252" t="str">
            <v>03.300.2000</v>
          </cell>
        </row>
        <row r="1253">
          <cell r="A1253" t="str">
            <v>M35520</v>
          </cell>
          <cell r="B1253" t="str">
            <v>03.300.2000</v>
          </cell>
        </row>
        <row r="1254">
          <cell r="A1254" t="str">
            <v>M35521</v>
          </cell>
          <cell r="B1254" t="str">
            <v>03.300.2000</v>
          </cell>
        </row>
        <row r="1255">
          <cell r="A1255" t="str">
            <v>M35522</v>
          </cell>
          <cell r="B1255" t="str">
            <v>03.300.2000</v>
          </cell>
        </row>
        <row r="1256">
          <cell r="A1256" t="str">
            <v>M35523</v>
          </cell>
          <cell r="B1256" t="str">
            <v>03.300.2000</v>
          </cell>
        </row>
        <row r="1257">
          <cell r="A1257" t="str">
            <v>M35609</v>
          </cell>
          <cell r="B1257" t="str">
            <v>03.300.2000</v>
          </cell>
        </row>
        <row r="1258">
          <cell r="A1258" t="str">
            <v>M35610</v>
          </cell>
          <cell r="B1258" t="str">
            <v>03.300.2000</v>
          </cell>
        </row>
        <row r="1259">
          <cell r="A1259" t="str">
            <v>M35612</v>
          </cell>
          <cell r="B1259" t="str">
            <v>03.300.2000</v>
          </cell>
        </row>
        <row r="1260">
          <cell r="A1260" t="str">
            <v>M35615</v>
          </cell>
          <cell r="B1260" t="str">
            <v>03.300.2000</v>
          </cell>
        </row>
        <row r="1261">
          <cell r="A1261" t="str">
            <v>M35622</v>
          </cell>
          <cell r="B1261" t="str">
            <v>03.300.2000</v>
          </cell>
        </row>
        <row r="1262">
          <cell r="A1262" t="str">
            <v>M35630</v>
          </cell>
          <cell r="B1262" t="str">
            <v>03.300.2000</v>
          </cell>
        </row>
        <row r="1263">
          <cell r="A1263" t="str">
            <v>M35700</v>
          </cell>
          <cell r="B1263" t="str">
            <v>03.300.2000</v>
          </cell>
        </row>
        <row r="1264">
          <cell r="A1264" t="str">
            <v>M35701</v>
          </cell>
          <cell r="B1264" t="str">
            <v>03.300.2000</v>
          </cell>
        </row>
        <row r="1265">
          <cell r="A1265" t="str">
            <v>M35702</v>
          </cell>
          <cell r="B1265" t="str">
            <v>03.300.2000</v>
          </cell>
        </row>
        <row r="1266">
          <cell r="A1266" t="str">
            <v>M35703</v>
          </cell>
          <cell r="B1266" t="str">
            <v>03.300.2000</v>
          </cell>
        </row>
        <row r="1267">
          <cell r="A1267" t="str">
            <v>M35704</v>
          </cell>
          <cell r="B1267" t="str">
            <v>03.300.2000</v>
          </cell>
        </row>
        <row r="1268">
          <cell r="A1268" t="str">
            <v>M35705</v>
          </cell>
          <cell r="B1268" t="str">
            <v>03.300.2000</v>
          </cell>
        </row>
        <row r="1269">
          <cell r="A1269" t="str">
            <v>M35710</v>
          </cell>
          <cell r="B1269" t="str">
            <v>03.300.2000</v>
          </cell>
        </row>
        <row r="1270">
          <cell r="A1270" t="str">
            <v>M35711</v>
          </cell>
          <cell r="B1270" t="str">
            <v>03.300.2000</v>
          </cell>
        </row>
        <row r="1271">
          <cell r="A1271" t="str">
            <v>M35712</v>
          </cell>
          <cell r="B1271" t="str">
            <v>03.300.2000</v>
          </cell>
        </row>
        <row r="1272">
          <cell r="A1272" t="str">
            <v>M35713</v>
          </cell>
          <cell r="B1272" t="str">
            <v>03.300.2000</v>
          </cell>
        </row>
        <row r="1273">
          <cell r="A1273" t="str">
            <v>M35714</v>
          </cell>
          <cell r="B1273" t="str">
            <v>03.300.2000</v>
          </cell>
        </row>
        <row r="1274">
          <cell r="A1274" t="str">
            <v>M35720</v>
          </cell>
          <cell r="B1274" t="str">
            <v>03.300.2000</v>
          </cell>
        </row>
        <row r="1275">
          <cell r="A1275" t="str">
            <v>M35721</v>
          </cell>
          <cell r="B1275" t="str">
            <v>03.300.2000</v>
          </cell>
        </row>
        <row r="1276">
          <cell r="A1276" t="str">
            <v>M35722</v>
          </cell>
          <cell r="B1276" t="str">
            <v>03.300.2000</v>
          </cell>
        </row>
        <row r="1277">
          <cell r="A1277" t="str">
            <v>M35723</v>
          </cell>
          <cell r="B1277" t="str">
            <v>03.300.2000</v>
          </cell>
        </row>
        <row r="1278">
          <cell r="A1278" t="str">
            <v>M35724</v>
          </cell>
          <cell r="B1278" t="str">
            <v>03.300.2000</v>
          </cell>
        </row>
        <row r="1279">
          <cell r="A1279" t="str">
            <v>M35730</v>
          </cell>
          <cell r="B1279" t="str">
            <v>03.300.3000</v>
          </cell>
        </row>
        <row r="1280">
          <cell r="A1280" t="str">
            <v>M35731</v>
          </cell>
          <cell r="B1280" t="str">
            <v>03.300.3000</v>
          </cell>
        </row>
        <row r="1281">
          <cell r="A1281" t="str">
            <v>M35732</v>
          </cell>
          <cell r="B1281" t="str">
            <v>03.300.3000</v>
          </cell>
        </row>
        <row r="1282">
          <cell r="A1282" t="str">
            <v>M35733</v>
          </cell>
          <cell r="B1282" t="str">
            <v>03.300.3000</v>
          </cell>
        </row>
        <row r="1283">
          <cell r="A1283" t="str">
            <v>M35734</v>
          </cell>
          <cell r="B1283" t="str">
            <v>03.300.3000</v>
          </cell>
        </row>
        <row r="1284">
          <cell r="A1284" t="str">
            <v>M35735</v>
          </cell>
          <cell r="B1284" t="str">
            <v>03.300.3000</v>
          </cell>
        </row>
        <row r="1285">
          <cell r="A1285" t="str">
            <v>M35740</v>
          </cell>
          <cell r="B1285" t="str">
            <v>03.300.3000</v>
          </cell>
        </row>
        <row r="1286">
          <cell r="A1286" t="str">
            <v>M35741</v>
          </cell>
          <cell r="B1286" t="str">
            <v>03.300.3000</v>
          </cell>
        </row>
        <row r="1287">
          <cell r="A1287" t="str">
            <v>M35742</v>
          </cell>
          <cell r="B1287" t="str">
            <v>03.300.3000</v>
          </cell>
        </row>
        <row r="1288">
          <cell r="A1288" t="str">
            <v>M35743</v>
          </cell>
          <cell r="B1288" t="str">
            <v>03.300.3000</v>
          </cell>
        </row>
        <row r="1289">
          <cell r="A1289" t="str">
            <v>M35744</v>
          </cell>
          <cell r="B1289" t="str">
            <v>03.300.3000</v>
          </cell>
        </row>
        <row r="1290">
          <cell r="A1290" t="str">
            <v>M35750</v>
          </cell>
          <cell r="B1290" t="str">
            <v>03.300.3000</v>
          </cell>
        </row>
        <row r="1291">
          <cell r="A1291" t="str">
            <v>M35751</v>
          </cell>
          <cell r="B1291" t="str">
            <v>03.300.3000</v>
          </cell>
        </row>
        <row r="1292">
          <cell r="A1292" t="str">
            <v>M35809</v>
          </cell>
          <cell r="B1292" t="str">
            <v>03.300.2000</v>
          </cell>
        </row>
        <row r="1293">
          <cell r="A1293" t="str">
            <v>M35810</v>
          </cell>
          <cell r="B1293" t="str">
            <v>03.300.2000</v>
          </cell>
        </row>
        <row r="1294">
          <cell r="A1294" t="str">
            <v>M35812</v>
          </cell>
          <cell r="B1294" t="str">
            <v>03.300.2000</v>
          </cell>
        </row>
        <row r="1295">
          <cell r="A1295" t="str">
            <v>M35815</v>
          </cell>
          <cell r="B1295" t="str">
            <v>03.300.2000</v>
          </cell>
        </row>
        <row r="1296">
          <cell r="A1296" t="str">
            <v>M35822</v>
          </cell>
          <cell r="B1296" t="str">
            <v>03.300.2000</v>
          </cell>
        </row>
        <row r="1297">
          <cell r="A1297" t="str">
            <v>M35830</v>
          </cell>
          <cell r="B1297" t="str">
            <v>03.300.2000</v>
          </cell>
        </row>
        <row r="1298">
          <cell r="A1298" t="str">
            <v>M35900</v>
          </cell>
          <cell r="B1298" t="str">
            <v>03.300.2000</v>
          </cell>
        </row>
        <row r="1299">
          <cell r="A1299" t="str">
            <v>M35901</v>
          </cell>
          <cell r="B1299" t="str">
            <v>03.300.2000</v>
          </cell>
        </row>
        <row r="1300">
          <cell r="A1300" t="str">
            <v>M35902</v>
          </cell>
          <cell r="B1300" t="str">
            <v>03.300.2000</v>
          </cell>
        </row>
        <row r="1301">
          <cell r="A1301" t="str">
            <v>M35903</v>
          </cell>
          <cell r="B1301" t="str">
            <v>03.300.2000</v>
          </cell>
        </row>
        <row r="1302">
          <cell r="A1302" t="str">
            <v>M35904</v>
          </cell>
          <cell r="B1302" t="str">
            <v>03.300.2000</v>
          </cell>
        </row>
        <row r="1303">
          <cell r="A1303" t="str">
            <v>M35905</v>
          </cell>
          <cell r="B1303" t="str">
            <v>03.300.2000</v>
          </cell>
        </row>
        <row r="1304">
          <cell r="A1304" t="str">
            <v>M35906</v>
          </cell>
          <cell r="B1304" t="str">
            <v>03.300.2000</v>
          </cell>
        </row>
        <row r="1305">
          <cell r="A1305" t="str">
            <v>M35907</v>
          </cell>
          <cell r="B1305" t="str">
            <v>03.300.2000</v>
          </cell>
        </row>
        <row r="1306">
          <cell r="A1306" t="str">
            <v>M35908</v>
          </cell>
          <cell r="B1306" t="str">
            <v>03.300.2000</v>
          </cell>
        </row>
        <row r="1307">
          <cell r="A1307" t="str">
            <v>M35909</v>
          </cell>
          <cell r="B1307" t="str">
            <v>03.300.2000</v>
          </cell>
        </row>
        <row r="1308">
          <cell r="A1308" t="str">
            <v>M35910</v>
          </cell>
          <cell r="B1308" t="str">
            <v>03.300.2000</v>
          </cell>
        </row>
        <row r="1309">
          <cell r="A1309" t="str">
            <v>M35911</v>
          </cell>
          <cell r="B1309" t="str">
            <v>03.300.2000</v>
          </cell>
        </row>
        <row r="1310">
          <cell r="A1310" t="str">
            <v>M35912</v>
          </cell>
          <cell r="B1310" t="str">
            <v>03.300.2000</v>
          </cell>
        </row>
        <row r="1311">
          <cell r="A1311" t="str">
            <v>M35913</v>
          </cell>
          <cell r="B1311" t="str">
            <v>03.300.2000</v>
          </cell>
        </row>
        <row r="1312">
          <cell r="A1312" t="str">
            <v>M35920</v>
          </cell>
          <cell r="B1312" t="str">
            <v>03.300.2000</v>
          </cell>
        </row>
        <row r="1313">
          <cell r="A1313" t="str">
            <v>M35921</v>
          </cell>
          <cell r="B1313" t="str">
            <v>03.300.2000</v>
          </cell>
        </row>
        <row r="1314">
          <cell r="A1314" t="str">
            <v>M35922</v>
          </cell>
          <cell r="B1314" t="str">
            <v>03.300.2000</v>
          </cell>
        </row>
        <row r="1315">
          <cell r="A1315" t="str">
            <v>M35923</v>
          </cell>
          <cell r="B1315" t="str">
            <v>03.300.2000</v>
          </cell>
        </row>
        <row r="1316">
          <cell r="A1316" t="str">
            <v>M35930</v>
          </cell>
          <cell r="B1316" t="str">
            <v>03.300.2000</v>
          </cell>
        </row>
        <row r="1317">
          <cell r="A1317" t="str">
            <v>M35931</v>
          </cell>
          <cell r="B1317" t="str">
            <v>03.300.2000</v>
          </cell>
        </row>
        <row r="1318">
          <cell r="A1318" t="str">
            <v>M35932</v>
          </cell>
          <cell r="B1318" t="str">
            <v>03.300.2000</v>
          </cell>
        </row>
        <row r="1319">
          <cell r="A1319" t="str">
            <v>M35933</v>
          </cell>
          <cell r="B1319" t="str">
            <v>03.300.2000</v>
          </cell>
        </row>
        <row r="1320">
          <cell r="A1320" t="str">
            <v>M35940</v>
          </cell>
          <cell r="B1320" t="str">
            <v>03.300.2000</v>
          </cell>
        </row>
        <row r="1321">
          <cell r="A1321" t="str">
            <v>M35941</v>
          </cell>
          <cell r="B1321" t="str">
            <v>03.300.2000</v>
          </cell>
        </row>
        <row r="1322">
          <cell r="A1322" t="str">
            <v>M35942</v>
          </cell>
          <cell r="B1322" t="str">
            <v>03.300.2000</v>
          </cell>
        </row>
        <row r="1323">
          <cell r="A1323" t="str">
            <v>M35943</v>
          </cell>
          <cell r="B1323" t="str">
            <v>03.300.2000</v>
          </cell>
        </row>
        <row r="1324">
          <cell r="A1324" t="str">
            <v>M35950</v>
          </cell>
          <cell r="B1324" t="str">
            <v>03.300.2000</v>
          </cell>
        </row>
        <row r="1325">
          <cell r="A1325" t="str">
            <v>M35951</v>
          </cell>
          <cell r="B1325" t="str">
            <v>03.300.2000</v>
          </cell>
        </row>
        <row r="1326">
          <cell r="A1326" t="str">
            <v>M35952</v>
          </cell>
          <cell r="B1326" t="str">
            <v>03.300.2000</v>
          </cell>
        </row>
        <row r="1327">
          <cell r="A1327" t="str">
            <v>M35953</v>
          </cell>
          <cell r="B1327" t="str">
            <v>03.300.2000</v>
          </cell>
        </row>
        <row r="1328">
          <cell r="A1328" t="str">
            <v>M35954</v>
          </cell>
          <cell r="B1328" t="str">
            <v>03.300.2000</v>
          </cell>
        </row>
        <row r="1329">
          <cell r="A1329" t="str">
            <v>M35955</v>
          </cell>
          <cell r="B1329" t="str">
            <v>03.300.2000</v>
          </cell>
        </row>
        <row r="1330">
          <cell r="A1330" t="str">
            <v>M35956</v>
          </cell>
          <cell r="B1330" t="str">
            <v>03.300.2000</v>
          </cell>
        </row>
        <row r="1331">
          <cell r="A1331" t="str">
            <v>M35957</v>
          </cell>
          <cell r="B1331" t="str">
            <v>03.300.2000</v>
          </cell>
        </row>
        <row r="1332">
          <cell r="A1332" t="str">
            <v>M35958</v>
          </cell>
          <cell r="B1332" t="str">
            <v>03.300.2000</v>
          </cell>
        </row>
        <row r="1333">
          <cell r="A1333" t="str">
            <v>M35959</v>
          </cell>
          <cell r="B1333" t="str">
            <v>03.300.2000</v>
          </cell>
        </row>
        <row r="1334">
          <cell r="A1334" t="str">
            <v>M35960</v>
          </cell>
          <cell r="B1334" t="str">
            <v>03.300.2000</v>
          </cell>
        </row>
        <row r="1335">
          <cell r="A1335" t="str">
            <v>M35961</v>
          </cell>
          <cell r="B1335" t="str">
            <v>03.300.2000</v>
          </cell>
        </row>
        <row r="1336">
          <cell r="A1336" t="str">
            <v>M35962</v>
          </cell>
          <cell r="B1336" t="str">
            <v>03.300.2000</v>
          </cell>
        </row>
        <row r="1337">
          <cell r="A1337" t="str">
            <v>M35963</v>
          </cell>
          <cell r="B1337" t="str">
            <v>03.300.2000</v>
          </cell>
        </row>
        <row r="1338">
          <cell r="A1338" t="str">
            <v>M35964</v>
          </cell>
          <cell r="B1338" t="str">
            <v>03.300.2000</v>
          </cell>
        </row>
        <row r="1339">
          <cell r="A1339" t="str">
            <v>M35965</v>
          </cell>
          <cell r="B1339" t="str">
            <v>03.300.2000</v>
          </cell>
        </row>
        <row r="1340">
          <cell r="A1340" t="str">
            <v>M35966</v>
          </cell>
          <cell r="B1340" t="str">
            <v>03.300.2000</v>
          </cell>
        </row>
        <row r="1341">
          <cell r="A1341" t="str">
            <v>M35967</v>
          </cell>
          <cell r="B1341" t="str">
            <v>03.300.2000</v>
          </cell>
        </row>
        <row r="1342">
          <cell r="A1342" t="str">
            <v>M35968</v>
          </cell>
          <cell r="B1342" t="str">
            <v>03.300.2000</v>
          </cell>
        </row>
        <row r="1343">
          <cell r="A1343" t="str">
            <v>M35969</v>
          </cell>
          <cell r="B1343" t="str">
            <v>03.300.2000</v>
          </cell>
        </row>
        <row r="1344">
          <cell r="A1344">
            <v>0</v>
          </cell>
          <cell r="B1344" t="str">
            <v>03.500.3000</v>
          </cell>
        </row>
        <row r="1345">
          <cell r="A1345" t="str">
            <v>M36001</v>
          </cell>
          <cell r="B1345" t="str">
            <v>03.300.1000</v>
          </cell>
        </row>
        <row r="1346">
          <cell r="A1346" t="str">
            <v>M36002</v>
          </cell>
          <cell r="B1346" t="str">
            <v>03.300.1000</v>
          </cell>
        </row>
        <row r="1347">
          <cell r="A1347" t="str">
            <v>M36003</v>
          </cell>
          <cell r="B1347" t="str">
            <v>03.300.1000</v>
          </cell>
        </row>
        <row r="1348">
          <cell r="A1348" t="str">
            <v>M36004</v>
          </cell>
          <cell r="B1348" t="str">
            <v>03.300.1000</v>
          </cell>
        </row>
        <row r="1349">
          <cell r="A1349" t="str">
            <v>M36005</v>
          </cell>
          <cell r="B1349" t="str">
            <v>03.300.1000</v>
          </cell>
        </row>
        <row r="1350">
          <cell r="A1350" t="str">
            <v>M36006</v>
          </cell>
          <cell r="B1350" t="str">
            <v>03.300.1000</v>
          </cell>
        </row>
        <row r="1351">
          <cell r="A1351" t="str">
            <v>M36007</v>
          </cell>
          <cell r="B1351" t="str">
            <v>03.300.1000</v>
          </cell>
        </row>
        <row r="1352">
          <cell r="A1352" t="str">
            <v>M36008</v>
          </cell>
          <cell r="B1352" t="str">
            <v>03.300.1000</v>
          </cell>
        </row>
        <row r="1353">
          <cell r="A1353" t="str">
            <v>M36009</v>
          </cell>
          <cell r="B1353" t="str">
            <v>03.300.1000</v>
          </cell>
        </row>
        <row r="1354">
          <cell r="A1354" t="str">
            <v>M36010</v>
          </cell>
          <cell r="B1354" t="str">
            <v>03.300.1000</v>
          </cell>
        </row>
        <row r="1355">
          <cell r="A1355" t="str">
            <v>M36011</v>
          </cell>
          <cell r="B1355" t="str">
            <v>03.300.1000</v>
          </cell>
        </row>
        <row r="1356">
          <cell r="A1356" t="str">
            <v>M36012</v>
          </cell>
          <cell r="B1356" t="str">
            <v>03.300.1000</v>
          </cell>
        </row>
        <row r="1357">
          <cell r="A1357" t="str">
            <v>M36013</v>
          </cell>
          <cell r="B1357" t="str">
            <v>03.300.1000</v>
          </cell>
        </row>
        <row r="1358">
          <cell r="A1358" t="str">
            <v>M36014</v>
          </cell>
          <cell r="B1358" t="str">
            <v>03.300.1000</v>
          </cell>
        </row>
        <row r="1359">
          <cell r="A1359" t="str">
            <v>M36015</v>
          </cell>
          <cell r="B1359" t="str">
            <v>03.300.1000</v>
          </cell>
        </row>
        <row r="1360">
          <cell r="A1360" t="str">
            <v>M36016</v>
          </cell>
          <cell r="B1360" t="str">
            <v>03.300.1000</v>
          </cell>
        </row>
        <row r="1361">
          <cell r="A1361" t="str">
            <v>M36017</v>
          </cell>
          <cell r="B1361" t="str">
            <v>03.300.1000</v>
          </cell>
        </row>
        <row r="1362">
          <cell r="A1362" t="str">
            <v>M36018</v>
          </cell>
          <cell r="B1362" t="str">
            <v>03.300.1000</v>
          </cell>
        </row>
        <row r="1363">
          <cell r="A1363" t="str">
            <v>M36019</v>
          </cell>
          <cell r="B1363" t="str">
            <v>03.300.1000</v>
          </cell>
        </row>
        <row r="1364">
          <cell r="A1364" t="str">
            <v>M36020</v>
          </cell>
          <cell r="B1364" t="str">
            <v>03.300.1000</v>
          </cell>
        </row>
        <row r="1365">
          <cell r="A1365" t="str">
            <v>M36021</v>
          </cell>
          <cell r="B1365" t="str">
            <v>03.300.1000</v>
          </cell>
        </row>
        <row r="1366">
          <cell r="A1366" t="str">
            <v>M36022</v>
          </cell>
          <cell r="B1366" t="str">
            <v>03.300.1000</v>
          </cell>
        </row>
        <row r="1367">
          <cell r="A1367" t="str">
            <v>M36064</v>
          </cell>
          <cell r="B1367" t="str">
            <v>03.300.1000</v>
          </cell>
        </row>
        <row r="1368">
          <cell r="A1368" t="str">
            <v>M36101</v>
          </cell>
          <cell r="B1368" t="str">
            <v>03.300.1000</v>
          </cell>
        </row>
        <row r="1369">
          <cell r="A1369" t="str">
            <v>M36102</v>
          </cell>
          <cell r="B1369" t="str">
            <v>03.300.1000</v>
          </cell>
        </row>
        <row r="1370">
          <cell r="A1370" t="str">
            <v>M36103</v>
          </cell>
          <cell r="B1370" t="str">
            <v>03.300.1000</v>
          </cell>
        </row>
        <row r="1371">
          <cell r="A1371" t="str">
            <v>M36104</v>
          </cell>
          <cell r="B1371" t="str">
            <v>03.300.1000</v>
          </cell>
        </row>
        <row r="1372">
          <cell r="A1372" t="str">
            <v>M36105</v>
          </cell>
          <cell r="B1372" t="str">
            <v>03.300.1000</v>
          </cell>
        </row>
        <row r="1373">
          <cell r="A1373" t="str">
            <v>M36106</v>
          </cell>
          <cell r="B1373" t="str">
            <v>03.300.1000</v>
          </cell>
        </row>
        <row r="1374">
          <cell r="A1374" t="str">
            <v>M36107</v>
          </cell>
          <cell r="B1374" t="str">
            <v>03.300.1000</v>
          </cell>
        </row>
        <row r="1375">
          <cell r="A1375" t="str">
            <v>M36108</v>
          </cell>
          <cell r="B1375" t="str">
            <v>03.300.1000</v>
          </cell>
        </row>
        <row r="1376">
          <cell r="A1376" t="str">
            <v>M36109</v>
          </cell>
          <cell r="B1376" t="str">
            <v>03.300.1000</v>
          </cell>
        </row>
        <row r="1377">
          <cell r="A1377" t="str">
            <v>M36110</v>
          </cell>
          <cell r="B1377" t="str">
            <v>03.300.1000</v>
          </cell>
        </row>
        <row r="1378">
          <cell r="A1378" t="str">
            <v>M36111</v>
          </cell>
          <cell r="B1378" t="str">
            <v>03.300.1000</v>
          </cell>
        </row>
        <row r="1379">
          <cell r="A1379" t="str">
            <v>M36112</v>
          </cell>
          <cell r="B1379" t="str">
            <v>03.300.1000</v>
          </cell>
        </row>
        <row r="1380">
          <cell r="A1380" t="str">
            <v>M36113</v>
          </cell>
          <cell r="B1380" t="str">
            <v>03.300.1000</v>
          </cell>
        </row>
        <row r="1381">
          <cell r="A1381" t="str">
            <v>M36114</v>
          </cell>
          <cell r="B1381" t="str">
            <v>03.300.1000</v>
          </cell>
        </row>
        <row r="1382">
          <cell r="A1382" t="str">
            <v>M36115</v>
          </cell>
          <cell r="B1382" t="str">
            <v>03.300.1000</v>
          </cell>
        </row>
        <row r="1383">
          <cell r="A1383" t="str">
            <v>M36116</v>
          </cell>
          <cell r="B1383" t="str">
            <v>03.300.1000</v>
          </cell>
        </row>
        <row r="1384">
          <cell r="A1384" t="str">
            <v>M36117</v>
          </cell>
          <cell r="B1384" t="str">
            <v>03.300.1000</v>
          </cell>
        </row>
        <row r="1385">
          <cell r="A1385" t="str">
            <v>M36118</v>
          </cell>
          <cell r="B1385" t="str">
            <v>03.300.1000</v>
          </cell>
        </row>
        <row r="1386">
          <cell r="A1386" t="str">
            <v>M36119</v>
          </cell>
          <cell r="B1386" t="str">
            <v>03.300.1000</v>
          </cell>
        </row>
        <row r="1387">
          <cell r="A1387" t="str">
            <v>M36120</v>
          </cell>
          <cell r="B1387" t="str">
            <v>03.300.1000</v>
          </cell>
        </row>
        <row r="1388">
          <cell r="A1388" t="str">
            <v>M36121</v>
          </cell>
          <cell r="B1388" t="str">
            <v>03.300.1000</v>
          </cell>
        </row>
        <row r="1389">
          <cell r="A1389" t="str">
            <v>M36122</v>
          </cell>
          <cell r="B1389" t="str">
            <v>03.300.1000</v>
          </cell>
        </row>
        <row r="1390">
          <cell r="A1390" t="str">
            <v>M36201</v>
          </cell>
          <cell r="B1390" t="str">
            <v>03.300.1000</v>
          </cell>
        </row>
        <row r="1391">
          <cell r="A1391" t="str">
            <v>M36202</v>
          </cell>
          <cell r="B1391" t="str">
            <v>03.300.1000</v>
          </cell>
        </row>
        <row r="1392">
          <cell r="A1392" t="str">
            <v>M36203</v>
          </cell>
          <cell r="B1392" t="str">
            <v>03.300.1000</v>
          </cell>
        </row>
        <row r="1393">
          <cell r="A1393" t="str">
            <v>M36204</v>
          </cell>
          <cell r="B1393" t="str">
            <v>03.300.1000</v>
          </cell>
        </row>
        <row r="1394">
          <cell r="A1394" t="str">
            <v>M36205</v>
          </cell>
          <cell r="B1394" t="str">
            <v>03.300.1000</v>
          </cell>
        </row>
        <row r="1395">
          <cell r="A1395" t="str">
            <v>M36206</v>
          </cell>
          <cell r="B1395" t="str">
            <v>03.300.1000</v>
          </cell>
        </row>
        <row r="1396">
          <cell r="A1396" t="str">
            <v>M36207</v>
          </cell>
          <cell r="B1396" t="str">
            <v>03.300.1000</v>
          </cell>
        </row>
        <row r="1397">
          <cell r="A1397" t="str">
            <v>M36208</v>
          </cell>
          <cell r="B1397" t="str">
            <v>03.300.1000</v>
          </cell>
        </row>
        <row r="1398">
          <cell r="A1398" t="str">
            <v>M36209</v>
          </cell>
          <cell r="B1398" t="str">
            <v>03.300.1000</v>
          </cell>
        </row>
        <row r="1399">
          <cell r="A1399" t="str">
            <v>M36210</v>
          </cell>
          <cell r="B1399" t="str">
            <v>03.300.1000</v>
          </cell>
        </row>
        <row r="1400">
          <cell r="A1400" t="str">
            <v>M36211</v>
          </cell>
          <cell r="B1400" t="str">
            <v>03.300.1000</v>
          </cell>
        </row>
        <row r="1401">
          <cell r="A1401" t="str">
            <v>M36212</v>
          </cell>
          <cell r="B1401" t="str">
            <v>03.300.1000</v>
          </cell>
        </row>
        <row r="1402">
          <cell r="A1402" t="str">
            <v>M36213</v>
          </cell>
          <cell r="B1402" t="str">
            <v>03.300.1000</v>
          </cell>
        </row>
        <row r="1403">
          <cell r="A1403" t="str">
            <v>M36214</v>
          </cell>
          <cell r="B1403" t="str">
            <v>03.300.1000</v>
          </cell>
        </row>
        <row r="1404">
          <cell r="A1404" t="str">
            <v>M36215</v>
          </cell>
          <cell r="B1404" t="str">
            <v>03.300.1000</v>
          </cell>
        </row>
        <row r="1405">
          <cell r="A1405" t="str">
            <v>M36216</v>
          </cell>
          <cell r="B1405" t="str">
            <v>03.300.1000</v>
          </cell>
        </row>
        <row r="1406">
          <cell r="A1406" t="str">
            <v>M36217</v>
          </cell>
          <cell r="B1406" t="str">
            <v>03.300.1000</v>
          </cell>
        </row>
        <row r="1407">
          <cell r="A1407" t="str">
            <v>M36218</v>
          </cell>
          <cell r="B1407" t="str">
            <v>03.300.1000</v>
          </cell>
        </row>
        <row r="1408">
          <cell r="A1408" t="str">
            <v>M36219</v>
          </cell>
          <cell r="B1408" t="str">
            <v>03.300.1000</v>
          </cell>
        </row>
        <row r="1409">
          <cell r="A1409" t="str">
            <v>M36220</v>
          </cell>
          <cell r="B1409" t="str">
            <v>03.300.1000</v>
          </cell>
        </row>
        <row r="1410">
          <cell r="A1410">
            <v>0</v>
          </cell>
          <cell r="B1410" t="str">
            <v>03.300.1000</v>
          </cell>
        </row>
        <row r="1411">
          <cell r="A1411" t="str">
            <v>M36301</v>
          </cell>
          <cell r="B1411" t="str">
            <v>03.300.1000</v>
          </cell>
        </row>
        <row r="1412">
          <cell r="A1412" t="str">
            <v>M36302</v>
          </cell>
          <cell r="B1412" t="str">
            <v>03.300.1000</v>
          </cell>
        </row>
        <row r="1413">
          <cell r="A1413" t="str">
            <v>M36303</v>
          </cell>
          <cell r="B1413" t="str">
            <v>03.300.1000</v>
          </cell>
        </row>
        <row r="1414">
          <cell r="A1414" t="str">
            <v>M36304</v>
          </cell>
          <cell r="B1414" t="str">
            <v>03.300.1000</v>
          </cell>
        </row>
        <row r="1415">
          <cell r="A1415" t="str">
            <v>M36305</v>
          </cell>
          <cell r="B1415" t="str">
            <v>03.300.1000</v>
          </cell>
        </row>
        <row r="1416">
          <cell r="A1416" t="str">
            <v>M36306</v>
          </cell>
          <cell r="B1416" t="str">
            <v>03.300.1000</v>
          </cell>
        </row>
        <row r="1417">
          <cell r="A1417" t="str">
            <v>M36307</v>
          </cell>
          <cell r="B1417" t="str">
            <v>03.300.1000</v>
          </cell>
        </row>
        <row r="1418">
          <cell r="A1418" t="str">
            <v>M36308</v>
          </cell>
          <cell r="B1418" t="str">
            <v>03.300.1000</v>
          </cell>
        </row>
        <row r="1419">
          <cell r="A1419" t="str">
            <v>M36309</v>
          </cell>
          <cell r="B1419" t="str">
            <v>03.300.1000</v>
          </cell>
        </row>
        <row r="1420">
          <cell r="A1420" t="str">
            <v>M36310</v>
          </cell>
          <cell r="B1420" t="str">
            <v>03.300.1000</v>
          </cell>
        </row>
        <row r="1421">
          <cell r="A1421" t="str">
            <v>M36311</v>
          </cell>
          <cell r="B1421" t="str">
            <v>03.300.1000</v>
          </cell>
        </row>
        <row r="1422">
          <cell r="A1422" t="str">
            <v>M36312</v>
          </cell>
          <cell r="B1422" t="str">
            <v>03.300.1000</v>
          </cell>
        </row>
        <row r="1423">
          <cell r="A1423" t="str">
            <v>M36313</v>
          </cell>
          <cell r="B1423" t="str">
            <v>03.300.1000</v>
          </cell>
        </row>
        <row r="1424">
          <cell r="A1424" t="str">
            <v>M36314</v>
          </cell>
          <cell r="B1424" t="str">
            <v>03.300.1000</v>
          </cell>
        </row>
        <row r="1425">
          <cell r="A1425" t="str">
            <v>M36315</v>
          </cell>
          <cell r="B1425" t="str">
            <v>03.300.1000</v>
          </cell>
        </row>
        <row r="1426">
          <cell r="A1426" t="str">
            <v>M36316</v>
          </cell>
          <cell r="B1426" t="str">
            <v>03.300.1000</v>
          </cell>
        </row>
        <row r="1427">
          <cell r="A1427" t="str">
            <v>M36401</v>
          </cell>
          <cell r="B1427" t="str">
            <v>03.300.1000</v>
          </cell>
        </row>
        <row r="1428">
          <cell r="A1428" t="str">
            <v>M36402</v>
          </cell>
          <cell r="B1428" t="str">
            <v>03.300.1000</v>
          </cell>
        </row>
        <row r="1429">
          <cell r="A1429" t="str">
            <v>M36403</v>
          </cell>
          <cell r="B1429" t="str">
            <v>03.300.1000</v>
          </cell>
        </row>
        <row r="1430">
          <cell r="A1430" t="str">
            <v>M36404</v>
          </cell>
          <cell r="B1430" t="str">
            <v>03.300.1000</v>
          </cell>
        </row>
        <row r="1431">
          <cell r="A1431" t="str">
            <v>M36405</v>
          </cell>
          <cell r="B1431" t="str">
            <v>03.300.1000</v>
          </cell>
        </row>
        <row r="1432">
          <cell r="A1432" t="str">
            <v>M36406</v>
          </cell>
          <cell r="B1432" t="str">
            <v>03.300.1000</v>
          </cell>
        </row>
        <row r="1433">
          <cell r="A1433" t="str">
            <v>M36407</v>
          </cell>
          <cell r="B1433" t="str">
            <v>03.300.1000</v>
          </cell>
        </row>
        <row r="1434">
          <cell r="A1434" t="str">
            <v>M36408</v>
          </cell>
          <cell r="B1434" t="str">
            <v>03.300.1000</v>
          </cell>
        </row>
        <row r="1435">
          <cell r="A1435" t="str">
            <v>M36420</v>
          </cell>
          <cell r="B1435" t="str">
            <v>03.300.1000</v>
          </cell>
        </row>
        <row r="1436">
          <cell r="A1436" t="str">
            <v>M36421</v>
          </cell>
          <cell r="B1436" t="str">
            <v>03.300.1000</v>
          </cell>
        </row>
        <row r="1437">
          <cell r="A1437" t="str">
            <v>M36422</v>
          </cell>
          <cell r="B1437" t="str">
            <v>03.300.1000</v>
          </cell>
        </row>
        <row r="1438">
          <cell r="A1438" t="str">
            <v>M36430</v>
          </cell>
          <cell r="B1438" t="str">
            <v>03.300.1000</v>
          </cell>
        </row>
        <row r="1439">
          <cell r="A1439" t="str">
            <v>M36431</v>
          </cell>
          <cell r="B1439" t="str">
            <v>03.300.1000</v>
          </cell>
        </row>
        <row r="1440">
          <cell r="A1440" t="str">
            <v>M36432</v>
          </cell>
          <cell r="B1440" t="str">
            <v>03.300.1000</v>
          </cell>
        </row>
        <row r="1441">
          <cell r="A1441" t="str">
            <v>M36433</v>
          </cell>
          <cell r="B1441" t="str">
            <v>03.300.1000</v>
          </cell>
        </row>
        <row r="1442">
          <cell r="A1442" t="str">
            <v>M36434</v>
          </cell>
          <cell r="B1442" t="str">
            <v>03.300.1000</v>
          </cell>
        </row>
        <row r="1443">
          <cell r="A1443" t="str">
            <v>M36435</v>
          </cell>
          <cell r="B1443" t="str">
            <v>03.300.1000</v>
          </cell>
        </row>
        <row r="1444">
          <cell r="A1444" t="str">
            <v>M36436</v>
          </cell>
          <cell r="B1444" t="str">
            <v>03.300.1000</v>
          </cell>
        </row>
        <row r="1445">
          <cell r="A1445" t="str">
            <v>M36437</v>
          </cell>
          <cell r="B1445" t="str">
            <v>03.300.1000</v>
          </cell>
        </row>
        <row r="1446">
          <cell r="A1446" t="str">
            <v>M36440</v>
          </cell>
          <cell r="B1446" t="str">
            <v>03.300.1000</v>
          </cell>
        </row>
        <row r="1447">
          <cell r="A1447" t="str">
            <v>M36441</v>
          </cell>
          <cell r="B1447" t="str">
            <v>03.300.1000</v>
          </cell>
        </row>
        <row r="1448">
          <cell r="A1448" t="str">
            <v>M36442</v>
          </cell>
          <cell r="B1448" t="str">
            <v>03.300.1000</v>
          </cell>
        </row>
        <row r="1449">
          <cell r="A1449" t="str">
            <v>M36443</v>
          </cell>
          <cell r="B1449" t="str">
            <v>03.300.1000</v>
          </cell>
        </row>
        <row r="1450">
          <cell r="A1450" t="str">
            <v>M36444</v>
          </cell>
          <cell r="B1450" t="str">
            <v>03.300.1000</v>
          </cell>
        </row>
        <row r="1451">
          <cell r="A1451" t="str">
            <v>M36445</v>
          </cell>
          <cell r="B1451" t="str">
            <v>03.300.1000</v>
          </cell>
        </row>
        <row r="1452">
          <cell r="A1452" t="str">
            <v>M36446</v>
          </cell>
          <cell r="B1452" t="str">
            <v>03.300.1000</v>
          </cell>
        </row>
        <row r="1453">
          <cell r="A1453" t="str">
            <v>M36447</v>
          </cell>
          <cell r="B1453" t="str">
            <v>03.300.1000</v>
          </cell>
        </row>
        <row r="1454">
          <cell r="A1454" t="str">
            <v>M36450</v>
          </cell>
          <cell r="B1454" t="str">
            <v>03.300.1000</v>
          </cell>
        </row>
        <row r="1455">
          <cell r="A1455" t="str">
            <v>M36451</v>
          </cell>
          <cell r="B1455" t="str">
            <v>03.300.1000</v>
          </cell>
        </row>
        <row r="1456">
          <cell r="A1456" t="str">
            <v>M36452</v>
          </cell>
          <cell r="B1456" t="str">
            <v>03.300.1000</v>
          </cell>
        </row>
        <row r="1457">
          <cell r="A1457" t="str">
            <v>M36453</v>
          </cell>
          <cell r="B1457" t="str">
            <v>03.300.1000</v>
          </cell>
        </row>
        <row r="1458">
          <cell r="A1458" t="str">
            <v>M36454</v>
          </cell>
          <cell r="B1458" t="str">
            <v>03.300.1000</v>
          </cell>
        </row>
        <row r="1459">
          <cell r="A1459" t="str">
            <v>M36455</v>
          </cell>
          <cell r="B1459" t="str">
            <v>03.300.1000</v>
          </cell>
        </row>
        <row r="1460">
          <cell r="A1460" t="str">
            <v>M36456</v>
          </cell>
          <cell r="B1460" t="str">
            <v>03.300.1000</v>
          </cell>
        </row>
        <row r="1461">
          <cell r="A1461" t="str">
            <v>M36457</v>
          </cell>
          <cell r="B1461" t="str">
            <v>03.300.1000</v>
          </cell>
        </row>
        <row r="1462">
          <cell r="A1462" t="str">
            <v>M36501</v>
          </cell>
          <cell r="B1462" t="str">
            <v>03.300.1000</v>
          </cell>
        </row>
        <row r="1463">
          <cell r="A1463" t="str">
            <v>M36502</v>
          </cell>
          <cell r="B1463" t="str">
            <v>03.300.1000</v>
          </cell>
        </row>
        <row r="1464">
          <cell r="A1464" t="str">
            <v>M36503</v>
          </cell>
          <cell r="B1464" t="str">
            <v>03.300.1000</v>
          </cell>
        </row>
        <row r="1465">
          <cell r="A1465" t="str">
            <v>M36504</v>
          </cell>
          <cell r="B1465" t="str">
            <v>03.300.1000</v>
          </cell>
        </row>
        <row r="1466">
          <cell r="A1466" t="str">
            <v>M36505</v>
          </cell>
          <cell r="B1466" t="str">
            <v>03.300.1000</v>
          </cell>
        </row>
        <row r="1467">
          <cell r="A1467" t="str">
            <v>M36506</v>
          </cell>
          <cell r="B1467" t="str">
            <v>03.300.1000</v>
          </cell>
        </row>
        <row r="1468">
          <cell r="A1468" t="str">
            <v>M36507</v>
          </cell>
          <cell r="B1468" t="str">
            <v>03.300.1000</v>
          </cell>
        </row>
        <row r="1469">
          <cell r="A1469" t="str">
            <v>M36508</v>
          </cell>
          <cell r="B1469" t="str">
            <v>03.300.1000</v>
          </cell>
        </row>
        <row r="1470">
          <cell r="A1470" t="str">
            <v>M36509</v>
          </cell>
          <cell r="B1470" t="str">
            <v>03.300.1000</v>
          </cell>
        </row>
        <row r="1471">
          <cell r="A1471" t="str">
            <v>M36510</v>
          </cell>
          <cell r="B1471" t="str">
            <v>03.300.1000</v>
          </cell>
        </row>
        <row r="1472">
          <cell r="A1472" t="str">
            <v>M36511</v>
          </cell>
          <cell r="B1472" t="str">
            <v>03.300.1000</v>
          </cell>
        </row>
        <row r="1473">
          <cell r="A1473" t="str">
            <v>M36512</v>
          </cell>
          <cell r="B1473" t="str">
            <v>03.300.1000</v>
          </cell>
        </row>
        <row r="1474">
          <cell r="A1474" t="str">
            <v>M36513</v>
          </cell>
          <cell r="B1474" t="str">
            <v>03.300.1000</v>
          </cell>
        </row>
        <row r="1475">
          <cell r="A1475" t="str">
            <v>M36514</v>
          </cell>
          <cell r="B1475" t="str">
            <v>03.300.1000</v>
          </cell>
        </row>
        <row r="1476">
          <cell r="A1476" t="str">
            <v>M36515</v>
          </cell>
          <cell r="B1476" t="str">
            <v>03.300.1000</v>
          </cell>
        </row>
        <row r="1477">
          <cell r="A1477" t="str">
            <v>M36516</v>
          </cell>
          <cell r="B1477" t="str">
            <v>03.300.1000</v>
          </cell>
        </row>
        <row r="1478">
          <cell r="A1478" t="str">
            <v>M36517</v>
          </cell>
          <cell r="B1478" t="str">
            <v>03.300.1000</v>
          </cell>
        </row>
        <row r="1479">
          <cell r="A1479" t="str">
            <v>M36518</v>
          </cell>
          <cell r="B1479" t="str">
            <v>03.300.1000</v>
          </cell>
        </row>
        <row r="1480">
          <cell r="A1480" t="str">
            <v>M36519</v>
          </cell>
          <cell r="B1480" t="str">
            <v>03.300.1000</v>
          </cell>
        </row>
        <row r="1481">
          <cell r="A1481" t="str">
            <v>M36520</v>
          </cell>
          <cell r="B1481" t="str">
            <v>03.300.1000</v>
          </cell>
        </row>
        <row r="1482">
          <cell r="A1482" t="str">
            <v>M36521</v>
          </cell>
          <cell r="B1482" t="str">
            <v>03.300.1000</v>
          </cell>
        </row>
        <row r="1483">
          <cell r="A1483" t="str">
            <v>M36522</v>
          </cell>
          <cell r="B1483" t="str">
            <v>03.300.1000</v>
          </cell>
        </row>
        <row r="1484">
          <cell r="A1484" t="str">
            <v>M36601</v>
          </cell>
          <cell r="B1484" t="str">
            <v>03.300.1000</v>
          </cell>
        </row>
        <row r="1485">
          <cell r="A1485" t="str">
            <v>M36602</v>
          </cell>
          <cell r="B1485" t="str">
            <v>03.300.1000</v>
          </cell>
        </row>
        <row r="1486">
          <cell r="A1486" t="str">
            <v>M36603</v>
          </cell>
          <cell r="B1486" t="str">
            <v>03.300.1000</v>
          </cell>
        </row>
        <row r="1487">
          <cell r="A1487" t="str">
            <v>M36604</v>
          </cell>
          <cell r="B1487" t="str">
            <v>03.300.1000</v>
          </cell>
        </row>
        <row r="1488">
          <cell r="A1488" t="str">
            <v>M36605</v>
          </cell>
          <cell r="B1488" t="str">
            <v>03.300.1000</v>
          </cell>
        </row>
        <row r="1489">
          <cell r="A1489" t="str">
            <v>M36606</v>
          </cell>
          <cell r="B1489" t="str">
            <v>03.300.1000</v>
          </cell>
        </row>
        <row r="1490">
          <cell r="A1490" t="str">
            <v>M36607</v>
          </cell>
          <cell r="B1490" t="str">
            <v>03.300.1000</v>
          </cell>
        </row>
        <row r="1491">
          <cell r="A1491" t="str">
            <v>M36608</v>
          </cell>
          <cell r="B1491" t="str">
            <v>03.300.1000</v>
          </cell>
        </row>
        <row r="1492">
          <cell r="A1492" t="str">
            <v>M36609</v>
          </cell>
          <cell r="B1492" t="str">
            <v>03.300.1000</v>
          </cell>
        </row>
        <row r="1493">
          <cell r="A1493" t="str">
            <v>M36610</v>
          </cell>
          <cell r="B1493" t="str">
            <v>03.300.1000</v>
          </cell>
        </row>
        <row r="1494">
          <cell r="A1494" t="str">
            <v>M36611</v>
          </cell>
          <cell r="B1494" t="str">
            <v>03.300.1000</v>
          </cell>
        </row>
        <row r="1495">
          <cell r="A1495" t="str">
            <v>M36612</v>
          </cell>
          <cell r="B1495" t="str">
            <v>03.300.1000</v>
          </cell>
        </row>
        <row r="1496">
          <cell r="A1496" t="str">
            <v>M36613</v>
          </cell>
          <cell r="B1496" t="str">
            <v>03.300.1000</v>
          </cell>
        </row>
        <row r="1497">
          <cell r="A1497" t="str">
            <v>M36614</v>
          </cell>
          <cell r="B1497" t="str">
            <v>03.300.1000</v>
          </cell>
        </row>
        <row r="1498">
          <cell r="A1498" t="str">
            <v>M36615</v>
          </cell>
          <cell r="B1498" t="str">
            <v>03.300.1000</v>
          </cell>
        </row>
        <row r="1499">
          <cell r="A1499" t="str">
            <v>M36616</v>
          </cell>
          <cell r="B1499" t="str">
            <v>03.300.1000</v>
          </cell>
        </row>
        <row r="1500">
          <cell r="A1500" t="str">
            <v>M36617</v>
          </cell>
          <cell r="B1500" t="str">
            <v>03.300.1000</v>
          </cell>
        </row>
        <row r="1501">
          <cell r="A1501" t="str">
            <v>M36618</v>
          </cell>
          <cell r="B1501" t="str">
            <v>03.300.1000</v>
          </cell>
        </row>
        <row r="1502">
          <cell r="A1502" t="str">
            <v>M36619</v>
          </cell>
          <cell r="B1502" t="str">
            <v>03.300.1000</v>
          </cell>
        </row>
        <row r="1503">
          <cell r="A1503" t="str">
            <v>M36620</v>
          </cell>
          <cell r="B1503" t="str">
            <v>03.300.1000</v>
          </cell>
        </row>
        <row r="1504">
          <cell r="A1504" t="str">
            <v>M36621</v>
          </cell>
          <cell r="B1504" t="str">
            <v>03.300.1000</v>
          </cell>
        </row>
        <row r="1505">
          <cell r="A1505" t="str">
            <v>M36622</v>
          </cell>
          <cell r="B1505" t="str">
            <v>03.300.1000</v>
          </cell>
        </row>
        <row r="1506">
          <cell r="A1506" t="str">
            <v>M36701</v>
          </cell>
          <cell r="B1506" t="str">
            <v>03.300.1000</v>
          </cell>
        </row>
        <row r="1507">
          <cell r="A1507" t="str">
            <v>M36702</v>
          </cell>
          <cell r="B1507" t="str">
            <v>03.300.1000</v>
          </cell>
        </row>
        <row r="1508">
          <cell r="A1508" t="str">
            <v>M36703</v>
          </cell>
          <cell r="B1508" t="str">
            <v>03.300.1000</v>
          </cell>
        </row>
        <row r="1509">
          <cell r="A1509" t="str">
            <v>M36704</v>
          </cell>
          <cell r="B1509" t="str">
            <v>03.300.1000</v>
          </cell>
        </row>
        <row r="1510">
          <cell r="A1510" t="str">
            <v>M36705</v>
          </cell>
          <cell r="B1510" t="str">
            <v>03.300.1000</v>
          </cell>
        </row>
        <row r="1511">
          <cell r="A1511" t="str">
            <v>M36706</v>
          </cell>
          <cell r="B1511" t="str">
            <v>03.300.1000</v>
          </cell>
        </row>
        <row r="1512">
          <cell r="A1512" t="str">
            <v>M36707</v>
          </cell>
          <cell r="B1512" t="str">
            <v>03.300.1000</v>
          </cell>
        </row>
        <row r="1513">
          <cell r="A1513" t="str">
            <v>M36708</v>
          </cell>
          <cell r="B1513" t="str">
            <v>03.300.1000</v>
          </cell>
        </row>
        <row r="1514">
          <cell r="A1514" t="str">
            <v>M36709</v>
          </cell>
          <cell r="B1514" t="str">
            <v>03.300.1000</v>
          </cell>
        </row>
        <row r="1515">
          <cell r="A1515" t="str">
            <v>M36710</v>
          </cell>
          <cell r="B1515" t="str">
            <v>03.300.1000</v>
          </cell>
        </row>
        <row r="1516">
          <cell r="A1516" t="str">
            <v>M36711</v>
          </cell>
          <cell r="B1516" t="str">
            <v>03.300.1000</v>
          </cell>
        </row>
        <row r="1517">
          <cell r="A1517" t="str">
            <v>M36712</v>
          </cell>
          <cell r="B1517" t="str">
            <v>03.300.1000</v>
          </cell>
        </row>
        <row r="1518">
          <cell r="A1518" t="str">
            <v>M36713</v>
          </cell>
          <cell r="B1518" t="str">
            <v>03.300.1000</v>
          </cell>
        </row>
        <row r="1519">
          <cell r="A1519" t="str">
            <v>M36714</v>
          </cell>
          <cell r="B1519" t="str">
            <v>03.300.1000</v>
          </cell>
        </row>
        <row r="1520">
          <cell r="A1520" t="str">
            <v>M36715</v>
          </cell>
          <cell r="B1520" t="str">
            <v>03.300.1000</v>
          </cell>
        </row>
        <row r="1521">
          <cell r="A1521" t="str">
            <v>M36716</v>
          </cell>
          <cell r="B1521" t="str">
            <v>03.300.1000</v>
          </cell>
        </row>
        <row r="1522">
          <cell r="A1522" t="str">
            <v>M36717</v>
          </cell>
          <cell r="B1522" t="str">
            <v>03.300.1000</v>
          </cell>
        </row>
        <row r="1523">
          <cell r="A1523" t="str">
            <v>M36718</v>
          </cell>
          <cell r="B1523" t="str">
            <v>03.300.1000</v>
          </cell>
        </row>
        <row r="1524">
          <cell r="A1524" t="str">
            <v>M36719</v>
          </cell>
          <cell r="B1524" t="str">
            <v>03.300.1000</v>
          </cell>
        </row>
        <row r="1525">
          <cell r="A1525" t="str">
            <v>M36720</v>
          </cell>
          <cell r="B1525" t="str">
            <v>03.300.1000</v>
          </cell>
        </row>
        <row r="1526">
          <cell r="A1526">
            <v>0</v>
          </cell>
          <cell r="B1526" t="str">
            <v>03.300.1000</v>
          </cell>
        </row>
        <row r="1527">
          <cell r="A1527">
            <v>0</v>
          </cell>
          <cell r="B1527" t="str">
            <v>03.300.1000</v>
          </cell>
        </row>
        <row r="1528">
          <cell r="A1528">
            <v>0</v>
          </cell>
          <cell r="B1528" t="str">
            <v>03.300.1000</v>
          </cell>
        </row>
        <row r="1529">
          <cell r="A1529">
            <v>0</v>
          </cell>
          <cell r="B1529" t="str">
            <v>03.300.1000</v>
          </cell>
        </row>
        <row r="1530">
          <cell r="A1530">
            <v>0</v>
          </cell>
          <cell r="B1530" t="str">
            <v>03.300.1000</v>
          </cell>
        </row>
        <row r="1531">
          <cell r="A1531" t="str">
            <v>M36801</v>
          </cell>
          <cell r="B1531" t="str">
            <v>03.300.1000</v>
          </cell>
        </row>
        <row r="1532">
          <cell r="A1532" t="str">
            <v>M36802</v>
          </cell>
          <cell r="B1532" t="str">
            <v>03.300.1000</v>
          </cell>
        </row>
        <row r="1533">
          <cell r="A1533" t="str">
            <v>M36803</v>
          </cell>
          <cell r="B1533" t="str">
            <v>03.300.1000</v>
          </cell>
        </row>
        <row r="1534">
          <cell r="A1534" t="str">
            <v>M36804</v>
          </cell>
          <cell r="B1534" t="str">
            <v>03.300.1000</v>
          </cell>
        </row>
        <row r="1535">
          <cell r="A1535" t="str">
            <v>M36805</v>
          </cell>
          <cell r="B1535" t="str">
            <v>03.300.1000</v>
          </cell>
        </row>
        <row r="1536">
          <cell r="A1536" t="str">
            <v>M36806</v>
          </cell>
          <cell r="B1536" t="str">
            <v>03.300.1000</v>
          </cell>
        </row>
        <row r="1537">
          <cell r="A1537" t="str">
            <v>M36807</v>
          </cell>
          <cell r="B1537" t="str">
            <v>03.300.1000</v>
          </cell>
        </row>
        <row r="1538">
          <cell r="A1538" t="str">
            <v>M36808</v>
          </cell>
          <cell r="B1538" t="str">
            <v>03.300.1000</v>
          </cell>
        </row>
        <row r="1539">
          <cell r="A1539" t="str">
            <v>M36809</v>
          </cell>
          <cell r="B1539" t="str">
            <v>03.300.1000</v>
          </cell>
        </row>
        <row r="1540">
          <cell r="A1540" t="str">
            <v>M36810</v>
          </cell>
          <cell r="B1540" t="str">
            <v>03.300.1000</v>
          </cell>
        </row>
        <row r="1541">
          <cell r="A1541" t="str">
            <v>M36811</v>
          </cell>
          <cell r="B1541" t="str">
            <v>03.300.1000</v>
          </cell>
        </row>
        <row r="1542">
          <cell r="A1542" t="str">
            <v>M36812</v>
          </cell>
          <cell r="B1542" t="str">
            <v>03.300.1000</v>
          </cell>
        </row>
        <row r="1543">
          <cell r="A1543" t="str">
            <v>M36813</v>
          </cell>
          <cell r="B1543" t="str">
            <v>03.300.1000</v>
          </cell>
        </row>
        <row r="1544">
          <cell r="A1544" t="str">
            <v>M36814</v>
          </cell>
          <cell r="B1544" t="str">
            <v>03.300.1000</v>
          </cell>
        </row>
        <row r="1545">
          <cell r="A1545" t="str">
            <v>M36815</v>
          </cell>
          <cell r="B1545" t="str">
            <v>03.300.1000</v>
          </cell>
        </row>
        <row r="1546">
          <cell r="A1546" t="str">
            <v>M36816</v>
          </cell>
          <cell r="B1546" t="str">
            <v>03.300.1000</v>
          </cell>
        </row>
        <row r="1547">
          <cell r="A1547" t="str">
            <v>M36817</v>
          </cell>
          <cell r="B1547" t="str">
            <v>03.300.1000</v>
          </cell>
        </row>
        <row r="1548">
          <cell r="A1548" t="str">
            <v>M36818</v>
          </cell>
          <cell r="B1548" t="str">
            <v>03.300.1000</v>
          </cell>
        </row>
        <row r="1549">
          <cell r="A1549" t="str">
            <v>M36819</v>
          </cell>
          <cell r="B1549" t="str">
            <v>03.300.1000</v>
          </cell>
        </row>
        <row r="1550">
          <cell r="A1550" t="str">
            <v>M36820</v>
          </cell>
          <cell r="B1550" t="str">
            <v>03.300.1000</v>
          </cell>
        </row>
        <row r="1551">
          <cell r="A1551" t="str">
            <v>M36821</v>
          </cell>
          <cell r="B1551" t="str">
            <v>03.300.1000</v>
          </cell>
        </row>
        <row r="1552">
          <cell r="A1552" t="str">
            <v>M36822</v>
          </cell>
          <cell r="B1552" t="str">
            <v>03.300.1000</v>
          </cell>
        </row>
        <row r="1553">
          <cell r="A1553" t="str">
            <v>M36831</v>
          </cell>
          <cell r="B1553" t="str">
            <v>03.300.1000</v>
          </cell>
        </row>
        <row r="1554">
          <cell r="A1554" t="str">
            <v>M36832</v>
          </cell>
          <cell r="B1554" t="str">
            <v>03.300.1000</v>
          </cell>
        </row>
        <row r="1555">
          <cell r="A1555" t="str">
            <v>M36833</v>
          </cell>
          <cell r="B1555" t="str">
            <v>03.300.1000</v>
          </cell>
        </row>
        <row r="1556">
          <cell r="A1556" t="str">
            <v>M36834</v>
          </cell>
          <cell r="B1556" t="str">
            <v>03.300.1000</v>
          </cell>
        </row>
        <row r="1557">
          <cell r="A1557" t="str">
            <v>M36835</v>
          </cell>
          <cell r="B1557" t="str">
            <v>03.300.1000</v>
          </cell>
        </row>
        <row r="1558">
          <cell r="A1558" t="str">
            <v>M36836</v>
          </cell>
          <cell r="B1558" t="str">
            <v>03.300.1000</v>
          </cell>
        </row>
        <row r="1559">
          <cell r="A1559" t="str">
            <v>M36837</v>
          </cell>
          <cell r="B1559" t="str">
            <v>03.300.1000</v>
          </cell>
        </row>
        <row r="1560">
          <cell r="A1560" t="str">
            <v>M36838</v>
          </cell>
          <cell r="B1560" t="str">
            <v>03.300.1000</v>
          </cell>
        </row>
        <row r="1561">
          <cell r="A1561" t="str">
            <v>M36839</v>
          </cell>
          <cell r="B1561" t="str">
            <v>03.300.1000</v>
          </cell>
        </row>
        <row r="1562">
          <cell r="A1562" t="str">
            <v>M36840</v>
          </cell>
          <cell r="B1562" t="str">
            <v>03.300.1000</v>
          </cell>
        </row>
        <row r="1563">
          <cell r="A1563" t="str">
            <v>M36841</v>
          </cell>
          <cell r="B1563" t="str">
            <v>03.300.1000</v>
          </cell>
        </row>
        <row r="1564">
          <cell r="A1564" t="str">
            <v>M36842</v>
          </cell>
          <cell r="B1564" t="str">
            <v>03.300.1000</v>
          </cell>
        </row>
        <row r="1565">
          <cell r="A1565" t="str">
            <v>M36843</v>
          </cell>
          <cell r="B1565" t="str">
            <v>03.300.1000</v>
          </cell>
        </row>
        <row r="1566">
          <cell r="A1566" t="str">
            <v>M36844</v>
          </cell>
          <cell r="B1566" t="str">
            <v>03.300.1000</v>
          </cell>
        </row>
        <row r="1567">
          <cell r="A1567" t="str">
            <v>M36845</v>
          </cell>
          <cell r="B1567" t="str">
            <v>03.300.1000</v>
          </cell>
        </row>
        <row r="1568">
          <cell r="A1568" t="str">
            <v>M36846</v>
          </cell>
          <cell r="B1568" t="str">
            <v>03.300.1000</v>
          </cell>
        </row>
        <row r="1569">
          <cell r="A1569" t="str">
            <v>M36847</v>
          </cell>
          <cell r="B1569" t="str">
            <v>03.300.1000</v>
          </cell>
        </row>
        <row r="1570">
          <cell r="A1570" t="str">
            <v>M36848</v>
          </cell>
          <cell r="B1570" t="str">
            <v>03.300.1000</v>
          </cell>
        </row>
        <row r="1571">
          <cell r="A1571" t="str">
            <v>M36849</v>
          </cell>
          <cell r="B1571" t="str">
            <v>03.300.1000</v>
          </cell>
        </row>
        <row r="1572">
          <cell r="A1572" t="str">
            <v>M36850</v>
          </cell>
          <cell r="B1572" t="str">
            <v>03.300.1000</v>
          </cell>
        </row>
        <row r="1573">
          <cell r="A1573" t="str">
            <v>M36851</v>
          </cell>
          <cell r="B1573" t="str">
            <v>03.300.1000</v>
          </cell>
        </row>
        <row r="1574">
          <cell r="A1574" t="str">
            <v>M36852</v>
          </cell>
          <cell r="B1574" t="str">
            <v>03.300.1000</v>
          </cell>
        </row>
        <row r="1575">
          <cell r="A1575" t="str">
            <v>M36861</v>
          </cell>
          <cell r="B1575" t="str">
            <v>03.300.1000</v>
          </cell>
        </row>
        <row r="1576">
          <cell r="A1576" t="str">
            <v>M36862</v>
          </cell>
          <cell r="B1576" t="str">
            <v>03.300.1000</v>
          </cell>
        </row>
        <row r="1577">
          <cell r="A1577" t="str">
            <v>M36863</v>
          </cell>
          <cell r="B1577" t="str">
            <v>03.300.1000</v>
          </cell>
        </row>
        <row r="1578">
          <cell r="A1578" t="str">
            <v>M36864</v>
          </cell>
          <cell r="B1578" t="str">
            <v>03.300.1000</v>
          </cell>
        </row>
        <row r="1579">
          <cell r="A1579" t="str">
            <v>M36865</v>
          </cell>
          <cell r="B1579" t="str">
            <v>03.300.1000</v>
          </cell>
        </row>
        <row r="1580">
          <cell r="A1580" t="str">
            <v>M36866</v>
          </cell>
          <cell r="B1580" t="str">
            <v>03.300.1000</v>
          </cell>
        </row>
        <row r="1581">
          <cell r="A1581" t="str">
            <v>M36867</v>
          </cell>
          <cell r="B1581" t="str">
            <v>03.300.1000</v>
          </cell>
        </row>
        <row r="1582">
          <cell r="A1582" t="str">
            <v>M36868</v>
          </cell>
          <cell r="B1582" t="str">
            <v>03.300.1000</v>
          </cell>
        </row>
        <row r="1583">
          <cell r="A1583" t="str">
            <v>M36869</v>
          </cell>
          <cell r="B1583" t="str">
            <v>03.300.1000</v>
          </cell>
        </row>
        <row r="1584">
          <cell r="A1584" t="str">
            <v>M36870</v>
          </cell>
          <cell r="B1584" t="str">
            <v>03.300.1000</v>
          </cell>
        </row>
        <row r="1585">
          <cell r="A1585" t="str">
            <v>M36871</v>
          </cell>
          <cell r="B1585" t="str">
            <v>03.300.1000</v>
          </cell>
        </row>
        <row r="1586">
          <cell r="A1586" t="str">
            <v>M36872</v>
          </cell>
          <cell r="B1586" t="str">
            <v>03.300.1000</v>
          </cell>
        </row>
        <row r="1587">
          <cell r="A1587" t="str">
            <v>M36873</v>
          </cell>
          <cell r="B1587" t="str">
            <v>03.300.1000</v>
          </cell>
        </row>
        <row r="1588">
          <cell r="A1588" t="str">
            <v>M36874</v>
          </cell>
          <cell r="B1588" t="str">
            <v>03.300.1000</v>
          </cell>
        </row>
        <row r="1589">
          <cell r="A1589" t="str">
            <v>M36875</v>
          </cell>
          <cell r="B1589" t="str">
            <v>03.300.1000</v>
          </cell>
        </row>
        <row r="1590">
          <cell r="A1590" t="str">
            <v>M36876</v>
          </cell>
          <cell r="B1590" t="str">
            <v>03.300.1000</v>
          </cell>
        </row>
        <row r="1591">
          <cell r="A1591" t="str">
            <v>M36877</v>
          </cell>
          <cell r="B1591" t="str">
            <v>03.300.1000</v>
          </cell>
        </row>
        <row r="1592">
          <cell r="A1592" t="str">
            <v>M36878</v>
          </cell>
          <cell r="B1592" t="str">
            <v>03.300.1000</v>
          </cell>
        </row>
        <row r="1593">
          <cell r="A1593" t="str">
            <v>M36879</v>
          </cell>
          <cell r="B1593" t="str">
            <v>03.300.1000</v>
          </cell>
        </row>
        <row r="1594">
          <cell r="A1594" t="str">
            <v>M36880</v>
          </cell>
          <cell r="B1594" t="str">
            <v>03.300.1000</v>
          </cell>
        </row>
        <row r="1595">
          <cell r="A1595">
            <v>0</v>
          </cell>
          <cell r="B1595" t="str">
            <v>03.300.1000</v>
          </cell>
        </row>
        <row r="1596">
          <cell r="A1596" t="str">
            <v>M36901</v>
          </cell>
          <cell r="B1596" t="str">
            <v>03.300.1000</v>
          </cell>
        </row>
        <row r="1597">
          <cell r="A1597" t="str">
            <v>M36902</v>
          </cell>
          <cell r="B1597" t="str">
            <v>03.300.1000</v>
          </cell>
        </row>
        <row r="1598">
          <cell r="A1598" t="str">
            <v>M36903</v>
          </cell>
          <cell r="B1598" t="str">
            <v>03.300.1000</v>
          </cell>
        </row>
        <row r="1599">
          <cell r="A1599" t="str">
            <v>M36904</v>
          </cell>
          <cell r="B1599" t="str">
            <v>03.300.1000</v>
          </cell>
        </row>
        <row r="1600">
          <cell r="A1600" t="str">
            <v>M36905</v>
          </cell>
          <cell r="B1600" t="str">
            <v>03.300.1000</v>
          </cell>
        </row>
        <row r="1601">
          <cell r="A1601" t="str">
            <v>M36906</v>
          </cell>
          <cell r="B1601" t="str">
            <v>03.300.1000</v>
          </cell>
        </row>
        <row r="1602">
          <cell r="A1602" t="str">
            <v>M36907</v>
          </cell>
          <cell r="B1602" t="str">
            <v>03.300.1000</v>
          </cell>
        </row>
        <row r="1603">
          <cell r="A1603" t="str">
            <v>M36908</v>
          </cell>
          <cell r="B1603" t="str">
            <v>03.300.1000</v>
          </cell>
        </row>
        <row r="1604">
          <cell r="A1604" t="str">
            <v>M36909</v>
          </cell>
          <cell r="B1604" t="str">
            <v>03.300.1000</v>
          </cell>
        </row>
        <row r="1605">
          <cell r="A1605" t="str">
            <v>M36910</v>
          </cell>
          <cell r="B1605" t="str">
            <v>03.300.1000</v>
          </cell>
        </row>
        <row r="1606">
          <cell r="A1606" t="str">
            <v>M36911</v>
          </cell>
          <cell r="B1606" t="str">
            <v>03.300.1000</v>
          </cell>
        </row>
        <row r="1607">
          <cell r="A1607" t="str">
            <v>M36912</v>
          </cell>
          <cell r="B1607" t="str">
            <v>03.300.1000</v>
          </cell>
        </row>
        <row r="1608">
          <cell r="A1608" t="str">
            <v>M36913</v>
          </cell>
          <cell r="B1608" t="str">
            <v>03.300.1000</v>
          </cell>
        </row>
        <row r="1609">
          <cell r="A1609" t="str">
            <v>M36914</v>
          </cell>
          <cell r="B1609" t="str">
            <v>03.300.1000</v>
          </cell>
        </row>
        <row r="1610">
          <cell r="A1610" t="str">
            <v>M36915</v>
          </cell>
          <cell r="B1610" t="str">
            <v>03.300.1000</v>
          </cell>
        </row>
        <row r="1611">
          <cell r="A1611" t="str">
            <v>M36916</v>
          </cell>
          <cell r="B1611" t="str">
            <v>03.300.1000</v>
          </cell>
        </row>
        <row r="1612">
          <cell r="A1612" t="str">
            <v>M36917</v>
          </cell>
          <cell r="B1612" t="str">
            <v>03.300.1000</v>
          </cell>
        </row>
        <row r="1613">
          <cell r="A1613" t="str">
            <v>M36918</v>
          </cell>
          <cell r="B1613" t="str">
            <v>03.300.1000</v>
          </cell>
        </row>
        <row r="1614">
          <cell r="A1614" t="str">
            <v>M36919</v>
          </cell>
          <cell r="B1614" t="str">
            <v>03.300.1000</v>
          </cell>
        </row>
        <row r="1615">
          <cell r="A1615" t="str">
            <v>M36920</v>
          </cell>
          <cell r="B1615" t="str">
            <v>03.300.1000</v>
          </cell>
        </row>
        <row r="1616">
          <cell r="A1616" t="str">
            <v>M36921</v>
          </cell>
          <cell r="B1616" t="str">
            <v>03.300.1000</v>
          </cell>
        </row>
        <row r="1617">
          <cell r="A1617" t="str">
            <v>M36922</v>
          </cell>
          <cell r="B1617" t="str">
            <v>03.300.1000</v>
          </cell>
        </row>
        <row r="1618">
          <cell r="A1618" t="str">
            <v>M36931</v>
          </cell>
          <cell r="B1618" t="str">
            <v>03.300.1000</v>
          </cell>
        </row>
        <row r="1619">
          <cell r="A1619" t="str">
            <v>M36932</v>
          </cell>
          <cell r="B1619" t="str">
            <v>03.300.1000</v>
          </cell>
        </row>
        <row r="1620">
          <cell r="A1620" t="str">
            <v>M36933</v>
          </cell>
          <cell r="B1620" t="str">
            <v>03.300.1000</v>
          </cell>
        </row>
        <row r="1621">
          <cell r="A1621" t="str">
            <v>M36934</v>
          </cell>
          <cell r="B1621" t="str">
            <v>03.300.1000</v>
          </cell>
        </row>
        <row r="1622">
          <cell r="A1622" t="str">
            <v>M36935</v>
          </cell>
          <cell r="B1622" t="str">
            <v>03.300.1000</v>
          </cell>
        </row>
        <row r="1623">
          <cell r="A1623" t="str">
            <v>M36936</v>
          </cell>
          <cell r="B1623" t="str">
            <v>03.300.1000</v>
          </cell>
        </row>
        <row r="1624">
          <cell r="A1624" t="str">
            <v>M36937</v>
          </cell>
          <cell r="B1624" t="str">
            <v>03.300.1000</v>
          </cell>
        </row>
        <row r="1625">
          <cell r="A1625" t="str">
            <v>M36938</v>
          </cell>
          <cell r="B1625" t="str">
            <v>03.300.1000</v>
          </cell>
        </row>
        <row r="1626">
          <cell r="A1626" t="str">
            <v>M36939</v>
          </cell>
          <cell r="B1626" t="str">
            <v>03.300.1000</v>
          </cell>
        </row>
        <row r="1627">
          <cell r="A1627" t="str">
            <v>M36940</v>
          </cell>
          <cell r="B1627" t="str">
            <v>03.300.1000</v>
          </cell>
        </row>
        <row r="1628">
          <cell r="A1628" t="str">
            <v>M36941</v>
          </cell>
          <cell r="B1628" t="str">
            <v>03.300.1000</v>
          </cell>
        </row>
        <row r="1629">
          <cell r="A1629" t="str">
            <v>M36942</v>
          </cell>
          <cell r="B1629" t="str">
            <v>03.300.1000</v>
          </cell>
        </row>
        <row r="1630">
          <cell r="A1630" t="str">
            <v>M36943</v>
          </cell>
          <cell r="B1630" t="str">
            <v>03.300.1000</v>
          </cell>
        </row>
        <row r="1631">
          <cell r="A1631" t="str">
            <v>M36944</v>
          </cell>
          <cell r="B1631" t="str">
            <v>03.300.1000</v>
          </cell>
        </row>
        <row r="1632">
          <cell r="A1632" t="str">
            <v>M36945</v>
          </cell>
          <cell r="B1632" t="str">
            <v>03.300.1000</v>
          </cell>
        </row>
        <row r="1633">
          <cell r="A1633" t="str">
            <v>M36946</v>
          </cell>
          <cell r="B1633" t="str">
            <v>03.300.1000</v>
          </cell>
        </row>
        <row r="1634">
          <cell r="A1634" t="str">
            <v>M36947</v>
          </cell>
          <cell r="B1634" t="str">
            <v>03.300.1000</v>
          </cell>
        </row>
        <row r="1635">
          <cell r="A1635" t="str">
            <v>M36948</v>
          </cell>
          <cell r="B1635" t="str">
            <v>03.300.1000</v>
          </cell>
        </row>
        <row r="1636">
          <cell r="A1636" t="str">
            <v>M36949</v>
          </cell>
          <cell r="B1636" t="str">
            <v>03.300.1000</v>
          </cell>
        </row>
        <row r="1637">
          <cell r="A1637" t="str">
            <v>M36950</v>
          </cell>
          <cell r="B1637" t="str">
            <v>03.300.1000</v>
          </cell>
        </row>
        <row r="1638">
          <cell r="A1638" t="str">
            <v>M36951</v>
          </cell>
          <cell r="B1638" t="str">
            <v>03.300.1000</v>
          </cell>
        </row>
        <row r="1639">
          <cell r="A1639" t="str">
            <v>M36952</v>
          </cell>
          <cell r="B1639" t="str">
            <v>03.300.1000</v>
          </cell>
        </row>
        <row r="1640">
          <cell r="A1640" t="str">
            <v>M36961</v>
          </cell>
          <cell r="B1640" t="str">
            <v>03.300.1000</v>
          </cell>
        </row>
        <row r="1641">
          <cell r="A1641" t="str">
            <v>M36962</v>
          </cell>
          <cell r="B1641" t="str">
            <v>03.300.1000</v>
          </cell>
        </row>
        <row r="1642">
          <cell r="A1642" t="str">
            <v>M36963</v>
          </cell>
          <cell r="B1642" t="str">
            <v>03.300.1000</v>
          </cell>
        </row>
        <row r="1643">
          <cell r="A1643" t="str">
            <v>M36964</v>
          </cell>
          <cell r="B1643" t="str">
            <v>03.300.1000</v>
          </cell>
        </row>
        <row r="1644">
          <cell r="A1644" t="str">
            <v>M36965</v>
          </cell>
          <cell r="B1644" t="str">
            <v>03.300.1000</v>
          </cell>
        </row>
        <row r="1645">
          <cell r="A1645" t="str">
            <v>M36966</v>
          </cell>
          <cell r="B1645" t="str">
            <v>03.300.1000</v>
          </cell>
        </row>
        <row r="1646">
          <cell r="A1646" t="str">
            <v>M36967</v>
          </cell>
          <cell r="B1646" t="str">
            <v>03.300.1000</v>
          </cell>
        </row>
        <row r="1647">
          <cell r="A1647" t="str">
            <v>M36968</v>
          </cell>
          <cell r="B1647" t="str">
            <v>03.300.1000</v>
          </cell>
        </row>
        <row r="1648">
          <cell r="A1648" t="str">
            <v>M36969</v>
          </cell>
          <cell r="B1648" t="str">
            <v>03.300.1000</v>
          </cell>
        </row>
        <row r="1649">
          <cell r="A1649" t="str">
            <v>M36970</v>
          </cell>
          <cell r="B1649" t="str">
            <v>03.300.1000</v>
          </cell>
        </row>
        <row r="1650">
          <cell r="A1650" t="str">
            <v>M36971</v>
          </cell>
          <cell r="B1650" t="str">
            <v>03.300.1000</v>
          </cell>
        </row>
        <row r="1651">
          <cell r="A1651" t="str">
            <v>M36972</v>
          </cell>
          <cell r="B1651" t="str">
            <v>03.300.1000</v>
          </cell>
        </row>
        <row r="1652">
          <cell r="A1652" t="str">
            <v>M36973</v>
          </cell>
          <cell r="B1652" t="str">
            <v>03.300.1000</v>
          </cell>
        </row>
        <row r="1653">
          <cell r="A1653" t="str">
            <v>M36974</v>
          </cell>
          <cell r="B1653" t="str">
            <v>03.300.1000</v>
          </cell>
        </row>
        <row r="1654">
          <cell r="A1654" t="str">
            <v>M36975</v>
          </cell>
          <cell r="B1654" t="str">
            <v>03.300.1000</v>
          </cell>
        </row>
        <row r="1655">
          <cell r="A1655" t="str">
            <v>M36976</v>
          </cell>
          <cell r="B1655" t="str">
            <v>03.300.1000</v>
          </cell>
        </row>
        <row r="1656">
          <cell r="A1656" t="str">
            <v>M36977</v>
          </cell>
          <cell r="B1656" t="str">
            <v>03.300.1000</v>
          </cell>
        </row>
        <row r="1657">
          <cell r="A1657" t="str">
            <v>M36978</v>
          </cell>
          <cell r="B1657" t="str">
            <v>03.300.1000</v>
          </cell>
        </row>
        <row r="1658">
          <cell r="A1658" t="str">
            <v>M36979</v>
          </cell>
          <cell r="B1658" t="str">
            <v>03.300.1000</v>
          </cell>
        </row>
        <row r="1659">
          <cell r="A1659" t="str">
            <v>M36980</v>
          </cell>
          <cell r="B1659" t="str">
            <v>03.300.1000</v>
          </cell>
        </row>
        <row r="1660">
          <cell r="A1660" t="str">
            <v>M37000</v>
          </cell>
          <cell r="B1660" t="str">
            <v>03.300</v>
          </cell>
        </row>
        <row r="1661">
          <cell r="A1661" t="str">
            <v>M37001</v>
          </cell>
          <cell r="B1661" t="str">
            <v>03.300.3000</v>
          </cell>
        </row>
        <row r="1662">
          <cell r="A1662" t="str">
            <v>M37002</v>
          </cell>
          <cell r="B1662" t="str">
            <v>03.300.3000</v>
          </cell>
        </row>
        <row r="1663">
          <cell r="A1663" t="str">
            <v>M37003</v>
          </cell>
          <cell r="B1663" t="str">
            <v>03.300.3000</v>
          </cell>
        </row>
        <row r="1664">
          <cell r="A1664" t="str">
            <v>M37004</v>
          </cell>
          <cell r="B1664" t="str">
            <v>03.300.3000</v>
          </cell>
        </row>
        <row r="1665">
          <cell r="A1665" t="str">
            <v>M37005</v>
          </cell>
          <cell r="B1665" t="str">
            <v>03.300.3000</v>
          </cell>
        </row>
        <row r="1666">
          <cell r="A1666" t="str">
            <v>M37006</v>
          </cell>
          <cell r="B1666" t="str">
            <v>03.300.3000</v>
          </cell>
        </row>
        <row r="1667">
          <cell r="A1667" t="str">
            <v>M37007</v>
          </cell>
          <cell r="B1667" t="str">
            <v>03.300.3000</v>
          </cell>
        </row>
        <row r="1668">
          <cell r="A1668" t="str">
            <v>M37008</v>
          </cell>
          <cell r="B1668" t="str">
            <v>03.300.3000</v>
          </cell>
        </row>
        <row r="1669">
          <cell r="A1669" t="str">
            <v>M37009</v>
          </cell>
          <cell r="B1669" t="str">
            <v>03.300.3000</v>
          </cell>
        </row>
        <row r="1670">
          <cell r="A1670" t="str">
            <v>M37010</v>
          </cell>
          <cell r="B1670" t="str">
            <v>03.300.4000</v>
          </cell>
        </row>
        <row r="1671">
          <cell r="A1671" t="str">
            <v>M37021</v>
          </cell>
          <cell r="B1671" t="str">
            <v>03.300.3000</v>
          </cell>
        </row>
        <row r="1672">
          <cell r="A1672" t="str">
            <v>M37022</v>
          </cell>
          <cell r="B1672" t="str">
            <v>03.300.3000</v>
          </cell>
        </row>
        <row r="1673">
          <cell r="A1673" t="str">
            <v>M37023</v>
          </cell>
          <cell r="B1673" t="str">
            <v>03.300.3000</v>
          </cell>
        </row>
        <row r="1674">
          <cell r="A1674" t="str">
            <v>M37024</v>
          </cell>
          <cell r="B1674" t="str">
            <v>03.300.3000</v>
          </cell>
        </row>
        <row r="1675">
          <cell r="A1675" t="str">
            <v>M37025</v>
          </cell>
          <cell r="B1675" t="str">
            <v>03.300.3000</v>
          </cell>
        </row>
        <row r="1676">
          <cell r="A1676" t="str">
            <v>M37026</v>
          </cell>
          <cell r="B1676" t="str">
            <v>03.300.3000</v>
          </cell>
        </row>
        <row r="1677">
          <cell r="A1677" t="str">
            <v>M37027</v>
          </cell>
          <cell r="B1677" t="str">
            <v>03.300.3000</v>
          </cell>
        </row>
        <row r="1678">
          <cell r="A1678" t="str">
            <v>M37028</v>
          </cell>
          <cell r="B1678" t="str">
            <v>03.300.3000</v>
          </cell>
        </row>
        <row r="1679">
          <cell r="A1679" t="str">
            <v>M37029</v>
          </cell>
          <cell r="B1679" t="str">
            <v>03.300.3000</v>
          </cell>
        </row>
        <row r="1680">
          <cell r="A1680" t="str">
            <v>M37101</v>
          </cell>
          <cell r="B1680" t="str">
            <v>03.300.3000</v>
          </cell>
        </row>
        <row r="1681">
          <cell r="A1681" t="str">
            <v>M37102</v>
          </cell>
          <cell r="B1681" t="str">
            <v>03.300.3000</v>
          </cell>
        </row>
        <row r="1682">
          <cell r="A1682" t="str">
            <v>M37103</v>
          </cell>
          <cell r="B1682" t="str">
            <v>03.300.3000</v>
          </cell>
        </row>
        <row r="1683">
          <cell r="A1683" t="str">
            <v>M37104</v>
          </cell>
          <cell r="B1683" t="str">
            <v>03.300.3000</v>
          </cell>
        </row>
        <row r="1684">
          <cell r="A1684" t="str">
            <v>M37105</v>
          </cell>
          <cell r="B1684" t="str">
            <v>03.300.3000</v>
          </cell>
        </row>
        <row r="1685">
          <cell r="A1685" t="str">
            <v>M37106</v>
          </cell>
          <cell r="B1685" t="str">
            <v>03.300.3000</v>
          </cell>
        </row>
        <row r="1686">
          <cell r="A1686" t="str">
            <v>M37107</v>
          </cell>
          <cell r="B1686" t="str">
            <v>03.300.3000</v>
          </cell>
        </row>
        <row r="1687">
          <cell r="A1687" t="str">
            <v>M37108</v>
          </cell>
          <cell r="B1687" t="str">
            <v>03.300.3000</v>
          </cell>
        </row>
        <row r="1688">
          <cell r="A1688" t="str">
            <v>M37109</v>
          </cell>
          <cell r="B1688" t="str">
            <v>03.300.3000</v>
          </cell>
        </row>
        <row r="1689">
          <cell r="A1689" t="str">
            <v>M37110</v>
          </cell>
          <cell r="B1689" t="str">
            <v>03.300.3000</v>
          </cell>
        </row>
        <row r="1690">
          <cell r="A1690" t="str">
            <v>M37130</v>
          </cell>
          <cell r="B1690" t="str">
            <v>03.300.3000</v>
          </cell>
        </row>
        <row r="1691">
          <cell r="A1691" t="str">
            <v>M37131</v>
          </cell>
          <cell r="B1691" t="str">
            <v>03.300.3000</v>
          </cell>
        </row>
        <row r="1692">
          <cell r="A1692" t="str">
            <v>M37132</v>
          </cell>
          <cell r="B1692" t="str">
            <v>03.300.3000</v>
          </cell>
        </row>
        <row r="1693">
          <cell r="A1693" t="str">
            <v>M37133</v>
          </cell>
          <cell r="B1693" t="str">
            <v>03.300.3000</v>
          </cell>
        </row>
        <row r="1694">
          <cell r="A1694" t="str">
            <v>M37134</v>
          </cell>
          <cell r="B1694" t="str">
            <v>03.300.3000</v>
          </cell>
        </row>
        <row r="1695">
          <cell r="A1695" t="str">
            <v>M37135</v>
          </cell>
          <cell r="B1695" t="str">
            <v>03.300.3000</v>
          </cell>
        </row>
        <row r="1696">
          <cell r="A1696" t="str">
            <v>M37136</v>
          </cell>
          <cell r="B1696" t="str">
            <v>03.300.3000</v>
          </cell>
        </row>
        <row r="1697">
          <cell r="A1697" t="str">
            <v>M37137</v>
          </cell>
          <cell r="B1697" t="str">
            <v>03.300.3000</v>
          </cell>
        </row>
        <row r="1698">
          <cell r="A1698" t="str">
            <v>M37151</v>
          </cell>
          <cell r="B1698" t="str">
            <v>03.300.3000</v>
          </cell>
        </row>
        <row r="1699">
          <cell r="A1699" t="str">
            <v>M37152</v>
          </cell>
          <cell r="B1699" t="str">
            <v>03.300.3000</v>
          </cell>
        </row>
        <row r="1700">
          <cell r="A1700" t="str">
            <v>M37153</v>
          </cell>
          <cell r="B1700" t="str">
            <v>03.300.3000</v>
          </cell>
        </row>
        <row r="1701">
          <cell r="A1701" t="str">
            <v>M37154</v>
          </cell>
          <cell r="B1701" t="str">
            <v>03.300.3000</v>
          </cell>
        </row>
        <row r="1702">
          <cell r="A1702" t="str">
            <v>M37155</v>
          </cell>
          <cell r="B1702" t="str">
            <v>03.300.3000</v>
          </cell>
        </row>
        <row r="1703">
          <cell r="A1703" t="str">
            <v>M37156</v>
          </cell>
          <cell r="B1703" t="str">
            <v>03.300.3000</v>
          </cell>
        </row>
        <row r="1704">
          <cell r="A1704" t="str">
            <v>M37200</v>
          </cell>
          <cell r="B1704" t="str">
            <v>03.300.3000</v>
          </cell>
        </row>
        <row r="1705">
          <cell r="A1705" t="str">
            <v>M37201</v>
          </cell>
          <cell r="B1705" t="str">
            <v>03.300.3000</v>
          </cell>
        </row>
        <row r="1706">
          <cell r="A1706" t="str">
            <v>M37202</v>
          </cell>
          <cell r="B1706" t="str">
            <v>03.300.3000</v>
          </cell>
        </row>
        <row r="1707">
          <cell r="A1707" t="str">
            <v>M37203</v>
          </cell>
          <cell r="B1707" t="str">
            <v>03.300.3000</v>
          </cell>
        </row>
        <row r="1708">
          <cell r="A1708" t="str">
            <v>M37204</v>
          </cell>
          <cell r="B1708" t="str">
            <v>03.300.3000</v>
          </cell>
        </row>
        <row r="1709">
          <cell r="A1709" t="str">
            <v>M37205</v>
          </cell>
          <cell r="B1709" t="str">
            <v>03.300.3000</v>
          </cell>
        </row>
        <row r="1710">
          <cell r="A1710" t="str">
            <v>M37206</v>
          </cell>
          <cell r="B1710" t="str">
            <v>03.300.3000</v>
          </cell>
        </row>
        <row r="1711">
          <cell r="A1711" t="str">
            <v>M37220</v>
          </cell>
          <cell r="B1711" t="str">
            <v>03.300.3000</v>
          </cell>
        </row>
        <row r="1712">
          <cell r="A1712" t="str">
            <v>M37221</v>
          </cell>
          <cell r="B1712" t="str">
            <v>03.300.3000</v>
          </cell>
        </row>
        <row r="1713">
          <cell r="A1713" t="str">
            <v>M37222</v>
          </cell>
          <cell r="B1713" t="str">
            <v>03.300.3000</v>
          </cell>
        </row>
        <row r="1714">
          <cell r="A1714" t="str">
            <v>M37223</v>
          </cell>
          <cell r="B1714" t="str">
            <v>03.300.3000</v>
          </cell>
        </row>
        <row r="1715">
          <cell r="A1715" t="str">
            <v>M37224</v>
          </cell>
          <cell r="B1715" t="str">
            <v>03.300.3000</v>
          </cell>
        </row>
        <row r="1716">
          <cell r="A1716" t="str">
            <v>M37225</v>
          </cell>
          <cell r="B1716" t="str">
            <v>03.300.3000</v>
          </cell>
        </row>
        <row r="1717">
          <cell r="A1717" t="str">
            <v>M37226</v>
          </cell>
          <cell r="B1717" t="str">
            <v>03.300.3000</v>
          </cell>
        </row>
        <row r="1718">
          <cell r="A1718" t="str">
            <v>M37241</v>
          </cell>
          <cell r="B1718" t="str">
            <v>03.300.3000</v>
          </cell>
        </row>
        <row r="1719">
          <cell r="A1719" t="str">
            <v>M37242</v>
          </cell>
          <cell r="B1719" t="str">
            <v>03.300.3000</v>
          </cell>
        </row>
        <row r="1720">
          <cell r="A1720" t="str">
            <v>M37243</v>
          </cell>
          <cell r="B1720" t="str">
            <v>03.300.3000</v>
          </cell>
        </row>
        <row r="1721">
          <cell r="A1721" t="str">
            <v>M37244</v>
          </cell>
          <cell r="B1721" t="str">
            <v>03.300.3000</v>
          </cell>
        </row>
        <row r="1722">
          <cell r="A1722" t="str">
            <v>M37245</v>
          </cell>
          <cell r="B1722" t="str">
            <v>03.300.3000</v>
          </cell>
        </row>
        <row r="1723">
          <cell r="A1723" t="str">
            <v>M37246</v>
          </cell>
          <cell r="B1723" t="str">
            <v>03.300.3000</v>
          </cell>
        </row>
        <row r="1724">
          <cell r="A1724" t="str">
            <v>M37261</v>
          </cell>
          <cell r="B1724" t="str">
            <v>03.300.3000</v>
          </cell>
        </row>
        <row r="1725">
          <cell r="A1725" t="str">
            <v>M37262</v>
          </cell>
          <cell r="B1725" t="str">
            <v>03.300.3000</v>
          </cell>
        </row>
        <row r="1726">
          <cell r="A1726" t="str">
            <v>M37263</v>
          </cell>
          <cell r="B1726" t="str">
            <v>03.300.3000</v>
          </cell>
        </row>
        <row r="1727">
          <cell r="A1727" t="str">
            <v>M37264</v>
          </cell>
          <cell r="B1727" t="str">
            <v>03.300.3000</v>
          </cell>
        </row>
        <row r="1728">
          <cell r="A1728" t="str">
            <v>M37265</v>
          </cell>
          <cell r="B1728" t="str">
            <v>03.300.3000</v>
          </cell>
        </row>
        <row r="1729">
          <cell r="A1729" t="str">
            <v>M37266</v>
          </cell>
          <cell r="B1729" t="str">
            <v>03.300.3000</v>
          </cell>
        </row>
        <row r="1730">
          <cell r="A1730" t="str">
            <v>M37301</v>
          </cell>
          <cell r="B1730" t="str">
            <v>03.300.3000</v>
          </cell>
        </row>
        <row r="1731">
          <cell r="A1731" t="str">
            <v>M37302</v>
          </cell>
          <cell r="B1731" t="str">
            <v>03.300.3000</v>
          </cell>
        </row>
        <row r="1732">
          <cell r="A1732" t="str">
            <v>M37303</v>
          </cell>
          <cell r="B1732" t="str">
            <v>03.300.3000</v>
          </cell>
        </row>
        <row r="1733">
          <cell r="A1733" t="str">
            <v>M37304</v>
          </cell>
          <cell r="B1733" t="str">
            <v>03.300.3000</v>
          </cell>
        </row>
        <row r="1734">
          <cell r="A1734" t="str">
            <v>M37305</v>
          </cell>
          <cell r="B1734" t="str">
            <v>03.300.3000</v>
          </cell>
        </row>
        <row r="1735">
          <cell r="A1735" t="str">
            <v>M37306</v>
          </cell>
          <cell r="B1735" t="str">
            <v>03.300.3000</v>
          </cell>
        </row>
        <row r="1736">
          <cell r="A1736" t="str">
            <v>M37321</v>
          </cell>
          <cell r="B1736" t="str">
            <v>03.300.3000</v>
          </cell>
        </row>
        <row r="1737">
          <cell r="A1737" t="str">
            <v>M37322</v>
          </cell>
          <cell r="B1737" t="str">
            <v>03.300.3000</v>
          </cell>
        </row>
        <row r="1738">
          <cell r="A1738" t="str">
            <v>M37323</v>
          </cell>
          <cell r="B1738" t="str">
            <v>03.300.3000</v>
          </cell>
        </row>
        <row r="1739">
          <cell r="A1739" t="str">
            <v>M37324</v>
          </cell>
          <cell r="B1739" t="str">
            <v>03.300.3000</v>
          </cell>
        </row>
        <row r="1740">
          <cell r="A1740" t="str">
            <v>M37325</v>
          </cell>
          <cell r="B1740" t="str">
            <v>03.300.3000</v>
          </cell>
        </row>
        <row r="1741">
          <cell r="A1741" t="str">
            <v>M37326</v>
          </cell>
          <cell r="B1741" t="str">
            <v>03.300.3000</v>
          </cell>
        </row>
        <row r="1742">
          <cell r="A1742" t="str">
            <v>M37401</v>
          </cell>
          <cell r="B1742" t="str">
            <v>03.300.3000</v>
          </cell>
        </row>
        <row r="1743">
          <cell r="A1743" t="str">
            <v>M37402</v>
          </cell>
          <cell r="B1743" t="str">
            <v>03.300.3000</v>
          </cell>
        </row>
        <row r="1744">
          <cell r="A1744" t="str">
            <v>M37403</v>
          </cell>
          <cell r="B1744" t="str">
            <v>03.300.3000</v>
          </cell>
        </row>
        <row r="1745">
          <cell r="A1745" t="str">
            <v>M37404</v>
          </cell>
          <cell r="B1745" t="str">
            <v>03.300.3000</v>
          </cell>
        </row>
        <row r="1746">
          <cell r="A1746" t="str">
            <v>M37405</v>
          </cell>
          <cell r="B1746" t="str">
            <v>03.300.3000</v>
          </cell>
        </row>
        <row r="1747">
          <cell r="A1747" t="str">
            <v>M37406</v>
          </cell>
          <cell r="B1747" t="str">
            <v>03.300.3000</v>
          </cell>
        </row>
        <row r="1748">
          <cell r="A1748" t="str">
            <v>M37407</v>
          </cell>
          <cell r="B1748" t="str">
            <v>03.300.3000</v>
          </cell>
        </row>
        <row r="1749">
          <cell r="A1749" t="str">
            <v>M37430</v>
          </cell>
          <cell r="B1749" t="str">
            <v>03.300.3000</v>
          </cell>
        </row>
        <row r="1750">
          <cell r="A1750" t="str">
            <v>M37435</v>
          </cell>
          <cell r="B1750" t="str">
            <v>03.300.3000</v>
          </cell>
        </row>
        <row r="1751">
          <cell r="A1751" t="str">
            <v>M37436</v>
          </cell>
          <cell r="B1751" t="str">
            <v>03.300.3000</v>
          </cell>
        </row>
        <row r="1752">
          <cell r="A1752" t="str">
            <v>M37437</v>
          </cell>
          <cell r="B1752" t="str">
            <v>03.300.3000</v>
          </cell>
        </row>
        <row r="1753">
          <cell r="A1753" t="str">
            <v>M37438</v>
          </cell>
          <cell r="B1753" t="str">
            <v>03.300.3000</v>
          </cell>
        </row>
        <row r="1754">
          <cell r="A1754" t="str">
            <v>M37450</v>
          </cell>
          <cell r="B1754" t="str">
            <v>03.300.3000</v>
          </cell>
        </row>
        <row r="1755">
          <cell r="A1755" t="str">
            <v>M37451</v>
          </cell>
          <cell r="B1755" t="str">
            <v>03.300.3000</v>
          </cell>
        </row>
        <row r="1756">
          <cell r="A1756" t="str">
            <v>M37455</v>
          </cell>
          <cell r="B1756" t="str">
            <v>03.500.1000</v>
          </cell>
        </row>
        <row r="1757">
          <cell r="A1757" t="str">
            <v>M37460</v>
          </cell>
          <cell r="B1757" t="str">
            <v>03.300.6000</v>
          </cell>
        </row>
        <row r="1758">
          <cell r="A1758" t="str">
            <v>M37461</v>
          </cell>
          <cell r="B1758" t="str">
            <v>03.300.6000</v>
          </cell>
        </row>
        <row r="1759">
          <cell r="A1759" t="str">
            <v>M37462</v>
          </cell>
          <cell r="B1759" t="str">
            <v>03.300.7000</v>
          </cell>
        </row>
        <row r="1760">
          <cell r="A1760" t="str">
            <v>M37465</v>
          </cell>
          <cell r="B1760" t="str">
            <v>03.300.7000</v>
          </cell>
        </row>
        <row r="1761">
          <cell r="A1761" t="str">
            <v>M37466</v>
          </cell>
          <cell r="B1761" t="str">
            <v>03.300.7000</v>
          </cell>
        </row>
        <row r="1762">
          <cell r="A1762" t="str">
            <v>M37501</v>
          </cell>
          <cell r="B1762" t="str">
            <v>03.300.3000</v>
          </cell>
        </row>
        <row r="1763">
          <cell r="A1763" t="str">
            <v>M37502</v>
          </cell>
          <cell r="B1763" t="str">
            <v>03.300.3000</v>
          </cell>
        </row>
        <row r="1764">
          <cell r="A1764" t="str">
            <v>M37503</v>
          </cell>
          <cell r="B1764" t="str">
            <v>03.300.3000</v>
          </cell>
        </row>
        <row r="1765">
          <cell r="A1765" t="str">
            <v>M37504</v>
          </cell>
          <cell r="B1765" t="str">
            <v>03.300.3000</v>
          </cell>
        </row>
        <row r="1766">
          <cell r="A1766" t="str">
            <v>M37505</v>
          </cell>
          <cell r="B1766" t="str">
            <v>03.300.3000</v>
          </cell>
        </row>
        <row r="1767">
          <cell r="A1767" t="str">
            <v>M37506</v>
          </cell>
          <cell r="B1767" t="str">
            <v>03.300.3000</v>
          </cell>
        </row>
        <row r="1768">
          <cell r="A1768" t="str">
            <v>M37507</v>
          </cell>
          <cell r="B1768" t="str">
            <v>03.300.3000</v>
          </cell>
        </row>
        <row r="1769">
          <cell r="A1769" t="str">
            <v>M37508</v>
          </cell>
          <cell r="B1769" t="str">
            <v>03.300.3000</v>
          </cell>
        </row>
        <row r="1770">
          <cell r="A1770" t="str">
            <v>M37509</v>
          </cell>
          <cell r="B1770" t="str">
            <v>03.300.3000</v>
          </cell>
        </row>
        <row r="1771">
          <cell r="A1771" t="str">
            <v>M37600</v>
          </cell>
          <cell r="B1771" t="str">
            <v>03.300.3000</v>
          </cell>
        </row>
        <row r="1772">
          <cell r="A1772" t="str">
            <v>M37601</v>
          </cell>
          <cell r="B1772" t="str">
            <v>03.300.3000</v>
          </cell>
        </row>
        <row r="1773">
          <cell r="A1773" t="str">
            <v>M37602</v>
          </cell>
          <cell r="B1773" t="str">
            <v>03.300.3000</v>
          </cell>
        </row>
        <row r="1774">
          <cell r="A1774" t="str">
            <v>M37603</v>
          </cell>
          <cell r="B1774" t="str">
            <v>03.300.3000</v>
          </cell>
        </row>
        <row r="1775">
          <cell r="A1775" t="str">
            <v>M37604</v>
          </cell>
          <cell r="B1775" t="str">
            <v>03.300.3000</v>
          </cell>
        </row>
        <row r="1776">
          <cell r="A1776" t="str">
            <v>M37605</v>
          </cell>
          <cell r="B1776" t="str">
            <v>03.300.3000</v>
          </cell>
        </row>
        <row r="1777">
          <cell r="A1777" t="str">
            <v>M37606</v>
          </cell>
          <cell r="B1777" t="str">
            <v>03.300.3000</v>
          </cell>
        </row>
        <row r="1778">
          <cell r="A1778" t="str">
            <v>M37607</v>
          </cell>
          <cell r="B1778" t="str">
            <v>03.300.3000</v>
          </cell>
        </row>
        <row r="1779">
          <cell r="A1779" t="str">
            <v>M37608</v>
          </cell>
          <cell r="B1779" t="str">
            <v>03.300.3000</v>
          </cell>
        </row>
        <row r="1780">
          <cell r="A1780" t="str">
            <v>M37609</v>
          </cell>
          <cell r="B1780" t="str">
            <v>03.300.3000</v>
          </cell>
        </row>
        <row r="1781">
          <cell r="A1781" t="str">
            <v>M37701</v>
          </cell>
          <cell r="B1781" t="str">
            <v>03.300.3000</v>
          </cell>
        </row>
        <row r="1782">
          <cell r="A1782" t="str">
            <v>M37702</v>
          </cell>
          <cell r="B1782" t="str">
            <v>03.300.3000</v>
          </cell>
        </row>
        <row r="1783">
          <cell r="A1783" t="str">
            <v>M37703</v>
          </cell>
          <cell r="B1783" t="str">
            <v>03.300.3000</v>
          </cell>
        </row>
        <row r="1784">
          <cell r="A1784" t="str">
            <v>M37704</v>
          </cell>
          <cell r="B1784" t="str">
            <v>03.300.3000</v>
          </cell>
        </row>
        <row r="1785">
          <cell r="A1785" t="str">
            <v>M37705</v>
          </cell>
          <cell r="B1785" t="str">
            <v>03.300.3000</v>
          </cell>
        </row>
        <row r="1786">
          <cell r="A1786" t="str">
            <v>M37706</v>
          </cell>
          <cell r="B1786" t="str">
            <v>03.300.3000</v>
          </cell>
        </row>
        <row r="1787">
          <cell r="A1787" t="str">
            <v>M37707</v>
          </cell>
          <cell r="B1787" t="str">
            <v>03.300.3000</v>
          </cell>
        </row>
        <row r="1788">
          <cell r="A1788" t="str">
            <v>M37708</v>
          </cell>
          <cell r="B1788" t="str">
            <v>03.300.3000</v>
          </cell>
        </row>
        <row r="1789">
          <cell r="A1789" t="str">
            <v>M37709</v>
          </cell>
          <cell r="B1789" t="str">
            <v>03.300.3000</v>
          </cell>
        </row>
        <row r="1790">
          <cell r="A1790" t="str">
            <v>M37710</v>
          </cell>
          <cell r="B1790" t="str">
            <v>03.300.3000</v>
          </cell>
        </row>
        <row r="1791">
          <cell r="A1791">
            <v>0</v>
          </cell>
          <cell r="B1791" t="str">
            <v>03.990.1000</v>
          </cell>
        </row>
        <row r="1792">
          <cell r="A1792" t="str">
            <v>M37900</v>
          </cell>
          <cell r="B1792" t="str">
            <v>03.990.1000</v>
          </cell>
        </row>
        <row r="1793">
          <cell r="A1793" t="str">
            <v>M37901</v>
          </cell>
          <cell r="B1793" t="str">
            <v>03.300.4000</v>
          </cell>
        </row>
        <row r="1794">
          <cell r="A1794" t="str">
            <v>M37920</v>
          </cell>
          <cell r="B1794" t="str">
            <v>03.300.3000</v>
          </cell>
        </row>
        <row r="1795">
          <cell r="A1795" t="str">
            <v>M38001</v>
          </cell>
          <cell r="B1795" t="str">
            <v>03.300.</v>
          </cell>
        </row>
        <row r="1796">
          <cell r="A1796" t="str">
            <v>M38005</v>
          </cell>
          <cell r="B1796" t="str">
            <v>03.300.</v>
          </cell>
        </row>
        <row r="1797">
          <cell r="A1797" t="str">
            <v>M38010</v>
          </cell>
          <cell r="B1797" t="str">
            <v>03.300.</v>
          </cell>
        </row>
        <row r="1798">
          <cell r="A1798" t="str">
            <v>M38015</v>
          </cell>
          <cell r="B1798" t="str">
            <v>03.300.</v>
          </cell>
        </row>
        <row r="1799">
          <cell r="A1799" t="str">
            <v>M38020</v>
          </cell>
          <cell r="B1799" t="str">
            <v>03.300.</v>
          </cell>
        </row>
        <row r="1800">
          <cell r="A1800" t="str">
            <v>M38025</v>
          </cell>
          <cell r="B1800" t="str">
            <v>03.300.</v>
          </cell>
        </row>
        <row r="1801">
          <cell r="A1801" t="str">
            <v>M38030</v>
          </cell>
          <cell r="B1801" t="str">
            <v>03.300.</v>
          </cell>
        </row>
        <row r="1802">
          <cell r="A1802" t="str">
            <v>M38035</v>
          </cell>
          <cell r="B1802" t="str">
            <v>03.300.</v>
          </cell>
        </row>
        <row r="1803">
          <cell r="A1803" t="str">
            <v>M38040</v>
          </cell>
          <cell r="B1803" t="str">
            <v>03.300.</v>
          </cell>
        </row>
        <row r="1804">
          <cell r="A1804" t="str">
            <v>M38045</v>
          </cell>
          <cell r="B1804" t="str">
            <v>03.300.</v>
          </cell>
        </row>
        <row r="1805">
          <cell r="A1805" t="str">
            <v>M38050</v>
          </cell>
          <cell r="B1805" t="str">
            <v>03.300.</v>
          </cell>
        </row>
        <row r="1806">
          <cell r="A1806" t="str">
            <v>M38055</v>
          </cell>
          <cell r="B1806" t="str">
            <v>03.300.</v>
          </cell>
        </row>
        <row r="1807">
          <cell r="A1807" t="str">
            <v>M38060</v>
          </cell>
          <cell r="B1807" t="str">
            <v>03.300.</v>
          </cell>
        </row>
        <row r="1808">
          <cell r="A1808" t="str">
            <v>M38065</v>
          </cell>
          <cell r="B1808" t="str">
            <v>03.300.</v>
          </cell>
        </row>
        <row r="1809">
          <cell r="A1809" t="str">
            <v>M38070</v>
          </cell>
          <cell r="B1809" t="str">
            <v>03.300.</v>
          </cell>
        </row>
        <row r="1810">
          <cell r="A1810" t="str">
            <v>M38075</v>
          </cell>
          <cell r="B1810" t="str">
            <v>03.300.</v>
          </cell>
        </row>
        <row r="1811">
          <cell r="A1811" t="str">
            <v>M38080</v>
          </cell>
          <cell r="B1811" t="str">
            <v>03.300.</v>
          </cell>
        </row>
        <row r="1812">
          <cell r="A1812" t="str">
            <v>M38085</v>
          </cell>
          <cell r="B1812" t="str">
            <v>03.300.</v>
          </cell>
        </row>
        <row r="1813">
          <cell r="A1813" t="str">
            <v>M38090</v>
          </cell>
          <cell r="B1813" t="str">
            <v>03.300.</v>
          </cell>
        </row>
        <row r="1814">
          <cell r="A1814" t="str">
            <v>M38095</v>
          </cell>
          <cell r="B1814" t="str">
            <v>03.300.</v>
          </cell>
        </row>
        <row r="1815">
          <cell r="A1815" t="str">
            <v>M38100</v>
          </cell>
          <cell r="B1815" t="str">
            <v>03.300.</v>
          </cell>
        </row>
        <row r="1816">
          <cell r="A1816" t="str">
            <v>M38105</v>
          </cell>
          <cell r="B1816" t="str">
            <v>03.300.</v>
          </cell>
        </row>
        <row r="1817">
          <cell r="A1817" t="str">
            <v>M38110</v>
          </cell>
          <cell r="B1817" t="str">
            <v>03.300.</v>
          </cell>
        </row>
        <row r="1818">
          <cell r="A1818" t="str">
            <v>M38200</v>
          </cell>
          <cell r="B1818" t="str">
            <v>03.990.1000</v>
          </cell>
        </row>
        <row r="1819">
          <cell r="A1819" t="str">
            <v>M40001</v>
          </cell>
          <cell r="B1819" t="str">
            <v>03.300.5000</v>
          </cell>
        </row>
        <row r="1820">
          <cell r="A1820" t="str">
            <v>M40002</v>
          </cell>
          <cell r="B1820" t="str">
            <v>03.300.5000</v>
          </cell>
        </row>
        <row r="1821">
          <cell r="A1821" t="str">
            <v>M40003</v>
          </cell>
          <cell r="B1821" t="str">
            <v>03.300.5000</v>
          </cell>
        </row>
        <row r="1822">
          <cell r="A1822" t="str">
            <v>M40004</v>
          </cell>
          <cell r="B1822" t="str">
            <v>03.300.5000</v>
          </cell>
        </row>
        <row r="1823">
          <cell r="A1823" t="str">
            <v>M40005</v>
          </cell>
          <cell r="B1823" t="str">
            <v>03.300.5000</v>
          </cell>
        </row>
        <row r="1824">
          <cell r="A1824" t="str">
            <v>M40006</v>
          </cell>
          <cell r="B1824" t="str">
            <v>03.300.5000</v>
          </cell>
        </row>
        <row r="1825">
          <cell r="A1825" t="str">
            <v>M40007</v>
          </cell>
          <cell r="B1825" t="str">
            <v>03.300.5000</v>
          </cell>
        </row>
        <row r="1826">
          <cell r="A1826" t="str">
            <v>M40008</v>
          </cell>
          <cell r="B1826" t="str">
            <v>03.300.5000</v>
          </cell>
        </row>
        <row r="1827">
          <cell r="A1827" t="str">
            <v>M40009</v>
          </cell>
          <cell r="B1827" t="str">
            <v>03.300.5000</v>
          </cell>
        </row>
        <row r="1828">
          <cell r="A1828" t="str">
            <v>M40010</v>
          </cell>
          <cell r="B1828" t="str">
            <v>03.300.5000</v>
          </cell>
        </row>
        <row r="1829">
          <cell r="A1829" t="str">
            <v>M40011</v>
          </cell>
          <cell r="B1829" t="str">
            <v>03.300.5000</v>
          </cell>
        </row>
        <row r="1830">
          <cell r="A1830" t="str">
            <v>M40012</v>
          </cell>
          <cell r="B1830" t="str">
            <v>03.300.5000</v>
          </cell>
        </row>
        <row r="1831">
          <cell r="A1831" t="str">
            <v>M40013</v>
          </cell>
          <cell r="B1831" t="str">
            <v>03.300.5000</v>
          </cell>
        </row>
        <row r="1832">
          <cell r="A1832" t="str">
            <v>M40014</v>
          </cell>
          <cell r="B1832" t="str">
            <v>03.300.5000</v>
          </cell>
        </row>
        <row r="1833">
          <cell r="A1833" t="str">
            <v>M40015</v>
          </cell>
          <cell r="B1833" t="str">
            <v>03.300</v>
          </cell>
        </row>
        <row r="1834">
          <cell r="A1834" t="str">
            <v>M40016</v>
          </cell>
          <cell r="B1834" t="str">
            <v>03.300</v>
          </cell>
        </row>
        <row r="1835">
          <cell r="A1835" t="str">
            <v>M40017</v>
          </cell>
          <cell r="B1835" t="str">
            <v>03.300</v>
          </cell>
        </row>
        <row r="1836">
          <cell r="A1836" t="str">
            <v>M40018</v>
          </cell>
          <cell r="B1836" t="str">
            <v>03.300</v>
          </cell>
        </row>
        <row r="1837">
          <cell r="A1837" t="str">
            <v>M40019</v>
          </cell>
          <cell r="B1837" t="str">
            <v>03.300</v>
          </cell>
        </row>
        <row r="1838">
          <cell r="A1838" t="str">
            <v>M40020</v>
          </cell>
          <cell r="B1838" t="str">
            <v>03.300</v>
          </cell>
        </row>
        <row r="1839">
          <cell r="A1839" t="str">
            <v>M40021</v>
          </cell>
          <cell r="B1839" t="str">
            <v>03.300</v>
          </cell>
        </row>
        <row r="1840">
          <cell r="A1840" t="str">
            <v>M40022</v>
          </cell>
          <cell r="B1840" t="str">
            <v>03.300</v>
          </cell>
        </row>
        <row r="1841">
          <cell r="A1841" t="str">
            <v>M40023</v>
          </cell>
          <cell r="B1841" t="str">
            <v>03.300</v>
          </cell>
        </row>
        <row r="1842">
          <cell r="A1842" t="str">
            <v>M40024</v>
          </cell>
          <cell r="B1842" t="str">
            <v>03.300</v>
          </cell>
        </row>
        <row r="1843">
          <cell r="A1843" t="str">
            <v>M40025</v>
          </cell>
          <cell r="B1843" t="str">
            <v>03.300</v>
          </cell>
        </row>
        <row r="1844">
          <cell r="A1844" t="str">
            <v>M40026</v>
          </cell>
          <cell r="B1844" t="str">
            <v>03.300</v>
          </cell>
        </row>
        <row r="1845">
          <cell r="A1845" t="str">
            <v>M40027</v>
          </cell>
          <cell r="B1845" t="str">
            <v>03.300</v>
          </cell>
        </row>
        <row r="1846">
          <cell r="A1846" t="str">
            <v>M40028</v>
          </cell>
          <cell r="B1846" t="str">
            <v>03.300</v>
          </cell>
        </row>
        <row r="1847">
          <cell r="A1847" t="str">
            <v>M40029</v>
          </cell>
          <cell r="B1847" t="str">
            <v>03.300</v>
          </cell>
        </row>
        <row r="1848">
          <cell r="A1848" t="str">
            <v>M40030</v>
          </cell>
          <cell r="B1848" t="str">
            <v>03.300</v>
          </cell>
        </row>
        <row r="1849">
          <cell r="A1849" t="str">
            <v>M40101</v>
          </cell>
          <cell r="B1849" t="str">
            <v>03.300.5000</v>
          </cell>
        </row>
        <row r="1850">
          <cell r="A1850" t="str">
            <v>M40102</v>
          </cell>
          <cell r="B1850" t="str">
            <v>03.300.5000</v>
          </cell>
        </row>
        <row r="1851">
          <cell r="A1851" t="str">
            <v>M40103</v>
          </cell>
          <cell r="B1851" t="str">
            <v>03.300.5000</v>
          </cell>
        </row>
        <row r="1852">
          <cell r="A1852" t="str">
            <v>M40104</v>
          </cell>
          <cell r="B1852" t="str">
            <v>03.300.5000</v>
          </cell>
        </row>
        <row r="1853">
          <cell r="A1853" t="str">
            <v>M40105</v>
          </cell>
          <cell r="B1853" t="str">
            <v>03.300.5000</v>
          </cell>
        </row>
        <row r="1854">
          <cell r="A1854" t="str">
            <v>M40106</v>
          </cell>
          <cell r="B1854" t="str">
            <v>03.300.5000</v>
          </cell>
        </row>
        <row r="1855">
          <cell r="A1855" t="str">
            <v>M40107</v>
          </cell>
          <cell r="B1855" t="str">
            <v>03.300.5000</v>
          </cell>
        </row>
        <row r="1856">
          <cell r="A1856" t="str">
            <v>M40108</v>
          </cell>
          <cell r="B1856" t="str">
            <v>03.300.5000</v>
          </cell>
        </row>
        <row r="1857">
          <cell r="A1857" t="str">
            <v>M40109</v>
          </cell>
          <cell r="B1857" t="str">
            <v>03.300.5000</v>
          </cell>
        </row>
        <row r="1858">
          <cell r="A1858" t="str">
            <v>M40110</v>
          </cell>
          <cell r="B1858" t="str">
            <v>03.300.5000</v>
          </cell>
        </row>
        <row r="1859">
          <cell r="A1859" t="str">
            <v>M40111</v>
          </cell>
          <cell r="B1859" t="str">
            <v>03.300.5000</v>
          </cell>
        </row>
        <row r="1860">
          <cell r="A1860" t="str">
            <v>M40112</v>
          </cell>
          <cell r="B1860" t="str">
            <v>03.300.5000</v>
          </cell>
        </row>
        <row r="1861">
          <cell r="A1861" t="str">
            <v>M40113</v>
          </cell>
          <cell r="B1861" t="str">
            <v>03.300.5000</v>
          </cell>
        </row>
        <row r="1862">
          <cell r="A1862" t="str">
            <v>M40114</v>
          </cell>
          <cell r="B1862" t="str">
            <v>03.300.5000</v>
          </cell>
        </row>
        <row r="1863">
          <cell r="A1863" t="str">
            <v>M40301</v>
          </cell>
          <cell r="B1863" t="str">
            <v>03.300.5000</v>
          </cell>
        </row>
        <row r="1864">
          <cell r="A1864" t="str">
            <v>M40302</v>
          </cell>
          <cell r="B1864" t="str">
            <v>03.300.5000</v>
          </cell>
        </row>
        <row r="1865">
          <cell r="A1865" t="str">
            <v>M40303</v>
          </cell>
          <cell r="B1865" t="str">
            <v>03.300.5000</v>
          </cell>
        </row>
        <row r="1866">
          <cell r="A1866" t="str">
            <v>M40304</v>
          </cell>
          <cell r="B1866" t="str">
            <v>03.300.5000</v>
          </cell>
        </row>
        <row r="1867">
          <cell r="A1867" t="str">
            <v>M40305</v>
          </cell>
          <cell r="B1867" t="str">
            <v>03.300.5000</v>
          </cell>
        </row>
        <row r="1868">
          <cell r="A1868" t="str">
            <v>M40306</v>
          </cell>
          <cell r="B1868" t="str">
            <v>03.300.5000</v>
          </cell>
        </row>
        <row r="1869">
          <cell r="A1869" t="str">
            <v>M40307</v>
          </cell>
          <cell r="B1869" t="str">
            <v>03.300.5000</v>
          </cell>
        </row>
        <row r="1870">
          <cell r="A1870" t="str">
            <v>M40308</v>
          </cell>
          <cell r="B1870" t="str">
            <v>03.300.5000</v>
          </cell>
        </row>
        <row r="1871">
          <cell r="A1871" t="str">
            <v>M40309</v>
          </cell>
          <cell r="B1871" t="str">
            <v>03.300.5000</v>
          </cell>
        </row>
        <row r="1872">
          <cell r="A1872" t="str">
            <v>M40310</v>
          </cell>
          <cell r="B1872" t="str">
            <v>03.300.5000</v>
          </cell>
        </row>
        <row r="1873">
          <cell r="A1873" t="str">
            <v>M40311</v>
          </cell>
          <cell r="B1873" t="str">
            <v>03.300.5000</v>
          </cell>
        </row>
        <row r="1874">
          <cell r="A1874" t="str">
            <v>M40312</v>
          </cell>
          <cell r="B1874" t="str">
            <v>03.300.5000</v>
          </cell>
        </row>
        <row r="1875">
          <cell r="A1875" t="str">
            <v>M40313</v>
          </cell>
          <cell r="B1875" t="str">
            <v>03.300.5000</v>
          </cell>
        </row>
        <row r="1876">
          <cell r="A1876" t="str">
            <v>M40314</v>
          </cell>
          <cell r="B1876" t="str">
            <v>03.300.5000</v>
          </cell>
        </row>
        <row r="1877">
          <cell r="A1877" t="str">
            <v>M40401</v>
          </cell>
          <cell r="B1877" t="str">
            <v>03.300.5000</v>
          </cell>
        </row>
        <row r="1878">
          <cell r="A1878" t="str">
            <v>M40402</v>
          </cell>
          <cell r="B1878" t="str">
            <v>03.300.5000</v>
          </cell>
        </row>
        <row r="1879">
          <cell r="A1879" t="str">
            <v>M40403</v>
          </cell>
          <cell r="B1879" t="str">
            <v>03.300.5000</v>
          </cell>
        </row>
        <row r="1880">
          <cell r="A1880" t="str">
            <v>M40404</v>
          </cell>
          <cell r="B1880" t="str">
            <v>03.300.5000</v>
          </cell>
        </row>
        <row r="1881">
          <cell r="A1881" t="str">
            <v>M40405</v>
          </cell>
          <cell r="B1881" t="str">
            <v>03.300.5000</v>
          </cell>
        </row>
        <row r="1882">
          <cell r="A1882" t="str">
            <v>M40406</v>
          </cell>
          <cell r="B1882" t="str">
            <v>03.300.5000</v>
          </cell>
        </row>
        <row r="1883">
          <cell r="A1883" t="str">
            <v>M40407</v>
          </cell>
          <cell r="B1883" t="str">
            <v>03.300.5000</v>
          </cell>
        </row>
        <row r="1884">
          <cell r="A1884" t="str">
            <v>M40408</v>
          </cell>
          <cell r="B1884" t="str">
            <v>03.300.5000</v>
          </cell>
        </row>
        <row r="1885">
          <cell r="A1885" t="str">
            <v>M40409</v>
          </cell>
          <cell r="B1885" t="str">
            <v>03.300.5000</v>
          </cell>
        </row>
        <row r="1886">
          <cell r="A1886" t="str">
            <v>M40410</v>
          </cell>
          <cell r="B1886" t="str">
            <v>03.300.5000</v>
          </cell>
        </row>
        <row r="1887">
          <cell r="A1887" t="str">
            <v>M40411</v>
          </cell>
          <cell r="B1887" t="str">
            <v>03.300.5000</v>
          </cell>
        </row>
        <row r="1888">
          <cell r="A1888" t="str">
            <v>M40412</v>
          </cell>
          <cell r="B1888" t="str">
            <v>03.300.5000</v>
          </cell>
        </row>
        <row r="1889">
          <cell r="A1889" t="str">
            <v>M40413</v>
          </cell>
          <cell r="B1889" t="str">
            <v>03.300.5000</v>
          </cell>
        </row>
        <row r="1890">
          <cell r="A1890" t="str">
            <v>M40414</v>
          </cell>
          <cell r="B1890" t="str">
            <v>03.300.5000</v>
          </cell>
        </row>
        <row r="1891">
          <cell r="A1891" t="str">
            <v>M40601</v>
          </cell>
          <cell r="B1891" t="str">
            <v>03.300.</v>
          </cell>
        </row>
        <row r="1892">
          <cell r="A1892" t="str">
            <v>M40602</v>
          </cell>
          <cell r="B1892" t="str">
            <v>03.300.</v>
          </cell>
        </row>
        <row r="1893">
          <cell r="A1893" t="str">
            <v>M40603</v>
          </cell>
          <cell r="B1893" t="str">
            <v>03.300.</v>
          </cell>
        </row>
        <row r="1894">
          <cell r="A1894" t="str">
            <v>M40604</v>
          </cell>
          <cell r="B1894" t="str">
            <v>03.300.</v>
          </cell>
        </row>
        <row r="1895">
          <cell r="A1895" t="str">
            <v>M40605</v>
          </cell>
          <cell r="B1895" t="str">
            <v>03.300.</v>
          </cell>
        </row>
        <row r="1896">
          <cell r="A1896" t="str">
            <v>M40606</v>
          </cell>
          <cell r="B1896" t="str">
            <v>03.300.</v>
          </cell>
        </row>
        <row r="1897">
          <cell r="A1897" t="str">
            <v>M40607</v>
          </cell>
          <cell r="B1897" t="str">
            <v>03.300.</v>
          </cell>
        </row>
        <row r="1898">
          <cell r="A1898" t="str">
            <v>M40608</v>
          </cell>
          <cell r="B1898" t="str">
            <v>03.300.</v>
          </cell>
        </row>
        <row r="1899">
          <cell r="A1899" t="str">
            <v>M40701</v>
          </cell>
          <cell r="B1899" t="str">
            <v>03.300.5000</v>
          </cell>
        </row>
        <row r="1900">
          <cell r="A1900" t="str">
            <v>M40702</v>
          </cell>
          <cell r="B1900" t="str">
            <v>03.300.5000</v>
          </cell>
        </row>
        <row r="1901">
          <cell r="A1901" t="str">
            <v>M40703</v>
          </cell>
          <cell r="B1901" t="str">
            <v>03.300.5000</v>
          </cell>
        </row>
        <row r="1902">
          <cell r="A1902" t="str">
            <v>M40704</v>
          </cell>
          <cell r="B1902" t="str">
            <v>03.300.5000</v>
          </cell>
        </row>
        <row r="1903">
          <cell r="A1903" t="str">
            <v>M40705</v>
          </cell>
          <cell r="B1903" t="str">
            <v>03.300.5000</v>
          </cell>
        </row>
        <row r="1904">
          <cell r="A1904" t="str">
            <v>M41001</v>
          </cell>
          <cell r="B1904" t="str">
            <v>03.300.5000</v>
          </cell>
        </row>
        <row r="1905">
          <cell r="A1905" t="str">
            <v>M41002</v>
          </cell>
          <cell r="B1905" t="str">
            <v>03.300.5500</v>
          </cell>
        </row>
        <row r="1906">
          <cell r="A1906" t="str">
            <v>M41003</v>
          </cell>
          <cell r="B1906" t="str">
            <v>03.300</v>
          </cell>
        </row>
        <row r="1907">
          <cell r="A1907" t="str">
            <v>M41004</v>
          </cell>
          <cell r="B1907" t="str">
            <v>03.300</v>
          </cell>
        </row>
        <row r="1908">
          <cell r="A1908" t="str">
            <v>M41005</v>
          </cell>
          <cell r="B1908" t="str">
            <v>03.300.5000</v>
          </cell>
        </row>
        <row r="1909">
          <cell r="A1909" t="str">
            <v>M41006</v>
          </cell>
          <cell r="B1909" t="str">
            <v>03.300.5000</v>
          </cell>
        </row>
        <row r="1910">
          <cell r="A1910" t="str">
            <v>M41010</v>
          </cell>
          <cell r="B1910" t="str">
            <v>03.300.5500</v>
          </cell>
        </row>
        <row r="1911">
          <cell r="A1911" t="str">
            <v>M41015</v>
          </cell>
          <cell r="B1911" t="str">
            <v>03.300.5500</v>
          </cell>
        </row>
        <row r="1912">
          <cell r="A1912" t="str">
            <v>M41020</v>
          </cell>
          <cell r="B1912" t="str">
            <v>03.300.5500</v>
          </cell>
        </row>
        <row r="1913">
          <cell r="A1913" t="str">
            <v>M41025</v>
          </cell>
          <cell r="B1913" t="str">
            <v>03.300.5500</v>
          </cell>
        </row>
        <row r="1914">
          <cell r="A1914" t="str">
            <v>M41030</v>
          </cell>
          <cell r="B1914" t="str">
            <v>03.300.5500</v>
          </cell>
        </row>
        <row r="1915">
          <cell r="A1915" t="str">
            <v>M41035</v>
          </cell>
          <cell r="B1915" t="str">
            <v>03.300.5500</v>
          </cell>
        </row>
        <row r="1916">
          <cell r="A1916" t="str">
            <v>M41040</v>
          </cell>
          <cell r="B1916" t="str">
            <v>03.300.5500</v>
          </cell>
        </row>
        <row r="1917">
          <cell r="A1917" t="str">
            <v>M41110</v>
          </cell>
          <cell r="B1917" t="str">
            <v>03.300.5500</v>
          </cell>
        </row>
        <row r="1918">
          <cell r="A1918" t="str">
            <v>M41115</v>
          </cell>
          <cell r="B1918" t="str">
            <v>03.300.5500</v>
          </cell>
        </row>
        <row r="1919">
          <cell r="A1919" t="str">
            <v>M41120</v>
          </cell>
          <cell r="B1919" t="str">
            <v>03.300.5500</v>
          </cell>
        </row>
        <row r="1920">
          <cell r="A1920" t="str">
            <v>M41125</v>
          </cell>
          <cell r="B1920" t="str">
            <v>03.300.5500</v>
          </cell>
        </row>
        <row r="1921">
          <cell r="A1921" t="str">
            <v>M41130</v>
          </cell>
          <cell r="B1921" t="str">
            <v>03.300.5500</v>
          </cell>
        </row>
        <row r="1922">
          <cell r="A1922" t="str">
            <v>M41135</v>
          </cell>
          <cell r="B1922" t="str">
            <v>03.300.5500</v>
          </cell>
        </row>
        <row r="1923">
          <cell r="A1923" t="str">
            <v>M41140</v>
          </cell>
          <cell r="B1923" t="str">
            <v>03.300.5500</v>
          </cell>
        </row>
        <row r="1924">
          <cell r="A1924" t="str">
            <v>M41210</v>
          </cell>
          <cell r="B1924" t="str">
            <v>03.300.5500</v>
          </cell>
        </row>
        <row r="1925">
          <cell r="A1925" t="str">
            <v>M41215</v>
          </cell>
          <cell r="B1925" t="str">
            <v>03.300.5500</v>
          </cell>
        </row>
        <row r="1926">
          <cell r="A1926" t="str">
            <v>M41220</v>
          </cell>
          <cell r="B1926" t="str">
            <v>03.300.5500</v>
          </cell>
        </row>
        <row r="1927">
          <cell r="A1927" t="str">
            <v>M41225</v>
          </cell>
          <cell r="B1927" t="str">
            <v>03.300.5500</v>
          </cell>
        </row>
        <row r="1928">
          <cell r="A1928" t="str">
            <v>M41230</v>
          </cell>
          <cell r="B1928" t="str">
            <v>03.300.5500</v>
          </cell>
        </row>
        <row r="1929">
          <cell r="A1929" t="str">
            <v>M41235</v>
          </cell>
          <cell r="B1929" t="str">
            <v>03.300.5500</v>
          </cell>
        </row>
        <row r="1930">
          <cell r="A1930" t="str">
            <v>M41240</v>
          </cell>
          <cell r="B1930" t="str">
            <v>03.300.5500</v>
          </cell>
        </row>
        <row r="1931">
          <cell r="A1931" t="str">
            <v>M41310</v>
          </cell>
          <cell r="B1931" t="str">
            <v>03.300.5500</v>
          </cell>
        </row>
        <row r="1932">
          <cell r="A1932" t="str">
            <v>M41315</v>
          </cell>
          <cell r="B1932" t="str">
            <v>03.300.5500</v>
          </cell>
        </row>
        <row r="1933">
          <cell r="A1933" t="str">
            <v>M41320</v>
          </cell>
          <cell r="B1933" t="str">
            <v>03.300.5500</v>
          </cell>
        </row>
        <row r="1934">
          <cell r="A1934" t="str">
            <v>M41325</v>
          </cell>
          <cell r="B1934" t="str">
            <v>03.300.5500</v>
          </cell>
        </row>
        <row r="1935">
          <cell r="A1935" t="str">
            <v>M41330</v>
          </cell>
          <cell r="B1935" t="str">
            <v>03.300.5500</v>
          </cell>
        </row>
        <row r="1936">
          <cell r="A1936" t="str">
            <v>M41335</v>
          </cell>
          <cell r="B1936" t="str">
            <v>03.300.5500</v>
          </cell>
        </row>
        <row r="1937">
          <cell r="A1937" t="str">
            <v>M41340</v>
          </cell>
          <cell r="B1937" t="str">
            <v>03.300.5500</v>
          </cell>
        </row>
        <row r="1938">
          <cell r="A1938" t="str">
            <v>M41401</v>
          </cell>
          <cell r="B1938" t="str">
            <v>03.300</v>
          </cell>
        </row>
        <row r="1939">
          <cell r="A1939" t="str">
            <v>M41402</v>
          </cell>
          <cell r="B1939" t="str">
            <v>03.300</v>
          </cell>
        </row>
        <row r="1940">
          <cell r="A1940" t="str">
            <v>M41403</v>
          </cell>
          <cell r="B1940" t="str">
            <v>03.300</v>
          </cell>
        </row>
        <row r="1941">
          <cell r="A1941" t="str">
            <v>M41501</v>
          </cell>
          <cell r="B1941" t="str">
            <v>03.300</v>
          </cell>
        </row>
        <row r="1942">
          <cell r="A1942" t="str">
            <v>M41502</v>
          </cell>
          <cell r="B1942" t="str">
            <v>03.300</v>
          </cell>
        </row>
        <row r="1943">
          <cell r="A1943" t="str">
            <v>M41503</v>
          </cell>
          <cell r="B1943" t="str">
            <v>03.300</v>
          </cell>
        </row>
        <row r="1944">
          <cell r="A1944" t="str">
            <v>M42001</v>
          </cell>
          <cell r="B1944" t="str">
            <v>03.600.1000</v>
          </cell>
        </row>
        <row r="1945">
          <cell r="A1945" t="str">
            <v>M42002</v>
          </cell>
          <cell r="B1945" t="str">
            <v>03.600.1000</v>
          </cell>
        </row>
        <row r="1946">
          <cell r="A1946" t="str">
            <v>M42003</v>
          </cell>
          <cell r="B1946" t="str">
            <v>03.600.1000</v>
          </cell>
        </row>
        <row r="1947">
          <cell r="A1947" t="str">
            <v>M42004</v>
          </cell>
          <cell r="B1947" t="str">
            <v>03.600.1000</v>
          </cell>
        </row>
        <row r="1948">
          <cell r="A1948" t="str">
            <v>M42021</v>
          </cell>
          <cell r="B1948" t="str">
            <v>03.600.1000</v>
          </cell>
        </row>
        <row r="1949">
          <cell r="A1949" t="str">
            <v>M42022</v>
          </cell>
          <cell r="B1949" t="str">
            <v>03.600.1000</v>
          </cell>
        </row>
        <row r="1950">
          <cell r="A1950" t="str">
            <v>M42023</v>
          </cell>
          <cell r="B1950" t="str">
            <v>03.600.1000</v>
          </cell>
        </row>
        <row r="1951">
          <cell r="A1951" t="str">
            <v>M42024</v>
          </cell>
          <cell r="B1951" t="str">
            <v>03.600.1000</v>
          </cell>
        </row>
        <row r="1952">
          <cell r="A1952" t="str">
            <v>M42050</v>
          </cell>
          <cell r="B1952" t="str">
            <v>03.600.1000</v>
          </cell>
        </row>
        <row r="1953">
          <cell r="A1953" t="str">
            <v>M42051</v>
          </cell>
          <cell r="B1953" t="str">
            <v>03.600.1000</v>
          </cell>
        </row>
        <row r="1954">
          <cell r="A1954" t="str">
            <v>M42052</v>
          </cell>
          <cell r="B1954" t="str">
            <v>03.600.1000</v>
          </cell>
        </row>
        <row r="1955">
          <cell r="A1955" t="str">
            <v>M42071</v>
          </cell>
          <cell r="B1955" t="str">
            <v>03.600.1000</v>
          </cell>
        </row>
        <row r="1956">
          <cell r="A1956" t="str">
            <v>M42072</v>
          </cell>
          <cell r="B1956" t="str">
            <v>03.600.1000</v>
          </cell>
        </row>
        <row r="1957">
          <cell r="A1957" t="str">
            <v>M42100</v>
          </cell>
          <cell r="B1957" t="str">
            <v>03.990.1000</v>
          </cell>
        </row>
        <row r="1958">
          <cell r="A1958" t="str">
            <v>M42130</v>
          </cell>
          <cell r="B1958" t="str">
            <v>03.990.1000</v>
          </cell>
        </row>
        <row r="1959">
          <cell r="A1959" t="str">
            <v>M42160</v>
          </cell>
          <cell r="B1959" t="str">
            <v>03.990.1000</v>
          </cell>
        </row>
        <row r="1960">
          <cell r="A1960" t="str">
            <v>M42300</v>
          </cell>
          <cell r="B1960" t="str">
            <v>03.990.1000</v>
          </cell>
        </row>
        <row r="1961">
          <cell r="A1961" t="str">
            <v>M42330</v>
          </cell>
          <cell r="B1961" t="str">
            <v>03.990.1000</v>
          </cell>
        </row>
        <row r="1962">
          <cell r="A1962" t="str">
            <v>M42360</v>
          </cell>
          <cell r="B1962" t="str">
            <v>03.990.1000</v>
          </cell>
        </row>
        <row r="1963">
          <cell r="A1963" t="str">
            <v>M42400</v>
          </cell>
          <cell r="B1963" t="str">
            <v>03.990.1000</v>
          </cell>
        </row>
        <row r="1964">
          <cell r="A1964" t="str">
            <v>M42430</v>
          </cell>
          <cell r="B1964" t="str">
            <v>03.990.1000</v>
          </cell>
        </row>
        <row r="1965">
          <cell r="A1965" t="str">
            <v>M42460</v>
          </cell>
          <cell r="B1965" t="str">
            <v>03.990.1000</v>
          </cell>
        </row>
        <row r="1966">
          <cell r="A1966" t="str">
            <v>M42500</v>
          </cell>
          <cell r="B1966" t="str">
            <v>03.990.1000</v>
          </cell>
        </row>
        <row r="1967">
          <cell r="A1967" t="str">
            <v>M43001</v>
          </cell>
          <cell r="B1967" t="str">
            <v>04.500.3000</v>
          </cell>
        </row>
        <row r="1968">
          <cell r="A1968" t="str">
            <v>M43002</v>
          </cell>
          <cell r="B1968" t="str">
            <v>02.990.1000</v>
          </cell>
        </row>
        <row r="1969">
          <cell r="A1969" t="str">
            <v>M44001</v>
          </cell>
          <cell r="B1969" t="str">
            <v>02.990.1000</v>
          </cell>
        </row>
        <row r="1970">
          <cell r="A1970" t="str">
            <v>M44002</v>
          </cell>
          <cell r="B1970" t="str">
            <v>03.990.1000</v>
          </cell>
        </row>
        <row r="1971">
          <cell r="A1971" t="str">
            <v>M44003</v>
          </cell>
          <cell r="B1971" t="str">
            <v>03.990.1000</v>
          </cell>
        </row>
        <row r="1972">
          <cell r="A1972" t="str">
            <v>M45000</v>
          </cell>
          <cell r="B1972" t="str">
            <v>02.950.1000</v>
          </cell>
        </row>
        <row r="1973">
          <cell r="A1973" t="str">
            <v>M45001</v>
          </cell>
          <cell r="B1973" t="str">
            <v>02.950.1000</v>
          </cell>
        </row>
        <row r="1974">
          <cell r="A1974" t="str">
            <v>M45002</v>
          </cell>
          <cell r="B1974" t="str">
            <v>02.950.1000</v>
          </cell>
        </row>
        <row r="1975">
          <cell r="A1975" t="str">
            <v>M45003</v>
          </cell>
          <cell r="B1975" t="str">
            <v>02.950.1000</v>
          </cell>
        </row>
        <row r="1976">
          <cell r="A1976" t="str">
            <v>M45004</v>
          </cell>
          <cell r="B1976" t="str">
            <v>02.950.1000</v>
          </cell>
        </row>
        <row r="1977">
          <cell r="A1977" t="str">
            <v>M45007</v>
          </cell>
          <cell r="B1977" t="str">
            <v xml:space="preserve">02.950.1000 </v>
          </cell>
        </row>
        <row r="1978">
          <cell r="A1978" t="str">
            <v>M45010</v>
          </cell>
          <cell r="B1978" t="str">
            <v>02.950.1000</v>
          </cell>
        </row>
        <row r="1979">
          <cell r="A1979" t="str">
            <v>M45019</v>
          </cell>
          <cell r="B1979" t="str">
            <v>03.500.1000</v>
          </cell>
        </row>
        <row r="1980">
          <cell r="A1980" t="str">
            <v>M46001</v>
          </cell>
          <cell r="B1980" t="str">
            <v>02.950.1500</v>
          </cell>
        </row>
        <row r="1981">
          <cell r="A1981" t="str">
            <v>M46002</v>
          </cell>
          <cell r="B1981" t="str">
            <v>02.990.1000</v>
          </cell>
        </row>
        <row r="1982">
          <cell r="A1982" t="str">
            <v>M48001</v>
          </cell>
          <cell r="B1982" t="str">
            <v>02.950.5000</v>
          </cell>
        </row>
        <row r="1983">
          <cell r="A1983" t="str">
            <v>M48010</v>
          </cell>
          <cell r="B1983" t="str">
            <v>02.950.5000</v>
          </cell>
        </row>
        <row r="1984">
          <cell r="A1984" t="str">
            <v>M48020</v>
          </cell>
          <cell r="B1984" t="str">
            <v>02.950.5000</v>
          </cell>
        </row>
        <row r="1985">
          <cell r="A1985" t="str">
            <v>M48030</v>
          </cell>
          <cell r="B1985" t="str">
            <v>03.100.4000</v>
          </cell>
        </row>
        <row r="1986">
          <cell r="A1986" t="str">
            <v>M50000</v>
          </cell>
          <cell r="B1986" t="str">
            <v>03.100.4000</v>
          </cell>
        </row>
        <row r="1987">
          <cell r="A1987" t="str">
            <v>M50020</v>
          </cell>
          <cell r="B1987" t="str">
            <v>03.100.4000</v>
          </cell>
        </row>
        <row r="1988">
          <cell r="A1988" t="str">
            <v>M50030</v>
          </cell>
          <cell r="B1988" t="str">
            <v>03.100.4000</v>
          </cell>
        </row>
        <row r="1989">
          <cell r="A1989" t="str">
            <v>M50031</v>
          </cell>
          <cell r="B1989" t="str">
            <v>03.100.4000</v>
          </cell>
        </row>
        <row r="1990">
          <cell r="A1990" t="str">
            <v>M50051</v>
          </cell>
          <cell r="B1990" t="str">
            <v>03.990.1000</v>
          </cell>
        </row>
        <row r="1991">
          <cell r="A1991" t="str">
            <v>M50052</v>
          </cell>
          <cell r="B1991" t="str">
            <v>03.990.1000</v>
          </cell>
        </row>
        <row r="1992">
          <cell r="A1992" t="str">
            <v>M50053</v>
          </cell>
          <cell r="B1992" t="str">
            <v>03.990.1000</v>
          </cell>
        </row>
        <row r="1993">
          <cell r="A1993" t="str">
            <v>M50054</v>
          </cell>
          <cell r="B1993" t="str">
            <v>03.100.1000</v>
          </cell>
        </row>
        <row r="1994">
          <cell r="A1994" t="str">
            <v>M50055</v>
          </cell>
          <cell r="B1994" t="str">
            <v>03.100.4000</v>
          </cell>
        </row>
        <row r="1995">
          <cell r="A1995" t="str">
            <v>M50056</v>
          </cell>
          <cell r="B1995" t="str">
            <v>03.100.4000</v>
          </cell>
        </row>
        <row r="1996">
          <cell r="A1996" t="str">
            <v>M50061</v>
          </cell>
          <cell r="B1996" t="str">
            <v>03.100.4000</v>
          </cell>
        </row>
        <row r="1997">
          <cell r="A1997" t="str">
            <v>M50062</v>
          </cell>
          <cell r="B1997" t="str">
            <v>03.100.4000</v>
          </cell>
        </row>
        <row r="1998">
          <cell r="A1998" t="str">
            <v>M50064</v>
          </cell>
          <cell r="B1998" t="str">
            <v>03.990.1000</v>
          </cell>
        </row>
        <row r="1999">
          <cell r="A1999" t="str">
            <v>M50065</v>
          </cell>
          <cell r="B1999" t="str">
            <v>03.990.1000</v>
          </cell>
        </row>
        <row r="2000">
          <cell r="A2000" t="str">
            <v>M51001</v>
          </cell>
          <cell r="B2000" t="str">
            <v>03.900.1000</v>
          </cell>
        </row>
        <row r="2001">
          <cell r="A2001" t="str">
            <v>M51002</v>
          </cell>
          <cell r="B2001" t="str">
            <v>03.990.1000</v>
          </cell>
        </row>
        <row r="2002">
          <cell r="A2002" t="str">
            <v>M51003</v>
          </cell>
          <cell r="B2002" t="str">
            <v>03.990.1000</v>
          </cell>
        </row>
        <row r="2003">
          <cell r="A2003" t="str">
            <v>M51004</v>
          </cell>
          <cell r="B2003" t="str">
            <v>03.900.1000</v>
          </cell>
        </row>
        <row r="2004">
          <cell r="A2004" t="str">
            <v>M51005</v>
          </cell>
          <cell r="B2004" t="str">
            <v>03.990.1000</v>
          </cell>
        </row>
        <row r="2005">
          <cell r="A2005" t="str">
            <v>M51006</v>
          </cell>
          <cell r="B2005" t="str">
            <v>03.990.1000</v>
          </cell>
        </row>
        <row r="2006">
          <cell r="A2006" t="str">
            <v>M51007</v>
          </cell>
          <cell r="B2006" t="str">
            <v>03.900</v>
          </cell>
        </row>
        <row r="2007">
          <cell r="A2007" t="str">
            <v>M51008</v>
          </cell>
          <cell r="B2007" t="str">
            <v>03.990.1000</v>
          </cell>
        </row>
        <row r="2008">
          <cell r="A2008" t="str">
            <v>M51009</v>
          </cell>
          <cell r="B2008" t="str">
            <v>03.800.4000</v>
          </cell>
        </row>
        <row r="2009">
          <cell r="A2009" t="str">
            <v>M51010</v>
          </cell>
          <cell r="B2009" t="str">
            <v>03.990.1000</v>
          </cell>
        </row>
        <row r="2010">
          <cell r="A2010" t="str">
            <v>M51011</v>
          </cell>
          <cell r="B2010" t="str">
            <v>03.900.1000</v>
          </cell>
        </row>
        <row r="2011">
          <cell r="A2011" t="str">
            <v>M51012</v>
          </cell>
          <cell r="B2011" t="str">
            <v>03.900.2000</v>
          </cell>
        </row>
        <row r="2012">
          <cell r="A2012" t="str">
            <v>M51013</v>
          </cell>
          <cell r="B2012" t="str">
            <v>03.990.1000</v>
          </cell>
        </row>
        <row r="2013">
          <cell r="A2013" t="str">
            <v>M51014</v>
          </cell>
          <cell r="B2013" t="str">
            <v>03.990.1000</v>
          </cell>
        </row>
        <row r="2014">
          <cell r="A2014" t="str">
            <v>M51015</v>
          </cell>
          <cell r="B2014" t="str">
            <v>03.900.2000</v>
          </cell>
        </row>
        <row r="2015">
          <cell r="A2015" t="str">
            <v>M51016</v>
          </cell>
          <cell r="B2015" t="str">
            <v>03.990.1000</v>
          </cell>
        </row>
        <row r="2016">
          <cell r="A2016" t="str">
            <v>M51017</v>
          </cell>
          <cell r="B2016" t="str">
            <v>03.900</v>
          </cell>
        </row>
        <row r="2017">
          <cell r="A2017" t="str">
            <v>M51018</v>
          </cell>
          <cell r="B2017" t="str">
            <v>03.900.2000</v>
          </cell>
        </row>
        <row r="2018">
          <cell r="A2018" t="str">
            <v>M51019</v>
          </cell>
          <cell r="B2018" t="str">
            <v>03.900</v>
          </cell>
        </row>
        <row r="2019">
          <cell r="A2019" t="str">
            <v>M52010</v>
          </cell>
          <cell r="B2019" t="str">
            <v>03.900.2000</v>
          </cell>
        </row>
        <row r="2020">
          <cell r="A2020" t="str">
            <v>M52020</v>
          </cell>
          <cell r="B2020" t="str">
            <v>03.900.2000</v>
          </cell>
        </row>
        <row r="2021">
          <cell r="A2021" t="str">
            <v>M53001</v>
          </cell>
          <cell r="B2021" t="str">
            <v>03.720.2000</v>
          </cell>
        </row>
        <row r="2022">
          <cell r="A2022" t="str">
            <v>M54010</v>
          </cell>
          <cell r="B2022" t="str">
            <v>03.720</v>
          </cell>
        </row>
        <row r="2023">
          <cell r="A2023" t="str">
            <v>M54011</v>
          </cell>
          <cell r="B2023" t="str">
            <v>04.500.3000</v>
          </cell>
        </row>
        <row r="2024">
          <cell r="A2024">
            <v>0</v>
          </cell>
          <cell r="B2024">
            <v>0</v>
          </cell>
        </row>
        <row r="2025">
          <cell r="A2025">
            <v>0</v>
          </cell>
          <cell r="B2025">
            <v>0</v>
          </cell>
        </row>
        <row r="2026">
          <cell r="A2026" t="str">
            <v>M55001</v>
          </cell>
          <cell r="B2026" t="str">
            <v>03.900</v>
          </cell>
        </row>
        <row r="2027">
          <cell r="A2027" t="str">
            <v>M55002</v>
          </cell>
          <cell r="B2027" t="str">
            <v>03.900</v>
          </cell>
        </row>
        <row r="2028">
          <cell r="A2028" t="str">
            <v>M55003</v>
          </cell>
          <cell r="B2028" t="str">
            <v>03.900.2000</v>
          </cell>
        </row>
        <row r="2029">
          <cell r="A2029" t="str">
            <v>M55100</v>
          </cell>
          <cell r="B2029" t="str">
            <v>03.900.1000</v>
          </cell>
        </row>
        <row r="2030">
          <cell r="A2030" t="str">
            <v>M55200</v>
          </cell>
          <cell r="B2030" t="str">
            <v>03.900</v>
          </cell>
        </row>
        <row r="2031">
          <cell r="A2031" t="str">
            <v>M55800</v>
          </cell>
          <cell r="B2031" t="str">
            <v>03.900.1000</v>
          </cell>
        </row>
        <row r="2032">
          <cell r="A2032" t="str">
            <v>M55900</v>
          </cell>
          <cell r="B2032" t="str">
            <v>03.900</v>
          </cell>
        </row>
        <row r="2033">
          <cell r="A2033" t="str">
            <v>M60010</v>
          </cell>
          <cell r="B2033" t="str">
            <v>02.900.2000</v>
          </cell>
        </row>
        <row r="2034">
          <cell r="A2034" t="str">
            <v>M60020</v>
          </cell>
          <cell r="B2034" t="str">
            <v>02.990.1000</v>
          </cell>
        </row>
        <row r="2035">
          <cell r="A2035" t="str">
            <v>M60030</v>
          </cell>
          <cell r="B2035" t="str">
            <v>02.990.1000</v>
          </cell>
        </row>
        <row r="2036">
          <cell r="A2036" t="str">
            <v>M60040</v>
          </cell>
          <cell r="B2036" t="str">
            <v>02.990.1000</v>
          </cell>
        </row>
        <row r="2037">
          <cell r="A2037" t="str">
            <v>M60050</v>
          </cell>
          <cell r="B2037" t="str">
            <v>02.990.1000</v>
          </cell>
        </row>
        <row r="2038">
          <cell r="A2038" t="str">
            <v>M60060</v>
          </cell>
          <cell r="B2038" t="str">
            <v>02.990.1000</v>
          </cell>
        </row>
        <row r="2039">
          <cell r="A2039" t="str">
            <v>M61010</v>
          </cell>
          <cell r="B2039" t="str">
            <v>02.990.1000</v>
          </cell>
        </row>
        <row r="2040">
          <cell r="A2040" t="str">
            <v>M61020</v>
          </cell>
          <cell r="B2040" t="str">
            <v>03.990.1000</v>
          </cell>
        </row>
        <row r="2041">
          <cell r="A2041" t="str">
            <v>M61030</v>
          </cell>
          <cell r="B2041" t="str">
            <v>03.990.1000</v>
          </cell>
        </row>
        <row r="2042">
          <cell r="A2042" t="str">
            <v>M61040</v>
          </cell>
          <cell r="B2042" t="str">
            <v>03.990.1000</v>
          </cell>
        </row>
        <row r="2043">
          <cell r="A2043" t="str">
            <v>M62010</v>
          </cell>
          <cell r="B2043" t="str">
            <v>03.300</v>
          </cell>
        </row>
        <row r="2044">
          <cell r="A2044" t="str">
            <v>M62020</v>
          </cell>
          <cell r="B2044" t="str">
            <v>03.300</v>
          </cell>
        </row>
        <row r="2045">
          <cell r="A2045" t="str">
            <v>M62030</v>
          </cell>
          <cell r="B2045" t="str">
            <v>03.300</v>
          </cell>
        </row>
        <row r="2046">
          <cell r="A2046" t="str">
            <v>M62040</v>
          </cell>
          <cell r="B2046" t="str">
            <v>03.300</v>
          </cell>
        </row>
        <row r="2047">
          <cell r="A2047" t="str">
            <v>M62044</v>
          </cell>
          <cell r="B2047" t="str">
            <v>03.300</v>
          </cell>
        </row>
        <row r="2048">
          <cell r="A2048" t="str">
            <v>M62356</v>
          </cell>
          <cell r="B2048" t="str">
            <v>03.300</v>
          </cell>
        </row>
        <row r="2049">
          <cell r="A2049" t="str">
            <v>M63010</v>
          </cell>
          <cell r="B2049" t="str">
            <v>03.300.3000</v>
          </cell>
        </row>
        <row r="2050">
          <cell r="A2050" t="str">
            <v>M63020</v>
          </cell>
          <cell r="B2050" t="str">
            <v>03.990.1000</v>
          </cell>
        </row>
        <row r="2051">
          <cell r="A2051" t="str">
            <v>M63030</v>
          </cell>
          <cell r="B2051" t="str">
            <v>03.990.1000</v>
          </cell>
        </row>
        <row r="2052">
          <cell r="A2052" t="str">
            <v>M63040</v>
          </cell>
          <cell r="B2052" t="str">
            <v>03.990.1000</v>
          </cell>
        </row>
        <row r="2053">
          <cell r="A2053" t="str">
            <v>M64010</v>
          </cell>
          <cell r="B2053" t="str">
            <v>03.990.1000</v>
          </cell>
        </row>
        <row r="2054">
          <cell r="A2054" t="str">
            <v>M64020</v>
          </cell>
          <cell r="B2054" t="str">
            <v>03.990.1000</v>
          </cell>
        </row>
        <row r="2055">
          <cell r="A2055" t="str">
            <v>M67010</v>
          </cell>
          <cell r="B2055" t="str">
            <v>03.990.1000</v>
          </cell>
        </row>
        <row r="2056">
          <cell r="A2056" t="str">
            <v>M68010</v>
          </cell>
          <cell r="B2056" t="str">
            <v>02.990.1000</v>
          </cell>
        </row>
        <row r="2057">
          <cell r="A2057" t="str">
            <v>M69001</v>
          </cell>
          <cell r="B2057" t="str">
            <v>02.950.3000</v>
          </cell>
        </row>
        <row r="2058">
          <cell r="A2058" t="str">
            <v>M69010</v>
          </cell>
          <cell r="B2058" t="str">
            <v>02.950.3000</v>
          </cell>
        </row>
        <row r="2059">
          <cell r="A2059" t="str">
            <v>M69020</v>
          </cell>
          <cell r="B2059" t="str">
            <v>02.950.3000</v>
          </cell>
        </row>
        <row r="2060">
          <cell r="A2060" t="str">
            <v>M70010</v>
          </cell>
          <cell r="B2060" t="str">
            <v>03.990.1000</v>
          </cell>
        </row>
        <row r="2061">
          <cell r="A2061" t="str">
            <v>M70100</v>
          </cell>
          <cell r="B2061" t="str">
            <v>03.990.1000</v>
          </cell>
        </row>
        <row r="2062">
          <cell r="A2062" t="str">
            <v>M71001</v>
          </cell>
          <cell r="B2062" t="str">
            <v>03.100.4000</v>
          </cell>
        </row>
        <row r="2063">
          <cell r="A2063" t="str">
            <v>M71002</v>
          </cell>
          <cell r="B2063" t="str">
            <v>03.100.4000</v>
          </cell>
        </row>
        <row r="2064">
          <cell r="A2064" t="str">
            <v>M71003</v>
          </cell>
          <cell r="B2064" t="str">
            <v>03.100.4000</v>
          </cell>
        </row>
        <row r="2065">
          <cell r="A2065" t="str">
            <v>M71004</v>
          </cell>
          <cell r="B2065" t="str">
            <v>03.100.4000</v>
          </cell>
        </row>
        <row r="2066">
          <cell r="A2066" t="str">
            <v>M71005</v>
          </cell>
          <cell r="B2066" t="str">
            <v>02.800.6000</v>
          </cell>
        </row>
        <row r="2067">
          <cell r="A2067" t="str">
            <v>M71006</v>
          </cell>
          <cell r="B2067" t="str">
            <v>05.015</v>
          </cell>
        </row>
        <row r="2068">
          <cell r="A2068" t="str">
            <v>M71007</v>
          </cell>
          <cell r="B2068" t="str">
            <v>02.800.6000</v>
          </cell>
        </row>
        <row r="2069">
          <cell r="A2069" t="str">
            <v>M71008</v>
          </cell>
          <cell r="B2069" t="str">
            <v>02.800.6000</v>
          </cell>
        </row>
        <row r="2070">
          <cell r="A2070" t="str">
            <v>M71009</v>
          </cell>
          <cell r="B2070" t="str">
            <v>02.800.6000</v>
          </cell>
        </row>
        <row r="2071">
          <cell r="A2071" t="str">
            <v>M71010</v>
          </cell>
          <cell r="B2071" t="str">
            <v>02.800.6000</v>
          </cell>
        </row>
        <row r="2072">
          <cell r="A2072" t="str">
            <v>M77001</v>
          </cell>
          <cell r="B2072" t="str">
            <v>03.990.1000</v>
          </cell>
        </row>
        <row r="2073">
          <cell r="A2073" t="str">
            <v>M77002</v>
          </cell>
          <cell r="B2073" t="str">
            <v>03.990.1000</v>
          </cell>
        </row>
        <row r="2074">
          <cell r="A2074" t="str">
            <v>M77003</v>
          </cell>
          <cell r="B2074" t="str">
            <v>03.990.1000</v>
          </cell>
        </row>
        <row r="2075">
          <cell r="A2075" t="str">
            <v>M77004</v>
          </cell>
          <cell r="B2075" t="str">
            <v>03.990.1000</v>
          </cell>
        </row>
        <row r="2076">
          <cell r="A2076" t="str">
            <v>M99</v>
          </cell>
          <cell r="B2076" t="str">
            <v>03.990.1000</v>
          </cell>
        </row>
        <row r="2077">
          <cell r="A2077" t="str">
            <v>M99001</v>
          </cell>
          <cell r="B2077" t="str">
            <v>03.990.1000</v>
          </cell>
        </row>
        <row r="2078">
          <cell r="A2078" t="str">
            <v>MA1001</v>
          </cell>
          <cell r="B2078" t="str">
            <v>03.990.1000</v>
          </cell>
        </row>
        <row r="2079">
          <cell r="A2079" t="str">
            <v>MT1001</v>
          </cell>
          <cell r="B2079" t="str">
            <v>03.990.1000</v>
          </cell>
        </row>
        <row r="2080">
          <cell r="A2080" t="str">
            <v>NONE</v>
          </cell>
          <cell r="B2080" t="str">
            <v>03.200.1000</v>
          </cell>
        </row>
        <row r="2081">
          <cell r="A2081" t="str">
            <v>P00001</v>
          </cell>
          <cell r="B2081" t="str">
            <v>02.990.1000</v>
          </cell>
        </row>
        <row r="2082">
          <cell r="A2082" t="str">
            <v>P00002</v>
          </cell>
          <cell r="B2082" t="str">
            <v>07.200.1000</v>
          </cell>
        </row>
        <row r="2083">
          <cell r="A2083" t="str">
            <v>P00003</v>
          </cell>
          <cell r="B2083" t="str">
            <v>07.200.1000</v>
          </cell>
        </row>
        <row r="2084">
          <cell r="A2084">
            <v>0</v>
          </cell>
          <cell r="B2084" t="str">
            <v>01.200.4000</v>
          </cell>
        </row>
        <row r="2085">
          <cell r="A2085" t="str">
            <v>P00007</v>
          </cell>
          <cell r="B2085" t="str">
            <v>05.015</v>
          </cell>
        </row>
        <row r="2086">
          <cell r="A2086" t="str">
            <v>P00008</v>
          </cell>
          <cell r="B2086" t="str">
            <v>02.990.1000</v>
          </cell>
        </row>
        <row r="2087">
          <cell r="A2087" t="str">
            <v>P00020</v>
          </cell>
          <cell r="B2087" t="str">
            <v>02.990.1000</v>
          </cell>
        </row>
        <row r="2088">
          <cell r="A2088" t="str">
            <v>P00901</v>
          </cell>
          <cell r="B2088" t="str">
            <v>02.990.1000</v>
          </cell>
        </row>
        <row r="2089">
          <cell r="A2089" t="str">
            <v>P00902</v>
          </cell>
          <cell r="B2089" t="str">
            <v>02.990.1000</v>
          </cell>
        </row>
        <row r="2090">
          <cell r="A2090" t="str">
            <v>P01001</v>
          </cell>
          <cell r="B2090" t="str">
            <v>02.800.5000</v>
          </cell>
        </row>
        <row r="2091">
          <cell r="A2091" t="str">
            <v>P01050</v>
          </cell>
          <cell r="B2091" t="str">
            <v>02.800.5000</v>
          </cell>
        </row>
        <row r="2092">
          <cell r="A2092" t="str">
            <v>P01055</v>
          </cell>
          <cell r="B2092" t="str">
            <v>02.800.5000</v>
          </cell>
        </row>
        <row r="2093">
          <cell r="A2093" t="str">
            <v>P01100</v>
          </cell>
          <cell r="B2093" t="str">
            <v>02.800.5000</v>
          </cell>
        </row>
        <row r="2094">
          <cell r="A2094" t="str">
            <v>P01125</v>
          </cell>
          <cell r="B2094" t="str">
            <v>02.800.5000</v>
          </cell>
        </row>
        <row r="2095">
          <cell r="A2095" t="str">
            <v>P01150</v>
          </cell>
          <cell r="B2095" t="str">
            <v>02.800.5000</v>
          </cell>
        </row>
        <row r="2096">
          <cell r="A2096" t="str">
            <v>P01200</v>
          </cell>
          <cell r="B2096" t="str">
            <v>02.800.5000</v>
          </cell>
        </row>
        <row r="2097">
          <cell r="A2097" t="str">
            <v>P01250</v>
          </cell>
          <cell r="B2097" t="str">
            <v>02.800.5000</v>
          </cell>
        </row>
        <row r="2098">
          <cell r="A2098" t="str">
            <v>P01310</v>
          </cell>
          <cell r="B2098" t="str">
            <v>02.800.5000</v>
          </cell>
        </row>
        <row r="2099">
          <cell r="A2099" t="str">
            <v>P02001</v>
          </cell>
          <cell r="B2099" t="str">
            <v>04.500.1000</v>
          </cell>
        </row>
        <row r="2100">
          <cell r="A2100" t="str">
            <v>P03001</v>
          </cell>
          <cell r="B2100" t="str">
            <v>04.500.1000</v>
          </cell>
        </row>
        <row r="2101">
          <cell r="A2101" t="str">
            <v>P04001</v>
          </cell>
          <cell r="B2101" t="str">
            <v>02.990.1000</v>
          </cell>
        </row>
        <row r="2102">
          <cell r="A2102" t="str">
            <v>P04002</v>
          </cell>
          <cell r="B2102" t="str">
            <v>02.800.1000</v>
          </cell>
        </row>
        <row r="2103">
          <cell r="A2103" t="str">
            <v>P04003</v>
          </cell>
          <cell r="B2103" t="str">
            <v>02.800.1000</v>
          </cell>
        </row>
        <row r="2104">
          <cell r="A2104" t="str">
            <v>P05010</v>
          </cell>
          <cell r="B2104" t="str">
            <v>02.800.1000</v>
          </cell>
        </row>
        <row r="2105">
          <cell r="A2105" t="str">
            <v>P05011</v>
          </cell>
          <cell r="B2105" t="str">
            <v>02.990.1000</v>
          </cell>
        </row>
        <row r="2106">
          <cell r="A2106" t="str">
            <v>P05012</v>
          </cell>
          <cell r="B2106" t="str">
            <v>02.800.1000</v>
          </cell>
        </row>
        <row r="2107">
          <cell r="A2107" t="str">
            <v>P05020</v>
          </cell>
          <cell r="B2107" t="str">
            <v>02.700.3000</v>
          </cell>
        </row>
        <row r="2108">
          <cell r="A2108" t="str">
            <v>P05021</v>
          </cell>
          <cell r="B2108" t="str">
            <v>02.800.1000</v>
          </cell>
        </row>
        <row r="2109">
          <cell r="A2109" t="str">
            <v>P05030</v>
          </cell>
          <cell r="B2109" t="str">
            <v>02.700.3000</v>
          </cell>
        </row>
        <row r="2110">
          <cell r="A2110" t="str">
            <v>P05031</v>
          </cell>
          <cell r="B2110" t="str">
            <v>02.700.3000</v>
          </cell>
        </row>
        <row r="2111">
          <cell r="A2111" t="str">
            <v>P05032</v>
          </cell>
          <cell r="B2111" t="str">
            <v>02.700.3000</v>
          </cell>
        </row>
        <row r="2112">
          <cell r="A2112" t="str">
            <v>P05033</v>
          </cell>
          <cell r="B2112" t="str">
            <v>02.990.1000</v>
          </cell>
        </row>
        <row r="2113">
          <cell r="A2113" t="str">
            <v>P05040</v>
          </cell>
          <cell r="B2113" t="str">
            <v>02.950.4000</v>
          </cell>
        </row>
        <row r="2114">
          <cell r="A2114" t="str">
            <v>P05041</v>
          </cell>
          <cell r="B2114" t="str">
            <v>02.950.4000</v>
          </cell>
        </row>
        <row r="2115">
          <cell r="A2115" t="str">
            <v>P05050</v>
          </cell>
          <cell r="B2115" t="str">
            <v>02.800.1000</v>
          </cell>
        </row>
        <row r="2116">
          <cell r="A2116" t="str">
            <v>P05060</v>
          </cell>
          <cell r="B2116" t="str">
            <v>02.990.1000</v>
          </cell>
        </row>
        <row r="2117">
          <cell r="A2117" t="str">
            <v>P05070</v>
          </cell>
          <cell r="B2117" t="str">
            <v>02.700.1000</v>
          </cell>
        </row>
        <row r="2118">
          <cell r="A2118">
            <v>0</v>
          </cell>
          <cell r="B2118" t="str">
            <v>02.990.1000</v>
          </cell>
        </row>
        <row r="2119">
          <cell r="A2119">
            <v>0</v>
          </cell>
          <cell r="B2119" t="str">
            <v>02.400.8000</v>
          </cell>
        </row>
        <row r="2120">
          <cell r="A2120" t="str">
            <v>P06001</v>
          </cell>
          <cell r="B2120" t="str">
            <v>02.800.9000</v>
          </cell>
        </row>
        <row r="2121">
          <cell r="A2121" t="str">
            <v>P06020</v>
          </cell>
          <cell r="B2121" t="str">
            <v>02.800.9000</v>
          </cell>
        </row>
        <row r="2122">
          <cell r="A2122" t="str">
            <v>P06030</v>
          </cell>
          <cell r="B2122" t="str">
            <v>02.800.9000</v>
          </cell>
        </row>
        <row r="2123">
          <cell r="A2123" t="str">
            <v>P06040</v>
          </cell>
          <cell r="B2123" t="str">
            <v>02.800.9000</v>
          </cell>
        </row>
        <row r="2124">
          <cell r="A2124" t="str">
            <v>P06050</v>
          </cell>
          <cell r="B2124" t="str">
            <v>02.800.1000</v>
          </cell>
        </row>
        <row r="2125">
          <cell r="A2125" t="str">
            <v>P06051</v>
          </cell>
          <cell r="B2125" t="str">
            <v>02.800.1000</v>
          </cell>
        </row>
        <row r="2126">
          <cell r="A2126" t="str">
            <v>P06055</v>
          </cell>
          <cell r="B2126" t="str">
            <v>02.800.9000</v>
          </cell>
        </row>
        <row r="2127">
          <cell r="A2127" t="str">
            <v>P06060</v>
          </cell>
          <cell r="B2127" t="str">
            <v>02.800.9000</v>
          </cell>
        </row>
        <row r="2128">
          <cell r="A2128" t="str">
            <v>P06070</v>
          </cell>
          <cell r="B2128" t="str">
            <v>02.800.9000</v>
          </cell>
        </row>
        <row r="2129">
          <cell r="A2129">
            <v>0</v>
          </cell>
          <cell r="B2129" t="str">
            <v>02.950.1000</v>
          </cell>
        </row>
        <row r="2130">
          <cell r="A2130" t="str">
            <v>P07001</v>
          </cell>
          <cell r="B2130" t="str">
            <v>02.990.1000</v>
          </cell>
        </row>
        <row r="2131">
          <cell r="A2131" t="str">
            <v>P07002</v>
          </cell>
          <cell r="B2131" t="str">
            <v>02.990.1000</v>
          </cell>
        </row>
        <row r="2132">
          <cell r="A2132" t="str">
            <v>P07070</v>
          </cell>
          <cell r="B2132" t="str">
            <v>02.700.1000</v>
          </cell>
        </row>
        <row r="2133">
          <cell r="A2133" t="str">
            <v>P07071</v>
          </cell>
          <cell r="B2133" t="str">
            <v>02.700.1000</v>
          </cell>
        </row>
        <row r="2134">
          <cell r="A2134" t="str">
            <v>P08001</v>
          </cell>
          <cell r="B2134" t="str">
            <v>02.400.7000</v>
          </cell>
        </row>
        <row r="2135">
          <cell r="A2135" t="str">
            <v>P08002</v>
          </cell>
          <cell r="B2135" t="str">
            <v>02.950.4000</v>
          </cell>
        </row>
        <row r="2136">
          <cell r="A2136" t="str">
            <v>P08003</v>
          </cell>
          <cell r="B2136" t="str">
            <v>02.950.4000</v>
          </cell>
        </row>
        <row r="2137">
          <cell r="A2137" t="str">
            <v>P08004</v>
          </cell>
          <cell r="B2137" t="str">
            <v>02.950.4000</v>
          </cell>
        </row>
        <row r="2138">
          <cell r="A2138" t="str">
            <v>P11001</v>
          </cell>
          <cell r="B2138" t="str">
            <v>02.990.1000</v>
          </cell>
        </row>
        <row r="2139">
          <cell r="A2139" t="str">
            <v>P12001</v>
          </cell>
          <cell r="B2139" t="str">
            <v>02.800.7000</v>
          </cell>
        </row>
        <row r="2140">
          <cell r="A2140" t="str">
            <v>P12002</v>
          </cell>
          <cell r="B2140" t="str">
            <v>02.800.7000</v>
          </cell>
        </row>
        <row r="2141">
          <cell r="A2141" t="str">
            <v>P12003</v>
          </cell>
          <cell r="B2141" t="str">
            <v>02.800.7000</v>
          </cell>
        </row>
        <row r="2142">
          <cell r="A2142" t="str">
            <v>P12004</v>
          </cell>
          <cell r="B2142" t="str">
            <v>02.400.6000</v>
          </cell>
        </row>
        <row r="2143">
          <cell r="A2143" t="str">
            <v>P12940</v>
          </cell>
          <cell r="B2143" t="str">
            <v>02.800.7000</v>
          </cell>
        </row>
        <row r="2144">
          <cell r="A2144" t="str">
            <v>P12941</v>
          </cell>
          <cell r="B2144" t="str">
            <v>02.800.7000</v>
          </cell>
        </row>
        <row r="2145">
          <cell r="A2145" t="str">
            <v>P13</v>
          </cell>
          <cell r="B2145" t="str">
            <v>02.500.1000</v>
          </cell>
        </row>
        <row r="2146">
          <cell r="A2146" t="str">
            <v>P13010</v>
          </cell>
          <cell r="B2146" t="str">
            <v>02.500.1000</v>
          </cell>
        </row>
        <row r="2147">
          <cell r="A2147" t="str">
            <v>P13020</v>
          </cell>
          <cell r="B2147" t="str">
            <v>02.500.1000</v>
          </cell>
        </row>
        <row r="2148">
          <cell r="A2148" t="str">
            <v>P13030</v>
          </cell>
          <cell r="B2148" t="str">
            <v>02.500.1000</v>
          </cell>
        </row>
        <row r="2149">
          <cell r="A2149" t="str">
            <v>P13040</v>
          </cell>
          <cell r="B2149" t="str">
            <v>02.500.1000</v>
          </cell>
        </row>
        <row r="2150">
          <cell r="A2150" t="str">
            <v>P13045</v>
          </cell>
          <cell r="B2150" t="str">
            <v>02.500.1000</v>
          </cell>
        </row>
        <row r="2151">
          <cell r="A2151" t="str">
            <v>P13050</v>
          </cell>
          <cell r="B2151" t="str">
            <v>02.500.1000</v>
          </cell>
        </row>
        <row r="2152">
          <cell r="A2152" t="str">
            <v>P13100</v>
          </cell>
          <cell r="B2152" t="str">
            <v>02.500.2000</v>
          </cell>
        </row>
        <row r="2153">
          <cell r="A2153" t="str">
            <v>P13150</v>
          </cell>
          <cell r="B2153" t="str">
            <v>02.990.1000</v>
          </cell>
        </row>
        <row r="2154">
          <cell r="A2154" t="str">
            <v>P13160</v>
          </cell>
          <cell r="B2154" t="str">
            <v>02.990.1000</v>
          </cell>
        </row>
        <row r="2155">
          <cell r="A2155" t="str">
            <v>P13170</v>
          </cell>
          <cell r="B2155" t="str">
            <v>02.500.2000</v>
          </cell>
        </row>
        <row r="2156">
          <cell r="A2156" t="str">
            <v>P13180</v>
          </cell>
          <cell r="B2156" t="str">
            <v>02.990.1000</v>
          </cell>
        </row>
        <row r="2157">
          <cell r="A2157" t="str">
            <v>P13190</v>
          </cell>
          <cell r="B2157" t="str">
            <v>02.500.2000</v>
          </cell>
        </row>
        <row r="2158">
          <cell r="A2158" t="str">
            <v>P14010</v>
          </cell>
          <cell r="B2158" t="str">
            <v>02.800.1000</v>
          </cell>
        </row>
        <row r="2159">
          <cell r="A2159" t="str">
            <v>P14020</v>
          </cell>
          <cell r="B2159" t="str">
            <v>02.800.1000</v>
          </cell>
        </row>
        <row r="2160">
          <cell r="A2160" t="str">
            <v>P14030</v>
          </cell>
          <cell r="B2160" t="str">
            <v>02.800.1000</v>
          </cell>
        </row>
        <row r="2161">
          <cell r="A2161" t="str">
            <v>P14040</v>
          </cell>
          <cell r="B2161" t="str">
            <v>02.800.1000</v>
          </cell>
        </row>
        <row r="2162">
          <cell r="A2162" t="str">
            <v>P14050</v>
          </cell>
          <cell r="B2162" t="str">
            <v>02.800.1000</v>
          </cell>
        </row>
        <row r="2163">
          <cell r="A2163" t="str">
            <v>P14060</v>
          </cell>
          <cell r="B2163" t="str">
            <v>02.800.1000</v>
          </cell>
        </row>
        <row r="2164">
          <cell r="A2164" t="str">
            <v>P14070</v>
          </cell>
          <cell r="B2164" t="str">
            <v>02.800.1000</v>
          </cell>
        </row>
        <row r="2165">
          <cell r="A2165" t="str">
            <v>P14080</v>
          </cell>
          <cell r="B2165" t="str">
            <v>02.800.1000</v>
          </cell>
        </row>
        <row r="2166">
          <cell r="A2166" t="str">
            <v>P14090</v>
          </cell>
          <cell r="B2166" t="str">
            <v>02.800.1000</v>
          </cell>
        </row>
        <row r="2167">
          <cell r="A2167">
            <v>0</v>
          </cell>
          <cell r="B2167" t="str">
            <v>02.800.1000</v>
          </cell>
        </row>
        <row r="2168">
          <cell r="A2168" t="str">
            <v>P14100</v>
          </cell>
          <cell r="B2168" t="str">
            <v>02.800.1000</v>
          </cell>
        </row>
        <row r="2169">
          <cell r="A2169" t="str">
            <v>P14110</v>
          </cell>
          <cell r="B2169" t="str">
            <v>02.800.1000</v>
          </cell>
        </row>
        <row r="2170">
          <cell r="A2170" t="str">
            <v>P14120</v>
          </cell>
          <cell r="B2170" t="str">
            <v>02.800.1000</v>
          </cell>
        </row>
        <row r="2171">
          <cell r="A2171" t="str">
            <v>P15001</v>
          </cell>
          <cell r="B2171" t="str">
            <v>02.800.1000</v>
          </cell>
        </row>
        <row r="2172">
          <cell r="A2172" t="str">
            <v>P15010</v>
          </cell>
          <cell r="B2172" t="str">
            <v>02.800.1000</v>
          </cell>
        </row>
        <row r="2173">
          <cell r="A2173" t="str">
            <v>P15020</v>
          </cell>
          <cell r="B2173" t="str">
            <v>02.800.1000</v>
          </cell>
        </row>
        <row r="2174">
          <cell r="A2174" t="str">
            <v>P15030</v>
          </cell>
          <cell r="B2174" t="str">
            <v>02.800.1000</v>
          </cell>
        </row>
        <row r="2175">
          <cell r="A2175" t="str">
            <v>P15040</v>
          </cell>
          <cell r="B2175" t="str">
            <v>02.800.1000</v>
          </cell>
        </row>
        <row r="2176">
          <cell r="A2176" t="str">
            <v>P15050</v>
          </cell>
          <cell r="B2176" t="str">
            <v>02.800.1000</v>
          </cell>
        </row>
        <row r="2177">
          <cell r="A2177" t="str">
            <v>P15060</v>
          </cell>
          <cell r="B2177" t="str">
            <v>02.800.1000</v>
          </cell>
        </row>
        <row r="2178">
          <cell r="A2178" t="str">
            <v>P15100</v>
          </cell>
          <cell r="B2178" t="str">
            <v>02.800.1000</v>
          </cell>
        </row>
        <row r="2179">
          <cell r="A2179" t="str">
            <v>P15110</v>
          </cell>
          <cell r="B2179" t="str">
            <v>02.800.1000</v>
          </cell>
        </row>
        <row r="2180">
          <cell r="A2180" t="str">
            <v>P16010</v>
          </cell>
          <cell r="B2180" t="str">
            <v>02.800.8000</v>
          </cell>
        </row>
        <row r="2181">
          <cell r="A2181" t="str">
            <v>P16020</v>
          </cell>
          <cell r="B2181" t="str">
            <v>02.800.8000</v>
          </cell>
        </row>
        <row r="2182">
          <cell r="A2182" t="str">
            <v>P16030</v>
          </cell>
          <cell r="B2182" t="str">
            <v>02.800.8000</v>
          </cell>
        </row>
        <row r="2183">
          <cell r="A2183" t="str">
            <v>P16040</v>
          </cell>
          <cell r="B2183" t="str">
            <v>02.990.1000</v>
          </cell>
        </row>
        <row r="2184">
          <cell r="A2184" t="str">
            <v>P16041</v>
          </cell>
          <cell r="B2184" t="str">
            <v>02.990.1000</v>
          </cell>
        </row>
        <row r="2185">
          <cell r="A2185" t="str">
            <v>P17</v>
          </cell>
          <cell r="B2185" t="str">
            <v>02.600.4000</v>
          </cell>
        </row>
        <row r="2186">
          <cell r="A2186" t="str">
            <v>P17001</v>
          </cell>
          <cell r="B2186" t="str">
            <v>02.400.9000</v>
          </cell>
        </row>
        <row r="2187">
          <cell r="A2187" t="str">
            <v>P17010</v>
          </cell>
          <cell r="B2187" t="str">
            <v>02.400.9000</v>
          </cell>
        </row>
        <row r="2188">
          <cell r="A2188" t="str">
            <v>P17020</v>
          </cell>
          <cell r="B2188" t="str">
            <v>02.400.9000</v>
          </cell>
        </row>
        <row r="2189">
          <cell r="A2189" t="str">
            <v>P17030</v>
          </cell>
          <cell r="B2189" t="str">
            <v>02.400.9000</v>
          </cell>
        </row>
        <row r="2190">
          <cell r="A2190" t="str">
            <v>P17040</v>
          </cell>
          <cell r="B2190" t="str">
            <v>02.400.9000</v>
          </cell>
        </row>
        <row r="2191">
          <cell r="A2191" t="str">
            <v>P17050</v>
          </cell>
          <cell r="B2191" t="str">
            <v>02.400.9000</v>
          </cell>
        </row>
        <row r="2192">
          <cell r="A2192" t="str">
            <v>P17060</v>
          </cell>
          <cell r="B2192" t="str">
            <v>02.400.9000</v>
          </cell>
        </row>
        <row r="2193">
          <cell r="A2193" t="str">
            <v>P17070</v>
          </cell>
          <cell r="B2193" t="str">
            <v>02.400.9000</v>
          </cell>
        </row>
        <row r="2194">
          <cell r="A2194" t="str">
            <v>P17080</v>
          </cell>
          <cell r="B2194" t="str">
            <v>02.400.9000</v>
          </cell>
        </row>
        <row r="2195">
          <cell r="A2195" t="str">
            <v>P18010</v>
          </cell>
          <cell r="B2195" t="str">
            <v>02.600.4000</v>
          </cell>
        </row>
        <row r="2196">
          <cell r="A2196" t="str">
            <v>P18020</v>
          </cell>
          <cell r="B2196" t="str">
            <v>02.600.4000</v>
          </cell>
        </row>
        <row r="2197">
          <cell r="A2197" t="str">
            <v>P18030</v>
          </cell>
          <cell r="B2197" t="str">
            <v>02.600.4000</v>
          </cell>
        </row>
        <row r="2198">
          <cell r="A2198" t="str">
            <v>P18040</v>
          </cell>
          <cell r="B2198" t="str">
            <v>02.600.4000</v>
          </cell>
        </row>
        <row r="2199">
          <cell r="A2199" t="str">
            <v>P18050</v>
          </cell>
          <cell r="B2199" t="str">
            <v>02.600.4000</v>
          </cell>
        </row>
        <row r="2200">
          <cell r="A2200" t="str">
            <v>P18060</v>
          </cell>
          <cell r="B2200" t="str">
            <v>02.600.4000</v>
          </cell>
        </row>
        <row r="2201">
          <cell r="A2201" t="str">
            <v>P19010</v>
          </cell>
          <cell r="B2201" t="str">
            <v>02.400.2000</v>
          </cell>
        </row>
        <row r="2202">
          <cell r="A2202" t="str">
            <v>P19020</v>
          </cell>
          <cell r="B2202" t="str">
            <v>02.400.2000</v>
          </cell>
        </row>
        <row r="2203">
          <cell r="A2203" t="str">
            <v>P19030</v>
          </cell>
          <cell r="B2203" t="str">
            <v>02.400.2000</v>
          </cell>
        </row>
        <row r="2204">
          <cell r="A2204" t="str">
            <v>P19040</v>
          </cell>
          <cell r="B2204" t="str">
            <v>02.400.2000</v>
          </cell>
        </row>
        <row r="2205">
          <cell r="A2205" t="str">
            <v>P19050</v>
          </cell>
          <cell r="B2205" t="str">
            <v>02.400.2000</v>
          </cell>
        </row>
        <row r="2206">
          <cell r="A2206" t="str">
            <v>P19060</v>
          </cell>
          <cell r="B2206" t="str">
            <v>02.400.2000</v>
          </cell>
        </row>
        <row r="2207">
          <cell r="A2207" t="str">
            <v>P19070</v>
          </cell>
          <cell r="B2207" t="str">
            <v>02.400.2000</v>
          </cell>
        </row>
        <row r="2208">
          <cell r="A2208" t="str">
            <v>P20010</v>
          </cell>
          <cell r="B2208" t="str">
            <v>02.400.1000</v>
          </cell>
        </row>
        <row r="2209">
          <cell r="A2209" t="str">
            <v>P20015</v>
          </cell>
          <cell r="B2209" t="str">
            <v>02.400.1000</v>
          </cell>
        </row>
        <row r="2210">
          <cell r="A2210" t="str">
            <v>P20020</v>
          </cell>
          <cell r="B2210" t="str">
            <v>02.400.1000</v>
          </cell>
        </row>
        <row r="2211">
          <cell r="A2211" t="str">
            <v>P20050</v>
          </cell>
          <cell r="B2211" t="str">
            <v>02.400.1000</v>
          </cell>
        </row>
        <row r="2212">
          <cell r="A2212" t="str">
            <v>P20060</v>
          </cell>
          <cell r="B2212" t="str">
            <v>02.990.1000</v>
          </cell>
        </row>
        <row r="2213">
          <cell r="A2213" t="str">
            <v>P20070</v>
          </cell>
          <cell r="B2213" t="str">
            <v>02.600.1000</v>
          </cell>
        </row>
        <row r="2214">
          <cell r="A2214" t="str">
            <v>P20080</v>
          </cell>
          <cell r="B2214" t="str">
            <v>02.600.1000</v>
          </cell>
        </row>
        <row r="2215">
          <cell r="A2215" t="str">
            <v>P21010</v>
          </cell>
          <cell r="B2215" t="str">
            <v>02.990.1000</v>
          </cell>
        </row>
        <row r="2216">
          <cell r="A2216" t="str">
            <v>P21020</v>
          </cell>
          <cell r="B2216" t="str">
            <v>02.990.1000</v>
          </cell>
        </row>
        <row r="2217">
          <cell r="A2217" t="str">
            <v>P21030</v>
          </cell>
          <cell r="B2217" t="str">
            <v>02.990.1000</v>
          </cell>
        </row>
        <row r="2218">
          <cell r="A2218" t="str">
            <v>P21050</v>
          </cell>
          <cell r="B2218" t="str">
            <v>02.990.1000</v>
          </cell>
        </row>
        <row r="2219">
          <cell r="A2219" t="str">
            <v>P21060</v>
          </cell>
          <cell r="B2219" t="str">
            <v>02.990.1000</v>
          </cell>
        </row>
        <row r="2220">
          <cell r="A2220" t="str">
            <v>P21070</v>
          </cell>
          <cell r="B2220" t="str">
            <v>02.990.1000</v>
          </cell>
        </row>
        <row r="2221">
          <cell r="A2221" t="str">
            <v>P22010</v>
          </cell>
          <cell r="B2221" t="str">
            <v>02.400.9000</v>
          </cell>
        </row>
        <row r="2222">
          <cell r="A2222" t="str">
            <v>P22020</v>
          </cell>
          <cell r="B2222" t="str">
            <v>02.400.9000</v>
          </cell>
        </row>
        <row r="2223">
          <cell r="A2223" t="str">
            <v>P22030</v>
          </cell>
          <cell r="B2223" t="str">
            <v>02.400.9000</v>
          </cell>
        </row>
        <row r="2224">
          <cell r="A2224" t="str">
            <v>P22040</v>
          </cell>
          <cell r="B2224" t="str">
            <v>02.990.1000</v>
          </cell>
        </row>
        <row r="2225">
          <cell r="A2225" t="str">
            <v>P22050</v>
          </cell>
          <cell r="B2225" t="str">
            <v>02.800.6000</v>
          </cell>
        </row>
        <row r="2226">
          <cell r="A2226" t="str">
            <v>P22060</v>
          </cell>
          <cell r="B2226" t="str">
            <v>02.800.6000</v>
          </cell>
        </row>
        <row r="2227">
          <cell r="A2227" t="str">
            <v>P23010</v>
          </cell>
          <cell r="B2227" t="str">
            <v>02.400.3000</v>
          </cell>
        </row>
        <row r="2228">
          <cell r="A2228" t="str">
            <v>P23011</v>
          </cell>
          <cell r="B2228" t="str">
            <v>02.400.3000</v>
          </cell>
        </row>
        <row r="2229">
          <cell r="A2229" t="str">
            <v>P23012</v>
          </cell>
          <cell r="B2229" t="str">
            <v>02.400.3000</v>
          </cell>
        </row>
        <row r="2230">
          <cell r="A2230" t="str">
            <v>P23013</v>
          </cell>
          <cell r="B2230" t="str">
            <v>02.400.3000</v>
          </cell>
        </row>
        <row r="2231">
          <cell r="A2231" t="str">
            <v>P23014</v>
          </cell>
          <cell r="B2231" t="str">
            <v>02.400.3000</v>
          </cell>
        </row>
        <row r="2232">
          <cell r="A2232" t="str">
            <v>P23020</v>
          </cell>
          <cell r="B2232" t="str">
            <v>02.990.1000</v>
          </cell>
        </row>
        <row r="2233">
          <cell r="A2233" t="str">
            <v>P23025</v>
          </cell>
          <cell r="B2233" t="str">
            <v>02.400.4000</v>
          </cell>
        </row>
        <row r="2234">
          <cell r="A2234" t="str">
            <v>P23030</v>
          </cell>
          <cell r="B2234" t="str">
            <v>02.400.4000</v>
          </cell>
        </row>
        <row r="2235">
          <cell r="A2235" t="str">
            <v>P23031</v>
          </cell>
          <cell r="B2235" t="str">
            <v>02.400.4000</v>
          </cell>
        </row>
        <row r="2236">
          <cell r="A2236" t="str">
            <v>P23032</v>
          </cell>
          <cell r="B2236" t="str">
            <v>02.400.4000</v>
          </cell>
        </row>
        <row r="2237">
          <cell r="A2237" t="str">
            <v>P23033</v>
          </cell>
          <cell r="B2237" t="str">
            <v>02.400.4000</v>
          </cell>
        </row>
        <row r="2238">
          <cell r="A2238" t="str">
            <v>P23050</v>
          </cell>
          <cell r="B2238" t="str">
            <v>02.400.4000</v>
          </cell>
        </row>
        <row r="2239">
          <cell r="A2239" t="str">
            <v>P23060</v>
          </cell>
          <cell r="B2239" t="str">
            <v>02.400.4000</v>
          </cell>
        </row>
        <row r="2240">
          <cell r="A2240" t="str">
            <v>P23061</v>
          </cell>
          <cell r="B2240" t="str">
            <v>02.400.4000</v>
          </cell>
        </row>
        <row r="2241">
          <cell r="A2241" t="str">
            <v>P23062</v>
          </cell>
          <cell r="B2241" t="str">
            <v>02.400.4000</v>
          </cell>
        </row>
        <row r="2242">
          <cell r="A2242">
            <v>0</v>
          </cell>
          <cell r="B2242" t="str">
            <v>02.400.4000</v>
          </cell>
        </row>
        <row r="2243">
          <cell r="A2243" t="str">
            <v>P23080</v>
          </cell>
          <cell r="B2243" t="str">
            <v>02.400.6000</v>
          </cell>
        </row>
        <row r="2244">
          <cell r="A2244" t="str">
            <v>P23090</v>
          </cell>
          <cell r="B2244" t="str">
            <v>02.400.6000</v>
          </cell>
        </row>
        <row r="2245">
          <cell r="A2245" t="str">
            <v>P23091</v>
          </cell>
          <cell r="B2245" t="str">
            <v>02.400.2000</v>
          </cell>
        </row>
        <row r="2246">
          <cell r="A2246" t="str">
            <v>P24050</v>
          </cell>
          <cell r="B2246" t="str">
            <v>02.700.1000</v>
          </cell>
        </row>
        <row r="2247">
          <cell r="A2247" t="str">
            <v>P24060</v>
          </cell>
          <cell r="B2247" t="str">
            <v>02.700.1000</v>
          </cell>
        </row>
        <row r="2248">
          <cell r="A2248" t="str">
            <v>P24070</v>
          </cell>
          <cell r="B2248" t="str">
            <v>02.700.1000</v>
          </cell>
        </row>
        <row r="2249">
          <cell r="A2249" t="str">
            <v>P24080</v>
          </cell>
          <cell r="B2249" t="str">
            <v>02.700.1000</v>
          </cell>
        </row>
        <row r="2250">
          <cell r="A2250" t="str">
            <v>P24100</v>
          </cell>
          <cell r="B2250" t="str">
            <v>02.700.1000</v>
          </cell>
        </row>
        <row r="2251">
          <cell r="A2251" t="str">
            <v>P24110</v>
          </cell>
          <cell r="B2251" t="str">
            <v>02.700.1000</v>
          </cell>
        </row>
        <row r="2252">
          <cell r="A2252" t="str">
            <v>P25010</v>
          </cell>
          <cell r="B2252" t="str">
            <v>02.700.1000</v>
          </cell>
        </row>
        <row r="2253">
          <cell r="A2253" t="str">
            <v>P25020</v>
          </cell>
          <cell r="B2253" t="str">
            <v>02.700.1000</v>
          </cell>
        </row>
        <row r="2254">
          <cell r="A2254" t="str">
            <v>P25030</v>
          </cell>
          <cell r="B2254" t="str">
            <v>02.700.1000</v>
          </cell>
        </row>
        <row r="2255">
          <cell r="A2255" t="str">
            <v>P25040</v>
          </cell>
          <cell r="B2255" t="str">
            <v>02.700.1000</v>
          </cell>
        </row>
        <row r="2256">
          <cell r="A2256" t="str">
            <v>P25050</v>
          </cell>
          <cell r="B2256" t="str">
            <v>02.700.1000</v>
          </cell>
        </row>
        <row r="2257">
          <cell r="A2257" t="str">
            <v>P25060</v>
          </cell>
          <cell r="B2257" t="str">
            <v>02.700.1000</v>
          </cell>
        </row>
        <row r="2258">
          <cell r="A2258" t="str">
            <v>P25070</v>
          </cell>
          <cell r="B2258" t="str">
            <v>02.700.1000</v>
          </cell>
        </row>
        <row r="2259">
          <cell r="A2259" t="str">
            <v>P25080</v>
          </cell>
          <cell r="B2259" t="str">
            <v>02.700.1000</v>
          </cell>
        </row>
        <row r="2260">
          <cell r="A2260" t="str">
            <v>P25090</v>
          </cell>
          <cell r="B2260" t="str">
            <v>02.700.1000</v>
          </cell>
        </row>
        <row r="2261">
          <cell r="A2261" t="str">
            <v>P25100</v>
          </cell>
          <cell r="B2261" t="str">
            <v>02.700.1000</v>
          </cell>
        </row>
        <row r="2262">
          <cell r="A2262" t="str">
            <v>P25130</v>
          </cell>
          <cell r="B2262" t="str">
            <v>02.700.1000</v>
          </cell>
        </row>
        <row r="2263">
          <cell r="A2263" t="str">
            <v>P26010</v>
          </cell>
          <cell r="B2263" t="str">
            <v>02.700.1000</v>
          </cell>
        </row>
        <row r="2264">
          <cell r="A2264" t="str">
            <v>P26020</v>
          </cell>
          <cell r="B2264" t="str">
            <v>02.700.1000</v>
          </cell>
        </row>
        <row r="2265">
          <cell r="A2265" t="str">
            <v>P26030</v>
          </cell>
          <cell r="B2265" t="str">
            <v>02.700.1000</v>
          </cell>
        </row>
        <row r="2266">
          <cell r="A2266" t="str">
            <v>P26040</v>
          </cell>
          <cell r="B2266" t="str">
            <v>02.700.1000</v>
          </cell>
        </row>
        <row r="2267">
          <cell r="A2267" t="str">
            <v>P26050</v>
          </cell>
          <cell r="B2267" t="str">
            <v>02.700.1000</v>
          </cell>
        </row>
        <row r="2268">
          <cell r="A2268" t="str">
            <v>P26060</v>
          </cell>
          <cell r="B2268" t="str">
            <v>02.700.1000</v>
          </cell>
        </row>
        <row r="2269">
          <cell r="A2269" t="str">
            <v>P27010</v>
          </cell>
          <cell r="B2269" t="str">
            <v>02.700.2000</v>
          </cell>
        </row>
        <row r="2270">
          <cell r="A2270" t="str">
            <v>P27020</v>
          </cell>
          <cell r="B2270" t="str">
            <v>02.700.2000</v>
          </cell>
        </row>
        <row r="2271">
          <cell r="A2271" t="str">
            <v>P27025</v>
          </cell>
          <cell r="B2271" t="str">
            <v>02.700.2000</v>
          </cell>
        </row>
        <row r="2272">
          <cell r="A2272" t="str">
            <v>P27030</v>
          </cell>
          <cell r="B2272" t="str">
            <v>02.700.2000</v>
          </cell>
        </row>
        <row r="2273">
          <cell r="A2273" t="str">
            <v>P27040</v>
          </cell>
          <cell r="B2273" t="str">
            <v>02.700.2000</v>
          </cell>
        </row>
        <row r="2274">
          <cell r="A2274" t="str">
            <v>P27045</v>
          </cell>
          <cell r="B2274" t="str">
            <v>02.700.2000</v>
          </cell>
        </row>
        <row r="2275">
          <cell r="A2275" t="str">
            <v>P27060</v>
          </cell>
          <cell r="B2275" t="str">
            <v>02.700.2000</v>
          </cell>
        </row>
        <row r="2276">
          <cell r="A2276" t="str">
            <v>P27061</v>
          </cell>
          <cell r="B2276" t="str">
            <v>02.700.2000</v>
          </cell>
        </row>
        <row r="2277">
          <cell r="A2277" t="str">
            <v>P27065</v>
          </cell>
          <cell r="B2277" t="str">
            <v>02.700.2000</v>
          </cell>
        </row>
        <row r="2278">
          <cell r="A2278" t="str">
            <v>P27070</v>
          </cell>
          <cell r="B2278" t="str">
            <v>02.700.2000</v>
          </cell>
        </row>
        <row r="2279">
          <cell r="A2279" t="str">
            <v>P28010</v>
          </cell>
          <cell r="B2279" t="str">
            <v>02.990.1000</v>
          </cell>
        </row>
        <row r="2280">
          <cell r="A2280" t="str">
            <v>P28020</v>
          </cell>
          <cell r="B2280" t="str">
            <v>02.990.1000</v>
          </cell>
        </row>
        <row r="2281">
          <cell r="A2281" t="str">
            <v>P28030</v>
          </cell>
          <cell r="B2281" t="str">
            <v>02.990.1000</v>
          </cell>
        </row>
        <row r="2282">
          <cell r="A2282" t="str">
            <v>P28031</v>
          </cell>
          <cell r="B2282" t="str">
            <v>02.990.1000</v>
          </cell>
        </row>
        <row r="2283">
          <cell r="A2283" t="str">
            <v>P28050</v>
          </cell>
          <cell r="B2283" t="str">
            <v>02.950.3000</v>
          </cell>
        </row>
        <row r="2284">
          <cell r="A2284" t="str">
            <v>P29010</v>
          </cell>
          <cell r="B2284" t="str">
            <v>02.700.2000</v>
          </cell>
        </row>
        <row r="2285">
          <cell r="A2285" t="str">
            <v>P29020</v>
          </cell>
          <cell r="B2285" t="str">
            <v>02.700.2000</v>
          </cell>
        </row>
        <row r="2286">
          <cell r="A2286" t="str">
            <v>P29030</v>
          </cell>
          <cell r="B2286" t="str">
            <v>02.700.2000</v>
          </cell>
        </row>
        <row r="2287">
          <cell r="A2287" t="str">
            <v>P30010</v>
          </cell>
          <cell r="B2287" t="str">
            <v>02.100.6000</v>
          </cell>
        </row>
        <row r="2288">
          <cell r="A2288" t="str">
            <v>P30011</v>
          </cell>
          <cell r="B2288" t="str">
            <v>02.400.2000</v>
          </cell>
        </row>
        <row r="2289">
          <cell r="A2289" t="str">
            <v>P30015</v>
          </cell>
          <cell r="B2289" t="str">
            <v>02.100.6000</v>
          </cell>
        </row>
        <row r="2290">
          <cell r="A2290" t="str">
            <v>P30020</v>
          </cell>
          <cell r="B2290" t="str">
            <v>02.100.6000</v>
          </cell>
        </row>
        <row r="2291">
          <cell r="A2291" t="str">
            <v>P30025</v>
          </cell>
          <cell r="B2291" t="str">
            <v>02.100.6000</v>
          </cell>
        </row>
        <row r="2292">
          <cell r="A2292" t="str">
            <v>P30030</v>
          </cell>
          <cell r="B2292" t="str">
            <v>02.100.6000</v>
          </cell>
        </row>
        <row r="2293">
          <cell r="A2293" t="str">
            <v>P30035</v>
          </cell>
          <cell r="B2293" t="str">
            <v>02.100.6000</v>
          </cell>
        </row>
        <row r="2294">
          <cell r="A2294" t="str">
            <v>P30040</v>
          </cell>
          <cell r="B2294" t="str">
            <v>02.100.6000</v>
          </cell>
        </row>
        <row r="2295">
          <cell r="A2295" t="str">
            <v>P30045</v>
          </cell>
          <cell r="B2295" t="str">
            <v>02.100.6000</v>
          </cell>
        </row>
        <row r="2296">
          <cell r="A2296" t="str">
            <v>P30046</v>
          </cell>
          <cell r="B2296" t="str">
            <v>02.100.6000</v>
          </cell>
        </row>
        <row r="2297">
          <cell r="A2297" t="str">
            <v>P30050</v>
          </cell>
          <cell r="B2297" t="str">
            <v>02.100.6000</v>
          </cell>
        </row>
        <row r="2298">
          <cell r="A2298" t="str">
            <v>P30055</v>
          </cell>
          <cell r="B2298" t="str">
            <v>02.100.6000</v>
          </cell>
        </row>
        <row r="2299">
          <cell r="A2299" t="str">
            <v>P30060</v>
          </cell>
          <cell r="B2299" t="str">
            <v>02.100.6000</v>
          </cell>
        </row>
        <row r="2300">
          <cell r="A2300" t="str">
            <v>P30065</v>
          </cell>
          <cell r="B2300" t="str">
            <v>02.100.6000</v>
          </cell>
        </row>
        <row r="2301">
          <cell r="A2301" t="str">
            <v>P30070</v>
          </cell>
          <cell r="B2301" t="str">
            <v>02.100.6000</v>
          </cell>
        </row>
        <row r="2302">
          <cell r="A2302" t="str">
            <v>P30075</v>
          </cell>
          <cell r="B2302" t="str">
            <v>02.100.6000</v>
          </cell>
        </row>
        <row r="2303">
          <cell r="A2303" t="str">
            <v>P30076</v>
          </cell>
          <cell r="B2303" t="str">
            <v>02.100.6000</v>
          </cell>
        </row>
        <row r="2304">
          <cell r="A2304" t="str">
            <v>P30077</v>
          </cell>
          <cell r="B2304" t="str">
            <v>02.990.1000</v>
          </cell>
        </row>
        <row r="2305">
          <cell r="A2305" t="str">
            <v>P30078</v>
          </cell>
          <cell r="B2305" t="str">
            <v>02.100.6000</v>
          </cell>
        </row>
        <row r="2306">
          <cell r="A2306" t="str">
            <v>P30079</v>
          </cell>
          <cell r="B2306" t="str">
            <v>02.990.1000</v>
          </cell>
        </row>
        <row r="2307">
          <cell r="A2307" t="str">
            <v>P30080</v>
          </cell>
          <cell r="B2307" t="str">
            <v>02.100.6000</v>
          </cell>
        </row>
        <row r="2308">
          <cell r="A2308" t="str">
            <v>P30085</v>
          </cell>
          <cell r="B2308" t="str">
            <v>02.100.6000</v>
          </cell>
        </row>
        <row r="2309">
          <cell r="A2309" t="str">
            <v>P30086</v>
          </cell>
          <cell r="B2309" t="str">
            <v>02.990.1000</v>
          </cell>
        </row>
        <row r="2310">
          <cell r="A2310" t="str">
            <v>P30087</v>
          </cell>
          <cell r="B2310" t="str">
            <v>02.100.6000</v>
          </cell>
        </row>
        <row r="2311">
          <cell r="A2311" t="str">
            <v>P30088</v>
          </cell>
          <cell r="B2311" t="str">
            <v>02.100.6000</v>
          </cell>
        </row>
        <row r="2312">
          <cell r="A2312" t="str">
            <v>P30089</v>
          </cell>
          <cell r="B2312" t="str">
            <v>02.100.6000</v>
          </cell>
        </row>
        <row r="2313">
          <cell r="A2313" t="str">
            <v>P30090</v>
          </cell>
          <cell r="B2313" t="str">
            <v>02.100.6000</v>
          </cell>
        </row>
        <row r="2314">
          <cell r="A2314" t="str">
            <v>P30091</v>
          </cell>
          <cell r="B2314" t="str">
            <v>02.100.6000</v>
          </cell>
        </row>
        <row r="2315">
          <cell r="A2315" t="str">
            <v>P30092</v>
          </cell>
          <cell r="B2315" t="str">
            <v>02.100.6000</v>
          </cell>
        </row>
        <row r="2316">
          <cell r="A2316" t="str">
            <v>P30095</v>
          </cell>
          <cell r="B2316" t="str">
            <v>02.100.6000</v>
          </cell>
        </row>
        <row r="2317">
          <cell r="A2317" t="str">
            <v>P30100</v>
          </cell>
          <cell r="B2317" t="str">
            <v>02.700.1000.</v>
          </cell>
        </row>
        <row r="2318">
          <cell r="A2318" t="str">
            <v>P30101</v>
          </cell>
          <cell r="B2318" t="str">
            <v>02.700.1000</v>
          </cell>
        </row>
        <row r="2319">
          <cell r="A2319" t="str">
            <v>P30102</v>
          </cell>
          <cell r="B2319" t="str">
            <v>02.700.1000</v>
          </cell>
        </row>
        <row r="2320">
          <cell r="A2320" t="str">
            <v>P30103</v>
          </cell>
          <cell r="B2320" t="str">
            <v>02.700.1000</v>
          </cell>
        </row>
        <row r="2321">
          <cell r="A2321" t="str">
            <v>P30104</v>
          </cell>
          <cell r="B2321" t="str">
            <v>02.700.1000</v>
          </cell>
        </row>
        <row r="2322">
          <cell r="A2322" t="str">
            <v>P30105</v>
          </cell>
          <cell r="B2322" t="str">
            <v>02.950.3000</v>
          </cell>
        </row>
        <row r="2323">
          <cell r="A2323">
            <v>0</v>
          </cell>
          <cell r="B2323" t="str">
            <v>02.100.2000</v>
          </cell>
        </row>
        <row r="2324">
          <cell r="A2324" t="str">
            <v>P30110</v>
          </cell>
          <cell r="B2324" t="str">
            <v>02.100.6000</v>
          </cell>
        </row>
        <row r="2325">
          <cell r="A2325" t="str">
            <v>P30111</v>
          </cell>
          <cell r="B2325" t="str">
            <v>02.100.6000</v>
          </cell>
        </row>
        <row r="2326">
          <cell r="A2326" t="str">
            <v>P30112</v>
          </cell>
          <cell r="B2326" t="str">
            <v>02.100.6000</v>
          </cell>
        </row>
        <row r="2327">
          <cell r="A2327" t="str">
            <v>P30113</v>
          </cell>
          <cell r="B2327" t="str">
            <v>02.100.6000</v>
          </cell>
        </row>
        <row r="2328">
          <cell r="A2328" t="str">
            <v>P30114</v>
          </cell>
          <cell r="B2328" t="str">
            <v>02.100.6000</v>
          </cell>
        </row>
        <row r="2329">
          <cell r="A2329" t="str">
            <v>P30115</v>
          </cell>
          <cell r="B2329" t="str">
            <v>02.100.6000</v>
          </cell>
        </row>
        <row r="2330">
          <cell r="A2330" t="str">
            <v>P30116</v>
          </cell>
          <cell r="B2330" t="str">
            <v>02.100.6000</v>
          </cell>
        </row>
        <row r="2331">
          <cell r="A2331" t="str">
            <v>P31001</v>
          </cell>
          <cell r="B2331" t="str">
            <v>02.100.1000</v>
          </cell>
        </row>
        <row r="2332">
          <cell r="A2332" t="str">
            <v>P31002</v>
          </cell>
          <cell r="B2332" t="str">
            <v>02.100.1000</v>
          </cell>
        </row>
        <row r="2333">
          <cell r="A2333" t="str">
            <v>P31003</v>
          </cell>
          <cell r="B2333" t="str">
            <v>02.100.1000</v>
          </cell>
        </row>
        <row r="2334">
          <cell r="A2334" t="str">
            <v>P31004</v>
          </cell>
          <cell r="B2334" t="str">
            <v>02.100.1000</v>
          </cell>
        </row>
        <row r="2335">
          <cell r="A2335" t="str">
            <v>P31005</v>
          </cell>
          <cell r="B2335" t="str">
            <v>02.990.1000</v>
          </cell>
        </row>
        <row r="2336">
          <cell r="A2336" t="str">
            <v>P31006</v>
          </cell>
          <cell r="B2336" t="str">
            <v>02.100.2000</v>
          </cell>
        </row>
        <row r="2337">
          <cell r="A2337" t="str">
            <v>P31010</v>
          </cell>
          <cell r="B2337" t="str">
            <v>02.100.1000</v>
          </cell>
        </row>
        <row r="2338">
          <cell r="A2338" t="str">
            <v>P31020</v>
          </cell>
          <cell r="B2338" t="str">
            <v>02.100.1000</v>
          </cell>
        </row>
        <row r="2339">
          <cell r="A2339" t="str">
            <v>P31030</v>
          </cell>
          <cell r="B2339" t="str">
            <v>02.100.1000</v>
          </cell>
        </row>
        <row r="2340">
          <cell r="A2340" t="str">
            <v>P31040</v>
          </cell>
          <cell r="B2340" t="str">
            <v>02.100.1000</v>
          </cell>
        </row>
        <row r="2341">
          <cell r="A2341" t="str">
            <v>P31050</v>
          </cell>
          <cell r="B2341" t="str">
            <v>02.100.1000</v>
          </cell>
        </row>
        <row r="2342">
          <cell r="A2342" t="str">
            <v>P31060</v>
          </cell>
          <cell r="B2342" t="str">
            <v>02.100.1000</v>
          </cell>
        </row>
        <row r="2343">
          <cell r="A2343" t="str">
            <v>P31070</v>
          </cell>
          <cell r="B2343" t="str">
            <v>02.100.1000</v>
          </cell>
        </row>
        <row r="2344">
          <cell r="A2344" t="str">
            <v>P31110</v>
          </cell>
          <cell r="B2344" t="str">
            <v>02.100.1000</v>
          </cell>
        </row>
        <row r="2345">
          <cell r="A2345" t="str">
            <v>P31120</v>
          </cell>
          <cell r="B2345" t="str">
            <v>02.100.1000</v>
          </cell>
        </row>
        <row r="2346">
          <cell r="A2346" t="str">
            <v>P31130</v>
          </cell>
          <cell r="B2346" t="str">
            <v>02.100.1000</v>
          </cell>
        </row>
        <row r="2347">
          <cell r="A2347" t="str">
            <v>P31135</v>
          </cell>
          <cell r="B2347" t="str">
            <v>02.100.1000</v>
          </cell>
        </row>
        <row r="2348">
          <cell r="A2348" t="str">
            <v>P31140</v>
          </cell>
          <cell r="B2348" t="str">
            <v>02.100.1000</v>
          </cell>
        </row>
        <row r="2349">
          <cell r="A2349" t="str">
            <v>P31145</v>
          </cell>
          <cell r="B2349" t="str">
            <v>02.100.1000</v>
          </cell>
        </row>
        <row r="2350">
          <cell r="A2350" t="str">
            <v>P31150</v>
          </cell>
          <cell r="B2350" t="str">
            <v>02.100.1000</v>
          </cell>
        </row>
        <row r="2351">
          <cell r="A2351" t="str">
            <v>P31160</v>
          </cell>
          <cell r="B2351" t="str">
            <v>02.100.1000</v>
          </cell>
        </row>
        <row r="2352">
          <cell r="A2352" t="str">
            <v>P32110</v>
          </cell>
          <cell r="B2352" t="str">
            <v>02.100.1000</v>
          </cell>
        </row>
        <row r="2353">
          <cell r="A2353" t="str">
            <v>P32120</v>
          </cell>
          <cell r="B2353" t="str">
            <v>02.100.1000</v>
          </cell>
        </row>
        <row r="2354">
          <cell r="A2354" t="str">
            <v>P32130</v>
          </cell>
          <cell r="B2354" t="str">
            <v>02.100.1000</v>
          </cell>
        </row>
        <row r="2355">
          <cell r="A2355" t="str">
            <v>P32300</v>
          </cell>
          <cell r="B2355" t="str">
            <v>02.100.3000</v>
          </cell>
        </row>
        <row r="2356">
          <cell r="A2356" t="str">
            <v>P33010</v>
          </cell>
          <cell r="B2356" t="str">
            <v>02.100.2000</v>
          </cell>
        </row>
        <row r="2357">
          <cell r="A2357" t="str">
            <v>P33020</v>
          </cell>
          <cell r="B2357" t="str">
            <v>02.100.2000</v>
          </cell>
        </row>
        <row r="2358">
          <cell r="A2358" t="str">
            <v>P33050</v>
          </cell>
          <cell r="B2358" t="str">
            <v>02.100.2000</v>
          </cell>
        </row>
        <row r="2359">
          <cell r="A2359" t="str">
            <v>P33060</v>
          </cell>
          <cell r="B2359" t="str">
            <v>02.100.2000</v>
          </cell>
        </row>
        <row r="2360">
          <cell r="A2360" t="str">
            <v>P33070</v>
          </cell>
          <cell r="B2360" t="str">
            <v>02.100.2000</v>
          </cell>
        </row>
        <row r="2361">
          <cell r="A2361" t="str">
            <v>P33080</v>
          </cell>
          <cell r="B2361" t="str">
            <v>02.100.2000</v>
          </cell>
        </row>
        <row r="2362">
          <cell r="A2362" t="str">
            <v>P34010</v>
          </cell>
          <cell r="B2362" t="str">
            <v>02.100.2000</v>
          </cell>
        </row>
        <row r="2363">
          <cell r="A2363" t="str">
            <v>P34020</v>
          </cell>
          <cell r="B2363" t="str">
            <v>02.100.2000</v>
          </cell>
        </row>
        <row r="2364">
          <cell r="A2364" t="str">
            <v>P34030</v>
          </cell>
          <cell r="B2364" t="str">
            <v>02.100.2000</v>
          </cell>
        </row>
        <row r="2365">
          <cell r="A2365" t="str">
            <v>P34040</v>
          </cell>
          <cell r="B2365" t="str">
            <v>02.100.2000</v>
          </cell>
        </row>
        <row r="2366">
          <cell r="A2366" t="str">
            <v>P35010</v>
          </cell>
          <cell r="B2366" t="str">
            <v>02.100.2000</v>
          </cell>
        </row>
        <row r="2367">
          <cell r="A2367" t="str">
            <v>P35020</v>
          </cell>
          <cell r="B2367" t="str">
            <v>02.100.2000</v>
          </cell>
        </row>
        <row r="2368">
          <cell r="A2368" t="str">
            <v>P41010</v>
          </cell>
          <cell r="B2368" t="str">
            <v>02.100.3000</v>
          </cell>
        </row>
        <row r="2369">
          <cell r="A2369" t="str">
            <v>P41015</v>
          </cell>
          <cell r="B2369" t="str">
            <v>02.100.3000</v>
          </cell>
        </row>
        <row r="2370">
          <cell r="A2370" t="str">
            <v>P41020</v>
          </cell>
          <cell r="B2370" t="str">
            <v>02.100.3000</v>
          </cell>
        </row>
        <row r="2371">
          <cell r="A2371" t="str">
            <v>P41030</v>
          </cell>
          <cell r="B2371" t="str">
            <v>02.100.3000</v>
          </cell>
        </row>
        <row r="2372">
          <cell r="A2372" t="str">
            <v>P41040</v>
          </cell>
          <cell r="B2372" t="str">
            <v>02.100.3000</v>
          </cell>
        </row>
        <row r="2373">
          <cell r="A2373" t="str">
            <v>P41050</v>
          </cell>
          <cell r="B2373" t="str">
            <v>02.100.3000</v>
          </cell>
        </row>
        <row r="2374">
          <cell r="A2374" t="str">
            <v>P41060</v>
          </cell>
          <cell r="B2374" t="str">
            <v>02.100.3000</v>
          </cell>
        </row>
        <row r="2375">
          <cell r="A2375" t="str">
            <v>P42010</v>
          </cell>
          <cell r="B2375" t="str">
            <v>02.100.3000</v>
          </cell>
        </row>
        <row r="2376">
          <cell r="A2376" t="str">
            <v>P42020</v>
          </cell>
          <cell r="B2376" t="str">
            <v>02.100.3000</v>
          </cell>
        </row>
        <row r="2377">
          <cell r="A2377" t="str">
            <v>P42050</v>
          </cell>
          <cell r="B2377" t="str">
            <v>02.100.3000</v>
          </cell>
        </row>
        <row r="2378">
          <cell r="A2378" t="str">
            <v>P42060</v>
          </cell>
          <cell r="B2378" t="str">
            <v>02.100.3000</v>
          </cell>
        </row>
        <row r="2379">
          <cell r="A2379" t="str">
            <v>P42070</v>
          </cell>
          <cell r="B2379" t="str">
            <v>02.100.3000</v>
          </cell>
        </row>
        <row r="2380">
          <cell r="A2380" t="str">
            <v>P42080</v>
          </cell>
          <cell r="B2380" t="str">
            <v>02.100.3000</v>
          </cell>
        </row>
        <row r="2381">
          <cell r="A2381" t="str">
            <v>P43010</v>
          </cell>
          <cell r="B2381" t="str">
            <v>02.300.1000</v>
          </cell>
        </row>
        <row r="2382">
          <cell r="A2382" t="str">
            <v>P43020</v>
          </cell>
          <cell r="B2382" t="str">
            <v>02.300.1000</v>
          </cell>
        </row>
        <row r="2383">
          <cell r="A2383" t="str">
            <v>P43030</v>
          </cell>
          <cell r="B2383" t="str">
            <v>02.300.1000</v>
          </cell>
        </row>
        <row r="2384">
          <cell r="A2384" t="str">
            <v>P43040</v>
          </cell>
          <cell r="B2384" t="str">
            <v>02.300.1000</v>
          </cell>
        </row>
        <row r="2385">
          <cell r="A2385" t="str">
            <v>P43050</v>
          </cell>
          <cell r="B2385" t="str">
            <v>02.300.1000</v>
          </cell>
        </row>
        <row r="2386">
          <cell r="A2386" t="str">
            <v>P43060</v>
          </cell>
          <cell r="B2386" t="str">
            <v>02.300.1000</v>
          </cell>
        </row>
        <row r="2387">
          <cell r="A2387" t="str">
            <v>P43070</v>
          </cell>
          <cell r="B2387" t="str">
            <v>02.300.1000</v>
          </cell>
        </row>
        <row r="2388">
          <cell r="A2388" t="str">
            <v>P43080</v>
          </cell>
          <cell r="B2388" t="str">
            <v>02.300.1000</v>
          </cell>
        </row>
        <row r="2389">
          <cell r="A2389" t="str">
            <v>P43090</v>
          </cell>
          <cell r="B2389" t="str">
            <v>02.300.1000</v>
          </cell>
        </row>
        <row r="2390">
          <cell r="A2390" t="str">
            <v>P43100</v>
          </cell>
          <cell r="B2390" t="str">
            <v>02.990.1000</v>
          </cell>
        </row>
        <row r="2391">
          <cell r="A2391" t="str">
            <v>P44010</v>
          </cell>
          <cell r="B2391" t="str">
            <v>02.300.3000</v>
          </cell>
        </row>
        <row r="2392">
          <cell r="A2392" t="str">
            <v>P44110</v>
          </cell>
          <cell r="B2392" t="str">
            <v>02.300.3000</v>
          </cell>
        </row>
        <row r="2393">
          <cell r="A2393" t="str">
            <v>P44111</v>
          </cell>
          <cell r="B2393" t="str">
            <v>02.300.3000</v>
          </cell>
        </row>
        <row r="2394">
          <cell r="A2394" t="str">
            <v>P44200</v>
          </cell>
          <cell r="B2394" t="str">
            <v>02.300.3000</v>
          </cell>
        </row>
        <row r="2395">
          <cell r="A2395" t="str">
            <v>P44205</v>
          </cell>
          <cell r="B2395" t="str">
            <v>02.300.3000</v>
          </cell>
        </row>
        <row r="2396">
          <cell r="A2396" t="str">
            <v>P44210</v>
          </cell>
          <cell r="B2396" t="str">
            <v>02.300.3000</v>
          </cell>
        </row>
        <row r="2397">
          <cell r="A2397" t="str">
            <v>P44220</v>
          </cell>
          <cell r="B2397" t="str">
            <v>02.300.3000</v>
          </cell>
        </row>
        <row r="2398">
          <cell r="A2398" t="str">
            <v>P44230</v>
          </cell>
          <cell r="B2398" t="str">
            <v>02.300.3000</v>
          </cell>
        </row>
        <row r="2399">
          <cell r="A2399" t="str">
            <v>P51010</v>
          </cell>
          <cell r="B2399" t="str">
            <v>02.100.4000</v>
          </cell>
        </row>
        <row r="2400">
          <cell r="A2400" t="str">
            <v>P51015</v>
          </cell>
          <cell r="B2400" t="str">
            <v>02.100.4000</v>
          </cell>
        </row>
        <row r="2401">
          <cell r="A2401" t="str">
            <v>P51017</v>
          </cell>
          <cell r="B2401" t="str">
            <v>02.100.4000</v>
          </cell>
        </row>
        <row r="2402">
          <cell r="A2402" t="str">
            <v>P51020</v>
          </cell>
          <cell r="B2402" t="str">
            <v>02.100.4000</v>
          </cell>
        </row>
        <row r="2403">
          <cell r="A2403" t="str">
            <v>P51025</v>
          </cell>
          <cell r="B2403" t="str">
            <v>02.100.4000</v>
          </cell>
        </row>
        <row r="2404">
          <cell r="A2404" t="str">
            <v>P51030</v>
          </cell>
          <cell r="B2404" t="str">
            <v>02.100.4000</v>
          </cell>
        </row>
        <row r="2405">
          <cell r="A2405" t="str">
            <v>P51035</v>
          </cell>
          <cell r="B2405" t="str">
            <v>02.100.4000</v>
          </cell>
        </row>
        <row r="2406">
          <cell r="A2406" t="str">
            <v>P51110</v>
          </cell>
          <cell r="B2406" t="str">
            <v>02.100.4000</v>
          </cell>
        </row>
        <row r="2407">
          <cell r="A2407" t="str">
            <v>P51115</v>
          </cell>
          <cell r="B2407" t="str">
            <v>02.100.4000</v>
          </cell>
        </row>
        <row r="2408">
          <cell r="A2408" t="str">
            <v>P51120</v>
          </cell>
          <cell r="B2408" t="str">
            <v>02.100.4000</v>
          </cell>
        </row>
        <row r="2409">
          <cell r="A2409" t="str">
            <v>P51125</v>
          </cell>
          <cell r="B2409" t="str">
            <v>02.100.4000</v>
          </cell>
        </row>
        <row r="2410">
          <cell r="A2410" t="str">
            <v>P51130</v>
          </cell>
          <cell r="B2410" t="str">
            <v>02.100.4000</v>
          </cell>
        </row>
        <row r="2411">
          <cell r="A2411" t="str">
            <v>P51135</v>
          </cell>
          <cell r="B2411" t="str">
            <v>02.100.4000</v>
          </cell>
        </row>
        <row r="2412">
          <cell r="A2412" t="str">
            <v>P52010</v>
          </cell>
          <cell r="B2412" t="str">
            <v>02.300.6000</v>
          </cell>
        </row>
        <row r="2413">
          <cell r="A2413" t="str">
            <v>P52020</v>
          </cell>
          <cell r="B2413" t="str">
            <v>02.300.6000</v>
          </cell>
        </row>
        <row r="2414">
          <cell r="A2414" t="str">
            <v>P52050</v>
          </cell>
          <cell r="B2414" t="str">
            <v>02.300.6000</v>
          </cell>
        </row>
        <row r="2415">
          <cell r="A2415" t="str">
            <v>P52060</v>
          </cell>
          <cell r="B2415" t="str">
            <v>02.300.6000</v>
          </cell>
        </row>
        <row r="2416">
          <cell r="A2416" t="str">
            <v>P52070</v>
          </cell>
          <cell r="B2416" t="str">
            <v>02.300.6000</v>
          </cell>
        </row>
        <row r="2417">
          <cell r="A2417" t="str">
            <v>P52080</v>
          </cell>
          <cell r="B2417" t="str">
            <v>02.300.6000</v>
          </cell>
        </row>
        <row r="2418">
          <cell r="A2418" t="str">
            <v>P52090</v>
          </cell>
          <cell r="B2418" t="str">
            <v>02.300.6000</v>
          </cell>
        </row>
        <row r="2419">
          <cell r="A2419" t="str">
            <v>P52100</v>
          </cell>
          <cell r="B2419" t="str">
            <v>02.500.1000</v>
          </cell>
        </row>
        <row r="2420">
          <cell r="A2420" t="str">
            <v>P53010</v>
          </cell>
          <cell r="B2420" t="str">
            <v>02.990.1000</v>
          </cell>
        </row>
        <row r="2421">
          <cell r="A2421" t="str">
            <v>P54010</v>
          </cell>
          <cell r="B2421" t="str">
            <v>02.100.5000</v>
          </cell>
        </row>
        <row r="2422">
          <cell r="A2422" t="str">
            <v>P54020</v>
          </cell>
          <cell r="B2422" t="str">
            <v>02.100.5000</v>
          </cell>
        </row>
        <row r="2423">
          <cell r="A2423" t="str">
            <v>P54030</v>
          </cell>
          <cell r="B2423" t="str">
            <v>02.100.5000</v>
          </cell>
        </row>
        <row r="2424">
          <cell r="A2424" t="str">
            <v>P54040</v>
          </cell>
          <cell r="B2424" t="str">
            <v>02.100.5000</v>
          </cell>
        </row>
        <row r="2425">
          <cell r="A2425" t="str">
            <v>P55010</v>
          </cell>
          <cell r="B2425" t="str">
            <v>02.100.5000</v>
          </cell>
        </row>
        <row r="2426">
          <cell r="A2426" t="str">
            <v>P55020</v>
          </cell>
          <cell r="B2426" t="str">
            <v>02.100.5000</v>
          </cell>
        </row>
        <row r="2427">
          <cell r="A2427" t="str">
            <v>P56010</v>
          </cell>
          <cell r="B2427" t="str">
            <v>02.200.1000</v>
          </cell>
        </row>
        <row r="2428">
          <cell r="A2428" t="str">
            <v>P56015</v>
          </cell>
          <cell r="B2428" t="str">
            <v>02.200.1000</v>
          </cell>
        </row>
        <row r="2429">
          <cell r="A2429" t="str">
            <v>P56050</v>
          </cell>
          <cell r="B2429" t="str">
            <v>02.200.2000</v>
          </cell>
        </row>
        <row r="2430">
          <cell r="A2430" t="str">
            <v>P56060</v>
          </cell>
          <cell r="B2430" t="str">
            <v>02.200.2000</v>
          </cell>
        </row>
        <row r="2431">
          <cell r="A2431" t="str">
            <v>P56070</v>
          </cell>
          <cell r="B2431" t="str">
            <v>02.200.2000</v>
          </cell>
        </row>
        <row r="2432">
          <cell r="A2432" t="str">
            <v>P56080</v>
          </cell>
          <cell r="B2432" t="str">
            <v>02.200.2000</v>
          </cell>
        </row>
        <row r="2433">
          <cell r="A2433" t="str">
            <v>P56090</v>
          </cell>
          <cell r="B2433" t="str">
            <v>02.200.2000</v>
          </cell>
        </row>
        <row r="2434">
          <cell r="A2434" t="str">
            <v>P56100</v>
          </cell>
          <cell r="B2434" t="str">
            <v>02.200.2000</v>
          </cell>
        </row>
        <row r="2435">
          <cell r="A2435" t="str">
            <v>P56110</v>
          </cell>
          <cell r="B2435" t="str">
            <v>02.200.3000</v>
          </cell>
        </row>
        <row r="2436">
          <cell r="A2436" t="str">
            <v>P56120</v>
          </cell>
          <cell r="B2436" t="str">
            <v>02.200.3000</v>
          </cell>
        </row>
        <row r="2437">
          <cell r="A2437" t="str">
            <v>P56130</v>
          </cell>
          <cell r="B2437" t="str">
            <v>02.200.3000</v>
          </cell>
        </row>
        <row r="2438">
          <cell r="A2438" t="str">
            <v>P56140</v>
          </cell>
          <cell r="B2438" t="str">
            <v>02.200.3000</v>
          </cell>
        </row>
        <row r="2439">
          <cell r="A2439" t="str">
            <v>P56200</v>
          </cell>
          <cell r="B2439" t="str">
            <v>02.200.3000</v>
          </cell>
        </row>
        <row r="2440">
          <cell r="A2440" t="str">
            <v>P56210</v>
          </cell>
          <cell r="B2440" t="str">
            <v>02.200.3000</v>
          </cell>
        </row>
        <row r="2441">
          <cell r="A2441" t="str">
            <v>P56220</v>
          </cell>
          <cell r="B2441" t="str">
            <v>02.200.3000</v>
          </cell>
        </row>
        <row r="2442">
          <cell r="A2442" t="str">
            <v>P56230</v>
          </cell>
          <cell r="B2442" t="str">
            <v>02.200.3000</v>
          </cell>
        </row>
        <row r="2443">
          <cell r="A2443" t="str">
            <v>P56300</v>
          </cell>
          <cell r="B2443" t="str">
            <v>02.200.4000</v>
          </cell>
        </row>
        <row r="2444">
          <cell r="A2444" t="str">
            <v>P56310</v>
          </cell>
          <cell r="B2444" t="str">
            <v>02.200.4000</v>
          </cell>
        </row>
        <row r="2445">
          <cell r="A2445" t="str">
            <v>P56320</v>
          </cell>
          <cell r="B2445" t="str">
            <v>02.200.4000</v>
          </cell>
        </row>
        <row r="2446">
          <cell r="A2446" t="str">
            <v>P56330</v>
          </cell>
          <cell r="B2446" t="str">
            <v>02.200.3000</v>
          </cell>
        </row>
        <row r="2447">
          <cell r="A2447" t="str">
            <v>P56340</v>
          </cell>
          <cell r="B2447" t="str">
            <v>02.200.3000</v>
          </cell>
        </row>
        <row r="2448">
          <cell r="A2448" t="str">
            <v>P56400</v>
          </cell>
          <cell r="B2448" t="str">
            <v>02.200.4000</v>
          </cell>
        </row>
        <row r="2449">
          <cell r="A2449" t="str">
            <v>P56410</v>
          </cell>
          <cell r="B2449" t="str">
            <v>02.200.4000</v>
          </cell>
        </row>
        <row r="2450">
          <cell r="A2450" t="str">
            <v>P56420</v>
          </cell>
          <cell r="B2450" t="str">
            <v>02.200.4000</v>
          </cell>
        </row>
        <row r="2451">
          <cell r="A2451" t="str">
            <v>P56500</v>
          </cell>
          <cell r="B2451" t="str">
            <v>02.200.4000</v>
          </cell>
        </row>
        <row r="2452">
          <cell r="A2452" t="str">
            <v>P56510</v>
          </cell>
          <cell r="B2452" t="str">
            <v>02.200.4000</v>
          </cell>
        </row>
        <row r="2453">
          <cell r="A2453" t="str">
            <v>P57010</v>
          </cell>
          <cell r="B2453" t="str">
            <v>02.990.1000</v>
          </cell>
        </row>
        <row r="2454">
          <cell r="A2454" t="str">
            <v>P57020</v>
          </cell>
          <cell r="B2454" t="str">
            <v>02.990.1000</v>
          </cell>
        </row>
        <row r="2455">
          <cell r="A2455" t="str">
            <v>P57030</v>
          </cell>
          <cell r="B2455" t="str">
            <v>02.990.1000</v>
          </cell>
        </row>
        <row r="2456">
          <cell r="A2456" t="str">
            <v>P58001</v>
          </cell>
          <cell r="B2456" t="str">
            <v>02.990.1000</v>
          </cell>
        </row>
        <row r="2457">
          <cell r="A2457" t="str">
            <v>P58002</v>
          </cell>
          <cell r="B2457" t="str">
            <v>02.990.1000</v>
          </cell>
        </row>
        <row r="2458">
          <cell r="A2458" t="str">
            <v>P61001</v>
          </cell>
          <cell r="B2458" t="str">
            <v>05.015</v>
          </cell>
        </row>
        <row r="2459">
          <cell r="A2459" t="str">
            <v>P62001</v>
          </cell>
          <cell r="B2459" t="str">
            <v>02.990.1000</v>
          </cell>
        </row>
        <row r="2460">
          <cell r="A2460" t="str">
            <v>P62002</v>
          </cell>
          <cell r="B2460" t="str">
            <v>02.990.1000</v>
          </cell>
        </row>
        <row r="2461">
          <cell r="A2461" t="str">
            <v>P63001</v>
          </cell>
          <cell r="B2461" t="str">
            <v>02.990.1000</v>
          </cell>
        </row>
        <row r="2462">
          <cell r="A2462" t="str">
            <v>P63901</v>
          </cell>
          <cell r="B2462" t="str">
            <v>02.800.9000</v>
          </cell>
        </row>
        <row r="2463">
          <cell r="A2463" t="str">
            <v>P63999</v>
          </cell>
          <cell r="B2463" t="str">
            <v>02.990.1000</v>
          </cell>
        </row>
        <row r="2464">
          <cell r="A2464" t="str">
            <v>P64001</v>
          </cell>
          <cell r="B2464" t="str">
            <v>02.990.1000</v>
          </cell>
        </row>
        <row r="2465">
          <cell r="A2465" t="str">
            <v>P65001</v>
          </cell>
          <cell r="B2465" t="str">
            <v>02.990.1000</v>
          </cell>
        </row>
        <row r="2466">
          <cell r="A2466" t="str">
            <v>P66001</v>
          </cell>
          <cell r="B2466" t="str">
            <v>02.990.1000</v>
          </cell>
        </row>
        <row r="2467">
          <cell r="A2467" t="str">
            <v>P67001</v>
          </cell>
          <cell r="B2467" t="str">
            <v>02.990.1000</v>
          </cell>
        </row>
        <row r="2468">
          <cell r="A2468" t="str">
            <v>P68001</v>
          </cell>
          <cell r="B2468" t="str">
            <v>02.990.1000</v>
          </cell>
        </row>
        <row r="2469">
          <cell r="A2469" t="str">
            <v>P68002</v>
          </cell>
          <cell r="B2469" t="str">
            <v>02.990.1000</v>
          </cell>
        </row>
        <row r="2470">
          <cell r="A2470" t="str">
            <v>P68010</v>
          </cell>
          <cell r="B2470" t="str">
            <v>02.990.1000</v>
          </cell>
        </row>
        <row r="2471">
          <cell r="A2471" t="str">
            <v>P70010</v>
          </cell>
          <cell r="B2471" t="str">
            <v>02.600.4000</v>
          </cell>
        </row>
        <row r="2472">
          <cell r="A2472" t="str">
            <v>P70020</v>
          </cell>
          <cell r="B2472" t="str">
            <v>02.600.4000</v>
          </cell>
        </row>
        <row r="2473">
          <cell r="A2473" t="str">
            <v>P71001</v>
          </cell>
          <cell r="B2473" t="str">
            <v>02.300.4000</v>
          </cell>
        </row>
        <row r="2474">
          <cell r="A2474" t="str">
            <v>P71010</v>
          </cell>
          <cell r="B2474" t="str">
            <v>02.300.4000</v>
          </cell>
        </row>
        <row r="2475">
          <cell r="A2475" t="str">
            <v>P71020</v>
          </cell>
          <cell r="B2475" t="str">
            <v>02.300.4000</v>
          </cell>
        </row>
        <row r="2476">
          <cell r="A2476" t="str">
            <v>P71021</v>
          </cell>
          <cell r="B2476" t="str">
            <v>02.800.3000</v>
          </cell>
        </row>
        <row r="2477">
          <cell r="A2477" t="str">
            <v>P71030</v>
          </cell>
          <cell r="B2477" t="str">
            <v>02.300.4000</v>
          </cell>
        </row>
        <row r="2478">
          <cell r="A2478" t="str">
            <v>P71031</v>
          </cell>
          <cell r="B2478" t="str">
            <v>02.300.4000</v>
          </cell>
        </row>
        <row r="2479">
          <cell r="A2479" t="str">
            <v>P71100</v>
          </cell>
          <cell r="B2479" t="str">
            <v>02.300.4000</v>
          </cell>
        </row>
        <row r="2480">
          <cell r="A2480" t="str">
            <v>P72210</v>
          </cell>
          <cell r="B2480" t="str">
            <v>02.300.5000</v>
          </cell>
        </row>
        <row r="2481">
          <cell r="A2481" t="str">
            <v>P72220</v>
          </cell>
          <cell r="B2481" t="str">
            <v>02.300.5000</v>
          </cell>
        </row>
        <row r="2482">
          <cell r="A2482" t="str">
            <v>P72230</v>
          </cell>
          <cell r="B2482" t="str">
            <v>02.300.5000</v>
          </cell>
        </row>
        <row r="2483">
          <cell r="A2483" t="str">
            <v>P72240</v>
          </cell>
          <cell r="B2483" t="str">
            <v>02.300.5000</v>
          </cell>
        </row>
        <row r="2484">
          <cell r="A2484" t="str">
            <v>P72250</v>
          </cell>
          <cell r="B2484" t="str">
            <v>02.300.5000</v>
          </cell>
        </row>
        <row r="2485">
          <cell r="A2485" t="str">
            <v>P72257</v>
          </cell>
          <cell r="B2485" t="str">
            <v>02.300.5000</v>
          </cell>
        </row>
        <row r="2486">
          <cell r="A2486">
            <v>0</v>
          </cell>
          <cell r="B2486" t="str">
            <v>02.300.5000</v>
          </cell>
        </row>
        <row r="2487">
          <cell r="A2487" t="str">
            <v>P73010</v>
          </cell>
          <cell r="B2487" t="str">
            <v>02.300.5000</v>
          </cell>
        </row>
        <row r="2488">
          <cell r="A2488" t="str">
            <v>P73020</v>
          </cell>
          <cell r="B2488" t="str">
            <v>02.300.5000</v>
          </cell>
        </row>
        <row r="2489">
          <cell r="A2489" t="str">
            <v>P74010</v>
          </cell>
          <cell r="B2489" t="str">
            <v>02.800.4000</v>
          </cell>
        </row>
        <row r="2490">
          <cell r="A2490" t="str">
            <v>P74020</v>
          </cell>
          <cell r="B2490" t="str">
            <v>02.800.4000</v>
          </cell>
        </row>
        <row r="2491">
          <cell r="A2491" t="str">
            <v>P74021</v>
          </cell>
          <cell r="B2491" t="str">
            <v>02.800.3000</v>
          </cell>
        </row>
        <row r="2492">
          <cell r="A2492" t="str">
            <v>P74030</v>
          </cell>
          <cell r="B2492" t="str">
            <v>02.800.4000</v>
          </cell>
        </row>
        <row r="2493">
          <cell r="A2493" t="str">
            <v>P74031</v>
          </cell>
          <cell r="B2493" t="str">
            <v>02.800.4000</v>
          </cell>
        </row>
        <row r="2494">
          <cell r="A2494" t="str">
            <v>P74032</v>
          </cell>
          <cell r="B2494" t="str">
            <v>02.800.4000</v>
          </cell>
        </row>
        <row r="2495">
          <cell r="A2495" t="str">
            <v>P74040</v>
          </cell>
          <cell r="B2495" t="str">
            <v>02.800.4000</v>
          </cell>
        </row>
        <row r="2496">
          <cell r="A2496" t="str">
            <v>P75010</v>
          </cell>
          <cell r="B2496" t="str">
            <v>02.300.6000</v>
          </cell>
        </row>
        <row r="2497">
          <cell r="A2497" t="str">
            <v>P75020</v>
          </cell>
          <cell r="B2497" t="str">
            <v>02.300.5000</v>
          </cell>
        </row>
        <row r="2498">
          <cell r="A2498" t="str">
            <v>P75030</v>
          </cell>
          <cell r="B2498" t="str">
            <v>02.300.5000</v>
          </cell>
        </row>
        <row r="2499">
          <cell r="A2499" t="str">
            <v>P77010</v>
          </cell>
          <cell r="B2499" t="str">
            <v>02.990.1000</v>
          </cell>
        </row>
        <row r="2500">
          <cell r="A2500" t="str">
            <v>P77020</v>
          </cell>
          <cell r="B2500" t="str">
            <v>02.990.1000</v>
          </cell>
        </row>
        <row r="2501">
          <cell r="A2501" t="str">
            <v>P78010</v>
          </cell>
          <cell r="B2501" t="str">
            <v>02.990.1000</v>
          </cell>
        </row>
        <row r="2502">
          <cell r="A2502" t="str">
            <v>P78020</v>
          </cell>
          <cell r="B2502" t="str">
            <v>02.990.1000</v>
          </cell>
        </row>
        <row r="2503">
          <cell r="A2503" t="str">
            <v>P79010</v>
          </cell>
          <cell r="B2503" t="str">
            <v>02.800.3000</v>
          </cell>
        </row>
        <row r="2504">
          <cell r="A2504" t="str">
            <v>P79020</v>
          </cell>
          <cell r="B2504" t="str">
            <v>02.800.3000</v>
          </cell>
        </row>
        <row r="2505">
          <cell r="A2505" t="str">
            <v>P79021</v>
          </cell>
          <cell r="B2505" t="str">
            <v>02.800.3000</v>
          </cell>
        </row>
        <row r="2506">
          <cell r="A2506" t="str">
            <v>P79023</v>
          </cell>
          <cell r="B2506" t="str">
            <v>02.800.6000</v>
          </cell>
        </row>
        <row r="2507">
          <cell r="A2507" t="str">
            <v>P80560</v>
          </cell>
          <cell r="B2507" t="str">
            <v>02.990.1000</v>
          </cell>
        </row>
        <row r="2508">
          <cell r="A2508" t="str">
            <v>P80570</v>
          </cell>
          <cell r="B2508" t="str">
            <v>02.600.2000</v>
          </cell>
        </row>
        <row r="2509">
          <cell r="A2509" t="str">
            <v>P80580</v>
          </cell>
          <cell r="B2509" t="str">
            <v>02.800.8000</v>
          </cell>
        </row>
        <row r="2510">
          <cell r="A2510" t="str">
            <v>P81010</v>
          </cell>
          <cell r="B2510" t="str">
            <v>02.300.7000</v>
          </cell>
        </row>
        <row r="2511">
          <cell r="A2511" t="str">
            <v>P81020</v>
          </cell>
          <cell r="B2511" t="str">
            <v>02.300.7000</v>
          </cell>
        </row>
        <row r="2512">
          <cell r="A2512" t="str">
            <v>P81030</v>
          </cell>
          <cell r="B2512" t="str">
            <v>02.300.8000</v>
          </cell>
        </row>
        <row r="2513">
          <cell r="A2513" t="str">
            <v>P81040</v>
          </cell>
          <cell r="B2513" t="str">
            <v>02.300.8000</v>
          </cell>
        </row>
        <row r="2514">
          <cell r="A2514" t="str">
            <v>P82010</v>
          </cell>
          <cell r="B2514" t="str">
            <v>02.300.8000</v>
          </cell>
        </row>
        <row r="2515">
          <cell r="A2515" t="str">
            <v>P82020</v>
          </cell>
          <cell r="B2515" t="str">
            <v>02.300.8000</v>
          </cell>
        </row>
        <row r="2516">
          <cell r="A2516" t="str">
            <v>P82030</v>
          </cell>
          <cell r="B2516" t="str">
            <v>02.300.8000</v>
          </cell>
        </row>
        <row r="2517">
          <cell r="A2517" t="str">
            <v>P83010</v>
          </cell>
          <cell r="B2517" t="str">
            <v>02.300.8000</v>
          </cell>
        </row>
        <row r="2518">
          <cell r="A2518" t="str">
            <v>P83020</v>
          </cell>
          <cell r="B2518" t="str">
            <v>02.300.8000</v>
          </cell>
        </row>
        <row r="2519">
          <cell r="A2519" t="str">
            <v>P83030</v>
          </cell>
          <cell r="B2519" t="str">
            <v>02.300.8000</v>
          </cell>
        </row>
        <row r="2520">
          <cell r="A2520" t="str">
            <v>P83040</v>
          </cell>
          <cell r="B2520" t="str">
            <v>02.300.8000</v>
          </cell>
        </row>
        <row r="2521">
          <cell r="A2521" t="str">
            <v>P83050</v>
          </cell>
          <cell r="B2521" t="str">
            <v>02.300.8000</v>
          </cell>
        </row>
        <row r="2522">
          <cell r="A2522" t="str">
            <v>P83060</v>
          </cell>
          <cell r="B2522" t="str">
            <v>02.300.8000</v>
          </cell>
        </row>
        <row r="2523">
          <cell r="A2523" t="str">
            <v>P84010</v>
          </cell>
          <cell r="B2523" t="str">
            <v>02.990.1000</v>
          </cell>
        </row>
        <row r="2524">
          <cell r="A2524" t="str">
            <v>P85001</v>
          </cell>
          <cell r="B2524" t="str">
            <v>02.300.8000</v>
          </cell>
        </row>
        <row r="2525">
          <cell r="A2525" t="str">
            <v>P85002</v>
          </cell>
          <cell r="B2525" t="str">
            <v>02.300.8000</v>
          </cell>
        </row>
        <row r="2526">
          <cell r="A2526" t="str">
            <v>P85010</v>
          </cell>
          <cell r="B2526" t="str">
            <v>02.300.8000</v>
          </cell>
        </row>
        <row r="2527">
          <cell r="A2527" t="str">
            <v>P85020</v>
          </cell>
          <cell r="B2527" t="str">
            <v>02.300.8000</v>
          </cell>
        </row>
        <row r="2528">
          <cell r="A2528" t="str">
            <v>P85030</v>
          </cell>
          <cell r="B2528" t="str">
            <v>02.300.8000</v>
          </cell>
        </row>
        <row r="2529">
          <cell r="A2529" t="str">
            <v>P85040</v>
          </cell>
          <cell r="B2529" t="str">
            <v>02.300.8000</v>
          </cell>
        </row>
        <row r="2530">
          <cell r="A2530" t="str">
            <v>P85050</v>
          </cell>
          <cell r="B2530" t="str">
            <v>02.300.8000</v>
          </cell>
        </row>
        <row r="2531">
          <cell r="A2531" t="str">
            <v>P85060</v>
          </cell>
          <cell r="B2531" t="str">
            <v>02.300.8000</v>
          </cell>
        </row>
        <row r="2532">
          <cell r="A2532" t="str">
            <v>P85070</v>
          </cell>
          <cell r="B2532" t="str">
            <v>02.300.8000</v>
          </cell>
        </row>
        <row r="2533">
          <cell r="A2533" t="str">
            <v>P85080</v>
          </cell>
          <cell r="B2533" t="str">
            <v>02.300.8000</v>
          </cell>
        </row>
        <row r="2534">
          <cell r="A2534" t="str">
            <v>P85090</v>
          </cell>
          <cell r="B2534" t="str">
            <v>02.300.8000</v>
          </cell>
        </row>
        <row r="2535">
          <cell r="A2535" t="str">
            <v>P85100</v>
          </cell>
          <cell r="B2535" t="str">
            <v>02.300.8000</v>
          </cell>
        </row>
        <row r="2536">
          <cell r="A2536" t="str">
            <v>P85200</v>
          </cell>
          <cell r="B2536" t="str">
            <v>02.990.1000</v>
          </cell>
        </row>
        <row r="2537">
          <cell r="A2537" t="str">
            <v>P85210</v>
          </cell>
          <cell r="B2537" t="str">
            <v>02.990.1000</v>
          </cell>
        </row>
        <row r="2538">
          <cell r="A2538" t="str">
            <v>P85220</v>
          </cell>
          <cell r="B2538" t="str">
            <v>02.990.1000</v>
          </cell>
        </row>
        <row r="2539">
          <cell r="A2539" t="str">
            <v>P85230</v>
          </cell>
          <cell r="B2539" t="str">
            <v>02.990.1000</v>
          </cell>
        </row>
        <row r="2540">
          <cell r="A2540" t="str">
            <v>P85300</v>
          </cell>
          <cell r="B2540" t="str">
            <v>02.300.8000</v>
          </cell>
        </row>
        <row r="2541">
          <cell r="A2541" t="str">
            <v>P85901</v>
          </cell>
          <cell r="B2541" t="str">
            <v>02.990.1000</v>
          </cell>
        </row>
        <row r="2542">
          <cell r="A2542" t="str">
            <v>P86020</v>
          </cell>
          <cell r="B2542" t="str">
            <v>02.990.1000</v>
          </cell>
        </row>
        <row r="2543">
          <cell r="A2543" t="str">
            <v>P86030</v>
          </cell>
          <cell r="B2543" t="str">
            <v>02.990.1000</v>
          </cell>
        </row>
        <row r="2544">
          <cell r="A2544" t="str">
            <v>P86050</v>
          </cell>
          <cell r="B2544" t="str">
            <v>02.400.5000.</v>
          </cell>
        </row>
        <row r="2545">
          <cell r="A2545" t="str">
            <v>P86051</v>
          </cell>
          <cell r="B2545" t="str">
            <v>02.400.5000</v>
          </cell>
        </row>
        <row r="2546">
          <cell r="A2546" t="str">
            <v>P86060</v>
          </cell>
          <cell r="B2546" t="str">
            <v>02.800.1000</v>
          </cell>
        </row>
        <row r="2547">
          <cell r="A2547" t="str">
            <v>P86070</v>
          </cell>
          <cell r="B2547" t="str">
            <v>02.800.1000</v>
          </cell>
        </row>
        <row r="2548">
          <cell r="A2548" t="str">
            <v>P86071</v>
          </cell>
          <cell r="B2548" t="str">
            <v>02.100.6000</v>
          </cell>
        </row>
        <row r="2549">
          <cell r="A2549" t="str">
            <v>P86080</v>
          </cell>
          <cell r="B2549" t="str">
            <v>02.800.1000</v>
          </cell>
        </row>
        <row r="2550">
          <cell r="A2550" t="str">
            <v>P86090</v>
          </cell>
          <cell r="B2550" t="str">
            <v>02.800.1000</v>
          </cell>
        </row>
        <row r="2551">
          <cell r="A2551" t="str">
            <v>P86100</v>
          </cell>
          <cell r="B2551" t="str">
            <v>02.800.1000</v>
          </cell>
        </row>
        <row r="2552">
          <cell r="A2552" t="str">
            <v>P86110</v>
          </cell>
          <cell r="B2552" t="str">
            <v>02.400.5000</v>
          </cell>
        </row>
        <row r="2553">
          <cell r="A2553" t="str">
            <v>P86120</v>
          </cell>
          <cell r="B2553" t="str">
            <v>02.800.8000</v>
          </cell>
        </row>
        <row r="2554">
          <cell r="A2554" t="str">
            <v>P86122</v>
          </cell>
          <cell r="B2554" t="str">
            <v>02.400.5000</v>
          </cell>
        </row>
        <row r="2555">
          <cell r="A2555" t="str">
            <v>P86123</v>
          </cell>
          <cell r="B2555" t="str">
            <v>02.800.8000</v>
          </cell>
        </row>
        <row r="2556">
          <cell r="A2556" t="str">
            <v>P86124</v>
          </cell>
          <cell r="B2556" t="str">
            <v>02.800.8000</v>
          </cell>
        </row>
        <row r="2557">
          <cell r="A2557" t="str">
            <v>P86130</v>
          </cell>
          <cell r="B2557" t="str">
            <v>02.800.8000</v>
          </cell>
        </row>
        <row r="2558">
          <cell r="A2558" t="str">
            <v>P86131</v>
          </cell>
          <cell r="B2558" t="str">
            <v>02.800.8000</v>
          </cell>
        </row>
        <row r="2559">
          <cell r="A2559" t="str">
            <v>P86500</v>
          </cell>
          <cell r="B2559" t="str">
            <v>02.800.1000</v>
          </cell>
        </row>
        <row r="2560">
          <cell r="A2560">
            <v>0</v>
          </cell>
          <cell r="B2560" t="str">
            <v>02.800.1000</v>
          </cell>
        </row>
        <row r="2561">
          <cell r="A2561" t="str">
            <v>P87010</v>
          </cell>
          <cell r="B2561" t="str">
            <v>04.500.1000</v>
          </cell>
        </row>
        <row r="2562">
          <cell r="A2562" t="str">
            <v>P87020</v>
          </cell>
          <cell r="B2562" t="str">
            <v>04.500.1000</v>
          </cell>
        </row>
        <row r="2563">
          <cell r="A2563" t="str">
            <v>P87030</v>
          </cell>
          <cell r="B2563" t="str">
            <v>04.500.1000</v>
          </cell>
        </row>
        <row r="2564">
          <cell r="A2564" t="str">
            <v>P87040</v>
          </cell>
          <cell r="B2564" t="str">
            <v>04.500.1000</v>
          </cell>
        </row>
        <row r="2565">
          <cell r="A2565" t="str">
            <v>P88010</v>
          </cell>
          <cell r="B2565" t="str">
            <v>02.990.1000</v>
          </cell>
        </row>
        <row r="2566">
          <cell r="A2566" t="str">
            <v>P88015</v>
          </cell>
          <cell r="B2566" t="str">
            <v>02.700.3000</v>
          </cell>
        </row>
        <row r="2567">
          <cell r="A2567" t="str">
            <v>P88020</v>
          </cell>
          <cell r="B2567" t="str">
            <v>02.700.3000</v>
          </cell>
        </row>
        <row r="2568">
          <cell r="A2568" t="str">
            <v>P88025</v>
          </cell>
          <cell r="B2568" t="str">
            <v>02.700.3000</v>
          </cell>
        </row>
        <row r="2569">
          <cell r="A2569" t="str">
            <v>P88050</v>
          </cell>
          <cell r="B2569" t="str">
            <v>02.700.3000</v>
          </cell>
        </row>
        <row r="2570">
          <cell r="A2570" t="str">
            <v>P88055</v>
          </cell>
          <cell r="B2570" t="str">
            <v>02.700.3000</v>
          </cell>
        </row>
        <row r="2571">
          <cell r="A2571" t="str">
            <v>P88060</v>
          </cell>
          <cell r="B2571" t="str">
            <v>02.700.3000</v>
          </cell>
        </row>
        <row r="2572">
          <cell r="A2572" t="str">
            <v>P88065</v>
          </cell>
          <cell r="B2572" t="str">
            <v>02.700.3000</v>
          </cell>
        </row>
        <row r="2573">
          <cell r="A2573">
            <v>0</v>
          </cell>
          <cell r="B2573" t="str">
            <v>02.700.3000</v>
          </cell>
        </row>
        <row r="2574">
          <cell r="A2574" t="str">
            <v>P88100</v>
          </cell>
          <cell r="B2574" t="str">
            <v>02.700.3000</v>
          </cell>
        </row>
        <row r="2575">
          <cell r="A2575" t="str">
            <v>P88110</v>
          </cell>
          <cell r="B2575" t="str">
            <v>02.700.3000</v>
          </cell>
        </row>
        <row r="2576">
          <cell r="A2576" t="str">
            <v>P88120</v>
          </cell>
          <cell r="B2576" t="str">
            <v>02.700.3000</v>
          </cell>
        </row>
        <row r="2577">
          <cell r="A2577" t="str">
            <v>P88150</v>
          </cell>
          <cell r="B2577" t="str">
            <v>02.700.3000</v>
          </cell>
        </row>
        <row r="2578">
          <cell r="A2578" t="str">
            <v>P88155</v>
          </cell>
          <cell r="B2578" t="str">
            <v>02.700.3000</v>
          </cell>
        </row>
        <row r="2579">
          <cell r="A2579" t="str">
            <v>P88160</v>
          </cell>
          <cell r="B2579" t="str">
            <v>02.700.3000</v>
          </cell>
        </row>
        <row r="2580">
          <cell r="A2580" t="str">
            <v>P88165</v>
          </cell>
          <cell r="B2580" t="str">
            <v>02.700.3000</v>
          </cell>
        </row>
        <row r="2581">
          <cell r="A2581" t="str">
            <v>P88170</v>
          </cell>
          <cell r="B2581" t="str">
            <v>02.700.3000</v>
          </cell>
        </row>
        <row r="2582">
          <cell r="A2582">
            <v>0</v>
          </cell>
          <cell r="B2582" t="str">
            <v>02.700.3000</v>
          </cell>
        </row>
        <row r="2583">
          <cell r="A2583">
            <v>0</v>
          </cell>
          <cell r="B2583" t="str">
            <v>02.700.3000</v>
          </cell>
        </row>
        <row r="2584">
          <cell r="A2584">
            <v>0</v>
          </cell>
          <cell r="B2584" t="str">
            <v>02.700.3000</v>
          </cell>
        </row>
        <row r="2585">
          <cell r="A2585">
            <v>0</v>
          </cell>
          <cell r="B2585" t="str">
            <v>02.700.3000</v>
          </cell>
        </row>
        <row r="2586">
          <cell r="A2586">
            <v>0</v>
          </cell>
          <cell r="B2586" t="str">
            <v>02.700.3000</v>
          </cell>
        </row>
        <row r="2587">
          <cell r="A2587" t="str">
            <v>P88180</v>
          </cell>
          <cell r="B2587" t="str">
            <v>02.990.1000</v>
          </cell>
        </row>
        <row r="2588">
          <cell r="A2588" t="str">
            <v>P88200</v>
          </cell>
          <cell r="B2588" t="str">
            <v>02.990.1000</v>
          </cell>
        </row>
        <row r="2589">
          <cell r="A2589" t="str">
            <v>P88900</v>
          </cell>
          <cell r="B2589" t="str">
            <v>02.990.1000</v>
          </cell>
        </row>
        <row r="2590">
          <cell r="A2590" t="str">
            <v>P88901</v>
          </cell>
          <cell r="B2590" t="str">
            <v>02.990.1000</v>
          </cell>
        </row>
        <row r="2591">
          <cell r="A2591" t="str">
            <v>P89010</v>
          </cell>
          <cell r="B2591" t="str">
            <v>02.990.1000</v>
          </cell>
        </row>
        <row r="2592">
          <cell r="A2592" t="str">
            <v>P89020</v>
          </cell>
          <cell r="B2592" t="str">
            <v>02.800.1000</v>
          </cell>
        </row>
        <row r="2593">
          <cell r="A2593" t="str">
            <v>P89030</v>
          </cell>
          <cell r="B2593" t="str">
            <v>02.800.1000</v>
          </cell>
        </row>
        <row r="2594">
          <cell r="A2594" t="str">
            <v>P90010</v>
          </cell>
          <cell r="B2594" t="str">
            <v>02.800.2000</v>
          </cell>
        </row>
        <row r="2595">
          <cell r="A2595" t="str">
            <v>P90020</v>
          </cell>
          <cell r="B2595" t="str">
            <v>02.800.2000</v>
          </cell>
        </row>
        <row r="2596">
          <cell r="A2596" t="str">
            <v>P90040</v>
          </cell>
          <cell r="B2596" t="str">
            <v>02.800.2000</v>
          </cell>
        </row>
        <row r="2597">
          <cell r="A2597" t="str">
            <v>P90050</v>
          </cell>
          <cell r="B2597" t="str">
            <v>02.800.2000</v>
          </cell>
        </row>
        <row r="2598">
          <cell r="A2598" t="str">
            <v>P90060</v>
          </cell>
          <cell r="B2598" t="str">
            <v>02.800.2000</v>
          </cell>
        </row>
        <row r="2599">
          <cell r="A2599" t="str">
            <v>P90070</v>
          </cell>
          <cell r="B2599" t="str">
            <v>02.800.2000</v>
          </cell>
        </row>
        <row r="2600">
          <cell r="A2600" t="str">
            <v>P90080</v>
          </cell>
          <cell r="B2600" t="str">
            <v>02.800.2000</v>
          </cell>
        </row>
        <row r="2601">
          <cell r="A2601" t="str">
            <v>P90090</v>
          </cell>
          <cell r="B2601" t="str">
            <v>02.800.2000</v>
          </cell>
        </row>
        <row r="2602">
          <cell r="A2602" t="str">
            <v>P90100</v>
          </cell>
          <cell r="B2602" t="str">
            <v>02.800.2000</v>
          </cell>
        </row>
        <row r="2603">
          <cell r="A2603" t="str">
            <v>P90110</v>
          </cell>
          <cell r="B2603" t="str">
            <v>02.800.2000</v>
          </cell>
        </row>
        <row r="2604">
          <cell r="A2604" t="str">
            <v>P90120</v>
          </cell>
          <cell r="B2604" t="str">
            <v>02.800.2000</v>
          </cell>
        </row>
        <row r="2605">
          <cell r="A2605" t="str">
            <v>P90150</v>
          </cell>
          <cell r="B2605" t="str">
            <v>02.800.2000</v>
          </cell>
        </row>
        <row r="2606">
          <cell r="A2606" t="str">
            <v>P90155</v>
          </cell>
          <cell r="B2606" t="str">
            <v>02.800.2000</v>
          </cell>
        </row>
        <row r="2607">
          <cell r="A2607" t="str">
            <v>P90160</v>
          </cell>
          <cell r="B2607" t="str">
            <v>02.800.2000</v>
          </cell>
        </row>
        <row r="2608">
          <cell r="A2608" t="str">
            <v>P90165</v>
          </cell>
          <cell r="B2608" t="str">
            <v>02.800.2000</v>
          </cell>
        </row>
        <row r="2609">
          <cell r="A2609" t="str">
            <v>P90166</v>
          </cell>
          <cell r="B2609" t="str">
            <v>02.990.1000</v>
          </cell>
        </row>
        <row r="2610">
          <cell r="A2610" t="str">
            <v>P90170</v>
          </cell>
          <cell r="B2610" t="str">
            <v>02.800.2000</v>
          </cell>
        </row>
        <row r="2611">
          <cell r="A2611" t="str">
            <v>P90200</v>
          </cell>
          <cell r="B2611" t="str">
            <v>02.800.2000</v>
          </cell>
        </row>
        <row r="2612">
          <cell r="A2612" t="str">
            <v>P90205</v>
          </cell>
          <cell r="B2612" t="str">
            <v>02.800.2000</v>
          </cell>
        </row>
        <row r="2613">
          <cell r="A2613" t="str">
            <v>P90210</v>
          </cell>
          <cell r="B2613" t="str">
            <v>02.800.2000</v>
          </cell>
        </row>
        <row r="2614">
          <cell r="A2614" t="str">
            <v>P90215</v>
          </cell>
          <cell r="B2614" t="str">
            <v>02.800.2000</v>
          </cell>
        </row>
        <row r="2615">
          <cell r="A2615" t="str">
            <v>P90220</v>
          </cell>
          <cell r="B2615" t="str">
            <v>02.800.2000</v>
          </cell>
        </row>
        <row r="2616">
          <cell r="A2616" t="str">
            <v>P91001</v>
          </cell>
          <cell r="B2616" t="str">
            <v>02.800.4000</v>
          </cell>
        </row>
        <row r="2617">
          <cell r="A2617">
            <v>0</v>
          </cell>
          <cell r="B2617" t="str">
            <v>02.800.2000</v>
          </cell>
        </row>
        <row r="2618">
          <cell r="A2618" t="str">
            <v>P91010</v>
          </cell>
          <cell r="B2618" t="str">
            <v>04.100.1000</v>
          </cell>
        </row>
        <row r="2619">
          <cell r="A2619" t="str">
            <v>P92001</v>
          </cell>
          <cell r="B2619" t="str">
            <v>02.990.1000</v>
          </cell>
        </row>
        <row r="2620">
          <cell r="A2620" t="str">
            <v>P92200</v>
          </cell>
          <cell r="B2620" t="str">
            <v>02.990.1000</v>
          </cell>
        </row>
        <row r="2621">
          <cell r="A2621" t="str">
            <v>P93010</v>
          </cell>
          <cell r="B2621" t="str">
            <v>02.990.1000</v>
          </cell>
        </row>
        <row r="2622">
          <cell r="A2622" t="str">
            <v>P93020</v>
          </cell>
          <cell r="B2622" t="str">
            <v>02.990.1000</v>
          </cell>
        </row>
        <row r="2623">
          <cell r="A2623" t="str">
            <v>P94001</v>
          </cell>
          <cell r="B2623" t="str">
            <v>02.800.6000</v>
          </cell>
        </row>
        <row r="2624">
          <cell r="A2624">
            <v>0</v>
          </cell>
          <cell r="B2624" t="str">
            <v>02.800.3000</v>
          </cell>
        </row>
        <row r="2625">
          <cell r="A2625" t="str">
            <v>P95010</v>
          </cell>
          <cell r="B2625" t="str">
            <v>02.800.3000</v>
          </cell>
        </row>
        <row r="2626">
          <cell r="A2626" t="str">
            <v>P95020</v>
          </cell>
          <cell r="B2626" t="str">
            <v>02.990.1000</v>
          </cell>
        </row>
        <row r="2627">
          <cell r="A2627" t="str">
            <v>P96000</v>
          </cell>
          <cell r="B2627" t="str">
            <v>02.990.1000</v>
          </cell>
        </row>
        <row r="2628">
          <cell r="A2628" t="str">
            <v>P96001</v>
          </cell>
          <cell r="B2628" t="str">
            <v>02.990.1000</v>
          </cell>
        </row>
        <row r="2629">
          <cell r="A2629" t="str">
            <v>P96002</v>
          </cell>
          <cell r="B2629" t="str">
            <v>02.990.1000</v>
          </cell>
        </row>
        <row r="2630">
          <cell r="A2630" t="str">
            <v>P96010</v>
          </cell>
          <cell r="B2630" t="str">
            <v>02.990.1000</v>
          </cell>
        </row>
        <row r="2631">
          <cell r="A2631" t="str">
            <v>P96011</v>
          </cell>
          <cell r="B2631" t="str">
            <v>02.990.1000</v>
          </cell>
        </row>
        <row r="2632">
          <cell r="A2632" t="str">
            <v>P96012</v>
          </cell>
          <cell r="B2632" t="str">
            <v>02.990.1000</v>
          </cell>
        </row>
        <row r="2633">
          <cell r="A2633" t="str">
            <v>P96015</v>
          </cell>
          <cell r="B2633" t="str">
            <v>02.990.1000</v>
          </cell>
        </row>
        <row r="2634">
          <cell r="A2634" t="str">
            <v>P96020</v>
          </cell>
          <cell r="B2634" t="str">
            <v>02.990.1000</v>
          </cell>
        </row>
        <row r="2635">
          <cell r="A2635" t="str">
            <v>P96030</v>
          </cell>
          <cell r="B2635" t="str">
            <v>02.990.1000</v>
          </cell>
        </row>
        <row r="2636">
          <cell r="A2636" t="str">
            <v>P96035</v>
          </cell>
          <cell r="B2636" t="str">
            <v>02.990.1000</v>
          </cell>
        </row>
        <row r="2637">
          <cell r="A2637" t="str">
            <v>P96040</v>
          </cell>
          <cell r="B2637" t="str">
            <v>02.990.1000</v>
          </cell>
        </row>
        <row r="2638">
          <cell r="A2638" t="str">
            <v>P96050</v>
          </cell>
          <cell r="B2638" t="str">
            <v>02.990.1000</v>
          </cell>
        </row>
        <row r="2639">
          <cell r="A2639" t="str">
            <v>P96055</v>
          </cell>
          <cell r="B2639" t="str">
            <v>02.990.1000</v>
          </cell>
        </row>
        <row r="2640">
          <cell r="A2640" t="str">
            <v>P96060</v>
          </cell>
          <cell r="B2640" t="str">
            <v>02.990.1000</v>
          </cell>
        </row>
        <row r="2641">
          <cell r="A2641" t="str">
            <v>P96061</v>
          </cell>
          <cell r="B2641" t="str">
            <v>02.990.1000</v>
          </cell>
        </row>
        <row r="2642">
          <cell r="A2642" t="str">
            <v>P96065</v>
          </cell>
          <cell r="B2642" t="str">
            <v>01.200.4000</v>
          </cell>
        </row>
        <row r="2643">
          <cell r="A2643" t="str">
            <v>P96066</v>
          </cell>
          <cell r="B2643" t="str">
            <v>01.200.4000</v>
          </cell>
        </row>
        <row r="2644">
          <cell r="A2644" t="str">
            <v>P96067</v>
          </cell>
          <cell r="B2644" t="str">
            <v>01.200.2000</v>
          </cell>
        </row>
        <row r="2645">
          <cell r="A2645" t="str">
            <v>P96070</v>
          </cell>
          <cell r="B2645" t="str">
            <v>02.990.1000</v>
          </cell>
        </row>
        <row r="2646">
          <cell r="A2646" t="str">
            <v>P96080</v>
          </cell>
          <cell r="B2646" t="str">
            <v>02.990.1000</v>
          </cell>
        </row>
        <row r="2647">
          <cell r="A2647" t="str">
            <v>P96081</v>
          </cell>
          <cell r="B2647" t="str">
            <v>02.990.1000</v>
          </cell>
        </row>
        <row r="2648">
          <cell r="A2648" t="str">
            <v>P96082</v>
          </cell>
          <cell r="B2648" t="str">
            <v>02.990.1000</v>
          </cell>
        </row>
        <row r="2649">
          <cell r="A2649" t="str">
            <v>P96099</v>
          </cell>
          <cell r="B2649" t="str">
            <v>02.990.1000</v>
          </cell>
        </row>
        <row r="2650">
          <cell r="A2650" t="str">
            <v>P98001</v>
          </cell>
          <cell r="B2650" t="str">
            <v>02.990.1000</v>
          </cell>
        </row>
        <row r="2651">
          <cell r="A2651" t="str">
            <v>P99001</v>
          </cell>
          <cell r="B2651" t="str">
            <v>02.900.1000</v>
          </cell>
        </row>
        <row r="2652">
          <cell r="A2652" t="str">
            <v>P99010</v>
          </cell>
          <cell r="B2652" t="str">
            <v>02.900.1000</v>
          </cell>
        </row>
        <row r="2653">
          <cell r="A2653" t="str">
            <v>P99015</v>
          </cell>
          <cell r="B2653" t="str">
            <v>02.900.1000</v>
          </cell>
        </row>
        <row r="2654">
          <cell r="A2654" t="str">
            <v>P99020</v>
          </cell>
          <cell r="B2654" t="str">
            <v>02.900.1000</v>
          </cell>
        </row>
        <row r="2655">
          <cell r="A2655" t="str">
            <v>P99025</v>
          </cell>
          <cell r="B2655" t="str">
            <v>02.900.1000</v>
          </cell>
        </row>
        <row r="2656">
          <cell r="A2656" t="str">
            <v>P99030</v>
          </cell>
          <cell r="B2656" t="str">
            <v>02.900.2000</v>
          </cell>
        </row>
        <row r="2657">
          <cell r="A2657" t="str">
            <v>P99050</v>
          </cell>
          <cell r="B2657" t="str">
            <v>02.990.1000</v>
          </cell>
        </row>
        <row r="2658">
          <cell r="A2658" t="str">
            <v>P99100</v>
          </cell>
          <cell r="B2658" t="str">
            <v>04.100.3000</v>
          </cell>
        </row>
        <row r="2659">
          <cell r="A2659" t="str">
            <v>PA1001</v>
          </cell>
          <cell r="B2659" t="str">
            <v>02.990.1000</v>
          </cell>
        </row>
        <row r="2660">
          <cell r="A2660" t="str">
            <v>PT1001</v>
          </cell>
          <cell r="B2660" t="str">
            <v>02.990.1000</v>
          </cell>
        </row>
        <row r="2661">
          <cell r="A2661" t="str">
            <v>S01010</v>
          </cell>
          <cell r="B2661" t="str">
            <v>05.050</v>
          </cell>
        </row>
        <row r="2662">
          <cell r="A2662" t="str">
            <v>S01011</v>
          </cell>
          <cell r="B2662" t="str">
            <v>01.200.2000</v>
          </cell>
        </row>
        <row r="2663">
          <cell r="A2663" t="str">
            <v>S01020</v>
          </cell>
          <cell r="B2663" t="str">
            <v>05.050</v>
          </cell>
        </row>
        <row r="2664">
          <cell r="A2664" t="str">
            <v>S01021</v>
          </cell>
          <cell r="B2664" t="str">
            <v>05.050</v>
          </cell>
        </row>
        <row r="2665">
          <cell r="A2665" t="str">
            <v>S01030</v>
          </cell>
          <cell r="B2665" t="str">
            <v>05.050</v>
          </cell>
        </row>
        <row r="2666">
          <cell r="A2666" t="str">
            <v>S01031</v>
          </cell>
          <cell r="B2666" t="str">
            <v>05.050</v>
          </cell>
        </row>
        <row r="2667">
          <cell r="A2667" t="str">
            <v>S01070</v>
          </cell>
          <cell r="B2667" t="str">
            <v>05.050</v>
          </cell>
        </row>
        <row r="2668">
          <cell r="A2668" t="str">
            <v>S01080</v>
          </cell>
          <cell r="B2668" t="str">
            <v>05.050</v>
          </cell>
        </row>
        <row r="2669">
          <cell r="A2669" t="str">
            <v>S01090</v>
          </cell>
          <cell r="B2669" t="str">
            <v>05.050</v>
          </cell>
        </row>
        <row r="2670">
          <cell r="A2670" t="str">
            <v>S01510</v>
          </cell>
          <cell r="B2670" t="str">
            <v>05.050</v>
          </cell>
        </row>
        <row r="2671">
          <cell r="A2671" t="str">
            <v>S01610</v>
          </cell>
          <cell r="B2671" t="str">
            <v>05.040</v>
          </cell>
        </row>
        <row r="2672">
          <cell r="A2672" t="str">
            <v>S02010</v>
          </cell>
          <cell r="B2672" t="str">
            <v>05.060</v>
          </cell>
        </row>
        <row r="2673">
          <cell r="A2673" t="str">
            <v>S02110</v>
          </cell>
          <cell r="B2673" t="str">
            <v>05.060</v>
          </cell>
        </row>
        <row r="2674">
          <cell r="A2674" t="str">
            <v>S02111</v>
          </cell>
          <cell r="B2674" t="str">
            <v>05.060</v>
          </cell>
        </row>
        <row r="2675">
          <cell r="A2675" t="str">
            <v>S02210</v>
          </cell>
          <cell r="B2675" t="str">
            <v>05.060</v>
          </cell>
        </row>
        <row r="2676">
          <cell r="A2676" t="str">
            <v>S02220</v>
          </cell>
          <cell r="B2676" t="str">
            <v>05.060</v>
          </cell>
        </row>
        <row r="2677">
          <cell r="A2677" t="str">
            <v>S02310</v>
          </cell>
          <cell r="B2677" t="str">
            <v>05.990</v>
          </cell>
        </row>
        <row r="2678">
          <cell r="A2678" t="str">
            <v>S02320</v>
          </cell>
          <cell r="B2678" t="str">
            <v>05.990</v>
          </cell>
        </row>
        <row r="2679">
          <cell r="A2679" t="str">
            <v>S03010</v>
          </cell>
          <cell r="B2679" t="str">
            <v>05.070</v>
          </cell>
        </row>
        <row r="2680">
          <cell r="A2680" t="str">
            <v>S03011</v>
          </cell>
          <cell r="B2680" t="str">
            <v>05.070</v>
          </cell>
        </row>
        <row r="2681">
          <cell r="A2681" t="str">
            <v>S03110</v>
          </cell>
          <cell r="B2681" t="str">
            <v>05.070</v>
          </cell>
        </row>
        <row r="2682">
          <cell r="A2682" t="str">
            <v>S03210</v>
          </cell>
          <cell r="B2682" t="str">
            <v>05.070</v>
          </cell>
        </row>
        <row r="2683">
          <cell r="A2683" t="str">
            <v>S03220</v>
          </cell>
          <cell r="B2683" t="str">
            <v>05.070</v>
          </cell>
        </row>
        <row r="2684">
          <cell r="A2684" t="str">
            <v>S03230</v>
          </cell>
          <cell r="B2684" t="str">
            <v>05.070</v>
          </cell>
        </row>
        <row r="2685">
          <cell r="A2685" t="str">
            <v>S03240</v>
          </cell>
          <cell r="B2685" t="str">
            <v>05.070</v>
          </cell>
        </row>
        <row r="2686">
          <cell r="A2686" t="str">
            <v>S03310</v>
          </cell>
          <cell r="B2686" t="str">
            <v>05.070</v>
          </cell>
        </row>
        <row r="2687">
          <cell r="A2687" t="str">
            <v>S03320</v>
          </cell>
          <cell r="B2687" t="str">
            <v>05.070</v>
          </cell>
        </row>
        <row r="2688">
          <cell r="A2688" t="str">
            <v>S03330</v>
          </cell>
          <cell r="B2688" t="str">
            <v>05.070</v>
          </cell>
        </row>
        <row r="2689">
          <cell r="A2689" t="str">
            <v>S03410</v>
          </cell>
          <cell r="B2689" t="str">
            <v>05.070</v>
          </cell>
        </row>
        <row r="2690">
          <cell r="A2690" t="str">
            <v>S04010</v>
          </cell>
          <cell r="B2690" t="str">
            <v>05.030</v>
          </cell>
        </row>
        <row r="2691">
          <cell r="A2691" t="str">
            <v>S04110</v>
          </cell>
          <cell r="B2691" t="str">
            <v>05.015</v>
          </cell>
        </row>
        <row r="2692">
          <cell r="A2692" t="str">
            <v>S04120</v>
          </cell>
          <cell r="B2692" t="str">
            <v>05.030</v>
          </cell>
        </row>
        <row r="2693">
          <cell r="A2693" t="str">
            <v>S04210</v>
          </cell>
          <cell r="B2693" t="str">
            <v>05.030</v>
          </cell>
        </row>
        <row r="2694">
          <cell r="A2694" t="str">
            <v>S04220</v>
          </cell>
          <cell r="B2694" t="str">
            <v>05.030</v>
          </cell>
        </row>
        <row r="2695">
          <cell r="A2695" t="str">
            <v>S04230</v>
          </cell>
          <cell r="B2695" t="str">
            <v>05.030</v>
          </cell>
        </row>
        <row r="2696">
          <cell r="A2696" t="str">
            <v>S04240</v>
          </cell>
          <cell r="B2696" t="str">
            <v>05.030</v>
          </cell>
        </row>
        <row r="2697">
          <cell r="A2697" t="str">
            <v>S04250</v>
          </cell>
          <cell r="B2697" t="str">
            <v>05.015</v>
          </cell>
        </row>
        <row r="2698">
          <cell r="A2698" t="str">
            <v>S04260</v>
          </cell>
          <cell r="B2698" t="str">
            <v>05.030</v>
          </cell>
        </row>
        <row r="2699">
          <cell r="A2699" t="str">
            <v>S04270</v>
          </cell>
          <cell r="B2699" t="str">
            <v>05.030</v>
          </cell>
        </row>
        <row r="2700">
          <cell r="A2700" t="str">
            <v>S04280</v>
          </cell>
          <cell r="B2700" t="str">
            <v>05.030</v>
          </cell>
        </row>
        <row r="2701">
          <cell r="A2701" t="str">
            <v>S04310</v>
          </cell>
          <cell r="B2701" t="str">
            <v>05.030</v>
          </cell>
        </row>
        <row r="2702">
          <cell r="A2702" t="str">
            <v>S04410</v>
          </cell>
          <cell r="B2702" t="str">
            <v>05.040</v>
          </cell>
        </row>
        <row r="2703">
          <cell r="A2703" t="str">
            <v>S04510</v>
          </cell>
          <cell r="B2703" t="str">
            <v>05.030</v>
          </cell>
        </row>
        <row r="2704">
          <cell r="A2704" t="str">
            <v>S04610</v>
          </cell>
          <cell r="B2704" t="str">
            <v>05.040</v>
          </cell>
        </row>
        <row r="2705">
          <cell r="A2705" t="str">
            <v>S04710</v>
          </cell>
          <cell r="B2705" t="str">
            <v>05.040</v>
          </cell>
        </row>
        <row r="2706">
          <cell r="A2706" t="str">
            <v>S05010</v>
          </cell>
          <cell r="B2706" t="str">
            <v>05.040</v>
          </cell>
        </row>
        <row r="2707">
          <cell r="A2707" t="str">
            <v>S06010</v>
          </cell>
          <cell r="B2707" t="str">
            <v>01.200.2000</v>
          </cell>
        </row>
        <row r="2708">
          <cell r="A2708" t="str">
            <v>S06020</v>
          </cell>
          <cell r="B2708" t="str">
            <v>05.110</v>
          </cell>
        </row>
        <row r="2709">
          <cell r="A2709" t="str">
            <v>S06110</v>
          </cell>
          <cell r="B2709" t="str">
            <v>05.110</v>
          </cell>
        </row>
        <row r="2710">
          <cell r="A2710" t="str">
            <v>S06210</v>
          </cell>
          <cell r="B2710" t="str">
            <v>01.200.2000</v>
          </cell>
        </row>
        <row r="2711">
          <cell r="A2711" t="str">
            <v>S06310</v>
          </cell>
          <cell r="B2711" t="str">
            <v>01.200.2000</v>
          </cell>
        </row>
        <row r="2712">
          <cell r="A2712" t="str">
            <v>S06320</v>
          </cell>
          <cell r="B2712" t="str">
            <v>05.110</v>
          </cell>
        </row>
        <row r="2713">
          <cell r="A2713" t="str">
            <v>S07010</v>
          </cell>
          <cell r="B2713" t="str">
            <v>05.015</v>
          </cell>
        </row>
        <row r="2714">
          <cell r="A2714" t="str">
            <v>S07020</v>
          </cell>
          <cell r="B2714" t="str">
            <v>05.015</v>
          </cell>
        </row>
        <row r="2715">
          <cell r="A2715">
            <v>0</v>
          </cell>
          <cell r="B2715" t="str">
            <v>05.015</v>
          </cell>
        </row>
        <row r="2716">
          <cell r="A2716" t="str">
            <v>S07110</v>
          </cell>
          <cell r="B2716" t="str">
            <v>05.040</v>
          </cell>
        </row>
        <row r="2717">
          <cell r="A2717" t="str">
            <v>S08010</v>
          </cell>
          <cell r="B2717" t="str">
            <v>05.300</v>
          </cell>
        </row>
        <row r="2718">
          <cell r="A2718" t="str">
            <v>S08030</v>
          </cell>
          <cell r="B2718" t="str">
            <v>05.300</v>
          </cell>
        </row>
        <row r="2719">
          <cell r="A2719" t="str">
            <v>S08040</v>
          </cell>
          <cell r="B2719" t="str">
            <v>05.300</v>
          </cell>
        </row>
        <row r="2720">
          <cell r="A2720" t="str">
            <v>S08110</v>
          </cell>
          <cell r="B2720" t="str">
            <v>05.300</v>
          </cell>
        </row>
        <row r="2721">
          <cell r="A2721" t="str">
            <v>S08120</v>
          </cell>
          <cell r="B2721" t="str">
            <v>05.300</v>
          </cell>
        </row>
        <row r="2722">
          <cell r="A2722" t="str">
            <v>S08310</v>
          </cell>
          <cell r="B2722" t="str">
            <v>05.300</v>
          </cell>
        </row>
        <row r="2723">
          <cell r="A2723" t="str">
            <v>S09010</v>
          </cell>
          <cell r="B2723" t="str">
            <v>05.020</v>
          </cell>
        </row>
        <row r="2724">
          <cell r="A2724" t="str">
            <v>S09011</v>
          </cell>
          <cell r="B2724" t="str">
            <v>05.300</v>
          </cell>
        </row>
        <row r="2725">
          <cell r="A2725" t="str">
            <v>S09012</v>
          </cell>
          <cell r="B2725" t="str">
            <v>05.020</v>
          </cell>
        </row>
        <row r="2726">
          <cell r="A2726" t="str">
            <v>S09013</v>
          </cell>
          <cell r="B2726" t="str">
            <v>05.020</v>
          </cell>
        </row>
        <row r="2727">
          <cell r="A2727" t="str">
            <v>S09110</v>
          </cell>
          <cell r="B2727" t="str">
            <v>05.300</v>
          </cell>
        </row>
        <row r="2728">
          <cell r="A2728" t="str">
            <v>S09210</v>
          </cell>
          <cell r="B2728" t="str">
            <v>05.020</v>
          </cell>
        </row>
        <row r="2729">
          <cell r="A2729" t="str">
            <v>S09220</v>
          </cell>
          <cell r="B2729" t="str">
            <v>05.020</v>
          </cell>
        </row>
        <row r="2730">
          <cell r="A2730" t="str">
            <v>S09310</v>
          </cell>
          <cell r="B2730" t="str">
            <v>05.990</v>
          </cell>
        </row>
        <row r="2731">
          <cell r="A2731" t="str">
            <v>S09410</v>
          </cell>
          <cell r="B2731" t="str">
            <v>05.020</v>
          </cell>
        </row>
        <row r="2732">
          <cell r="A2732" t="str">
            <v>S09999</v>
          </cell>
          <cell r="B2732" t="str">
            <v>05.990</v>
          </cell>
        </row>
        <row r="2733">
          <cell r="A2733" t="str">
            <v>S11010</v>
          </cell>
          <cell r="B2733" t="str">
            <v>05.120</v>
          </cell>
        </row>
        <row r="2734">
          <cell r="A2734" t="str">
            <v>S11011</v>
          </cell>
          <cell r="B2734" t="str">
            <v>05.120</v>
          </cell>
        </row>
        <row r="2735">
          <cell r="A2735" t="str">
            <v>S11020</v>
          </cell>
          <cell r="B2735" t="str">
            <v>05.015</v>
          </cell>
        </row>
        <row r="2736">
          <cell r="A2736" t="str">
            <v>S11030</v>
          </cell>
          <cell r="B2736" t="str">
            <v>01.200.2000</v>
          </cell>
        </row>
        <row r="2737">
          <cell r="A2737" t="str">
            <v>S11031</v>
          </cell>
          <cell r="B2737" t="str">
            <v>05.020</v>
          </cell>
        </row>
        <row r="2738">
          <cell r="A2738" t="str">
            <v>S11040</v>
          </cell>
          <cell r="B2738" t="str">
            <v>05.990</v>
          </cell>
        </row>
        <row r="2739">
          <cell r="A2739" t="str">
            <v>S11110</v>
          </cell>
          <cell r="B2739" t="str">
            <v>05.120</v>
          </cell>
        </row>
        <row r="2740">
          <cell r="A2740" t="str">
            <v>S11120</v>
          </cell>
          <cell r="B2740" t="str">
            <v>05.120</v>
          </cell>
        </row>
        <row r="2741">
          <cell r="A2741" t="str">
            <v>S12010</v>
          </cell>
          <cell r="B2741" t="str">
            <v>05.120</v>
          </cell>
        </row>
        <row r="2742">
          <cell r="A2742" t="str">
            <v>S12020</v>
          </cell>
          <cell r="B2742" t="str">
            <v>05.15</v>
          </cell>
        </row>
        <row r="2743">
          <cell r="A2743" t="str">
            <v>S12110</v>
          </cell>
          <cell r="B2743" t="str">
            <v>04.500.1000</v>
          </cell>
        </row>
        <row r="2744">
          <cell r="A2744" t="str">
            <v>S12120</v>
          </cell>
          <cell r="B2744" t="str">
            <v>04.500.1000</v>
          </cell>
        </row>
        <row r="2745">
          <cell r="A2745" t="str">
            <v>S12130</v>
          </cell>
          <cell r="B2745" t="str">
            <v>04.500.1000</v>
          </cell>
        </row>
        <row r="2746">
          <cell r="A2746" t="str">
            <v>S12140</v>
          </cell>
          <cell r="B2746" t="str">
            <v>05.130</v>
          </cell>
        </row>
        <row r="2747">
          <cell r="A2747" t="str">
            <v>S12210</v>
          </cell>
          <cell r="B2747" t="str">
            <v>05.130</v>
          </cell>
        </row>
        <row r="2748">
          <cell r="A2748" t="str">
            <v>S12211</v>
          </cell>
          <cell r="B2748" t="str">
            <v>05.120</v>
          </cell>
        </row>
        <row r="2749">
          <cell r="A2749" t="str">
            <v>S12212</v>
          </cell>
          <cell r="B2749" t="str">
            <v>05.130</v>
          </cell>
        </row>
        <row r="2750">
          <cell r="A2750" t="str">
            <v>S12220</v>
          </cell>
          <cell r="B2750" t="str">
            <v>05.130</v>
          </cell>
        </row>
        <row r="2751">
          <cell r="A2751" t="str">
            <v>S13010</v>
          </cell>
          <cell r="B2751" t="str">
            <v>05.070</v>
          </cell>
        </row>
        <row r="2752">
          <cell r="A2752" t="str">
            <v>S13020</v>
          </cell>
          <cell r="B2752" t="str">
            <v>05.070</v>
          </cell>
        </row>
        <row r="2753">
          <cell r="A2753" t="str">
            <v>S13110</v>
          </cell>
          <cell r="B2753" t="str">
            <v>05.990</v>
          </cell>
        </row>
        <row r="2754">
          <cell r="A2754" t="str">
            <v>S14010</v>
          </cell>
          <cell r="B2754" t="str">
            <v>05.060</v>
          </cell>
        </row>
        <row r="2755">
          <cell r="A2755" t="str">
            <v>S14020</v>
          </cell>
          <cell r="B2755" t="str">
            <v>05.060</v>
          </cell>
        </row>
        <row r="2756">
          <cell r="A2756" t="str">
            <v>S14021</v>
          </cell>
          <cell r="B2756" t="str">
            <v>05.015</v>
          </cell>
        </row>
        <row r="2757">
          <cell r="A2757" t="str">
            <v>S14910</v>
          </cell>
          <cell r="B2757" t="str">
            <v>06.100.1000</v>
          </cell>
        </row>
        <row r="2758">
          <cell r="A2758" t="str">
            <v>S15010</v>
          </cell>
          <cell r="B2758" t="str">
            <v>05.990</v>
          </cell>
        </row>
        <row r="2759">
          <cell r="A2759" t="str">
            <v>S15020</v>
          </cell>
          <cell r="B2759" t="str">
            <v>06.100.</v>
          </cell>
        </row>
        <row r="2760">
          <cell r="A2760" t="str">
            <v>S16010</v>
          </cell>
          <cell r="B2760" t="str">
            <v>04.500.1000</v>
          </cell>
        </row>
        <row r="2761">
          <cell r="A2761" t="str">
            <v>S16020</v>
          </cell>
          <cell r="B2761" t="str">
            <v>02.800.5000</v>
          </cell>
        </row>
        <row r="2762">
          <cell r="A2762" t="str">
            <v>S16030</v>
          </cell>
          <cell r="B2762" t="str">
            <v>04.500.1000</v>
          </cell>
        </row>
        <row r="2763">
          <cell r="A2763" t="str">
            <v>S16040</v>
          </cell>
          <cell r="B2763" t="str">
            <v>04.500.1000</v>
          </cell>
        </row>
        <row r="2764">
          <cell r="A2764" t="str">
            <v>S16050</v>
          </cell>
          <cell r="B2764" t="str">
            <v>05.015</v>
          </cell>
        </row>
        <row r="2765">
          <cell r="A2765" t="str">
            <v>S16110</v>
          </cell>
          <cell r="B2765" t="str">
            <v>04.500.1000</v>
          </cell>
        </row>
        <row r="2766">
          <cell r="A2766" t="str">
            <v>S16210</v>
          </cell>
          <cell r="B2766" t="str">
            <v>02.990.1000</v>
          </cell>
        </row>
        <row r="2767">
          <cell r="A2767" t="str">
            <v>S16220</v>
          </cell>
          <cell r="B2767" t="str">
            <v>05.015</v>
          </cell>
        </row>
        <row r="2768">
          <cell r="A2768" t="str">
            <v>S16230</v>
          </cell>
          <cell r="B2768" t="str">
            <v>05.015</v>
          </cell>
        </row>
        <row r="2769">
          <cell r="A2769" t="str">
            <v>S17010</v>
          </cell>
          <cell r="B2769" t="str">
            <v>06.100.1000</v>
          </cell>
        </row>
        <row r="2770">
          <cell r="A2770" t="str">
            <v>S17020</v>
          </cell>
          <cell r="B2770" t="str">
            <v>06.100.1000</v>
          </cell>
        </row>
        <row r="2771">
          <cell r="A2771" t="str">
            <v>S17030</v>
          </cell>
          <cell r="B2771" t="str">
            <v>06.300.1000</v>
          </cell>
        </row>
        <row r="2772">
          <cell r="A2772" t="str">
            <v>S17040</v>
          </cell>
          <cell r="B2772" t="str">
            <v>06.400.1000</v>
          </cell>
        </row>
        <row r="2773">
          <cell r="A2773" t="str">
            <v>S17050</v>
          </cell>
          <cell r="B2773" t="str">
            <v>01.300.2000</v>
          </cell>
        </row>
        <row r="2774">
          <cell r="A2774" t="str">
            <v>S17060</v>
          </cell>
          <cell r="B2774" t="str">
            <v>01.300.4000</v>
          </cell>
        </row>
        <row r="2775">
          <cell r="A2775" t="str">
            <v>S17070</v>
          </cell>
          <cell r="B2775" t="str">
            <v>01.300.1000</v>
          </cell>
        </row>
        <row r="2776">
          <cell r="A2776" t="str">
            <v>S17080</v>
          </cell>
          <cell r="B2776" t="str">
            <v>01.990.1000</v>
          </cell>
        </row>
        <row r="2777">
          <cell r="A2777" t="str">
            <v>S17100</v>
          </cell>
          <cell r="B2777" t="str">
            <v>06.990.1000</v>
          </cell>
        </row>
        <row r="2778">
          <cell r="A2778" t="str">
            <v>S20001</v>
          </cell>
          <cell r="B2778" t="str">
            <v>05.160</v>
          </cell>
        </row>
        <row r="2779">
          <cell r="A2779" t="str">
            <v>S20010</v>
          </cell>
          <cell r="B2779" t="str">
            <v>05.060</v>
          </cell>
        </row>
        <row r="2780">
          <cell r="A2780" t="str">
            <v>S20020</v>
          </cell>
          <cell r="B2780" t="str">
            <v>05.060</v>
          </cell>
        </row>
        <row r="2781">
          <cell r="A2781" t="str">
            <v>S20030</v>
          </cell>
          <cell r="B2781" t="str">
            <v>05.060</v>
          </cell>
        </row>
        <row r="2782">
          <cell r="A2782" t="str">
            <v>S20040</v>
          </cell>
          <cell r="B2782" t="str">
            <v>05.060</v>
          </cell>
        </row>
        <row r="2783">
          <cell r="A2783" t="str">
            <v>S20110</v>
          </cell>
          <cell r="B2783" t="str">
            <v>05.060</v>
          </cell>
        </row>
        <row r="2784">
          <cell r="A2784" t="str">
            <v>S20210</v>
          </cell>
          <cell r="B2784" t="str">
            <v>05.160</v>
          </cell>
        </row>
        <row r="2785">
          <cell r="A2785" t="str">
            <v>S20310</v>
          </cell>
          <cell r="B2785" t="str">
            <v>05.160</v>
          </cell>
        </row>
        <row r="2786">
          <cell r="A2786" t="str">
            <v>S20410</v>
          </cell>
          <cell r="B2786" t="str">
            <v>05.060</v>
          </cell>
        </row>
        <row r="2787">
          <cell r="A2787" t="str">
            <v>S20510</v>
          </cell>
          <cell r="B2787" t="str">
            <v>05.060</v>
          </cell>
        </row>
        <row r="2788">
          <cell r="A2788" t="str">
            <v>S20610</v>
          </cell>
          <cell r="B2788" t="str">
            <v>05.990</v>
          </cell>
        </row>
        <row r="2789">
          <cell r="A2789" t="str">
            <v>S21002</v>
          </cell>
          <cell r="B2789" t="str">
            <v>01.200.2000</v>
          </cell>
        </row>
        <row r="2790">
          <cell r="A2790" t="str">
            <v>S21010</v>
          </cell>
          <cell r="B2790" t="str">
            <v>01.200.3000</v>
          </cell>
        </row>
        <row r="2791">
          <cell r="A2791" t="str">
            <v>S21020</v>
          </cell>
          <cell r="B2791" t="str">
            <v>01.200.2000</v>
          </cell>
        </row>
        <row r="2792">
          <cell r="A2792" t="str">
            <v>S21030</v>
          </cell>
          <cell r="B2792" t="str">
            <v>01.200.2000</v>
          </cell>
        </row>
        <row r="2793">
          <cell r="A2793" t="str">
            <v>S21040</v>
          </cell>
          <cell r="B2793" t="str">
            <v>01.200.2000</v>
          </cell>
        </row>
        <row r="2794">
          <cell r="A2794" t="str">
            <v>S21050</v>
          </cell>
          <cell r="B2794" t="str">
            <v>01.200.2000</v>
          </cell>
        </row>
        <row r="2795">
          <cell r="A2795" t="str">
            <v>S21060</v>
          </cell>
          <cell r="B2795" t="str">
            <v>01.200.2000</v>
          </cell>
        </row>
        <row r="2796">
          <cell r="A2796" t="str">
            <v>S21070</v>
          </cell>
          <cell r="B2796" t="str">
            <v>01.200.2000</v>
          </cell>
        </row>
        <row r="2797">
          <cell r="A2797" t="str">
            <v>S21071</v>
          </cell>
          <cell r="B2797" t="str">
            <v>05.170</v>
          </cell>
        </row>
        <row r="2798">
          <cell r="A2798" t="str">
            <v>S21110</v>
          </cell>
          <cell r="B2798" t="str">
            <v>05.170</v>
          </cell>
        </row>
        <row r="2799">
          <cell r="A2799" t="str">
            <v>S21120</v>
          </cell>
          <cell r="B2799" t="str">
            <v>05.170</v>
          </cell>
        </row>
        <row r="2800">
          <cell r="A2800" t="str">
            <v>S21130</v>
          </cell>
          <cell r="B2800" t="str">
            <v>05.170</v>
          </cell>
        </row>
        <row r="2801">
          <cell r="A2801" t="str">
            <v>S21140</v>
          </cell>
          <cell r="B2801" t="str">
            <v>05.170</v>
          </cell>
        </row>
        <row r="2802">
          <cell r="A2802" t="str">
            <v>S21150</v>
          </cell>
          <cell r="B2802" t="str">
            <v>05.170</v>
          </cell>
        </row>
        <row r="2803">
          <cell r="A2803" t="str">
            <v>S21160</v>
          </cell>
          <cell r="B2803" t="str">
            <v>05.170</v>
          </cell>
        </row>
        <row r="2804">
          <cell r="A2804" t="str">
            <v>S21170</v>
          </cell>
          <cell r="B2804" t="str">
            <v>05.170</v>
          </cell>
        </row>
        <row r="2805">
          <cell r="A2805" t="str">
            <v>S25001</v>
          </cell>
          <cell r="B2805" t="str">
            <v>05.180</v>
          </cell>
        </row>
        <row r="2806">
          <cell r="A2806" t="str">
            <v>S28010</v>
          </cell>
          <cell r="B2806" t="str">
            <v>05.040</v>
          </cell>
        </row>
        <row r="2807">
          <cell r="A2807" t="str">
            <v>S28020</v>
          </cell>
          <cell r="B2807" t="str">
            <v>05.040</v>
          </cell>
        </row>
        <row r="2808">
          <cell r="A2808" t="str">
            <v>S29010</v>
          </cell>
          <cell r="B2808" t="str">
            <v>05.990</v>
          </cell>
        </row>
        <row r="2809">
          <cell r="A2809" t="str">
            <v>S29020</v>
          </cell>
          <cell r="B2809" t="str">
            <v>05.990</v>
          </cell>
        </row>
        <row r="2810">
          <cell r="A2810" t="str">
            <v>S29030</v>
          </cell>
          <cell r="B2810" t="str">
            <v>05.990</v>
          </cell>
        </row>
        <row r="2811">
          <cell r="A2811" t="str">
            <v>S29040</v>
          </cell>
          <cell r="B2811" t="str">
            <v>05.990</v>
          </cell>
        </row>
        <row r="2812">
          <cell r="A2812" t="str">
            <v>S29050</v>
          </cell>
          <cell r="B2812" t="str">
            <v>05.990</v>
          </cell>
        </row>
        <row r="2813">
          <cell r="A2813" t="str">
            <v>S29110</v>
          </cell>
          <cell r="B2813" t="str">
            <v>01.200.2000</v>
          </cell>
        </row>
        <row r="2814">
          <cell r="A2814" t="str">
            <v>S29120</v>
          </cell>
          <cell r="B2814" t="str">
            <v>05.990</v>
          </cell>
        </row>
        <row r="2815">
          <cell r="A2815" t="str">
            <v>S29210</v>
          </cell>
          <cell r="B2815" t="str">
            <v>05.990</v>
          </cell>
        </row>
        <row r="2816">
          <cell r="A2816" t="str">
            <v>S29220</v>
          </cell>
          <cell r="B2816" t="str">
            <v>05.200</v>
          </cell>
        </row>
        <row r="2817">
          <cell r="A2817" t="str">
            <v>S29230</v>
          </cell>
          <cell r="B2817" t="str">
            <v>05.990</v>
          </cell>
        </row>
        <row r="2818">
          <cell r="A2818" t="str">
            <v>S29310</v>
          </cell>
          <cell r="B2818" t="str">
            <v>05.990</v>
          </cell>
        </row>
        <row r="2819">
          <cell r="A2819" t="str">
            <v>S30010</v>
          </cell>
          <cell r="B2819" t="str">
            <v>05.170</v>
          </cell>
        </row>
        <row r="2820">
          <cell r="A2820" t="str">
            <v>S31010</v>
          </cell>
          <cell r="B2820" t="str">
            <v>05.160</v>
          </cell>
        </row>
        <row r="2821">
          <cell r="A2821" t="str">
            <v>S32010</v>
          </cell>
          <cell r="B2821" t="str">
            <v>05.990</v>
          </cell>
        </row>
        <row r="2822">
          <cell r="A2822" t="str">
            <v>S32020</v>
          </cell>
          <cell r="B2822" t="str">
            <v>05.040</v>
          </cell>
        </row>
        <row r="2823">
          <cell r="A2823" t="str">
            <v>S33010</v>
          </cell>
          <cell r="B2823" t="str">
            <v>05.180</v>
          </cell>
        </row>
        <row r="2824">
          <cell r="A2824" t="str">
            <v>S33020</v>
          </cell>
          <cell r="B2824" t="str">
            <v>05.180</v>
          </cell>
        </row>
        <row r="2825">
          <cell r="A2825" t="str">
            <v>S33030</v>
          </cell>
          <cell r="B2825" t="str">
            <v>05.180</v>
          </cell>
        </row>
        <row r="2826">
          <cell r="A2826" t="str">
            <v>S33110</v>
          </cell>
          <cell r="B2826" t="str">
            <v>05.180</v>
          </cell>
        </row>
        <row r="2827">
          <cell r="A2827" t="str">
            <v>S33120</v>
          </cell>
          <cell r="B2827" t="str">
            <v>05.180</v>
          </cell>
        </row>
        <row r="2828">
          <cell r="A2828" t="str">
            <v>S33210</v>
          </cell>
          <cell r="B2828" t="str">
            <v>05.180</v>
          </cell>
        </row>
        <row r="2829">
          <cell r="A2829" t="str">
            <v>S33310</v>
          </cell>
          <cell r="B2829" t="str">
            <v>05.180</v>
          </cell>
        </row>
        <row r="2830">
          <cell r="A2830" t="str">
            <v>S34010</v>
          </cell>
          <cell r="B2830" t="str">
            <v>05.170</v>
          </cell>
        </row>
        <row r="2831">
          <cell r="A2831" t="str">
            <v>S34020</v>
          </cell>
          <cell r="B2831" t="str">
            <v>05.170</v>
          </cell>
        </row>
        <row r="2832">
          <cell r="A2832" t="str">
            <v>S34030</v>
          </cell>
          <cell r="B2832" t="str">
            <v>05.170</v>
          </cell>
        </row>
        <row r="2833">
          <cell r="A2833" t="str">
            <v>S34040</v>
          </cell>
          <cell r="B2833" t="str">
            <v>05.170</v>
          </cell>
        </row>
        <row r="2834">
          <cell r="A2834" t="str">
            <v>S34050</v>
          </cell>
          <cell r="B2834" t="str">
            <v>05.170</v>
          </cell>
        </row>
        <row r="2835">
          <cell r="A2835" t="str">
            <v>S35010</v>
          </cell>
          <cell r="B2835" t="str">
            <v>05.990</v>
          </cell>
        </row>
        <row r="2836">
          <cell r="A2836" t="str">
            <v>S35110</v>
          </cell>
          <cell r="B2836" t="str">
            <v>05.990</v>
          </cell>
        </row>
        <row r="2837">
          <cell r="A2837" t="str">
            <v>S36010</v>
          </cell>
          <cell r="B2837" t="str">
            <v>05.200</v>
          </cell>
        </row>
        <row r="2838">
          <cell r="A2838" t="str">
            <v>S36020</v>
          </cell>
          <cell r="B2838" t="str">
            <v>05.200</v>
          </cell>
        </row>
        <row r="2839">
          <cell r="A2839" t="str">
            <v>S37001</v>
          </cell>
          <cell r="B2839" t="str">
            <v>05.990</v>
          </cell>
        </row>
        <row r="2840">
          <cell r="A2840" t="str">
            <v>S37010</v>
          </cell>
          <cell r="B2840" t="str">
            <v>05.990</v>
          </cell>
        </row>
        <row r="2841">
          <cell r="A2841" t="str">
            <v>S37020</v>
          </cell>
          <cell r="B2841" t="str">
            <v>05.990</v>
          </cell>
        </row>
        <row r="2842">
          <cell r="A2842" t="str">
            <v>S37030</v>
          </cell>
          <cell r="B2842" t="str">
            <v>05.990</v>
          </cell>
        </row>
        <row r="2843">
          <cell r="A2843" t="str">
            <v>S37040</v>
          </cell>
          <cell r="B2843" t="str">
            <v>05.990</v>
          </cell>
        </row>
        <row r="2844">
          <cell r="A2844" t="str">
            <v>S37050</v>
          </cell>
          <cell r="B2844" t="str">
            <v>05.990</v>
          </cell>
        </row>
        <row r="2845">
          <cell r="A2845" t="str">
            <v>S37060</v>
          </cell>
          <cell r="B2845" t="str">
            <v>05.990</v>
          </cell>
        </row>
        <row r="2846">
          <cell r="A2846" t="str">
            <v>S37070</v>
          </cell>
          <cell r="B2846" t="str">
            <v>05.990</v>
          </cell>
        </row>
        <row r="2847">
          <cell r="A2847" t="str">
            <v>S38010</v>
          </cell>
          <cell r="B2847" t="str">
            <v>05.270</v>
          </cell>
        </row>
        <row r="2848">
          <cell r="A2848" t="str">
            <v>S38020</v>
          </cell>
          <cell r="B2848" t="str">
            <v>05.270</v>
          </cell>
        </row>
        <row r="2849">
          <cell r="A2849" t="str">
            <v>S38030</v>
          </cell>
          <cell r="B2849" t="str">
            <v>05.270</v>
          </cell>
        </row>
        <row r="2850">
          <cell r="A2850" t="str">
            <v>S38040</v>
          </cell>
          <cell r="B2850" t="str">
            <v>05.270</v>
          </cell>
        </row>
        <row r="2851">
          <cell r="A2851" t="str">
            <v>S38110</v>
          </cell>
          <cell r="B2851" t="str">
            <v>04.200.2000</v>
          </cell>
        </row>
        <row r="2852">
          <cell r="A2852" t="str">
            <v>S38120</v>
          </cell>
          <cell r="B2852" t="str">
            <v>04.200.1000</v>
          </cell>
        </row>
        <row r="2853">
          <cell r="A2853" t="str">
            <v>S39010</v>
          </cell>
          <cell r="B2853" t="str">
            <v>05.990</v>
          </cell>
        </row>
        <row r="2854">
          <cell r="A2854" t="str">
            <v>S39020</v>
          </cell>
          <cell r="B2854" t="str">
            <v>05.990</v>
          </cell>
        </row>
        <row r="2855">
          <cell r="A2855" t="str">
            <v>S39030</v>
          </cell>
          <cell r="B2855" t="str">
            <v>05.990</v>
          </cell>
        </row>
        <row r="2856">
          <cell r="A2856" t="str">
            <v>S39040</v>
          </cell>
          <cell r="B2856" t="str">
            <v>05.990</v>
          </cell>
        </row>
        <row r="2857">
          <cell r="A2857" t="str">
            <v>S39050</v>
          </cell>
          <cell r="B2857" t="str">
            <v>05.990</v>
          </cell>
        </row>
        <row r="2858">
          <cell r="A2858" t="str">
            <v>S39060</v>
          </cell>
          <cell r="B2858" t="str">
            <v>05.990</v>
          </cell>
        </row>
        <row r="2859">
          <cell r="A2859" t="str">
            <v>S39110</v>
          </cell>
          <cell r="B2859" t="str">
            <v>05.990</v>
          </cell>
        </row>
        <row r="2860">
          <cell r="A2860" t="str">
            <v>S39120</v>
          </cell>
          <cell r="B2860" t="str">
            <v>05.990</v>
          </cell>
        </row>
        <row r="2861">
          <cell r="A2861" t="str">
            <v>S39130</v>
          </cell>
          <cell r="B2861" t="str">
            <v>05.990</v>
          </cell>
        </row>
        <row r="2862">
          <cell r="A2862" t="str">
            <v>S39140</v>
          </cell>
          <cell r="B2862" t="str">
            <v>05.990</v>
          </cell>
        </row>
        <row r="2863">
          <cell r="A2863" t="str">
            <v>S39150</v>
          </cell>
          <cell r="B2863" t="str">
            <v>05.990</v>
          </cell>
        </row>
        <row r="2864">
          <cell r="A2864" t="str">
            <v>S39160</v>
          </cell>
          <cell r="B2864" t="str">
            <v>05.990</v>
          </cell>
        </row>
        <row r="2865">
          <cell r="A2865" t="str">
            <v>S39210</v>
          </cell>
          <cell r="B2865" t="str">
            <v>05.990</v>
          </cell>
        </row>
        <row r="2866">
          <cell r="A2866" t="str">
            <v>S39220</v>
          </cell>
          <cell r="B2866" t="str">
            <v>05.990</v>
          </cell>
        </row>
        <row r="2867">
          <cell r="A2867" t="str">
            <v>S39310</v>
          </cell>
          <cell r="B2867" t="str">
            <v>05.990</v>
          </cell>
        </row>
        <row r="2868">
          <cell r="A2868" t="str">
            <v>S39320</v>
          </cell>
          <cell r="B2868" t="str">
            <v>05.990</v>
          </cell>
        </row>
        <row r="2869">
          <cell r="A2869" t="str">
            <v>S39330</v>
          </cell>
          <cell r="B2869" t="str">
            <v>05.990</v>
          </cell>
        </row>
        <row r="2870">
          <cell r="A2870" t="str">
            <v>S39410</v>
          </cell>
          <cell r="B2870" t="str">
            <v>05.990</v>
          </cell>
        </row>
        <row r="2871">
          <cell r="A2871" t="str">
            <v>S39420</v>
          </cell>
          <cell r="B2871" t="str">
            <v>05.990</v>
          </cell>
        </row>
        <row r="2872">
          <cell r="A2872" t="str">
            <v>S39430</v>
          </cell>
          <cell r="B2872" t="str">
            <v>05.990</v>
          </cell>
        </row>
        <row r="2873">
          <cell r="A2873" t="str">
            <v>S39440</v>
          </cell>
          <cell r="B2873" t="str">
            <v>05.990</v>
          </cell>
        </row>
        <row r="2874">
          <cell r="A2874" t="str">
            <v>S39450</v>
          </cell>
          <cell r="B2874" t="str">
            <v>05.990</v>
          </cell>
        </row>
        <row r="2875">
          <cell r="A2875" t="str">
            <v>S39510</v>
          </cell>
          <cell r="B2875" t="str">
            <v>05.990</v>
          </cell>
        </row>
        <row r="2876">
          <cell r="A2876" t="str">
            <v>S39910</v>
          </cell>
          <cell r="B2876" t="str">
            <v>05.990</v>
          </cell>
        </row>
        <row r="2877">
          <cell r="A2877" t="str">
            <v>S40010</v>
          </cell>
          <cell r="B2877" t="str">
            <v>05.990</v>
          </cell>
        </row>
        <row r="2878">
          <cell r="A2878" t="str">
            <v>S40020</v>
          </cell>
          <cell r="B2878" t="str">
            <v>05.990</v>
          </cell>
        </row>
        <row r="2879">
          <cell r="A2879" t="str">
            <v>S40030</v>
          </cell>
          <cell r="B2879" t="str">
            <v>05.990</v>
          </cell>
        </row>
        <row r="2880">
          <cell r="A2880" t="str">
            <v>S40040</v>
          </cell>
          <cell r="B2880" t="str">
            <v>05.990</v>
          </cell>
        </row>
        <row r="2881">
          <cell r="A2881" t="str">
            <v>S40050</v>
          </cell>
          <cell r="B2881" t="str">
            <v>05.990</v>
          </cell>
        </row>
        <row r="2882">
          <cell r="A2882" t="str">
            <v>S40060</v>
          </cell>
          <cell r="B2882" t="str">
            <v>05.990</v>
          </cell>
        </row>
        <row r="2883">
          <cell r="A2883" t="str">
            <v>S40070</v>
          </cell>
          <cell r="B2883" t="str">
            <v>05.990</v>
          </cell>
        </row>
        <row r="2884">
          <cell r="A2884" t="str">
            <v>S40080</v>
          </cell>
          <cell r="B2884" t="str">
            <v>05.990</v>
          </cell>
        </row>
        <row r="2885">
          <cell r="A2885" t="str">
            <v>S40090</v>
          </cell>
          <cell r="B2885" t="str">
            <v>05.990</v>
          </cell>
        </row>
        <row r="2886">
          <cell r="A2886" t="str">
            <v>S40110</v>
          </cell>
          <cell r="B2886" t="str">
            <v>05.990</v>
          </cell>
        </row>
        <row r="2887">
          <cell r="A2887" t="str">
            <v>S40210</v>
          </cell>
          <cell r="B2887" t="str">
            <v>05.990</v>
          </cell>
        </row>
        <row r="2888">
          <cell r="A2888" t="str">
            <v>S40220</v>
          </cell>
          <cell r="B2888" t="str">
            <v>05.990</v>
          </cell>
        </row>
        <row r="2889">
          <cell r="A2889" t="str">
            <v>S40510</v>
          </cell>
          <cell r="B2889" t="str">
            <v>05.990</v>
          </cell>
        </row>
        <row r="2890">
          <cell r="A2890" t="str">
            <v>S40610</v>
          </cell>
          <cell r="B2890" t="str">
            <v>05.990</v>
          </cell>
        </row>
        <row r="2891">
          <cell r="A2891" t="str">
            <v>S40801</v>
          </cell>
          <cell r="B2891" t="str">
            <v>05.990</v>
          </cell>
        </row>
        <row r="2892">
          <cell r="A2892" t="str">
            <v>S40910</v>
          </cell>
          <cell r="B2892" t="str">
            <v>05.990</v>
          </cell>
        </row>
        <row r="2893">
          <cell r="A2893" t="str">
            <v>S41010</v>
          </cell>
          <cell r="B2893" t="str">
            <v>05.990</v>
          </cell>
        </row>
        <row r="2894">
          <cell r="A2894" t="str">
            <v>S50010</v>
          </cell>
          <cell r="B2894" t="str">
            <v>05.240</v>
          </cell>
        </row>
        <row r="2895">
          <cell r="A2895" t="str">
            <v>S50020</v>
          </cell>
          <cell r="B2895" t="str">
            <v>05.240</v>
          </cell>
        </row>
        <row r="2896">
          <cell r="A2896" t="str">
            <v>S50030</v>
          </cell>
          <cell r="B2896" t="str">
            <v>05.240</v>
          </cell>
        </row>
        <row r="2897">
          <cell r="A2897" t="str">
            <v>S50040</v>
          </cell>
          <cell r="B2897" t="str">
            <v>05.240</v>
          </cell>
        </row>
        <row r="2898">
          <cell r="A2898" t="str">
            <v>S50110</v>
          </cell>
          <cell r="B2898" t="str">
            <v>05.990</v>
          </cell>
        </row>
        <row r="2899">
          <cell r="A2899" t="str">
            <v>S51010</v>
          </cell>
          <cell r="B2899" t="str">
            <v>01.200.2000</v>
          </cell>
        </row>
        <row r="2900">
          <cell r="A2900" t="str">
            <v>S51110</v>
          </cell>
          <cell r="B2900" t="str">
            <v>05.990</v>
          </cell>
        </row>
        <row r="2901">
          <cell r="A2901" t="str">
            <v>S53010</v>
          </cell>
          <cell r="B2901" t="str">
            <v>01.200.2000</v>
          </cell>
        </row>
        <row r="2902">
          <cell r="A2902" t="str">
            <v>S54010</v>
          </cell>
          <cell r="B2902" t="str">
            <v>05.990</v>
          </cell>
        </row>
        <row r="2903">
          <cell r="A2903" t="str">
            <v>S54020</v>
          </cell>
          <cell r="B2903" t="str">
            <v>05.230</v>
          </cell>
        </row>
        <row r="2904">
          <cell r="A2904" t="str">
            <v>S54030</v>
          </cell>
          <cell r="B2904" t="str">
            <v>05.230</v>
          </cell>
        </row>
        <row r="2905">
          <cell r="A2905" t="str">
            <v>S54040</v>
          </cell>
          <cell r="B2905" t="str">
            <v>05.990</v>
          </cell>
        </row>
        <row r="2906">
          <cell r="A2906" t="str">
            <v>S55010</v>
          </cell>
          <cell r="B2906" t="str">
            <v>05.990</v>
          </cell>
        </row>
        <row r="2907">
          <cell r="A2907" t="str">
            <v>S55110</v>
          </cell>
          <cell r="B2907" t="str">
            <v>05.990</v>
          </cell>
        </row>
        <row r="2908">
          <cell r="A2908" t="str">
            <v>S55120</v>
          </cell>
          <cell r="B2908" t="str">
            <v>05.040</v>
          </cell>
        </row>
        <row r="2909">
          <cell r="A2909" t="str">
            <v>S56010</v>
          </cell>
          <cell r="B2909" t="str">
            <v>05.990</v>
          </cell>
        </row>
        <row r="2910">
          <cell r="A2910" t="str">
            <v>S56020</v>
          </cell>
          <cell r="B2910" t="str">
            <v>05.070</v>
          </cell>
        </row>
        <row r="2911">
          <cell r="A2911" t="str">
            <v>S56030</v>
          </cell>
          <cell r="B2911" t="str">
            <v>05.060</v>
          </cell>
        </row>
        <row r="2912">
          <cell r="A2912" t="str">
            <v>S56040</v>
          </cell>
          <cell r="B2912" t="str">
            <v>05.020</v>
          </cell>
        </row>
        <row r="2913">
          <cell r="A2913" t="str">
            <v>S56050</v>
          </cell>
          <cell r="B2913" t="str">
            <v>05.020</v>
          </cell>
        </row>
        <row r="2914">
          <cell r="A2914" t="str">
            <v>S56110</v>
          </cell>
          <cell r="B2914" t="str">
            <v>05.020</v>
          </cell>
        </row>
        <row r="2915">
          <cell r="A2915" t="str">
            <v>S56120</v>
          </cell>
          <cell r="B2915" t="str">
            <v>05.070</v>
          </cell>
        </row>
        <row r="2916">
          <cell r="A2916" t="str">
            <v>S57010</v>
          </cell>
          <cell r="B2916" t="str">
            <v>05.060</v>
          </cell>
        </row>
        <row r="2917">
          <cell r="A2917" t="str">
            <v>S57020</v>
          </cell>
          <cell r="B2917" t="str">
            <v>05.990</v>
          </cell>
        </row>
        <row r="2918">
          <cell r="A2918" t="str">
            <v>S58010</v>
          </cell>
          <cell r="B2918" t="str">
            <v>05.170</v>
          </cell>
        </row>
        <row r="2919">
          <cell r="A2919" t="str">
            <v>S58020</v>
          </cell>
          <cell r="B2919" t="str">
            <v>02.990.1000</v>
          </cell>
        </row>
        <row r="2920">
          <cell r="A2920" t="str">
            <v>S59010</v>
          </cell>
          <cell r="B2920" t="str">
            <v>05.990</v>
          </cell>
        </row>
        <row r="2921">
          <cell r="A2921" t="str">
            <v>S59020</v>
          </cell>
          <cell r="B2921" t="str">
            <v>05.990</v>
          </cell>
        </row>
        <row r="2922">
          <cell r="A2922" t="str">
            <v>S59030</v>
          </cell>
          <cell r="B2922" t="str">
            <v>05.990</v>
          </cell>
        </row>
        <row r="2923">
          <cell r="A2923" t="str">
            <v>S59040</v>
          </cell>
          <cell r="B2923" t="str">
            <v>05.990</v>
          </cell>
        </row>
        <row r="2924">
          <cell r="A2924" t="str">
            <v>S59110</v>
          </cell>
          <cell r="B2924" t="str">
            <v>05.990</v>
          </cell>
        </row>
        <row r="2925">
          <cell r="A2925" t="str">
            <v>S59120</v>
          </cell>
          <cell r="B2925" t="str">
            <v>05.990</v>
          </cell>
        </row>
        <row r="2926">
          <cell r="A2926" t="str">
            <v>S59130</v>
          </cell>
          <cell r="B2926" t="str">
            <v>05.990</v>
          </cell>
        </row>
        <row r="2927">
          <cell r="A2927" t="str">
            <v>S59140</v>
          </cell>
          <cell r="B2927" t="str">
            <v>05.990</v>
          </cell>
        </row>
        <row r="2928">
          <cell r="A2928" t="str">
            <v>S59150</v>
          </cell>
          <cell r="B2928" t="str">
            <v>05.990</v>
          </cell>
        </row>
        <row r="2929">
          <cell r="A2929" t="str">
            <v>S59160</v>
          </cell>
          <cell r="B2929" t="str">
            <v>05.990</v>
          </cell>
        </row>
        <row r="2930">
          <cell r="A2930" t="str">
            <v>S59170</v>
          </cell>
          <cell r="B2930" t="str">
            <v>05.990</v>
          </cell>
        </row>
        <row r="2931">
          <cell r="A2931" t="str">
            <v>S59180</v>
          </cell>
          <cell r="B2931" t="str">
            <v>05.990</v>
          </cell>
        </row>
        <row r="2932">
          <cell r="A2932" t="str">
            <v>S59210</v>
          </cell>
          <cell r="B2932" t="str">
            <v>05.990</v>
          </cell>
        </row>
        <row r="2933">
          <cell r="A2933" t="str">
            <v>S59220</v>
          </cell>
          <cell r="B2933" t="str">
            <v>05.990</v>
          </cell>
        </row>
        <row r="2934">
          <cell r="A2934" t="str">
            <v>S59230</v>
          </cell>
          <cell r="B2934" t="str">
            <v>05.990</v>
          </cell>
        </row>
        <row r="2935">
          <cell r="A2935" t="str">
            <v>S59310</v>
          </cell>
          <cell r="B2935" t="str">
            <v>05.990</v>
          </cell>
        </row>
        <row r="2936">
          <cell r="A2936" t="str">
            <v>S59320</v>
          </cell>
          <cell r="B2936" t="str">
            <v>05.990</v>
          </cell>
        </row>
        <row r="2937">
          <cell r="A2937" t="str">
            <v>S59410</v>
          </cell>
          <cell r="B2937" t="str">
            <v>05.140</v>
          </cell>
        </row>
        <row r="2938">
          <cell r="A2938" t="str">
            <v>S59510</v>
          </cell>
          <cell r="B2938" t="str">
            <v>05.990</v>
          </cell>
        </row>
        <row r="2939">
          <cell r="A2939" t="str">
            <v>S59520</v>
          </cell>
          <cell r="B2939" t="str">
            <v>05.990</v>
          </cell>
        </row>
        <row r="2940">
          <cell r="A2940" t="str">
            <v>S62010</v>
          </cell>
          <cell r="B2940" t="str">
            <v>06.800.1000</v>
          </cell>
        </row>
        <row r="2941">
          <cell r="A2941" t="str">
            <v>S63010</v>
          </cell>
          <cell r="B2941" t="str">
            <v>06.400.1000</v>
          </cell>
        </row>
        <row r="2942">
          <cell r="A2942" t="str">
            <v>S64010</v>
          </cell>
          <cell r="B2942" t="str">
            <v>04.500.1000</v>
          </cell>
        </row>
        <row r="2943">
          <cell r="A2943" t="str">
            <v>S65010</v>
          </cell>
          <cell r="B2943" t="str">
            <v>02.800.6000</v>
          </cell>
        </row>
        <row r="2944">
          <cell r="A2944" t="str">
            <v>S65110</v>
          </cell>
          <cell r="B2944" t="str">
            <v>04.500.1000</v>
          </cell>
        </row>
        <row r="2945">
          <cell r="A2945" t="str">
            <v>S65120</v>
          </cell>
          <cell r="B2945" t="str">
            <v>04.500.1000</v>
          </cell>
        </row>
        <row r="2946">
          <cell r="A2946" t="str">
            <v>S65130</v>
          </cell>
          <cell r="B2946" t="str">
            <v>02.800.6000</v>
          </cell>
        </row>
        <row r="2947">
          <cell r="A2947" t="str">
            <v>S65140</v>
          </cell>
          <cell r="B2947" t="str">
            <v>05.990</v>
          </cell>
        </row>
        <row r="2948">
          <cell r="A2948" t="str">
            <v>S66010</v>
          </cell>
          <cell r="B2948" t="str">
            <v>05.050</v>
          </cell>
        </row>
        <row r="2949">
          <cell r="A2949" t="str">
            <v>S66020</v>
          </cell>
          <cell r="B2949" t="str">
            <v>05.050</v>
          </cell>
        </row>
        <row r="2950">
          <cell r="A2950" t="str">
            <v>S67010</v>
          </cell>
          <cell r="B2950" t="str">
            <v>05.050</v>
          </cell>
        </row>
        <row r="2951">
          <cell r="A2951" t="str">
            <v>S67020</v>
          </cell>
          <cell r="B2951" t="str">
            <v>05.060</v>
          </cell>
        </row>
        <row r="2952">
          <cell r="A2952" t="str">
            <v>S67030</v>
          </cell>
          <cell r="B2952" t="str">
            <v>05.060</v>
          </cell>
        </row>
        <row r="2953">
          <cell r="A2953" t="str">
            <v>S67040</v>
          </cell>
          <cell r="B2953" t="str">
            <v>05.060</v>
          </cell>
        </row>
        <row r="2954">
          <cell r="A2954" t="str">
            <v>S67110</v>
          </cell>
          <cell r="B2954" t="str">
            <v>05.060</v>
          </cell>
        </row>
        <row r="2955">
          <cell r="A2955" t="str">
            <v>S67120</v>
          </cell>
          <cell r="B2955" t="str">
            <v>05.060</v>
          </cell>
        </row>
        <row r="2956">
          <cell r="A2956" t="str">
            <v>S67130</v>
          </cell>
          <cell r="B2956" t="str">
            <v>05.060</v>
          </cell>
        </row>
        <row r="2957">
          <cell r="A2957" t="str">
            <v>S67140</v>
          </cell>
          <cell r="B2957" t="str">
            <v>05.060</v>
          </cell>
        </row>
        <row r="2958">
          <cell r="A2958" t="str">
            <v>S67150</v>
          </cell>
          <cell r="B2958" t="str">
            <v>05.060</v>
          </cell>
        </row>
        <row r="2959">
          <cell r="A2959" t="str">
            <v>S67160</v>
          </cell>
          <cell r="B2959" t="str">
            <v>05.990</v>
          </cell>
        </row>
        <row r="2960">
          <cell r="A2960" t="str">
            <v>S67170</v>
          </cell>
          <cell r="B2960" t="str">
            <v>05.060</v>
          </cell>
        </row>
        <row r="2961">
          <cell r="A2961" t="str">
            <v>S67210</v>
          </cell>
          <cell r="B2961" t="str">
            <v>05.990</v>
          </cell>
        </row>
        <row r="2962">
          <cell r="A2962" t="str">
            <v>S67220</v>
          </cell>
          <cell r="B2962" t="str">
            <v>05.170</v>
          </cell>
        </row>
        <row r="2963">
          <cell r="A2963" t="str">
            <v>S67230</v>
          </cell>
          <cell r="B2963" t="str">
            <v>05.060</v>
          </cell>
        </row>
        <row r="2964">
          <cell r="A2964" t="str">
            <v>S67310</v>
          </cell>
          <cell r="B2964" t="str">
            <v>05.060</v>
          </cell>
        </row>
        <row r="2965">
          <cell r="A2965" t="str">
            <v>S67320</v>
          </cell>
          <cell r="B2965" t="str">
            <v>05.990</v>
          </cell>
        </row>
        <row r="2966">
          <cell r="A2966" t="str">
            <v>S68110</v>
          </cell>
          <cell r="B2966" t="str">
            <v>05.990</v>
          </cell>
        </row>
        <row r="2967">
          <cell r="A2967" t="str">
            <v>S68120</v>
          </cell>
          <cell r="B2967" t="str">
            <v>05.990</v>
          </cell>
        </row>
        <row r="2968">
          <cell r="A2968" t="str">
            <v>S68130</v>
          </cell>
          <cell r="B2968" t="str">
            <v>05.990</v>
          </cell>
        </row>
        <row r="2969">
          <cell r="A2969" t="str">
            <v>S68140</v>
          </cell>
          <cell r="B2969" t="str">
            <v>05.990</v>
          </cell>
        </row>
        <row r="2970">
          <cell r="A2970" t="str">
            <v>S68150</v>
          </cell>
          <cell r="B2970" t="str">
            <v>05.990</v>
          </cell>
        </row>
        <row r="2971">
          <cell r="A2971" t="str">
            <v>S68210</v>
          </cell>
          <cell r="B2971" t="str">
            <v>05.990</v>
          </cell>
        </row>
        <row r="2972">
          <cell r="A2972" t="str">
            <v>S68220</v>
          </cell>
          <cell r="B2972" t="str">
            <v>05.990</v>
          </cell>
        </row>
        <row r="2973">
          <cell r="A2973" t="str">
            <v>S68230</v>
          </cell>
          <cell r="B2973" t="str">
            <v>05.990</v>
          </cell>
        </row>
        <row r="2974">
          <cell r="A2974" t="str">
            <v>S68240</v>
          </cell>
          <cell r="B2974" t="str">
            <v>05.990</v>
          </cell>
        </row>
        <row r="2975">
          <cell r="A2975" t="str">
            <v>S68290</v>
          </cell>
          <cell r="B2975" t="str">
            <v>05.990</v>
          </cell>
        </row>
        <row r="2976">
          <cell r="A2976" t="str">
            <v>S68320</v>
          </cell>
          <cell r="B2976" t="str">
            <v>05.990</v>
          </cell>
        </row>
        <row r="2977">
          <cell r="A2977" t="str">
            <v>S68410</v>
          </cell>
          <cell r="B2977" t="str">
            <v>05.990</v>
          </cell>
        </row>
        <row r="2978">
          <cell r="A2978" t="str">
            <v>S68510</v>
          </cell>
          <cell r="B2978" t="str">
            <v>05.990</v>
          </cell>
        </row>
        <row r="2979">
          <cell r="A2979" t="str">
            <v>S69010</v>
          </cell>
          <cell r="B2979" t="str">
            <v>05.990</v>
          </cell>
        </row>
        <row r="2980">
          <cell r="A2980" t="str">
            <v>S69020</v>
          </cell>
          <cell r="B2980" t="str">
            <v>05.990</v>
          </cell>
        </row>
        <row r="2981">
          <cell r="A2981" t="str">
            <v>S69030</v>
          </cell>
          <cell r="B2981" t="str">
            <v>05.990</v>
          </cell>
        </row>
        <row r="2982">
          <cell r="A2982" t="str">
            <v>S70010</v>
          </cell>
          <cell r="B2982" t="str">
            <v>05.990</v>
          </cell>
        </row>
        <row r="2983">
          <cell r="A2983" t="str">
            <v>S70020</v>
          </cell>
          <cell r="B2983" t="str">
            <v>05.990</v>
          </cell>
        </row>
        <row r="2984">
          <cell r="A2984" t="str">
            <v>S71010</v>
          </cell>
          <cell r="B2984" t="str">
            <v>05.990</v>
          </cell>
        </row>
        <row r="2985">
          <cell r="A2985" t="str">
            <v>S71020</v>
          </cell>
          <cell r="B2985" t="str">
            <v>05.990</v>
          </cell>
        </row>
        <row r="2986">
          <cell r="A2986" t="str">
            <v>S71030</v>
          </cell>
          <cell r="B2986" t="str">
            <v>05.990</v>
          </cell>
        </row>
        <row r="2987">
          <cell r="A2987" t="str">
            <v>S71040</v>
          </cell>
          <cell r="B2987" t="str">
            <v>05.990</v>
          </cell>
        </row>
        <row r="2988">
          <cell r="A2988" t="str">
            <v>S71050</v>
          </cell>
          <cell r="B2988" t="str">
            <v>05.990</v>
          </cell>
        </row>
        <row r="2989">
          <cell r="A2989" t="str">
            <v>S71110</v>
          </cell>
          <cell r="B2989" t="str">
            <v>05.990</v>
          </cell>
        </row>
        <row r="2990">
          <cell r="A2990" t="str">
            <v>S71120</v>
          </cell>
          <cell r="B2990" t="str">
            <v>05.990</v>
          </cell>
        </row>
        <row r="2991">
          <cell r="A2991" t="str">
            <v>S71130</v>
          </cell>
          <cell r="B2991" t="str">
            <v>05.990</v>
          </cell>
        </row>
        <row r="2992">
          <cell r="A2992" t="str">
            <v>S71140</v>
          </cell>
          <cell r="B2992" t="str">
            <v>05.990</v>
          </cell>
        </row>
        <row r="2993">
          <cell r="A2993" t="str">
            <v>S71150</v>
          </cell>
          <cell r="B2993" t="str">
            <v>05.990</v>
          </cell>
        </row>
        <row r="2994">
          <cell r="A2994" t="str">
            <v>S71160</v>
          </cell>
          <cell r="B2994" t="str">
            <v>05.990</v>
          </cell>
        </row>
        <row r="2995">
          <cell r="A2995" t="str">
            <v>S71170</v>
          </cell>
          <cell r="B2995" t="str">
            <v>05.990</v>
          </cell>
        </row>
        <row r="2996">
          <cell r="A2996" t="str">
            <v>S71180</v>
          </cell>
          <cell r="B2996" t="str">
            <v>05.990</v>
          </cell>
        </row>
        <row r="2997">
          <cell r="A2997" t="str">
            <v>S71210</v>
          </cell>
          <cell r="B2997" t="str">
            <v>05.990</v>
          </cell>
        </row>
        <row r="2998">
          <cell r="A2998" t="str">
            <v>S71220</v>
          </cell>
          <cell r="B2998" t="str">
            <v>05.990</v>
          </cell>
        </row>
        <row r="2999">
          <cell r="A2999" t="str">
            <v>S71230</v>
          </cell>
          <cell r="B2999" t="str">
            <v>05.990</v>
          </cell>
        </row>
        <row r="3000">
          <cell r="A3000" t="str">
            <v>S73010</v>
          </cell>
          <cell r="B3000" t="str">
            <v>05.170</v>
          </cell>
        </row>
        <row r="3001">
          <cell r="A3001" t="str">
            <v>S73020</v>
          </cell>
          <cell r="B3001" t="str">
            <v>05.170</v>
          </cell>
        </row>
        <row r="3002">
          <cell r="A3002" t="str">
            <v>S74010</v>
          </cell>
          <cell r="B3002" t="str">
            <v>05.990</v>
          </cell>
        </row>
        <row r="3003">
          <cell r="A3003" t="str">
            <v>S74020</v>
          </cell>
          <cell r="B3003" t="str">
            <v>05.990</v>
          </cell>
        </row>
        <row r="3004">
          <cell r="A3004" t="str">
            <v>S74030</v>
          </cell>
          <cell r="B3004" t="str">
            <v>05.990</v>
          </cell>
        </row>
        <row r="3005">
          <cell r="A3005" t="str">
            <v>S74110</v>
          </cell>
          <cell r="B3005" t="str">
            <v>05.990</v>
          </cell>
        </row>
        <row r="3006">
          <cell r="A3006" t="str">
            <v>S75010</v>
          </cell>
          <cell r="B3006" t="str">
            <v>05.990</v>
          </cell>
        </row>
        <row r="3007">
          <cell r="A3007" t="str">
            <v>S77010</v>
          </cell>
          <cell r="B3007" t="str">
            <v>01.200.2000</v>
          </cell>
        </row>
        <row r="3008">
          <cell r="A3008" t="str">
            <v>S77020</v>
          </cell>
          <cell r="B3008" t="str">
            <v>05.990</v>
          </cell>
        </row>
        <row r="3009">
          <cell r="A3009" t="str">
            <v>S78010</v>
          </cell>
          <cell r="B3009" t="str">
            <v>05.140</v>
          </cell>
        </row>
        <row r="3010">
          <cell r="A3010" t="str">
            <v>S79010</v>
          </cell>
          <cell r="B3010" t="str">
            <v>05.990</v>
          </cell>
        </row>
        <row r="3011">
          <cell r="A3011" t="str">
            <v>S80010</v>
          </cell>
          <cell r="B3011" t="str">
            <v>05.050</v>
          </cell>
        </row>
        <row r="3012">
          <cell r="A3012" t="str">
            <v>S81010</v>
          </cell>
          <cell r="B3012" t="str">
            <v>05.060</v>
          </cell>
        </row>
        <row r="3013">
          <cell r="A3013" t="str">
            <v>S81020</v>
          </cell>
          <cell r="B3013" t="str">
            <v>05.990</v>
          </cell>
        </row>
        <row r="3014">
          <cell r="A3014" t="str">
            <v>S82010</v>
          </cell>
          <cell r="B3014" t="str">
            <v>05.990</v>
          </cell>
        </row>
        <row r="3015">
          <cell r="A3015" t="str">
            <v>S83010</v>
          </cell>
          <cell r="B3015" t="str">
            <v>05.990</v>
          </cell>
        </row>
        <row r="3016">
          <cell r="A3016" t="str">
            <v>S84010</v>
          </cell>
          <cell r="B3016" t="str">
            <v>05.990</v>
          </cell>
        </row>
        <row r="3017">
          <cell r="A3017" t="str">
            <v>S85010</v>
          </cell>
          <cell r="B3017" t="str">
            <v>05.050</v>
          </cell>
        </row>
        <row r="3018">
          <cell r="A3018" t="str">
            <v>S85020</v>
          </cell>
          <cell r="B3018" t="str">
            <v>05.990</v>
          </cell>
        </row>
        <row r="3019">
          <cell r="A3019" t="str">
            <v>S86010</v>
          </cell>
          <cell r="B3019" t="str">
            <v>05.990</v>
          </cell>
        </row>
        <row r="3020">
          <cell r="A3020" t="str">
            <v>S87010</v>
          </cell>
          <cell r="B3020" t="str">
            <v>05.990</v>
          </cell>
        </row>
        <row r="3021">
          <cell r="A3021" t="str">
            <v>S87020</v>
          </cell>
          <cell r="B3021" t="str">
            <v>05.990</v>
          </cell>
        </row>
        <row r="3022">
          <cell r="A3022" t="str">
            <v>S88010</v>
          </cell>
          <cell r="B3022" t="str">
            <v>05.990</v>
          </cell>
        </row>
        <row r="3023">
          <cell r="A3023" t="str">
            <v>S90010</v>
          </cell>
          <cell r="B3023" t="str">
            <v>05.990</v>
          </cell>
        </row>
        <row r="3024">
          <cell r="A3024" t="str">
            <v>S90020</v>
          </cell>
          <cell r="B3024" t="str">
            <v>05.990</v>
          </cell>
        </row>
        <row r="3025">
          <cell r="A3025" t="str">
            <v>S90030</v>
          </cell>
          <cell r="B3025" t="str">
            <v>05.990</v>
          </cell>
        </row>
        <row r="3026">
          <cell r="A3026" t="str">
            <v>S90040</v>
          </cell>
          <cell r="B3026" t="str">
            <v>05.990</v>
          </cell>
        </row>
        <row r="3027">
          <cell r="A3027" t="str">
            <v>S90110</v>
          </cell>
          <cell r="B3027" t="str">
            <v>05.990</v>
          </cell>
        </row>
        <row r="3028">
          <cell r="A3028" t="str">
            <v>SA1001</v>
          </cell>
          <cell r="B3028" t="str">
            <v>05.990</v>
          </cell>
        </row>
        <row r="3029">
          <cell r="A3029" t="str">
            <v>ST1001</v>
          </cell>
          <cell r="B3029" t="str">
            <v>05.990</v>
          </cell>
        </row>
        <row r="3030">
          <cell r="A3030" t="str">
            <v>W32115</v>
          </cell>
          <cell r="B3030" t="str">
            <v>01.300.</v>
          </cell>
        </row>
        <row r="3031">
          <cell r="A3031" t="str">
            <v>W32202</v>
          </cell>
          <cell r="B3031" t="str">
            <v>04.400.1000</v>
          </cell>
        </row>
        <row r="3032">
          <cell r="A3032" t="str">
            <v>W32203</v>
          </cell>
          <cell r="B3032" t="str">
            <v>01.300.6000</v>
          </cell>
        </row>
        <row r="3033">
          <cell r="A3033" t="str">
            <v>W32204</v>
          </cell>
          <cell r="B3033" t="str">
            <v>01.990.1000</v>
          </cell>
        </row>
        <row r="3034">
          <cell r="A3034" t="str">
            <v>W32205</v>
          </cell>
          <cell r="B3034" t="str">
            <v>04.500.3000</v>
          </cell>
        </row>
        <row r="3035">
          <cell r="A3035" t="str">
            <v>W32207</v>
          </cell>
          <cell r="B3035" t="str">
            <v>04.500.1000</v>
          </cell>
        </row>
        <row r="3036">
          <cell r="A3036" t="str">
            <v>W32209</v>
          </cell>
          <cell r="B3036" t="str">
            <v>04.500.1000</v>
          </cell>
        </row>
        <row r="3037">
          <cell r="A3037" t="str">
            <v>W32225</v>
          </cell>
          <cell r="B3037" t="str">
            <v>01.300.6000</v>
          </cell>
        </row>
        <row r="3038">
          <cell r="A3038" t="str">
            <v>W32303</v>
          </cell>
          <cell r="B3038" t="str">
            <v>01.300.6000</v>
          </cell>
        </row>
        <row r="3039">
          <cell r="A3039" t="str">
            <v>W32304</v>
          </cell>
          <cell r="B3039" t="str">
            <v>01.300.6000</v>
          </cell>
        </row>
        <row r="3040">
          <cell r="A3040" t="str">
            <v>W32305</v>
          </cell>
          <cell r="B3040" t="str">
            <v>01.300.6000</v>
          </cell>
        </row>
        <row r="3041">
          <cell r="A3041" t="str">
            <v>W32308</v>
          </cell>
          <cell r="B3041" t="str">
            <v>01.300.6000</v>
          </cell>
        </row>
        <row r="3042">
          <cell r="A3042" t="str">
            <v>W32309</v>
          </cell>
          <cell r="B3042" t="str">
            <v>01.300.6000</v>
          </cell>
        </row>
        <row r="3043">
          <cell r="A3043" t="str">
            <v>W32311</v>
          </cell>
          <cell r="B3043" t="str">
            <v>01.300.6000</v>
          </cell>
        </row>
        <row r="3044">
          <cell r="A3044" t="str">
            <v>W32320</v>
          </cell>
          <cell r="B3044" t="str">
            <v>01.300.6000</v>
          </cell>
        </row>
        <row r="3045">
          <cell r="A3045" t="str">
            <v>W32402</v>
          </cell>
          <cell r="B3045" t="str">
            <v>02.300.8000</v>
          </cell>
        </row>
        <row r="3046">
          <cell r="A3046" t="str">
            <v>W32403</v>
          </cell>
          <cell r="B3046" t="str">
            <v>02.990.1000</v>
          </cell>
        </row>
        <row r="3047">
          <cell r="A3047" t="str">
            <v>W32404</v>
          </cell>
          <cell r="B3047" t="str">
            <v>02.990.1000</v>
          </cell>
        </row>
        <row r="3048">
          <cell r="A3048" t="str">
            <v>W32407</v>
          </cell>
          <cell r="B3048" t="str">
            <v>02.900.1000</v>
          </cell>
        </row>
        <row r="3049">
          <cell r="A3049" t="str">
            <v>W32408</v>
          </cell>
          <cell r="B3049" t="str">
            <v>07.200.1000</v>
          </cell>
        </row>
        <row r="3050">
          <cell r="A3050" t="str">
            <v>W32502</v>
          </cell>
          <cell r="B3050" t="str">
            <v>01.990.1000</v>
          </cell>
        </row>
        <row r="3051">
          <cell r="A3051" t="str">
            <v>W33101</v>
          </cell>
          <cell r="B3051" t="str">
            <v>04.400.1000</v>
          </cell>
        </row>
        <row r="3052">
          <cell r="A3052" t="str">
            <v>W33102</v>
          </cell>
          <cell r="B3052" t="str">
            <v>04.400.1000</v>
          </cell>
        </row>
        <row r="3053">
          <cell r="A3053" t="str">
            <v>W33103</v>
          </cell>
          <cell r="B3053" t="str">
            <v>04.400.1000</v>
          </cell>
        </row>
        <row r="3054">
          <cell r="A3054" t="str">
            <v>W33104</v>
          </cell>
          <cell r="B3054" t="str">
            <v>07.100.1000</v>
          </cell>
        </row>
        <row r="3055">
          <cell r="A3055" t="str">
            <v>W33106</v>
          </cell>
          <cell r="B3055" t="str">
            <v>09.100.1000</v>
          </cell>
        </row>
        <row r="3056">
          <cell r="A3056" t="str">
            <v>W33201</v>
          </cell>
          <cell r="B3056" t="str">
            <v>04.100.1000</v>
          </cell>
        </row>
        <row r="3057">
          <cell r="A3057" t="str">
            <v>W33202</v>
          </cell>
          <cell r="B3057" t="str">
            <v>04.100.3000</v>
          </cell>
        </row>
        <row r="3058">
          <cell r="A3058" t="str">
            <v>W33203</v>
          </cell>
          <cell r="B3058" t="str">
            <v>04.100.2000</v>
          </cell>
        </row>
        <row r="3059">
          <cell r="A3059" t="str">
            <v>W33302</v>
          </cell>
          <cell r="B3059" t="str">
            <v>01.200.2000</v>
          </cell>
        </row>
        <row r="3060">
          <cell r="A3060" t="str">
            <v>W33303</v>
          </cell>
          <cell r="B3060" t="str">
            <v>04.500.1000</v>
          </cell>
        </row>
        <row r="3061">
          <cell r="A3061" t="str">
            <v>W33304</v>
          </cell>
          <cell r="B3061" t="str">
            <v>04.500.1000</v>
          </cell>
        </row>
        <row r="3062">
          <cell r="A3062" t="str">
            <v>W33495</v>
          </cell>
          <cell r="B3062" t="str">
            <v>04.500.1000</v>
          </cell>
        </row>
        <row r="3063">
          <cell r="A3063" t="str">
            <v>W34102</v>
          </cell>
          <cell r="B3063" t="str">
            <v>04.500.1000</v>
          </cell>
        </row>
        <row r="3064">
          <cell r="A3064" t="str">
            <v>W34103</v>
          </cell>
          <cell r="B3064" t="str">
            <v>04.500.1000</v>
          </cell>
        </row>
        <row r="3065">
          <cell r="A3065" t="str">
            <v>W34104</v>
          </cell>
          <cell r="B3065" t="str">
            <v>04.500.1000</v>
          </cell>
        </row>
        <row r="3066">
          <cell r="A3066" t="str">
            <v>W34105</v>
          </cell>
          <cell r="B3066" t="str">
            <v>04.500.1000</v>
          </cell>
        </row>
        <row r="3067">
          <cell r="A3067" t="str">
            <v>W34201</v>
          </cell>
          <cell r="B3067" t="str">
            <v>04.500.1000</v>
          </cell>
        </row>
        <row r="3068">
          <cell r="A3068" t="str">
            <v>W34202</v>
          </cell>
          <cell r="B3068" t="str">
            <v>04.500.1000</v>
          </cell>
        </row>
        <row r="3069">
          <cell r="A3069" t="str">
            <v>W34203</v>
          </cell>
          <cell r="B3069" t="str">
            <v>04.500.1000</v>
          </cell>
        </row>
        <row r="3070">
          <cell r="A3070" t="str">
            <v>W34205</v>
          </cell>
          <cell r="B3070" t="str">
            <v>04.500.1000</v>
          </cell>
        </row>
        <row r="3071">
          <cell r="A3071" t="str">
            <v>W34206</v>
          </cell>
          <cell r="B3071" t="str">
            <v>04.500.1000</v>
          </cell>
        </row>
        <row r="3072">
          <cell r="A3072" t="str">
            <v>W34310</v>
          </cell>
          <cell r="B3072" t="str">
            <v>04.500.1000</v>
          </cell>
        </row>
        <row r="3073">
          <cell r="A3073" t="str">
            <v>W34311</v>
          </cell>
          <cell r="B3073" t="str">
            <v>04.500.1000</v>
          </cell>
        </row>
        <row r="3074">
          <cell r="A3074" t="str">
            <v>W34401</v>
          </cell>
          <cell r="B3074" t="str">
            <v>04.500.1000</v>
          </cell>
        </row>
        <row r="3075">
          <cell r="A3075" t="str">
            <v>W34502</v>
          </cell>
          <cell r="B3075" t="str">
            <v>04.400.1000</v>
          </cell>
        </row>
        <row r="3076">
          <cell r="A3076" t="str">
            <v>W34505</v>
          </cell>
          <cell r="B3076" t="str">
            <v>09.990.1000</v>
          </cell>
        </row>
        <row r="3077">
          <cell r="A3077" t="str">
            <v>W34601</v>
          </cell>
          <cell r="B3077" t="str">
            <v>04.990.1000</v>
          </cell>
        </row>
        <row r="3078">
          <cell r="A3078" t="str">
            <v>W34602</v>
          </cell>
          <cell r="B3078" t="str">
            <v>07.100.1000</v>
          </cell>
        </row>
        <row r="3079">
          <cell r="A3079" t="str">
            <v>W34605</v>
          </cell>
          <cell r="B3079" t="str">
            <v>06.990.1000</v>
          </cell>
        </row>
        <row r="3080">
          <cell r="A3080" t="str">
            <v>W34606</v>
          </cell>
          <cell r="B3080" t="str">
            <v>07.100.1000</v>
          </cell>
        </row>
        <row r="3081">
          <cell r="A3081" t="str">
            <v>W34607</v>
          </cell>
          <cell r="B3081" t="str">
            <v>09.990.1000</v>
          </cell>
        </row>
        <row r="3082">
          <cell r="A3082" t="str">
            <v>W34608</v>
          </cell>
          <cell r="B3082" t="str">
            <v>04.500.1000</v>
          </cell>
        </row>
        <row r="3083">
          <cell r="A3083" t="str">
            <v>W34760</v>
          </cell>
          <cell r="B3083" t="str">
            <v>04.500.1000</v>
          </cell>
        </row>
        <row r="3084">
          <cell r="A3084" t="str">
            <v>W35102</v>
          </cell>
          <cell r="B3084" t="str">
            <v>04.500.3000</v>
          </cell>
        </row>
        <row r="3085">
          <cell r="A3085" t="str">
            <v>W35104</v>
          </cell>
          <cell r="B3085" t="str">
            <v>06.400.1000</v>
          </cell>
        </row>
        <row r="3086">
          <cell r="A3086" t="str">
            <v>W35105</v>
          </cell>
          <cell r="B3086" t="str">
            <v>04.500.1000</v>
          </cell>
        </row>
        <row r="3087">
          <cell r="A3087" t="str">
            <v>W35106</v>
          </cell>
          <cell r="B3087" t="str">
            <v>04.500.1000</v>
          </cell>
        </row>
        <row r="3088">
          <cell r="A3088" t="str">
            <v>W35107</v>
          </cell>
          <cell r="B3088" t="str">
            <v>04.500.1000</v>
          </cell>
        </row>
        <row r="3089">
          <cell r="A3089" t="str">
            <v>W35108</v>
          </cell>
          <cell r="B3089" t="str">
            <v>04.500.1000</v>
          </cell>
        </row>
        <row r="3090">
          <cell r="A3090" t="str">
            <v>W35114</v>
          </cell>
          <cell r="B3090" t="str">
            <v>04.500.1000</v>
          </cell>
        </row>
        <row r="3091">
          <cell r="A3091" t="str">
            <v>W35115</v>
          </cell>
          <cell r="B3091" t="str">
            <v>04.500.1000</v>
          </cell>
        </row>
        <row r="3092">
          <cell r="A3092" t="str">
            <v>W35120</v>
          </cell>
          <cell r="B3092" t="str">
            <v>04.500.1000</v>
          </cell>
        </row>
        <row r="3093">
          <cell r="A3093" t="str">
            <v>W35121</v>
          </cell>
          <cell r="B3093" t="str">
            <v>04.990.1000</v>
          </cell>
        </row>
        <row r="3094">
          <cell r="A3094" t="str">
            <v>W35122</v>
          </cell>
          <cell r="B3094" t="str">
            <v>04.990.1000</v>
          </cell>
        </row>
        <row r="3095">
          <cell r="A3095" t="str">
            <v>W35209</v>
          </cell>
          <cell r="B3095" t="str">
            <v>04.500.1000</v>
          </cell>
        </row>
        <row r="3096">
          <cell r="A3096" t="str">
            <v>W35301</v>
          </cell>
          <cell r="B3096" t="str">
            <v>04.500.1000</v>
          </cell>
        </row>
        <row r="3097">
          <cell r="A3097" t="str">
            <v>W35302</v>
          </cell>
          <cell r="B3097" t="str">
            <v>06.400.1000</v>
          </cell>
        </row>
        <row r="3098">
          <cell r="A3098" t="str">
            <v>W35303</v>
          </cell>
          <cell r="B3098" t="str">
            <v>06.400.1000</v>
          </cell>
        </row>
        <row r="3099">
          <cell r="A3099" t="str">
            <v>W35304</v>
          </cell>
          <cell r="B3099" t="str">
            <v>04.500.1000</v>
          </cell>
        </row>
        <row r="3100">
          <cell r="A3100" t="str">
            <v>W35305</v>
          </cell>
          <cell r="B3100" t="str">
            <v>04.500.1000</v>
          </cell>
        </row>
        <row r="3101">
          <cell r="A3101" t="str">
            <v>W35306</v>
          </cell>
          <cell r="B3101" t="str">
            <v>09.990.2000</v>
          </cell>
        </row>
        <row r="3102">
          <cell r="A3102" t="str">
            <v>W35307</v>
          </cell>
          <cell r="B3102" t="str">
            <v>04.500.1000</v>
          </cell>
        </row>
        <row r="3103">
          <cell r="A3103" t="str">
            <v>W35308</v>
          </cell>
          <cell r="B3103" t="str">
            <v>04.500.1000</v>
          </cell>
        </row>
        <row r="3104">
          <cell r="A3104" t="str">
            <v>W35310</v>
          </cell>
          <cell r="B3104" t="str">
            <v>04.500.1000</v>
          </cell>
        </row>
        <row r="3105">
          <cell r="A3105" t="str">
            <v>X01001</v>
          </cell>
          <cell r="B3105" t="str">
            <v>04.400.1000</v>
          </cell>
        </row>
        <row r="3106">
          <cell r="A3106" t="str">
            <v>X01002</v>
          </cell>
          <cell r="B3106" t="str">
            <v>04.400.1000</v>
          </cell>
        </row>
        <row r="3107">
          <cell r="A3107" t="str">
            <v>X01010</v>
          </cell>
          <cell r="B3107" t="str">
            <v>04.400.1000</v>
          </cell>
        </row>
        <row r="3108">
          <cell r="A3108" t="str">
            <v>X01011</v>
          </cell>
          <cell r="B3108" t="str">
            <v>04.400.1000</v>
          </cell>
        </row>
        <row r="3109">
          <cell r="A3109" t="str">
            <v>X02001</v>
          </cell>
          <cell r="B3109" t="str">
            <v>04.400.1000</v>
          </cell>
        </row>
        <row r="3110">
          <cell r="A3110" t="str">
            <v>X03001</v>
          </cell>
          <cell r="B3110" t="str">
            <v>04.100.3000</v>
          </cell>
        </row>
        <row r="3111">
          <cell r="A3111" t="str">
            <v>X04001</v>
          </cell>
          <cell r="B3111" t="str">
            <v>04.100.1000</v>
          </cell>
        </row>
        <row r="3112">
          <cell r="A3112" t="str">
            <v>X04002</v>
          </cell>
          <cell r="B3112" t="str">
            <v>04.990.1000</v>
          </cell>
        </row>
        <row r="3113">
          <cell r="A3113" t="str">
            <v>X05001</v>
          </cell>
          <cell r="B3113" t="str">
            <v>02.900.2000</v>
          </cell>
        </row>
        <row r="3114">
          <cell r="A3114" t="str">
            <v>X05002</v>
          </cell>
          <cell r="B3114" t="str">
            <v>02.900.1000</v>
          </cell>
        </row>
        <row r="3115">
          <cell r="A3115" t="str">
            <v>X06100</v>
          </cell>
          <cell r="B3115" t="str">
            <v>07.100.1000</v>
          </cell>
        </row>
        <row r="3116">
          <cell r="A3116" t="str">
            <v>X06300</v>
          </cell>
          <cell r="B3116" t="str">
            <v>07.100.1000</v>
          </cell>
        </row>
        <row r="3117">
          <cell r="A3117" t="str">
            <v>X06400</v>
          </cell>
          <cell r="B3117" t="str">
            <v>07.100.1000</v>
          </cell>
        </row>
        <row r="3118">
          <cell r="A3118" t="str">
            <v>X06500</v>
          </cell>
          <cell r="B3118" t="str">
            <v>09.990.1000</v>
          </cell>
        </row>
        <row r="3119">
          <cell r="A3119" t="str">
            <v>X06600</v>
          </cell>
          <cell r="B3119" t="str">
            <v>07.100.1000</v>
          </cell>
        </row>
        <row r="3120">
          <cell r="A3120" t="str">
            <v>X28004</v>
          </cell>
          <cell r="B3120" t="str">
            <v>05.015</v>
          </cell>
        </row>
        <row r="3121">
          <cell r="A3121" t="str">
            <v>X06700</v>
          </cell>
          <cell r="B3121" t="str">
            <v>07.100.1000</v>
          </cell>
        </row>
        <row r="3122">
          <cell r="A3122" t="str">
            <v>X06900</v>
          </cell>
          <cell r="B3122" t="str">
            <v>07.100.1000</v>
          </cell>
        </row>
        <row r="3123">
          <cell r="A3123" t="str">
            <v>X06905</v>
          </cell>
          <cell r="B3123" t="str">
            <v>07.100.1000</v>
          </cell>
        </row>
        <row r="3124">
          <cell r="A3124" t="str">
            <v>X07001</v>
          </cell>
          <cell r="B3124" t="str">
            <v>07.100.1000</v>
          </cell>
        </row>
        <row r="3125">
          <cell r="A3125">
            <v>0</v>
          </cell>
          <cell r="B3125" t="str">
            <v>07.200.1000</v>
          </cell>
        </row>
        <row r="3126">
          <cell r="A3126" t="str">
            <v>X08003</v>
          </cell>
          <cell r="B3126" t="str">
            <v>04.990.1000</v>
          </cell>
        </row>
        <row r="3127">
          <cell r="A3127" t="str">
            <v>X08004</v>
          </cell>
          <cell r="B3127" t="str">
            <v>04.100.2000</v>
          </cell>
        </row>
        <row r="3128">
          <cell r="A3128" t="str">
            <v>X08005</v>
          </cell>
          <cell r="B3128" t="str">
            <v>04.100.3000</v>
          </cell>
        </row>
        <row r="3129">
          <cell r="A3129" t="str">
            <v>X08006</v>
          </cell>
          <cell r="B3129" t="str">
            <v>04.100.1000</v>
          </cell>
        </row>
        <row r="3130">
          <cell r="A3130" t="str">
            <v>X09001</v>
          </cell>
          <cell r="B3130" t="str">
            <v>07.200.1000</v>
          </cell>
        </row>
        <row r="3131">
          <cell r="A3131" t="str">
            <v>X09002</v>
          </cell>
          <cell r="B3131" t="str">
            <v>09.990.1000</v>
          </cell>
        </row>
        <row r="3132">
          <cell r="A3132" t="str">
            <v>X09003</v>
          </cell>
          <cell r="B3132" t="str">
            <v>03.990.1000</v>
          </cell>
        </row>
        <row r="3133">
          <cell r="A3133" t="str">
            <v>X21001</v>
          </cell>
          <cell r="B3133" t="str">
            <v>04.500.1000</v>
          </cell>
        </row>
        <row r="3134">
          <cell r="A3134" t="str">
            <v>X22001</v>
          </cell>
          <cell r="B3134" t="str">
            <v>04.500.1000</v>
          </cell>
        </row>
        <row r="3135">
          <cell r="A3135" t="str">
            <v>X23001</v>
          </cell>
          <cell r="B3135" t="str">
            <v>04.500.1000</v>
          </cell>
        </row>
        <row r="3136">
          <cell r="A3136" t="str">
            <v>X24001</v>
          </cell>
          <cell r="B3136" t="str">
            <v>04.500.1000</v>
          </cell>
        </row>
        <row r="3137">
          <cell r="A3137" t="str">
            <v>X24100</v>
          </cell>
          <cell r="B3137" t="str">
            <v>04.500.1000</v>
          </cell>
        </row>
        <row r="3138">
          <cell r="A3138" t="str">
            <v>X25001</v>
          </cell>
          <cell r="B3138" t="str">
            <v>04.500.1000</v>
          </cell>
        </row>
        <row r="3139">
          <cell r="A3139" t="str">
            <v>X25002</v>
          </cell>
          <cell r="B3139" t="str">
            <v>04.500.1000</v>
          </cell>
        </row>
        <row r="3140">
          <cell r="A3140" t="str">
            <v>X25100</v>
          </cell>
          <cell r="B3140" t="str">
            <v>04.500.1000</v>
          </cell>
        </row>
        <row r="3141">
          <cell r="A3141" t="str">
            <v>X26001</v>
          </cell>
          <cell r="B3141" t="str">
            <v>04.500.1000</v>
          </cell>
        </row>
        <row r="3142">
          <cell r="A3142" t="str">
            <v>X27100</v>
          </cell>
          <cell r="B3142" t="str">
            <v>04.500.1000</v>
          </cell>
        </row>
        <row r="3143">
          <cell r="A3143" t="str">
            <v>X27150</v>
          </cell>
          <cell r="B3143" t="str">
            <v>04.500.1000</v>
          </cell>
        </row>
        <row r="3144">
          <cell r="A3144" t="str">
            <v>X27200</v>
          </cell>
          <cell r="B3144" t="str">
            <v>04.500.1000</v>
          </cell>
        </row>
        <row r="3145">
          <cell r="A3145" t="str">
            <v>X27600</v>
          </cell>
          <cell r="B3145" t="str">
            <v>04.500.1000</v>
          </cell>
        </row>
        <row r="3146">
          <cell r="A3146" t="str">
            <v>X27700</v>
          </cell>
          <cell r="B3146" t="str">
            <v>04.500.1000</v>
          </cell>
        </row>
        <row r="3147">
          <cell r="A3147" t="str">
            <v>X27800</v>
          </cell>
          <cell r="B3147" t="str">
            <v>04.500.1000</v>
          </cell>
        </row>
        <row r="3148">
          <cell r="A3148" t="str">
            <v>X27901</v>
          </cell>
          <cell r="B3148" t="str">
            <v>04.500.1000</v>
          </cell>
        </row>
        <row r="3149">
          <cell r="A3149" t="str">
            <v>X28001</v>
          </cell>
          <cell r="B3149" t="str">
            <v>04.500.1000</v>
          </cell>
        </row>
        <row r="3150">
          <cell r="A3150" t="str">
            <v>X28002</v>
          </cell>
          <cell r="B3150" t="str">
            <v>04.500.1000</v>
          </cell>
        </row>
        <row r="3151">
          <cell r="A3151" t="str">
            <v>X28005</v>
          </cell>
          <cell r="B3151" t="str">
            <v>04.500.1000</v>
          </cell>
        </row>
        <row r="3152">
          <cell r="A3152" t="str">
            <v>X28006</v>
          </cell>
          <cell r="B3152" t="str">
            <v>04.500.3000</v>
          </cell>
        </row>
        <row r="3153">
          <cell r="A3153" t="str">
            <v>X28901</v>
          </cell>
          <cell r="B3153" t="str">
            <v>04.500.1000</v>
          </cell>
        </row>
        <row r="3154">
          <cell r="A3154" t="str">
            <v>X29001</v>
          </cell>
          <cell r="B3154" t="str">
            <v>01.300.6000</v>
          </cell>
        </row>
        <row r="3155">
          <cell r="A3155" t="str">
            <v>X30001</v>
          </cell>
          <cell r="B3155" t="str">
            <v>01.300.6000</v>
          </cell>
        </row>
        <row r="3156">
          <cell r="A3156" t="str">
            <v>X30003</v>
          </cell>
          <cell r="B3156" t="str">
            <v>01.300.6000</v>
          </cell>
        </row>
        <row r="3157">
          <cell r="A3157" t="str">
            <v>X30004</v>
          </cell>
          <cell r="B3157" t="str">
            <v>01.300.6000</v>
          </cell>
        </row>
        <row r="3158">
          <cell r="A3158" t="str">
            <v>X30005</v>
          </cell>
          <cell r="B3158" t="str">
            <v>01.300.6000</v>
          </cell>
        </row>
        <row r="3159">
          <cell r="A3159" t="str">
            <v>X30010</v>
          </cell>
          <cell r="B3159" t="str">
            <v>01.300.6000</v>
          </cell>
        </row>
        <row r="3160">
          <cell r="A3160" t="str">
            <v>X30011</v>
          </cell>
          <cell r="B3160" t="str">
            <v>01.300.6000</v>
          </cell>
        </row>
        <row r="3161">
          <cell r="A3161" t="str">
            <v>X30020</v>
          </cell>
          <cell r="B3161" t="str">
            <v>01.300.6000</v>
          </cell>
        </row>
        <row r="3162">
          <cell r="A3162" t="str">
            <v>X30022</v>
          </cell>
          <cell r="B3162" t="str">
            <v>07.990.1000</v>
          </cell>
        </row>
        <row r="3163">
          <cell r="A3163" t="str">
            <v>X30023</v>
          </cell>
          <cell r="B3163" t="str">
            <v>07.990.1000</v>
          </cell>
        </row>
        <row r="3164">
          <cell r="A3164" t="str">
            <v>X30050</v>
          </cell>
          <cell r="B3164" t="str">
            <v>04.500.1000</v>
          </cell>
        </row>
        <row r="3165">
          <cell r="A3165" t="str">
            <v>X30060</v>
          </cell>
          <cell r="B3165" t="str">
            <v>06.800.1000</v>
          </cell>
        </row>
        <row r="3166">
          <cell r="A3166" t="str">
            <v>X30070</v>
          </cell>
          <cell r="B3166" t="str">
            <v>03.100.4000</v>
          </cell>
        </row>
        <row r="3167">
          <cell r="A3167" t="str">
            <v>X30100</v>
          </cell>
          <cell r="B3167" t="str">
            <v>01.300.6000</v>
          </cell>
        </row>
        <row r="3168">
          <cell r="A3168" t="str">
            <v>X41100</v>
          </cell>
          <cell r="B3168" t="str">
            <v>09.990.2000</v>
          </cell>
        </row>
        <row r="3169">
          <cell r="A3169" t="str">
            <v>X41200</v>
          </cell>
          <cell r="B3169" t="str">
            <v>04.500.1000</v>
          </cell>
        </row>
        <row r="3170">
          <cell r="A3170" t="str">
            <v>X41300</v>
          </cell>
          <cell r="B3170" t="str">
            <v>01.990.1000</v>
          </cell>
        </row>
        <row r="3171">
          <cell r="A3171" t="str">
            <v>X41400</v>
          </cell>
          <cell r="B3171" t="str">
            <v>01.990.1000</v>
          </cell>
        </row>
        <row r="3172">
          <cell r="A3172" t="str">
            <v>X42001</v>
          </cell>
          <cell r="B3172" t="str">
            <v>09.990.2000</v>
          </cell>
        </row>
        <row r="3173">
          <cell r="A3173" t="str">
            <v>X43100</v>
          </cell>
          <cell r="B3173" t="str">
            <v>09.990.2000</v>
          </cell>
        </row>
        <row r="3174">
          <cell r="A3174" t="str">
            <v>X44100</v>
          </cell>
          <cell r="B3174" t="str">
            <v>06.</v>
          </cell>
        </row>
        <row r="3175">
          <cell r="A3175" t="str">
            <v>X44200</v>
          </cell>
          <cell r="B3175" t="str">
            <v>09.990.2000</v>
          </cell>
        </row>
        <row r="3176">
          <cell r="A3176" t="str">
            <v>X44300</v>
          </cell>
          <cell r="B3176" t="str">
            <v>09.990.1000</v>
          </cell>
        </row>
        <row r="3177">
          <cell r="A3177" t="str">
            <v>X44400</v>
          </cell>
          <cell r="B3177" t="str">
            <v>01.300.4000</v>
          </cell>
        </row>
        <row r="3178">
          <cell r="A3178" t="str">
            <v>X44500</v>
          </cell>
          <cell r="B3178" t="str">
            <v>06.800.1000</v>
          </cell>
        </row>
        <row r="3179">
          <cell r="A3179" t="str">
            <v>X44600</v>
          </cell>
          <cell r="B3179" t="str">
            <v>09.990.2000</v>
          </cell>
        </row>
        <row r="3180">
          <cell r="A3180" t="str">
            <v>X44700</v>
          </cell>
          <cell r="B3180" t="str">
            <v>06.100.1000</v>
          </cell>
        </row>
        <row r="3181">
          <cell r="A3181" t="str">
            <v>X45001</v>
          </cell>
          <cell r="B3181" t="str">
            <v>03.100.4000</v>
          </cell>
        </row>
        <row r="3182">
          <cell r="A3182" t="str">
            <v>X45002</v>
          </cell>
          <cell r="B3182" t="str">
            <v>09.990.1000</v>
          </cell>
        </row>
        <row r="3183">
          <cell r="A3183" t="str">
            <v>X48001</v>
          </cell>
          <cell r="B3183" t="str">
            <v>01.990.1000</v>
          </cell>
        </row>
        <row r="3184">
          <cell r="A3184" t="str">
            <v>X48002</v>
          </cell>
          <cell r="B3184" t="str">
            <v>06.400.1000</v>
          </cell>
        </row>
        <row r="3185">
          <cell r="A3185" t="str">
            <v>X48003</v>
          </cell>
          <cell r="B3185" t="str">
            <v>09.990.2000</v>
          </cell>
        </row>
        <row r="3186">
          <cell r="A3186" t="str">
            <v>X48004</v>
          </cell>
          <cell r="B3186" t="str">
            <v>09.990.1000</v>
          </cell>
        </row>
        <row r="3187">
          <cell r="A3187" t="str">
            <v>X48005</v>
          </cell>
          <cell r="B3187" t="str">
            <v>09.990.1000</v>
          </cell>
        </row>
        <row r="3188">
          <cell r="A3188" t="str">
            <v>X48006</v>
          </cell>
          <cell r="B3188" t="str">
            <v>09.990.1000</v>
          </cell>
        </row>
        <row r="3189">
          <cell r="A3189" t="str">
            <v>X48007</v>
          </cell>
          <cell r="B3189" t="str">
            <v>05.015</v>
          </cell>
        </row>
        <row r="3190">
          <cell r="A3190" t="str">
            <v>X48008</v>
          </cell>
          <cell r="B3190" t="str">
            <v>09.990.1000</v>
          </cell>
        </row>
        <row r="3191">
          <cell r="A3191" t="str">
            <v>X49010</v>
          </cell>
          <cell r="B3191" t="str">
            <v>09.990.2000</v>
          </cell>
        </row>
        <row r="3192">
          <cell r="A3192" t="str">
            <v>X56001</v>
          </cell>
          <cell r="B3192" t="str">
            <v>09.990.1000</v>
          </cell>
        </row>
        <row r="3193">
          <cell r="A3193" t="str">
            <v>X61001</v>
          </cell>
          <cell r="B3193" t="str">
            <v>01.990.1000</v>
          </cell>
        </row>
        <row r="3194">
          <cell r="A3194" t="str">
            <v>X61002</v>
          </cell>
          <cell r="B3194" t="str">
            <v>01.990.1000</v>
          </cell>
        </row>
        <row r="3195">
          <cell r="A3195" t="str">
            <v>X62001</v>
          </cell>
          <cell r="B3195" t="str">
            <v>09.990.1000</v>
          </cell>
        </row>
        <row r="3196">
          <cell r="A3196" t="str">
            <v>X62002</v>
          </cell>
          <cell r="B3196" t="str">
            <v>09.990.1000</v>
          </cell>
        </row>
        <row r="3197">
          <cell r="A3197" t="str">
            <v>X62003</v>
          </cell>
          <cell r="B3197" t="str">
            <v>06.400.1000</v>
          </cell>
        </row>
        <row r="3198">
          <cell r="A3198" t="str">
            <v>X62005</v>
          </cell>
          <cell r="B3198" t="str">
            <v>09.990.2000</v>
          </cell>
        </row>
        <row r="3199">
          <cell r="A3199" t="str">
            <v>X63001</v>
          </cell>
          <cell r="B3199" t="str">
            <v>09.990.1000</v>
          </cell>
        </row>
        <row r="3200">
          <cell r="A3200" t="str">
            <v>X63002</v>
          </cell>
          <cell r="B3200" t="str">
            <v>09.990.1000</v>
          </cell>
        </row>
        <row r="3201">
          <cell r="A3201" t="str">
            <v>X63003</v>
          </cell>
          <cell r="B3201" t="str">
            <v>04.500.1000</v>
          </cell>
        </row>
        <row r="3202">
          <cell r="A3202" t="str">
            <v>X71000</v>
          </cell>
          <cell r="B3202" t="str">
            <v>09.990.1000</v>
          </cell>
        </row>
        <row r="3203">
          <cell r="A3203" t="str">
            <v>X71001</v>
          </cell>
          <cell r="B3203" t="str">
            <v>01.990.1000</v>
          </cell>
        </row>
        <row r="3204">
          <cell r="A3204">
            <v>0</v>
          </cell>
          <cell r="B3204" t="str">
            <v>01.990.1000</v>
          </cell>
        </row>
        <row r="3205">
          <cell r="A3205" t="str">
            <v>X71007</v>
          </cell>
          <cell r="B3205" t="str">
            <v>01.300.6000</v>
          </cell>
        </row>
        <row r="3206">
          <cell r="A3206" t="str">
            <v>XT1001</v>
          </cell>
          <cell r="B3206" t="str">
            <v>09.990.1000</v>
          </cell>
        </row>
        <row r="3207">
          <cell r="A3207" t="str">
            <v>XX4001</v>
          </cell>
          <cell r="B3207" t="str">
            <v>06.990.1000</v>
          </cell>
        </row>
        <row r="3208">
          <cell r="A3208" t="str">
            <v>Y12104</v>
          </cell>
          <cell r="B3208" t="str">
            <v>09.990.1000</v>
          </cell>
        </row>
        <row r="3209">
          <cell r="A3209" t="str">
            <v>Y12105</v>
          </cell>
          <cell r="B3209" t="str">
            <v>09.990.1000</v>
          </cell>
        </row>
        <row r="3210">
          <cell r="A3210" t="str">
            <v>Y12106</v>
          </cell>
          <cell r="B3210" t="str">
            <v>09.990.1000</v>
          </cell>
        </row>
        <row r="3211">
          <cell r="A3211" t="str">
            <v>Y12107</v>
          </cell>
          <cell r="B3211" t="str">
            <v>09.990.1000</v>
          </cell>
        </row>
        <row r="3212">
          <cell r="A3212" t="str">
            <v>Y12108</v>
          </cell>
          <cell r="B3212" t="str">
            <v>09.990.1000</v>
          </cell>
        </row>
        <row r="3213">
          <cell r="A3213" t="str">
            <v>Y26000</v>
          </cell>
          <cell r="B3213" t="str">
            <v>09.990.1000</v>
          </cell>
        </row>
        <row r="3214">
          <cell r="A3214" t="str">
            <v>Y26001</v>
          </cell>
          <cell r="B3214" t="str">
            <v>09.990.1000</v>
          </cell>
        </row>
        <row r="3215">
          <cell r="A3215" t="str">
            <v>Z32491</v>
          </cell>
          <cell r="B3215" t="str">
            <v>09.990.1000</v>
          </cell>
        </row>
        <row r="3216">
          <cell r="A3216" t="str">
            <v>Z35115</v>
          </cell>
          <cell r="B3216" t="str">
            <v>09.990.1000</v>
          </cell>
        </row>
        <row r="3217">
          <cell r="A3217" t="str">
            <v>Z41201</v>
          </cell>
          <cell r="B3217" t="str">
            <v>09.990.1000</v>
          </cell>
        </row>
        <row r="3218">
          <cell r="A3218" t="str">
            <v>Z42401</v>
          </cell>
          <cell r="B3218" t="str">
            <v>09.990.1000</v>
          </cell>
        </row>
        <row r="3219">
          <cell r="A3219" t="str">
            <v>Z43202</v>
          </cell>
          <cell r="B3219" t="str">
            <v>09.990.1000</v>
          </cell>
        </row>
        <row r="3220">
          <cell r="A3220" t="str">
            <v>Z43301</v>
          </cell>
          <cell r="B3220" t="str">
            <v>09.990.1000</v>
          </cell>
        </row>
        <row r="3221">
          <cell r="A3221" t="str">
            <v>Z43402</v>
          </cell>
          <cell r="B3221" t="str">
            <v>09.990.1000</v>
          </cell>
        </row>
        <row r="3222">
          <cell r="A3222" t="str">
            <v>Z45101</v>
          </cell>
          <cell r="B3222" t="str">
            <v>09.990.1000</v>
          </cell>
        </row>
        <row r="3223">
          <cell r="A3223" t="str">
            <v>Z49801</v>
          </cell>
          <cell r="B3223" t="str">
            <v>09.990.1000</v>
          </cell>
        </row>
        <row r="3224">
          <cell r="A3224" t="str">
            <v>Z51101</v>
          </cell>
          <cell r="B3224" t="str">
            <v>04.400.1000</v>
          </cell>
        </row>
        <row r="3225">
          <cell r="A3225" t="str">
            <v>Z51201</v>
          </cell>
          <cell r="B3225" t="str">
            <v>04.400.1000</v>
          </cell>
        </row>
        <row r="3226">
          <cell r="A3226" t="str">
            <v>Z52101</v>
          </cell>
          <cell r="B3226" t="str">
            <v>09.990.1000</v>
          </cell>
        </row>
        <row r="3227">
          <cell r="A3227" t="str">
            <v>Z52102</v>
          </cell>
          <cell r="B3227" t="str">
            <v>09.990.1000</v>
          </cell>
        </row>
        <row r="3228">
          <cell r="A3228" t="str">
            <v>Z52103</v>
          </cell>
          <cell r="B3228" t="str">
            <v>09.990.1000</v>
          </cell>
        </row>
        <row r="3229">
          <cell r="A3229" t="str">
            <v>Z52201</v>
          </cell>
          <cell r="B3229" t="str">
            <v>09.990.1000</v>
          </cell>
        </row>
        <row r="3230">
          <cell r="A3230" t="str">
            <v>Z52202</v>
          </cell>
          <cell r="B3230" t="str">
            <v>09.990.1000</v>
          </cell>
        </row>
        <row r="3231">
          <cell r="A3231" t="str">
            <v>Z52203</v>
          </cell>
          <cell r="B3231" t="str">
            <v>09.990.1000</v>
          </cell>
        </row>
        <row r="3232">
          <cell r="A3232" t="str">
            <v>Z53101</v>
          </cell>
          <cell r="B3232" t="str">
            <v>02.300.8000</v>
          </cell>
        </row>
        <row r="3233">
          <cell r="A3233" t="str">
            <v>Z53102</v>
          </cell>
          <cell r="B3233" t="str">
            <v>09.990.1000</v>
          </cell>
        </row>
        <row r="3234">
          <cell r="A3234" t="str">
            <v>Z53103</v>
          </cell>
          <cell r="B3234" t="str">
            <v>09.990.1000</v>
          </cell>
        </row>
        <row r="3235">
          <cell r="A3235" t="str">
            <v>Z53201</v>
          </cell>
          <cell r="B3235" t="str">
            <v>09.990.1000</v>
          </cell>
        </row>
        <row r="3236">
          <cell r="A3236" t="str">
            <v>Z53202</v>
          </cell>
          <cell r="B3236" t="str">
            <v>09.990.1000</v>
          </cell>
        </row>
        <row r="3237">
          <cell r="A3237" t="str">
            <v>Z53203</v>
          </cell>
          <cell r="B3237" t="str">
            <v>09.990.1000</v>
          </cell>
        </row>
        <row r="3238">
          <cell r="A3238" t="str">
            <v>Z54101</v>
          </cell>
          <cell r="B3238" t="str">
            <v>04.500.1000</v>
          </cell>
        </row>
        <row r="3239">
          <cell r="A3239" t="str">
            <v>Z54102</v>
          </cell>
          <cell r="B3239" t="str">
            <v>04.500.1000</v>
          </cell>
        </row>
        <row r="3240">
          <cell r="A3240" t="str">
            <v>Z54103</v>
          </cell>
          <cell r="B3240" t="str">
            <v>04.500.1000</v>
          </cell>
        </row>
        <row r="3241">
          <cell r="A3241" t="str">
            <v>Z54201</v>
          </cell>
          <cell r="B3241" t="str">
            <v>04.500.1000</v>
          </cell>
        </row>
        <row r="3242">
          <cell r="A3242" t="str">
            <v>Z54202</v>
          </cell>
          <cell r="B3242" t="str">
            <v>04.500.1000</v>
          </cell>
        </row>
        <row r="3243">
          <cell r="A3243" t="str">
            <v>Z54203</v>
          </cell>
          <cell r="B3243" t="str">
            <v>04.500.1000</v>
          </cell>
        </row>
        <row r="3244">
          <cell r="A3244" t="str">
            <v>Z55101</v>
          </cell>
          <cell r="B3244" t="str">
            <v>04.500.1000</v>
          </cell>
        </row>
        <row r="3245">
          <cell r="A3245" t="str">
            <v>Z55102</v>
          </cell>
          <cell r="B3245" t="str">
            <v>04.500.1000</v>
          </cell>
        </row>
        <row r="3246">
          <cell r="A3246" t="str">
            <v>Z55201</v>
          </cell>
          <cell r="B3246" t="str">
            <v>04.500.1000</v>
          </cell>
        </row>
        <row r="3247">
          <cell r="A3247" t="str">
            <v>Z55202</v>
          </cell>
          <cell r="B3247" t="str">
            <v>09.990.1000</v>
          </cell>
        </row>
        <row r="3248">
          <cell r="A3248" t="str">
            <v>Z56101</v>
          </cell>
          <cell r="B3248" t="str">
            <v>04.500.1000</v>
          </cell>
        </row>
        <row r="3249">
          <cell r="A3249" t="str">
            <v>Z56102</v>
          </cell>
          <cell r="B3249" t="str">
            <v>04.500.1000</v>
          </cell>
        </row>
        <row r="3250">
          <cell r="A3250" t="str">
            <v>Z57101</v>
          </cell>
          <cell r="B3250" t="str">
            <v>09.990.1000</v>
          </cell>
        </row>
        <row r="3251">
          <cell r="A3251" t="str">
            <v>Z57102</v>
          </cell>
          <cell r="B3251" t="str">
            <v>09.990.1000</v>
          </cell>
        </row>
        <row r="3252">
          <cell r="A3252" t="str">
            <v>Z57103</v>
          </cell>
          <cell r="B3252" t="str">
            <v>09.990.1000</v>
          </cell>
        </row>
        <row r="3253">
          <cell r="A3253" t="str">
            <v>Z57201</v>
          </cell>
          <cell r="B3253" t="str">
            <v>09.990.1000</v>
          </cell>
        </row>
        <row r="3254">
          <cell r="A3254" t="str">
            <v>Z57202</v>
          </cell>
          <cell r="B3254" t="str">
            <v>09.990.1000</v>
          </cell>
        </row>
        <row r="3255">
          <cell r="A3255" t="str">
            <v>Z57203</v>
          </cell>
          <cell r="B3255" t="str">
            <v>09.990.1000</v>
          </cell>
        </row>
        <row r="3256">
          <cell r="A3256" t="str">
            <v>Z58101</v>
          </cell>
          <cell r="B3256" t="str">
            <v>09.990.2000</v>
          </cell>
        </row>
        <row r="3257">
          <cell r="A3257" t="str">
            <v>Z58201</v>
          </cell>
          <cell r="B3257" t="str">
            <v>09.990.2000</v>
          </cell>
        </row>
        <row r="3258">
          <cell r="A3258" t="str">
            <v>Z58301</v>
          </cell>
          <cell r="B3258" t="str">
            <v>09.990.2000</v>
          </cell>
        </row>
        <row r="3259">
          <cell r="A3259" t="str">
            <v>Z58401</v>
          </cell>
          <cell r="B3259" t="str">
            <v>09.990.2000</v>
          </cell>
        </row>
        <row r="3260">
          <cell r="A3260" t="str">
            <v>Z58501</v>
          </cell>
          <cell r="B3260" t="str">
            <v>09.990.2000</v>
          </cell>
        </row>
        <row r="3261">
          <cell r="A3261" t="str">
            <v>Z59101</v>
          </cell>
          <cell r="B3261" t="str">
            <v>09.990.2000</v>
          </cell>
        </row>
        <row r="3262">
          <cell r="A3262" t="str">
            <v>Z59201</v>
          </cell>
          <cell r="B3262" t="str">
            <v>09.990.2000</v>
          </cell>
        </row>
        <row r="3263">
          <cell r="A3263" t="str">
            <v>Z59301</v>
          </cell>
          <cell r="B3263" t="str">
            <v>09.990.2000</v>
          </cell>
        </row>
        <row r="3264">
          <cell r="A3264" t="str">
            <v>Z59401</v>
          </cell>
          <cell r="B3264" t="str">
            <v>09.990.2000</v>
          </cell>
        </row>
        <row r="3265">
          <cell r="A3265" t="str">
            <v>Z61101</v>
          </cell>
          <cell r="B3265" t="str">
            <v>09.990.2000</v>
          </cell>
        </row>
        <row r="3266">
          <cell r="A3266" t="str">
            <v>Z61201</v>
          </cell>
          <cell r="B3266" t="str">
            <v>09.990.1000</v>
          </cell>
        </row>
        <row r="3267">
          <cell r="A3267" t="str">
            <v>Z61202</v>
          </cell>
          <cell r="B3267" t="str">
            <v>09.990.1000</v>
          </cell>
        </row>
        <row r="3268">
          <cell r="A3268" t="str">
            <v>Z61203</v>
          </cell>
          <cell r="B3268" t="str">
            <v>09.990.1000</v>
          </cell>
        </row>
        <row r="3269">
          <cell r="A3269" t="str">
            <v>Z61204</v>
          </cell>
          <cell r="B3269" t="str">
            <v>09.990.1000</v>
          </cell>
        </row>
        <row r="3270">
          <cell r="A3270" t="str">
            <v>Z61205</v>
          </cell>
          <cell r="B3270" t="str">
            <v>09.990.1000</v>
          </cell>
        </row>
        <row r="3271">
          <cell r="A3271" t="str">
            <v>Z61206</v>
          </cell>
          <cell r="B3271" t="str">
            <v>09.990.1000</v>
          </cell>
        </row>
        <row r="3272">
          <cell r="A3272" t="str">
            <v>Z61207</v>
          </cell>
          <cell r="B3272" t="str">
            <v>09.990.1000</v>
          </cell>
        </row>
        <row r="3273">
          <cell r="A3273" t="str">
            <v>Z61208</v>
          </cell>
          <cell r="B3273" t="str">
            <v>09.990.1000</v>
          </cell>
        </row>
        <row r="3274">
          <cell r="A3274" t="str">
            <v>Z61209</v>
          </cell>
          <cell r="B3274" t="str">
            <v>09.990.1000</v>
          </cell>
        </row>
        <row r="3275">
          <cell r="A3275" t="str">
            <v>Z61210</v>
          </cell>
          <cell r="B3275" t="str">
            <v>09.990.1000</v>
          </cell>
        </row>
        <row r="3276">
          <cell r="A3276" t="str">
            <v>Z61211</v>
          </cell>
          <cell r="B3276" t="str">
            <v>09.990.1000</v>
          </cell>
        </row>
        <row r="3277">
          <cell r="A3277" t="str">
            <v>Z61212</v>
          </cell>
          <cell r="B3277" t="str">
            <v>09.990.1000</v>
          </cell>
        </row>
        <row r="3278">
          <cell r="A3278" t="str">
            <v>Z61213</v>
          </cell>
          <cell r="B3278" t="str">
            <v>09.990.1000</v>
          </cell>
        </row>
        <row r="3279">
          <cell r="A3279" t="str">
            <v>Z61214</v>
          </cell>
          <cell r="B3279" t="str">
            <v>09.990.1000</v>
          </cell>
        </row>
        <row r="3280">
          <cell r="A3280" t="str">
            <v>Z61215</v>
          </cell>
          <cell r="B3280" t="str">
            <v>09.990.1000</v>
          </cell>
        </row>
        <row r="3281">
          <cell r="A3281" t="str">
            <v>Z61216</v>
          </cell>
          <cell r="B3281" t="str">
            <v>09.990.1000</v>
          </cell>
        </row>
        <row r="3282">
          <cell r="A3282" t="str">
            <v>Z61217</v>
          </cell>
          <cell r="B3282" t="str">
            <v>09.990.1000</v>
          </cell>
        </row>
        <row r="3283">
          <cell r="A3283" t="str">
            <v>Z61218</v>
          </cell>
          <cell r="B3283" t="str">
            <v>09.990.1000</v>
          </cell>
        </row>
        <row r="3284">
          <cell r="A3284" t="str">
            <v>Z61219</v>
          </cell>
          <cell r="B3284" t="str">
            <v>09.990.1000</v>
          </cell>
        </row>
        <row r="3285">
          <cell r="A3285" t="str">
            <v>Z61301</v>
          </cell>
          <cell r="B3285" t="str">
            <v>03.990.1000</v>
          </cell>
        </row>
        <row r="3286">
          <cell r="A3286" t="str">
            <v>Z61302</v>
          </cell>
          <cell r="B3286" t="str">
            <v>09.990.1000</v>
          </cell>
        </row>
        <row r="3287">
          <cell r="A3287" t="str">
            <v>Z61303</v>
          </cell>
          <cell r="B3287" t="str">
            <v>03.300.</v>
          </cell>
        </row>
        <row r="3288">
          <cell r="A3288" t="str">
            <v>Z61304</v>
          </cell>
          <cell r="B3288" t="str">
            <v>09.990.1000</v>
          </cell>
        </row>
        <row r="3289">
          <cell r="A3289" t="str">
            <v>Z61401</v>
          </cell>
          <cell r="B3289" t="str">
            <v>09.990.1000</v>
          </cell>
        </row>
        <row r="3290">
          <cell r="A3290" t="str">
            <v>Z62101</v>
          </cell>
          <cell r="B3290" t="str">
            <v>09.990.1000</v>
          </cell>
        </row>
        <row r="3291">
          <cell r="A3291" t="str">
            <v>Z62102</v>
          </cell>
          <cell r="B3291" t="str">
            <v>09.990.1000</v>
          </cell>
        </row>
        <row r="3292">
          <cell r="A3292" t="str">
            <v>Z62103</v>
          </cell>
          <cell r="B3292" t="str">
            <v>09.990.1000</v>
          </cell>
        </row>
        <row r="3293">
          <cell r="A3293" t="str">
            <v>Z62104</v>
          </cell>
          <cell r="B3293" t="str">
            <v>09.990.1000</v>
          </cell>
        </row>
        <row r="3294">
          <cell r="A3294" t="str">
            <v>Z62105</v>
          </cell>
          <cell r="B3294" t="str">
            <v>09.990.1000</v>
          </cell>
        </row>
        <row r="3295">
          <cell r="A3295" t="str">
            <v>Z62106</v>
          </cell>
          <cell r="B3295" t="str">
            <v>09.990.1000</v>
          </cell>
        </row>
        <row r="3296">
          <cell r="A3296" t="str">
            <v>Z62107</v>
          </cell>
          <cell r="B3296" t="str">
            <v>09.990.1000</v>
          </cell>
        </row>
        <row r="3297">
          <cell r="A3297" t="str">
            <v>Z62108</v>
          </cell>
          <cell r="B3297" t="str">
            <v>09.990.1000</v>
          </cell>
        </row>
        <row r="3298">
          <cell r="A3298" t="str">
            <v>Z62109</v>
          </cell>
          <cell r="B3298" t="str">
            <v>09.990.1000</v>
          </cell>
        </row>
        <row r="3299">
          <cell r="A3299" t="str">
            <v>Z62110</v>
          </cell>
          <cell r="B3299" t="str">
            <v>09.990.1000</v>
          </cell>
        </row>
        <row r="3300">
          <cell r="A3300" t="str">
            <v>Z62111</v>
          </cell>
          <cell r="B3300" t="str">
            <v>09.990.1000</v>
          </cell>
        </row>
        <row r="3301">
          <cell r="A3301" t="str">
            <v>Z62112</v>
          </cell>
          <cell r="B3301" t="str">
            <v>09.990.1000</v>
          </cell>
        </row>
        <row r="3302">
          <cell r="A3302" t="str">
            <v>Z62113</v>
          </cell>
          <cell r="B3302" t="str">
            <v>09.990.1000</v>
          </cell>
        </row>
        <row r="3303">
          <cell r="A3303" t="str">
            <v>Z62115</v>
          </cell>
          <cell r="B3303" t="str">
            <v>09.990.1000</v>
          </cell>
        </row>
        <row r="3304">
          <cell r="A3304" t="str">
            <v>Z62120</v>
          </cell>
          <cell r="B3304" t="str">
            <v>09.990.1000</v>
          </cell>
        </row>
        <row r="3305">
          <cell r="A3305" t="str">
            <v>Z62987</v>
          </cell>
          <cell r="B3305" t="str">
            <v>09.990.1000</v>
          </cell>
        </row>
        <row r="3306">
          <cell r="A3306" t="str">
            <v>Z63101</v>
          </cell>
          <cell r="B3306" t="str">
            <v>09.990.1000</v>
          </cell>
        </row>
        <row r="3307">
          <cell r="A3307" t="str">
            <v>Z63201</v>
          </cell>
          <cell r="B3307" t="str">
            <v>09.990.1000</v>
          </cell>
        </row>
        <row r="3308">
          <cell r="A3308" t="str">
            <v>Z63202</v>
          </cell>
          <cell r="B3308" t="str">
            <v>09.990.1000</v>
          </cell>
        </row>
        <row r="3309">
          <cell r="A3309" t="str">
            <v>Z63203</v>
          </cell>
          <cell r="B3309" t="str">
            <v>09.990.1000</v>
          </cell>
        </row>
        <row r="3310">
          <cell r="A3310" t="str">
            <v>Z63401</v>
          </cell>
          <cell r="B3310" t="str">
            <v>09.990.1000</v>
          </cell>
        </row>
        <row r="3311">
          <cell r="A3311" t="str">
            <v>Z63402</v>
          </cell>
          <cell r="B3311" t="str">
            <v>09.990.1000</v>
          </cell>
        </row>
        <row r="3312">
          <cell r="A3312" t="str">
            <v>Z63403</v>
          </cell>
          <cell r="B3312" t="str">
            <v>09.990.1000</v>
          </cell>
        </row>
        <row r="3313">
          <cell r="A3313" t="str">
            <v>Z63601</v>
          </cell>
          <cell r="B3313" t="str">
            <v>09.990.1000</v>
          </cell>
        </row>
        <row r="3314">
          <cell r="A3314" t="str">
            <v>Z63801</v>
          </cell>
          <cell r="B3314" t="str">
            <v>09.990.1000</v>
          </cell>
        </row>
        <row r="3315">
          <cell r="A3315" t="str">
            <v>Z64101</v>
          </cell>
          <cell r="B3315" t="str">
            <v>09.990.1000</v>
          </cell>
        </row>
        <row r="3316">
          <cell r="A3316" t="str">
            <v>Z64102</v>
          </cell>
          <cell r="B3316" t="str">
            <v>09.990.1000</v>
          </cell>
        </row>
        <row r="3317">
          <cell r="A3317" t="str">
            <v>Z64110</v>
          </cell>
          <cell r="B3317" t="str">
            <v>09.990.1000</v>
          </cell>
        </row>
        <row r="3318">
          <cell r="A3318" t="str">
            <v>Z64111</v>
          </cell>
          <cell r="B3318" t="str">
            <v>09.990.1000</v>
          </cell>
        </row>
        <row r="3319">
          <cell r="A3319" t="str">
            <v>Z64112</v>
          </cell>
          <cell r="B3319" t="str">
            <v>09.990.1000</v>
          </cell>
        </row>
        <row r="3320">
          <cell r="A3320" t="str">
            <v>Z64201</v>
          </cell>
          <cell r="B3320" t="str">
            <v>09.990.1000</v>
          </cell>
        </row>
        <row r="3321">
          <cell r="A3321" t="str">
            <v>Z64202</v>
          </cell>
          <cell r="B3321" t="str">
            <v>09.990.1000</v>
          </cell>
        </row>
        <row r="3322">
          <cell r="A3322" t="str">
            <v>Z64203</v>
          </cell>
          <cell r="B3322" t="str">
            <v>09.990.1000</v>
          </cell>
        </row>
        <row r="3323">
          <cell r="A3323" t="str">
            <v>Z64204</v>
          </cell>
          <cell r="B3323" t="str">
            <v>09.990.1000</v>
          </cell>
        </row>
        <row r="3324">
          <cell r="A3324" t="str">
            <v>Z64205</v>
          </cell>
          <cell r="B3324" t="str">
            <v>09.990.1000</v>
          </cell>
        </row>
        <row r="3325">
          <cell r="A3325" t="str">
            <v>Z64206</v>
          </cell>
          <cell r="B3325" t="str">
            <v>09.990.1000</v>
          </cell>
        </row>
        <row r="3326">
          <cell r="A3326" t="str">
            <v>Z64220</v>
          </cell>
          <cell r="B3326" t="str">
            <v>09.990.1000</v>
          </cell>
        </row>
        <row r="3327">
          <cell r="A3327" t="str">
            <v>Z64221</v>
          </cell>
          <cell r="B3327" t="str">
            <v>09.990.1000</v>
          </cell>
        </row>
        <row r="3328">
          <cell r="A3328" t="str">
            <v>Z64222</v>
          </cell>
          <cell r="B3328" t="str">
            <v>01.990.1000</v>
          </cell>
        </row>
        <row r="3329">
          <cell r="A3329" t="str">
            <v>Z64223</v>
          </cell>
          <cell r="B3329" t="str">
            <v>02.990.1000</v>
          </cell>
        </row>
        <row r="3330">
          <cell r="A3330" t="str">
            <v>Z64301</v>
          </cell>
          <cell r="B3330" t="str">
            <v>09.990.1000</v>
          </cell>
        </row>
        <row r="3331">
          <cell r="A3331" t="str">
            <v>Z64302</v>
          </cell>
          <cell r="B3331" t="str">
            <v>01.990.1000</v>
          </cell>
        </row>
        <row r="3332">
          <cell r="A3332" t="str">
            <v>Z64303</v>
          </cell>
          <cell r="B3332" t="str">
            <v>01.990.1000</v>
          </cell>
        </row>
        <row r="3333">
          <cell r="A3333" t="str">
            <v>Z64304</v>
          </cell>
          <cell r="B3333" t="str">
            <v>09.990.1000</v>
          </cell>
        </row>
        <row r="3334">
          <cell r="A3334" t="str">
            <v>Z64305</v>
          </cell>
          <cell r="B3334" t="str">
            <v>09.990.1000</v>
          </cell>
        </row>
        <row r="3335">
          <cell r="A3335" t="str">
            <v>Z64306</v>
          </cell>
          <cell r="B3335" t="str">
            <v>09.990.1000</v>
          </cell>
        </row>
        <row r="3336">
          <cell r="A3336" t="str">
            <v>Z64307</v>
          </cell>
          <cell r="B3336" t="str">
            <v>09.990.1000</v>
          </cell>
        </row>
        <row r="3337">
          <cell r="A3337" t="str">
            <v>Z64308</v>
          </cell>
          <cell r="B3337" t="str">
            <v>09.990.1000</v>
          </cell>
        </row>
        <row r="3338">
          <cell r="A3338" t="str">
            <v>Z64309</v>
          </cell>
          <cell r="B3338" t="str">
            <v>09.990.1000</v>
          </cell>
        </row>
        <row r="3339">
          <cell r="A3339" t="str">
            <v>Z64310</v>
          </cell>
          <cell r="B3339" t="str">
            <v>09.990.1000</v>
          </cell>
        </row>
        <row r="3340">
          <cell r="A3340" t="str">
            <v>Z64311</v>
          </cell>
          <cell r="B3340" t="str">
            <v>01.990.1000</v>
          </cell>
        </row>
        <row r="3341">
          <cell r="A3341" t="str">
            <v>Z64312</v>
          </cell>
          <cell r="B3341" t="str">
            <v>01.990.1000</v>
          </cell>
        </row>
        <row r="3342">
          <cell r="A3342" t="str">
            <v>Z64313</v>
          </cell>
          <cell r="B3342" t="str">
            <v>02.300.8000</v>
          </cell>
        </row>
        <row r="3343">
          <cell r="A3343" t="str">
            <v>Z64314</v>
          </cell>
          <cell r="B3343" t="str">
            <v>01.990.1000</v>
          </cell>
        </row>
        <row r="3344">
          <cell r="A3344" t="str">
            <v>Z64315</v>
          </cell>
          <cell r="B3344" t="str">
            <v>01.990.1000</v>
          </cell>
        </row>
        <row r="3345">
          <cell r="A3345" t="str">
            <v>Z64316</v>
          </cell>
          <cell r="B3345" t="str">
            <v>01.990.1000</v>
          </cell>
        </row>
        <row r="3346">
          <cell r="A3346" t="str">
            <v>Z64317</v>
          </cell>
          <cell r="B3346" t="str">
            <v>01.990.1000</v>
          </cell>
        </row>
        <row r="3347">
          <cell r="A3347" t="str">
            <v>Z64318</v>
          </cell>
          <cell r="B3347" t="str">
            <v>01.990.1000</v>
          </cell>
        </row>
        <row r="3348">
          <cell r="A3348" t="str">
            <v>Z64319</v>
          </cell>
          <cell r="B3348" t="str">
            <v>02.990.1000</v>
          </cell>
        </row>
        <row r="3349">
          <cell r="A3349" t="str">
            <v>Z64320</v>
          </cell>
          <cell r="B3349" t="str">
            <v>02.990.1000</v>
          </cell>
        </row>
        <row r="3350">
          <cell r="A3350" t="str">
            <v>Z64321</v>
          </cell>
          <cell r="B3350" t="str">
            <v>09.990.1000</v>
          </cell>
        </row>
        <row r="3351">
          <cell r="A3351" t="str">
            <v>Z65101</v>
          </cell>
          <cell r="B3351" t="str">
            <v>09.990.1000</v>
          </cell>
        </row>
        <row r="3352">
          <cell r="A3352" t="str">
            <v>Z65102</v>
          </cell>
          <cell r="B3352" t="str">
            <v>09.990.1000</v>
          </cell>
        </row>
        <row r="3353">
          <cell r="A3353" t="str">
            <v>Z65103</v>
          </cell>
          <cell r="B3353" t="str">
            <v>09.990.1000</v>
          </cell>
        </row>
        <row r="3354">
          <cell r="A3354" t="str">
            <v>Z65104</v>
          </cell>
          <cell r="B3354" t="str">
            <v>09.990.1000</v>
          </cell>
        </row>
        <row r="3355">
          <cell r="A3355" t="str">
            <v>Z65105</v>
          </cell>
          <cell r="B3355" t="str">
            <v>09.990.1000</v>
          </cell>
        </row>
        <row r="3356">
          <cell r="A3356" t="str">
            <v>Z65106</v>
          </cell>
          <cell r="B3356" t="str">
            <v>09.990.1000</v>
          </cell>
        </row>
        <row r="3357">
          <cell r="A3357" t="str">
            <v>Z65107</v>
          </cell>
          <cell r="B3357" t="str">
            <v>09.990.1000</v>
          </cell>
        </row>
        <row r="3358">
          <cell r="A3358" t="str">
            <v>Z65108</v>
          </cell>
          <cell r="B3358" t="str">
            <v>01.990.1000</v>
          </cell>
        </row>
        <row r="3359">
          <cell r="A3359" t="str">
            <v>Z65109</v>
          </cell>
          <cell r="B3359" t="str">
            <v>05.140</v>
          </cell>
        </row>
        <row r="3360">
          <cell r="A3360" t="str">
            <v>Z65110</v>
          </cell>
          <cell r="B3360" t="str">
            <v>09.990.1000</v>
          </cell>
        </row>
        <row r="3361">
          <cell r="A3361" t="str">
            <v>Z65111</v>
          </cell>
          <cell r="B3361" t="str">
            <v>09.990.1000</v>
          </cell>
        </row>
        <row r="3362">
          <cell r="A3362" t="str">
            <v>Z65112</v>
          </cell>
          <cell r="B3362" t="str">
            <v>09.990.1000</v>
          </cell>
        </row>
        <row r="3363">
          <cell r="A3363" t="str">
            <v>Z65113</v>
          </cell>
          <cell r="B3363" t="str">
            <v>09.990.1000</v>
          </cell>
        </row>
        <row r="3364">
          <cell r="A3364" t="str">
            <v>Z65114</v>
          </cell>
          <cell r="B3364" t="str">
            <v>09.990.1000</v>
          </cell>
        </row>
        <row r="3365">
          <cell r="A3365" t="str">
            <v>Z65115</v>
          </cell>
          <cell r="B3365" t="str">
            <v>01.990.1000</v>
          </cell>
        </row>
        <row r="3366">
          <cell r="A3366" t="str">
            <v>Z65116</v>
          </cell>
          <cell r="B3366" t="str">
            <v>09.990.1000</v>
          </cell>
        </row>
        <row r="3367">
          <cell r="A3367" t="str">
            <v>Z65117</v>
          </cell>
          <cell r="B3367" t="str">
            <v>01.990.1000</v>
          </cell>
        </row>
        <row r="3368">
          <cell r="A3368" t="str">
            <v>Z65118</v>
          </cell>
          <cell r="B3368" t="str">
            <v>01.990.1000</v>
          </cell>
        </row>
        <row r="3369">
          <cell r="A3369" t="str">
            <v>Z65119</v>
          </cell>
          <cell r="B3369" t="str">
            <v>09.990.1000</v>
          </cell>
        </row>
        <row r="3370">
          <cell r="A3370" t="str">
            <v>Z65120</v>
          </cell>
          <cell r="B3370" t="str">
            <v>09.990.1000</v>
          </cell>
        </row>
        <row r="3371">
          <cell r="A3371" t="str">
            <v>Z65121</v>
          </cell>
          <cell r="B3371" t="str">
            <v>09.990.1000</v>
          </cell>
        </row>
        <row r="3372">
          <cell r="A3372" t="str">
            <v>Z65122</v>
          </cell>
          <cell r="B3372" t="str">
            <v>09.990.1000</v>
          </cell>
        </row>
        <row r="3373">
          <cell r="A3373" t="str">
            <v>Z65123</v>
          </cell>
          <cell r="B3373" t="str">
            <v>09.990.1000</v>
          </cell>
        </row>
        <row r="3374">
          <cell r="A3374" t="str">
            <v>Z65124</v>
          </cell>
          <cell r="B3374" t="str">
            <v>09.990.1000</v>
          </cell>
        </row>
        <row r="3375">
          <cell r="A3375" t="str">
            <v>Z65125</v>
          </cell>
          <cell r="B3375" t="str">
            <v>09.990.1000</v>
          </cell>
        </row>
        <row r="3376">
          <cell r="A3376" t="str">
            <v>Z65126</v>
          </cell>
          <cell r="B3376" t="str">
            <v>09.990.1000</v>
          </cell>
        </row>
        <row r="3377">
          <cell r="A3377" t="str">
            <v>Z65127</v>
          </cell>
          <cell r="B3377" t="str">
            <v>09.990.1000</v>
          </cell>
        </row>
        <row r="3378">
          <cell r="A3378" t="str">
            <v>Z65128</v>
          </cell>
          <cell r="B3378" t="str">
            <v>09.990.1000</v>
          </cell>
        </row>
        <row r="3379">
          <cell r="A3379" t="str">
            <v>Z65129</v>
          </cell>
          <cell r="B3379" t="str">
            <v>09.990.1000</v>
          </cell>
        </row>
        <row r="3380">
          <cell r="A3380" t="str">
            <v>Z65130</v>
          </cell>
          <cell r="B3380" t="str">
            <v>09.990.1000</v>
          </cell>
        </row>
        <row r="3381">
          <cell r="A3381" t="str">
            <v>Z65131</v>
          </cell>
          <cell r="B3381" t="str">
            <v>09.990.1000</v>
          </cell>
        </row>
        <row r="3382">
          <cell r="A3382" t="str">
            <v>Z65132</v>
          </cell>
          <cell r="B3382" t="str">
            <v>09.990.1000</v>
          </cell>
        </row>
        <row r="3383">
          <cell r="A3383" t="str">
            <v>Z65133</v>
          </cell>
          <cell r="B3383" t="str">
            <v>09.990.1000</v>
          </cell>
        </row>
        <row r="3384">
          <cell r="A3384" t="str">
            <v>Z65134</v>
          </cell>
          <cell r="B3384" t="str">
            <v>09.990.1000</v>
          </cell>
        </row>
        <row r="3385">
          <cell r="A3385" t="str">
            <v>Z65135</v>
          </cell>
          <cell r="B3385" t="str">
            <v>09.990.1000</v>
          </cell>
        </row>
        <row r="3386">
          <cell r="A3386" t="str">
            <v>Z65136</v>
          </cell>
          <cell r="B3386" t="str">
            <v>09.990.1000</v>
          </cell>
        </row>
        <row r="3387">
          <cell r="A3387" t="str">
            <v>Z65137</v>
          </cell>
          <cell r="B3387" t="str">
            <v>09.990.1000</v>
          </cell>
        </row>
        <row r="3388">
          <cell r="A3388" t="str">
            <v>Z65138</v>
          </cell>
          <cell r="B3388" t="str">
            <v>09.990.1000</v>
          </cell>
        </row>
        <row r="3389">
          <cell r="A3389" t="str">
            <v>Z65139</v>
          </cell>
          <cell r="B3389" t="str">
            <v>09.990.1000</v>
          </cell>
        </row>
        <row r="3390">
          <cell r="A3390" t="str">
            <v>Z65140</v>
          </cell>
          <cell r="B3390" t="str">
            <v>09.990.1000</v>
          </cell>
        </row>
        <row r="3391">
          <cell r="A3391" t="str">
            <v>Z65201</v>
          </cell>
          <cell r="B3391" t="str">
            <v>09.990.1000</v>
          </cell>
        </row>
        <row r="3392">
          <cell r="A3392" t="str">
            <v>Z65901</v>
          </cell>
          <cell r="B3392" t="str">
            <v>09.990.1000</v>
          </cell>
        </row>
        <row r="3393">
          <cell r="A3393" t="str">
            <v>Z65902</v>
          </cell>
          <cell r="B3393" t="str">
            <v>09.990.1000</v>
          </cell>
        </row>
        <row r="3394">
          <cell r="A3394" t="str">
            <v>Z65903</v>
          </cell>
          <cell r="B3394" t="str">
            <v>09.990.1000</v>
          </cell>
        </row>
        <row r="3395">
          <cell r="A3395" t="str">
            <v>Z67101</v>
          </cell>
          <cell r="B3395" t="str">
            <v>09.990.1000</v>
          </cell>
        </row>
        <row r="3396">
          <cell r="A3396" t="str">
            <v>Z67201</v>
          </cell>
          <cell r="B3396" t="str">
            <v>09.990.1000</v>
          </cell>
        </row>
        <row r="3397">
          <cell r="A3397" t="str">
            <v>Z67301</v>
          </cell>
          <cell r="B3397" t="str">
            <v>09.990.1000</v>
          </cell>
        </row>
        <row r="3398">
          <cell r="A3398" t="str">
            <v>Z67401</v>
          </cell>
          <cell r="B3398" t="str">
            <v>09.990.1000</v>
          </cell>
        </row>
        <row r="3399">
          <cell r="A3399" t="str">
            <v>Z68101</v>
          </cell>
          <cell r="B3399" t="str">
            <v>09.990.1000</v>
          </cell>
        </row>
        <row r="3400">
          <cell r="A3400" t="str">
            <v>Z68102</v>
          </cell>
          <cell r="B3400" t="str">
            <v>09.990.1000</v>
          </cell>
        </row>
        <row r="3401">
          <cell r="A3401" t="str">
            <v>Z68105</v>
          </cell>
          <cell r="B3401" t="str">
            <v>09.990.1000</v>
          </cell>
        </row>
        <row r="3402">
          <cell r="A3402" t="str">
            <v>Z68106</v>
          </cell>
          <cell r="B3402" t="str">
            <v>09.990.1000</v>
          </cell>
        </row>
        <row r="3403">
          <cell r="A3403" t="str">
            <v>Z68107</v>
          </cell>
          <cell r="B3403" t="str">
            <v>09.990.1000</v>
          </cell>
        </row>
        <row r="3404">
          <cell r="A3404" t="str">
            <v>Z68108</v>
          </cell>
          <cell r="B3404" t="str">
            <v>05.140</v>
          </cell>
        </row>
        <row r="3405">
          <cell r="A3405" t="str">
            <v>Z68109</v>
          </cell>
          <cell r="B3405" t="str">
            <v>09.990.1000</v>
          </cell>
        </row>
        <row r="3406">
          <cell r="A3406" t="str">
            <v>Z68110</v>
          </cell>
          <cell r="B3406" t="str">
            <v>09.990.1000</v>
          </cell>
        </row>
        <row r="3407">
          <cell r="A3407" t="str">
            <v>Z68111</v>
          </cell>
          <cell r="B3407" t="str">
            <v>09.990.1000</v>
          </cell>
        </row>
        <row r="3408">
          <cell r="A3408" t="str">
            <v>Z68112</v>
          </cell>
          <cell r="B3408" t="str">
            <v>09.990.1000</v>
          </cell>
        </row>
        <row r="3409">
          <cell r="A3409" t="str">
            <v>Z68113</v>
          </cell>
          <cell r="B3409" t="str">
            <v>09.990.1000</v>
          </cell>
        </row>
        <row r="3410">
          <cell r="A3410" t="str">
            <v>Z68114</v>
          </cell>
          <cell r="B3410" t="str">
            <v>09.990.1000</v>
          </cell>
        </row>
        <row r="3411">
          <cell r="A3411" t="str">
            <v>Z68120</v>
          </cell>
          <cell r="B3411" t="str">
            <v>09.990.1000</v>
          </cell>
        </row>
        <row r="3412">
          <cell r="A3412" t="str">
            <v>Z68200</v>
          </cell>
          <cell r="B3412" t="str">
            <v>09.990.1000</v>
          </cell>
        </row>
        <row r="3413">
          <cell r="A3413" t="str">
            <v>Z68201</v>
          </cell>
          <cell r="B3413" t="str">
            <v>09.990.1000</v>
          </cell>
        </row>
        <row r="3414">
          <cell r="A3414" t="str">
            <v>Z68202</v>
          </cell>
          <cell r="B3414" t="str">
            <v>09.990.1000</v>
          </cell>
        </row>
        <row r="3415">
          <cell r="A3415" t="str">
            <v>Z68203</v>
          </cell>
          <cell r="B3415" t="str">
            <v>09.990.1000</v>
          </cell>
        </row>
        <row r="3416">
          <cell r="A3416" t="str">
            <v>Z68204</v>
          </cell>
          <cell r="B3416" t="str">
            <v>09.990.1000</v>
          </cell>
        </row>
        <row r="3417">
          <cell r="A3417" t="str">
            <v>Z68205</v>
          </cell>
          <cell r="B3417" t="str">
            <v>09.990.1000</v>
          </cell>
        </row>
        <row r="3418">
          <cell r="A3418" t="str">
            <v>Z68206</v>
          </cell>
          <cell r="B3418" t="str">
            <v>09.990.1000</v>
          </cell>
        </row>
        <row r="3419">
          <cell r="A3419" t="str">
            <v>Z68207</v>
          </cell>
          <cell r="B3419" t="str">
            <v>09.990.1000</v>
          </cell>
        </row>
        <row r="3420">
          <cell r="A3420" t="str">
            <v>Z68210</v>
          </cell>
          <cell r="B3420" t="str">
            <v>09.990.1000</v>
          </cell>
        </row>
        <row r="3421">
          <cell r="A3421" t="str">
            <v>Z68211</v>
          </cell>
          <cell r="B3421" t="str">
            <v>09.990.1000</v>
          </cell>
        </row>
        <row r="3422">
          <cell r="A3422" t="str">
            <v>Z68212</v>
          </cell>
          <cell r="B3422" t="str">
            <v>09.990.1000</v>
          </cell>
        </row>
        <row r="3423">
          <cell r="A3423" t="str">
            <v>Z68213</v>
          </cell>
          <cell r="B3423" t="str">
            <v>09.990.1000</v>
          </cell>
        </row>
        <row r="3424">
          <cell r="A3424" t="str">
            <v>Z68214</v>
          </cell>
          <cell r="B3424" t="str">
            <v>09.990.1000</v>
          </cell>
        </row>
        <row r="3425">
          <cell r="A3425" t="str">
            <v>Z68215</v>
          </cell>
          <cell r="B3425" t="str">
            <v>09.990.1000</v>
          </cell>
        </row>
        <row r="3426">
          <cell r="A3426" t="str">
            <v>Z68216</v>
          </cell>
          <cell r="B3426" t="str">
            <v>09.990.1000</v>
          </cell>
        </row>
        <row r="3427">
          <cell r="A3427" t="str">
            <v>Z68217</v>
          </cell>
          <cell r="B3427" t="str">
            <v>09.990.1000</v>
          </cell>
        </row>
        <row r="3428">
          <cell r="A3428" t="str">
            <v>Z68218</v>
          </cell>
          <cell r="B3428" t="str">
            <v>09.990.1000</v>
          </cell>
        </row>
        <row r="3429">
          <cell r="A3429" t="str">
            <v>Z68219</v>
          </cell>
          <cell r="B3429" t="str">
            <v>09.990.1000</v>
          </cell>
        </row>
        <row r="3430">
          <cell r="A3430" t="str">
            <v>Z68220</v>
          </cell>
          <cell r="B3430" t="str">
            <v>09.990.1000</v>
          </cell>
        </row>
        <row r="3431">
          <cell r="A3431" t="str">
            <v>Z68221</v>
          </cell>
          <cell r="B3431" t="str">
            <v>09.990.1000</v>
          </cell>
        </row>
        <row r="3432">
          <cell r="A3432" t="str">
            <v>Z68222</v>
          </cell>
          <cell r="B3432" t="str">
            <v>09.990.1000</v>
          </cell>
        </row>
        <row r="3433">
          <cell r="A3433" t="str">
            <v>Z68241</v>
          </cell>
          <cell r="B3433" t="str">
            <v>09.990.1000</v>
          </cell>
        </row>
        <row r="3434">
          <cell r="A3434" t="str">
            <v>Z68243</v>
          </cell>
          <cell r="B3434" t="str">
            <v>09.990.1000</v>
          </cell>
        </row>
        <row r="3435">
          <cell r="A3435" t="str">
            <v>Z68244</v>
          </cell>
          <cell r="B3435" t="str">
            <v>09.990.1000</v>
          </cell>
        </row>
        <row r="3436">
          <cell r="A3436" t="str">
            <v>Z68245</v>
          </cell>
          <cell r="B3436" t="str">
            <v>01.990.1000</v>
          </cell>
        </row>
        <row r="3437">
          <cell r="A3437" t="str">
            <v>Z68246</v>
          </cell>
          <cell r="B3437" t="str">
            <v>01.990.1000</v>
          </cell>
        </row>
        <row r="3438">
          <cell r="A3438" t="str">
            <v>Z68247</v>
          </cell>
          <cell r="B3438" t="str">
            <v>01.990.1000</v>
          </cell>
        </row>
        <row r="3439">
          <cell r="A3439" t="str">
            <v>Z68248</v>
          </cell>
          <cell r="B3439" t="str">
            <v>01.990.1000</v>
          </cell>
        </row>
        <row r="3440">
          <cell r="A3440" t="str">
            <v>Z68249</v>
          </cell>
          <cell r="B3440" t="str">
            <v>01.990.1000</v>
          </cell>
        </row>
        <row r="3441">
          <cell r="A3441" t="str">
            <v>Z68250</v>
          </cell>
          <cell r="B3441" t="str">
            <v>01.990.1000</v>
          </cell>
        </row>
        <row r="3442">
          <cell r="A3442" t="str">
            <v>Z68251</v>
          </cell>
          <cell r="B3442" t="str">
            <v>01.990.1000</v>
          </cell>
        </row>
        <row r="3443">
          <cell r="A3443" t="str">
            <v>Z68252</v>
          </cell>
          <cell r="B3443" t="str">
            <v>01.990.1000</v>
          </cell>
        </row>
        <row r="3444">
          <cell r="A3444" t="str">
            <v>Z68253</v>
          </cell>
          <cell r="B3444" t="str">
            <v>01.990.1000</v>
          </cell>
        </row>
        <row r="3445">
          <cell r="A3445" t="str">
            <v>Z68254</v>
          </cell>
          <cell r="B3445" t="str">
            <v>01.990.1000</v>
          </cell>
        </row>
        <row r="3446">
          <cell r="A3446" t="str">
            <v>Z68255</v>
          </cell>
          <cell r="B3446" t="str">
            <v>01.990.1000</v>
          </cell>
        </row>
        <row r="3447">
          <cell r="A3447" t="str">
            <v>Z68256</v>
          </cell>
          <cell r="B3447" t="str">
            <v>01.990.1000</v>
          </cell>
        </row>
        <row r="3448">
          <cell r="A3448" t="str">
            <v>Z68257</v>
          </cell>
          <cell r="B3448" t="str">
            <v>01.990.1000</v>
          </cell>
        </row>
        <row r="3449">
          <cell r="A3449" t="str">
            <v>Z68258</v>
          </cell>
          <cell r="B3449" t="str">
            <v>01.990.1000</v>
          </cell>
        </row>
        <row r="3450">
          <cell r="A3450" t="str">
            <v>Z68259</v>
          </cell>
          <cell r="B3450" t="str">
            <v>01.990.1000</v>
          </cell>
        </row>
        <row r="3451">
          <cell r="A3451" t="str">
            <v>Z68260</v>
          </cell>
          <cell r="B3451" t="str">
            <v>01.990.1000</v>
          </cell>
        </row>
        <row r="3452">
          <cell r="A3452" t="str">
            <v>Z68261</v>
          </cell>
          <cell r="B3452" t="str">
            <v>01.990.1000</v>
          </cell>
        </row>
        <row r="3453">
          <cell r="A3453" t="str">
            <v>Z68262</v>
          </cell>
          <cell r="B3453" t="str">
            <v>01.990.1000</v>
          </cell>
        </row>
        <row r="3454">
          <cell r="A3454" t="str">
            <v>Z68263</v>
          </cell>
          <cell r="B3454" t="str">
            <v>01.990.1000</v>
          </cell>
        </row>
        <row r="3455">
          <cell r="A3455" t="str">
            <v>Z68264</v>
          </cell>
          <cell r="B3455" t="str">
            <v>01.990.1000</v>
          </cell>
        </row>
        <row r="3456">
          <cell r="A3456" t="str">
            <v>Z68265</v>
          </cell>
          <cell r="B3456" t="str">
            <v>01.990.1000</v>
          </cell>
        </row>
        <row r="3457">
          <cell r="A3457" t="str">
            <v>Z68266</v>
          </cell>
          <cell r="B3457" t="str">
            <v>01.990.1000</v>
          </cell>
        </row>
        <row r="3458">
          <cell r="A3458" t="str">
            <v>Z68267</v>
          </cell>
          <cell r="B3458" t="str">
            <v>01.990.1000</v>
          </cell>
        </row>
        <row r="3459">
          <cell r="A3459" t="str">
            <v>Z68268</v>
          </cell>
          <cell r="B3459" t="str">
            <v>01.990.1000</v>
          </cell>
        </row>
        <row r="3460">
          <cell r="A3460" t="str">
            <v>Z68269</v>
          </cell>
          <cell r="B3460" t="str">
            <v>01.990.1000</v>
          </cell>
        </row>
        <row r="3461">
          <cell r="A3461" t="str">
            <v>Z68270</v>
          </cell>
          <cell r="B3461" t="str">
            <v>01.990.1000</v>
          </cell>
        </row>
        <row r="3462">
          <cell r="A3462" t="str">
            <v>Z68271</v>
          </cell>
          <cell r="B3462" t="str">
            <v>01.990.1000</v>
          </cell>
        </row>
        <row r="3463">
          <cell r="A3463" t="str">
            <v>Z68272</v>
          </cell>
          <cell r="B3463" t="str">
            <v>01.990.1000</v>
          </cell>
        </row>
        <row r="3464">
          <cell r="A3464" t="str">
            <v>Z68273</v>
          </cell>
          <cell r="B3464" t="str">
            <v>01.990.1000</v>
          </cell>
        </row>
        <row r="3465">
          <cell r="A3465" t="str">
            <v>Z68274</v>
          </cell>
          <cell r="B3465" t="str">
            <v>01.990.1000</v>
          </cell>
        </row>
        <row r="3466">
          <cell r="A3466" t="str">
            <v>Z68275</v>
          </cell>
          <cell r="B3466" t="str">
            <v>01.990.1000</v>
          </cell>
        </row>
        <row r="3467">
          <cell r="A3467" t="str">
            <v>Z68276</v>
          </cell>
          <cell r="B3467" t="str">
            <v>01.990.1000</v>
          </cell>
        </row>
        <row r="3468">
          <cell r="A3468" t="str">
            <v>Z68277</v>
          </cell>
          <cell r="B3468" t="str">
            <v>09.990.1000</v>
          </cell>
        </row>
        <row r="3469">
          <cell r="A3469" t="str">
            <v>Z68278</v>
          </cell>
          <cell r="B3469" t="str">
            <v>09.990.1000</v>
          </cell>
        </row>
        <row r="3470">
          <cell r="A3470" t="str">
            <v>Z68279</v>
          </cell>
          <cell r="B3470" t="str">
            <v>09.990.1000</v>
          </cell>
        </row>
        <row r="3471">
          <cell r="A3471" t="str">
            <v>Z68280</v>
          </cell>
          <cell r="B3471" t="str">
            <v>09.990.1000</v>
          </cell>
        </row>
        <row r="3472">
          <cell r="A3472" t="str">
            <v>Z68281</v>
          </cell>
          <cell r="B3472" t="str">
            <v>09.990.1000</v>
          </cell>
        </row>
        <row r="3473">
          <cell r="A3473" t="str">
            <v>Z68282</v>
          </cell>
          <cell r="B3473" t="str">
            <v>01.990.1000</v>
          </cell>
        </row>
        <row r="3474">
          <cell r="A3474" t="str">
            <v>Z68283</v>
          </cell>
          <cell r="B3474" t="str">
            <v>01.990.1000</v>
          </cell>
        </row>
        <row r="3475">
          <cell r="A3475" t="str">
            <v>Z68284</v>
          </cell>
          <cell r="B3475" t="str">
            <v>01.990.1000</v>
          </cell>
        </row>
        <row r="3476">
          <cell r="A3476" t="str">
            <v>Z68285</v>
          </cell>
          <cell r="B3476" t="str">
            <v>01.990.1000</v>
          </cell>
        </row>
        <row r="3477">
          <cell r="A3477" t="str">
            <v>Z68286</v>
          </cell>
          <cell r="B3477" t="str">
            <v>01.990.1000</v>
          </cell>
        </row>
        <row r="3478">
          <cell r="A3478" t="str">
            <v>Z68287</v>
          </cell>
          <cell r="B3478" t="str">
            <v>01.990.1000</v>
          </cell>
        </row>
        <row r="3479">
          <cell r="A3479" t="str">
            <v>Z68288</v>
          </cell>
          <cell r="B3479" t="str">
            <v>01.990.1000</v>
          </cell>
        </row>
        <row r="3480">
          <cell r="A3480" t="str">
            <v>Z68289</v>
          </cell>
          <cell r="B3480" t="str">
            <v>01.990.1000</v>
          </cell>
        </row>
        <row r="3481">
          <cell r="A3481" t="str">
            <v>Z68290</v>
          </cell>
          <cell r="B3481" t="str">
            <v>01.990.1000</v>
          </cell>
        </row>
        <row r="3482">
          <cell r="A3482" t="str">
            <v>Z68291</v>
          </cell>
          <cell r="B3482" t="str">
            <v>01.990.1000</v>
          </cell>
        </row>
        <row r="3483">
          <cell r="A3483" t="str">
            <v>Z68292</v>
          </cell>
          <cell r="B3483" t="str">
            <v>09.990.1000</v>
          </cell>
        </row>
        <row r="3484">
          <cell r="A3484" t="str">
            <v>Z68293</v>
          </cell>
          <cell r="B3484" t="str">
            <v>01.990.1000</v>
          </cell>
        </row>
        <row r="3485">
          <cell r="A3485" t="str">
            <v>Z68294</v>
          </cell>
          <cell r="B3485" t="str">
            <v>01.990.1000</v>
          </cell>
        </row>
        <row r="3486">
          <cell r="A3486" t="str">
            <v>Z68295</v>
          </cell>
          <cell r="B3486" t="str">
            <v>01.990.1000</v>
          </cell>
        </row>
        <row r="3487">
          <cell r="A3487" t="str">
            <v>Z68296</v>
          </cell>
          <cell r="B3487" t="str">
            <v>01.990.1000</v>
          </cell>
        </row>
        <row r="3488">
          <cell r="A3488" t="str">
            <v>Z68297</v>
          </cell>
          <cell r="B3488" t="str">
            <v>09.990.1000</v>
          </cell>
        </row>
        <row r="3489">
          <cell r="A3489" t="str">
            <v>Z68298</v>
          </cell>
          <cell r="B3489" t="str">
            <v>01.990.1000</v>
          </cell>
        </row>
        <row r="3490">
          <cell r="A3490" t="str">
            <v>Z68299</v>
          </cell>
          <cell r="B3490" t="str">
            <v>09.990.1000</v>
          </cell>
        </row>
        <row r="3491">
          <cell r="A3491" t="str">
            <v>Z68300</v>
          </cell>
          <cell r="B3491" t="str">
            <v>09.990.1000</v>
          </cell>
        </row>
        <row r="3492">
          <cell r="A3492" t="str">
            <v>Z68301</v>
          </cell>
          <cell r="B3492" t="str">
            <v>09.990.1000</v>
          </cell>
        </row>
        <row r="3493">
          <cell r="A3493" t="str">
            <v>Z68302</v>
          </cell>
          <cell r="B3493" t="str">
            <v>01.990.1000</v>
          </cell>
        </row>
        <row r="3494">
          <cell r="A3494" t="str">
            <v>Z68303</v>
          </cell>
          <cell r="B3494" t="str">
            <v>01.990.1000</v>
          </cell>
        </row>
        <row r="3495">
          <cell r="A3495" t="str">
            <v>Z68304</v>
          </cell>
          <cell r="B3495" t="str">
            <v>01.990.1000</v>
          </cell>
        </row>
        <row r="3496">
          <cell r="A3496" t="str">
            <v>Z68305</v>
          </cell>
          <cell r="B3496" t="str">
            <v>01.990.1000</v>
          </cell>
        </row>
        <row r="3497">
          <cell r="A3497" t="str">
            <v>Z68307</v>
          </cell>
          <cell r="B3497" t="str">
            <v>01.990.1000</v>
          </cell>
        </row>
        <row r="3498">
          <cell r="A3498" t="str">
            <v>Z68360</v>
          </cell>
          <cell r="B3498" t="str">
            <v>09.990.1000</v>
          </cell>
        </row>
        <row r="3499">
          <cell r="A3499" t="str">
            <v>Z68401</v>
          </cell>
          <cell r="B3499" t="str">
            <v>09.990.1000</v>
          </cell>
        </row>
        <row r="3500">
          <cell r="A3500" t="str">
            <v>Z68430</v>
          </cell>
          <cell r="B3500" t="str">
            <v>09.990.1000</v>
          </cell>
        </row>
        <row r="3501">
          <cell r="A3501" t="str">
            <v>Z68501</v>
          </cell>
          <cell r="B3501" t="str">
            <v>09.990.1000</v>
          </cell>
        </row>
        <row r="3502">
          <cell r="A3502" t="str">
            <v>Z68502</v>
          </cell>
          <cell r="B3502" t="str">
            <v>09.990.1000</v>
          </cell>
        </row>
        <row r="3503">
          <cell r="A3503" t="str">
            <v>Z68503</v>
          </cell>
          <cell r="B3503" t="str">
            <v>09.990.1000</v>
          </cell>
        </row>
        <row r="3504">
          <cell r="A3504" t="str">
            <v>Z68504</v>
          </cell>
          <cell r="B3504" t="str">
            <v>09.990.1000</v>
          </cell>
        </row>
        <row r="3505">
          <cell r="A3505" t="str">
            <v>Z68505</v>
          </cell>
          <cell r="B3505" t="str">
            <v>09.990.1000</v>
          </cell>
        </row>
        <row r="3506">
          <cell r="A3506" t="str">
            <v>Z68506</v>
          </cell>
          <cell r="B3506" t="str">
            <v>09.990.1000</v>
          </cell>
        </row>
        <row r="3507">
          <cell r="A3507" t="str">
            <v>Z68507</v>
          </cell>
          <cell r="B3507" t="str">
            <v>09.990.1000</v>
          </cell>
        </row>
        <row r="3508">
          <cell r="A3508" t="str">
            <v>Z68508</v>
          </cell>
          <cell r="B3508" t="str">
            <v>09.990.1000</v>
          </cell>
        </row>
        <row r="3509">
          <cell r="A3509" t="str">
            <v>Z68509</v>
          </cell>
          <cell r="B3509" t="str">
            <v>09.990.1000</v>
          </cell>
        </row>
        <row r="3510">
          <cell r="A3510" t="str">
            <v>Z68510</v>
          </cell>
          <cell r="B3510" t="str">
            <v>09.990.1000</v>
          </cell>
        </row>
        <row r="3511">
          <cell r="A3511" t="str">
            <v>Z68511</v>
          </cell>
          <cell r="B3511" t="str">
            <v>09.990.1000</v>
          </cell>
        </row>
        <row r="3512">
          <cell r="A3512" t="str">
            <v>Z68512</v>
          </cell>
          <cell r="B3512" t="str">
            <v>09.990.1000</v>
          </cell>
        </row>
        <row r="3513">
          <cell r="A3513" t="str">
            <v>Z68513</v>
          </cell>
          <cell r="B3513" t="str">
            <v>09.990.1000</v>
          </cell>
        </row>
        <row r="3514">
          <cell r="A3514" t="str">
            <v>Z68601</v>
          </cell>
          <cell r="B3514" t="str">
            <v>09.990.1000</v>
          </cell>
        </row>
        <row r="3515">
          <cell r="A3515" t="str">
            <v>Z68602</v>
          </cell>
          <cell r="B3515" t="str">
            <v>09.990.1000</v>
          </cell>
        </row>
        <row r="3516">
          <cell r="A3516" t="str">
            <v>Z68603</v>
          </cell>
          <cell r="B3516" t="str">
            <v>09.990.1000</v>
          </cell>
        </row>
        <row r="3517">
          <cell r="A3517" t="str">
            <v>Z68604</v>
          </cell>
          <cell r="B3517" t="str">
            <v>09.990.1000</v>
          </cell>
        </row>
        <row r="3518">
          <cell r="A3518" t="str">
            <v>Z68605</v>
          </cell>
          <cell r="B3518" t="str">
            <v>09.990.1000</v>
          </cell>
        </row>
        <row r="3519">
          <cell r="A3519" t="str">
            <v>Z68606</v>
          </cell>
          <cell r="B3519" t="str">
            <v>09.990.1000</v>
          </cell>
        </row>
        <row r="3520">
          <cell r="A3520" t="str">
            <v>Z68607</v>
          </cell>
          <cell r="B3520" t="str">
            <v>09.990.1000</v>
          </cell>
        </row>
        <row r="3521">
          <cell r="A3521" t="str">
            <v>Z68608</v>
          </cell>
          <cell r="B3521" t="str">
            <v>09.990.1000</v>
          </cell>
        </row>
        <row r="3522">
          <cell r="A3522" t="str">
            <v>Z68609</v>
          </cell>
          <cell r="B3522" t="str">
            <v>02.990.1000</v>
          </cell>
        </row>
        <row r="3523">
          <cell r="A3523" t="str">
            <v>Z68610</v>
          </cell>
          <cell r="B3523" t="str">
            <v>09.990.1000</v>
          </cell>
        </row>
        <row r="3524">
          <cell r="A3524" t="str">
            <v>Z68611</v>
          </cell>
          <cell r="B3524" t="str">
            <v>09.990.1000</v>
          </cell>
        </row>
        <row r="3525">
          <cell r="A3525" t="str">
            <v>Z68612</v>
          </cell>
          <cell r="B3525" t="str">
            <v>09.990.1000</v>
          </cell>
        </row>
        <row r="3526">
          <cell r="A3526" t="str">
            <v>Z68613</v>
          </cell>
          <cell r="B3526" t="str">
            <v>09.990.1000</v>
          </cell>
        </row>
        <row r="3527">
          <cell r="A3527" t="str">
            <v>Z68615</v>
          </cell>
          <cell r="B3527" t="str">
            <v>09.990.1000</v>
          </cell>
        </row>
        <row r="3528">
          <cell r="A3528" t="str">
            <v>Z68620</v>
          </cell>
          <cell r="B3528" t="str">
            <v>09.990.1000</v>
          </cell>
        </row>
        <row r="3529">
          <cell r="A3529" t="str">
            <v>Z68621</v>
          </cell>
          <cell r="B3529" t="str">
            <v>09.990.1000</v>
          </cell>
        </row>
        <row r="3530">
          <cell r="A3530" t="str">
            <v>Z68625</v>
          </cell>
          <cell r="B3530" t="str">
            <v>09.990.1000</v>
          </cell>
        </row>
        <row r="3531">
          <cell r="A3531" t="str">
            <v>Z68630</v>
          </cell>
          <cell r="B3531" t="str">
            <v>09.990.1000</v>
          </cell>
        </row>
        <row r="3532">
          <cell r="A3532" t="str">
            <v>Z68635</v>
          </cell>
          <cell r="B3532" t="str">
            <v>09.990.1000</v>
          </cell>
        </row>
        <row r="3533">
          <cell r="A3533" t="str">
            <v>Z69101</v>
          </cell>
          <cell r="B3533" t="str">
            <v>09.990.1000</v>
          </cell>
        </row>
        <row r="3534">
          <cell r="A3534" t="str">
            <v>Z69201</v>
          </cell>
          <cell r="B3534" t="str">
            <v>09.990.1000</v>
          </cell>
        </row>
        <row r="3535">
          <cell r="A3535" t="str">
            <v>Z69301</v>
          </cell>
          <cell r="B3535" t="str">
            <v>09.990.1000</v>
          </cell>
        </row>
        <row r="3536">
          <cell r="A3536" t="str">
            <v>Z69325</v>
          </cell>
          <cell r="B3536" t="str">
            <v>09.990.1000</v>
          </cell>
        </row>
        <row r="3537">
          <cell r="A3537" t="str">
            <v>Z69330</v>
          </cell>
          <cell r="B3537" t="str">
            <v>09.990.1000</v>
          </cell>
        </row>
        <row r="3538">
          <cell r="A3538" t="str">
            <v>Z69333</v>
          </cell>
          <cell r="B3538" t="str">
            <v>09.990.1000</v>
          </cell>
        </row>
        <row r="3539">
          <cell r="A3539" t="str">
            <v>Z69336</v>
          </cell>
          <cell r="B3539" t="str">
            <v>09.990.1000</v>
          </cell>
        </row>
        <row r="3540">
          <cell r="A3540" t="str">
            <v>Z69337</v>
          </cell>
          <cell r="B3540" t="str">
            <v>09.990.1000</v>
          </cell>
        </row>
        <row r="3541">
          <cell r="A3541" t="str">
            <v>Z69345</v>
          </cell>
          <cell r="B3541" t="str">
            <v>09.990.1000</v>
          </cell>
        </row>
        <row r="3542">
          <cell r="A3542" t="str">
            <v>Z69357</v>
          </cell>
          <cell r="B3542" t="str">
            <v>09.990.1000</v>
          </cell>
        </row>
        <row r="3543">
          <cell r="A3543" t="str">
            <v>Z69513</v>
          </cell>
          <cell r="B3543" t="str">
            <v>09.990.1000</v>
          </cell>
        </row>
        <row r="3544">
          <cell r="A3544" t="str">
            <v>Z69514</v>
          </cell>
          <cell r="B3544" t="str">
            <v>09.990.1000</v>
          </cell>
        </row>
        <row r="3545">
          <cell r="A3545" t="str">
            <v>Z69601</v>
          </cell>
          <cell r="B3545" t="str">
            <v>09.990.1000</v>
          </cell>
        </row>
        <row r="3546">
          <cell r="A3546" t="str">
            <v>Z71101</v>
          </cell>
          <cell r="B3546" t="str">
            <v>03.990.1000</v>
          </cell>
        </row>
        <row r="3547">
          <cell r="A3547" t="str">
            <v>Z71102</v>
          </cell>
          <cell r="B3547" t="str">
            <v>09.990.1000</v>
          </cell>
        </row>
        <row r="3548">
          <cell r="A3548" t="str">
            <v>Z71103</v>
          </cell>
          <cell r="B3548" t="str">
            <v>09.990.1000</v>
          </cell>
        </row>
        <row r="3549">
          <cell r="A3549" t="str">
            <v>Z71104</v>
          </cell>
          <cell r="B3549" t="str">
            <v>09.990.1000</v>
          </cell>
        </row>
        <row r="3550">
          <cell r="A3550" t="str">
            <v>Z71105</v>
          </cell>
          <cell r="B3550" t="str">
            <v>09.990.1000</v>
          </cell>
        </row>
        <row r="3551">
          <cell r="A3551" t="str">
            <v>Z71106</v>
          </cell>
          <cell r="B3551" t="str">
            <v>09.990.1000</v>
          </cell>
        </row>
        <row r="3552">
          <cell r="A3552" t="str">
            <v>Z71107</v>
          </cell>
          <cell r="B3552" t="str">
            <v>09.990.1000</v>
          </cell>
        </row>
        <row r="3553">
          <cell r="A3553" t="str">
            <v>Z71108</v>
          </cell>
          <cell r="B3553" t="str">
            <v>09.990.1000</v>
          </cell>
        </row>
        <row r="3554">
          <cell r="A3554" t="str">
            <v>Z71109</v>
          </cell>
          <cell r="B3554" t="str">
            <v>09.990.1000</v>
          </cell>
        </row>
        <row r="3555">
          <cell r="A3555" t="str">
            <v>Z71110</v>
          </cell>
          <cell r="B3555" t="str">
            <v>05.990</v>
          </cell>
        </row>
        <row r="3556">
          <cell r="A3556" t="str">
            <v>Z72101</v>
          </cell>
          <cell r="B3556" t="str">
            <v>05.990</v>
          </cell>
        </row>
        <row r="3557">
          <cell r="A3557" t="str">
            <v>Z72102</v>
          </cell>
          <cell r="B3557" t="str">
            <v>05.990</v>
          </cell>
        </row>
        <row r="3558">
          <cell r="A3558" t="str">
            <v>Z72103</v>
          </cell>
          <cell r="B3558" t="str">
            <v>05.990</v>
          </cell>
        </row>
        <row r="3559">
          <cell r="A3559" t="str">
            <v>Z72104</v>
          </cell>
          <cell r="B3559" t="str">
            <v>05.990</v>
          </cell>
        </row>
        <row r="3560">
          <cell r="A3560" t="str">
            <v>Z72105</v>
          </cell>
          <cell r="B3560" t="str">
            <v>05.990</v>
          </cell>
        </row>
        <row r="3561">
          <cell r="A3561" t="str">
            <v>Z72106</v>
          </cell>
          <cell r="B3561" t="str">
            <v>05.990</v>
          </cell>
        </row>
        <row r="3562">
          <cell r="A3562" t="str">
            <v>Z73101</v>
          </cell>
          <cell r="B3562" t="str">
            <v>05.990</v>
          </cell>
        </row>
        <row r="3563">
          <cell r="A3563" t="str">
            <v>Z73102</v>
          </cell>
          <cell r="B3563" t="str">
            <v>05.990</v>
          </cell>
        </row>
        <row r="3564">
          <cell r="A3564" t="str">
            <v>Z74100</v>
          </cell>
          <cell r="B3564" t="str">
            <v>07.990.1000</v>
          </cell>
        </row>
        <row r="3565">
          <cell r="A3565" t="str">
            <v>Z74101</v>
          </cell>
          <cell r="B3565" t="str">
            <v>09.990.1000</v>
          </cell>
        </row>
        <row r="3566">
          <cell r="A3566" t="str">
            <v>Z74102</v>
          </cell>
          <cell r="B3566" t="str">
            <v>09.990.1000</v>
          </cell>
        </row>
        <row r="3567">
          <cell r="A3567" t="str">
            <v>Z74103</v>
          </cell>
          <cell r="B3567" t="str">
            <v>09.990.1000</v>
          </cell>
        </row>
        <row r="3568">
          <cell r="A3568" t="str">
            <v>Z74104</v>
          </cell>
          <cell r="B3568" t="str">
            <v>05.990</v>
          </cell>
        </row>
        <row r="3569">
          <cell r="A3569" t="str">
            <v>Z74105</v>
          </cell>
          <cell r="B3569" t="str">
            <v>09.990.1000</v>
          </cell>
        </row>
        <row r="3570">
          <cell r="A3570" t="str">
            <v>Z74110</v>
          </cell>
          <cell r="B3570" t="str">
            <v>02.990.1000</v>
          </cell>
        </row>
        <row r="3571">
          <cell r="A3571" t="str">
            <v>Z74111</v>
          </cell>
          <cell r="B3571" t="str">
            <v>03.990.1000</v>
          </cell>
        </row>
        <row r="3572">
          <cell r="A3572" t="str">
            <v>Z74112</v>
          </cell>
          <cell r="B3572" t="str">
            <v>09.990.1000</v>
          </cell>
        </row>
        <row r="3573">
          <cell r="A3573" t="str">
            <v>Z74113</v>
          </cell>
          <cell r="B3573" t="str">
            <v>09.990.1000</v>
          </cell>
        </row>
        <row r="3574">
          <cell r="A3574" t="str">
            <v>Z74114</v>
          </cell>
          <cell r="B3574" t="str">
            <v>05.990</v>
          </cell>
        </row>
        <row r="3575">
          <cell r="A3575" t="str">
            <v>Z74115</v>
          </cell>
          <cell r="B3575" t="str">
            <v>09.990.1000</v>
          </cell>
        </row>
        <row r="3576">
          <cell r="A3576" t="str">
            <v>Z74116</v>
          </cell>
          <cell r="B3576" t="str">
            <v>09.990.1000</v>
          </cell>
        </row>
        <row r="3577">
          <cell r="A3577" t="str">
            <v>Z74117</v>
          </cell>
          <cell r="B3577" t="str">
            <v>02.990.1000</v>
          </cell>
        </row>
        <row r="3578">
          <cell r="A3578" t="str">
            <v>Z74118</v>
          </cell>
          <cell r="B3578" t="str">
            <v>02.900.1000.</v>
          </cell>
        </row>
        <row r="3579">
          <cell r="A3579" t="str">
            <v>Z74119</v>
          </cell>
          <cell r="B3579" t="str">
            <v>01.990.1000</v>
          </cell>
        </row>
        <row r="3580">
          <cell r="A3580" t="str">
            <v>Z74120</v>
          </cell>
          <cell r="B3580" t="str">
            <v>01.990.1000</v>
          </cell>
        </row>
        <row r="3581">
          <cell r="A3581" t="str">
            <v>Z74121</v>
          </cell>
          <cell r="B3581" t="str">
            <v>02.990.1000</v>
          </cell>
        </row>
        <row r="3582">
          <cell r="A3582" t="str">
            <v>Z74122</v>
          </cell>
          <cell r="B3582" t="str">
            <v>09.990.1000</v>
          </cell>
        </row>
        <row r="3583">
          <cell r="A3583" t="str">
            <v>Z74123</v>
          </cell>
          <cell r="B3583" t="str">
            <v>09.990.1000</v>
          </cell>
        </row>
        <row r="3584">
          <cell r="A3584" t="str">
            <v>Z75001</v>
          </cell>
          <cell r="B3584" t="str">
            <v>09.990.1000</v>
          </cell>
        </row>
        <row r="3585">
          <cell r="A3585" t="str">
            <v>Z75010</v>
          </cell>
          <cell r="B3585" t="str">
            <v>09.990.1000</v>
          </cell>
        </row>
        <row r="3586">
          <cell r="A3586" t="str">
            <v>Z75100</v>
          </cell>
          <cell r="B3586" t="str">
            <v>05.990</v>
          </cell>
        </row>
        <row r="3587">
          <cell r="A3587" t="str">
            <v>Z75101</v>
          </cell>
          <cell r="B3587" t="str">
            <v>05.990</v>
          </cell>
        </row>
        <row r="3588">
          <cell r="A3588" t="str">
            <v>Z75102</v>
          </cell>
          <cell r="B3588" t="str">
            <v>09.990.1000</v>
          </cell>
        </row>
        <row r="3589">
          <cell r="A3589" t="str">
            <v>Z75103</v>
          </cell>
          <cell r="B3589" t="str">
            <v>09.990.1000</v>
          </cell>
        </row>
        <row r="3590">
          <cell r="A3590" t="str">
            <v>Z75105</v>
          </cell>
          <cell r="B3590" t="str">
            <v>05.990</v>
          </cell>
        </row>
        <row r="3591">
          <cell r="A3591" t="str">
            <v>Z75107</v>
          </cell>
          <cell r="B3591" t="str">
            <v>05.990</v>
          </cell>
        </row>
        <row r="3592">
          <cell r="A3592" t="str">
            <v>Z75108</v>
          </cell>
          <cell r="B3592" t="str">
            <v>09.990.1000</v>
          </cell>
        </row>
        <row r="3593">
          <cell r="A3593" t="str">
            <v>Z75109</v>
          </cell>
          <cell r="B3593" t="str">
            <v>05.990</v>
          </cell>
        </row>
        <row r="3594">
          <cell r="A3594" t="str">
            <v>Z75110</v>
          </cell>
          <cell r="B3594" t="str">
            <v>05.990</v>
          </cell>
        </row>
        <row r="3595">
          <cell r="A3595" t="str">
            <v>Z75111</v>
          </cell>
          <cell r="B3595" t="str">
            <v>09.990.1000</v>
          </cell>
        </row>
        <row r="3596">
          <cell r="A3596" t="str">
            <v>Z75201</v>
          </cell>
          <cell r="B3596" t="str">
            <v>01.990.1000</v>
          </cell>
        </row>
        <row r="3597">
          <cell r="A3597" t="str">
            <v>Z75202</v>
          </cell>
          <cell r="B3597" t="str">
            <v>01.990.1000</v>
          </cell>
        </row>
        <row r="3598">
          <cell r="A3598" t="str">
            <v>Z75203</v>
          </cell>
          <cell r="B3598" t="str">
            <v>09.990.1000</v>
          </cell>
        </row>
        <row r="3599">
          <cell r="A3599" t="str">
            <v>Z75204</v>
          </cell>
          <cell r="B3599" t="str">
            <v>05.990</v>
          </cell>
        </row>
        <row r="3600">
          <cell r="A3600" t="str">
            <v>Z75205</v>
          </cell>
          <cell r="B3600" t="str">
            <v>09.990.1000</v>
          </cell>
        </row>
        <row r="3601">
          <cell r="A3601" t="str">
            <v>Z75206</v>
          </cell>
          <cell r="B3601" t="str">
            <v>09.990.1000</v>
          </cell>
        </row>
        <row r="3602">
          <cell r="A3602" t="str">
            <v>Z75207</v>
          </cell>
          <cell r="B3602" t="str">
            <v>09.990.1000</v>
          </cell>
        </row>
        <row r="3603">
          <cell r="A3603" t="str">
            <v>Z75208</v>
          </cell>
          <cell r="B3603" t="str">
            <v>09.990.1000</v>
          </cell>
        </row>
        <row r="3604">
          <cell r="A3604" t="str">
            <v>Z75209</v>
          </cell>
          <cell r="B3604" t="str">
            <v>09.990.1000</v>
          </cell>
        </row>
        <row r="3605">
          <cell r="A3605" t="str">
            <v>Z75210</v>
          </cell>
          <cell r="B3605" t="str">
            <v>09.990.1000</v>
          </cell>
        </row>
        <row r="3606">
          <cell r="A3606" t="str">
            <v>Z75211</v>
          </cell>
          <cell r="B3606" t="str">
            <v>02.990.1000</v>
          </cell>
        </row>
        <row r="3607">
          <cell r="A3607" t="str">
            <v>Z75212</v>
          </cell>
          <cell r="B3607" t="str">
            <v>01.990.1000</v>
          </cell>
        </row>
        <row r="3608">
          <cell r="A3608" t="str">
            <v>Z75300</v>
          </cell>
          <cell r="B3608" t="str">
            <v>01.990.1000</v>
          </cell>
        </row>
        <row r="3609">
          <cell r="A3609" t="str">
            <v>Z75301</v>
          </cell>
          <cell r="B3609" t="str">
            <v>01.990.1000</v>
          </cell>
        </row>
        <row r="3610">
          <cell r="A3610" t="str">
            <v>Z75302</v>
          </cell>
          <cell r="B3610" t="str">
            <v>09.990.1000</v>
          </cell>
        </row>
        <row r="3611">
          <cell r="A3611" t="str">
            <v>Z75303</v>
          </cell>
          <cell r="B3611" t="str">
            <v>07.990.1000</v>
          </cell>
        </row>
        <row r="3612">
          <cell r="A3612" t="str">
            <v>Z75304</v>
          </cell>
          <cell r="B3612" t="str">
            <v>01.990.1000</v>
          </cell>
        </row>
        <row r="3613">
          <cell r="A3613" t="str">
            <v>Z75305</v>
          </cell>
          <cell r="B3613" t="str">
            <v>09.990.1000</v>
          </cell>
        </row>
        <row r="3614">
          <cell r="A3614" t="str">
            <v>Z75306</v>
          </cell>
          <cell r="B3614" t="str">
            <v>09.990.2000</v>
          </cell>
        </row>
        <row r="3615">
          <cell r="A3615" t="str">
            <v>Z75307</v>
          </cell>
          <cell r="B3615" t="str">
            <v>04.500.1000</v>
          </cell>
        </row>
        <row r="3616">
          <cell r="A3616" t="str">
            <v>Z75308</v>
          </cell>
          <cell r="B3616" t="str">
            <v>09.990.2000</v>
          </cell>
        </row>
        <row r="3617">
          <cell r="A3617" t="str">
            <v>Z75309</v>
          </cell>
          <cell r="B3617" t="str">
            <v>09.990.1000</v>
          </cell>
        </row>
        <row r="3618">
          <cell r="A3618" t="str">
            <v>Z75310</v>
          </cell>
          <cell r="B3618" t="str">
            <v>09.990.1000</v>
          </cell>
        </row>
        <row r="3619">
          <cell r="A3619" t="str">
            <v>Z75311</v>
          </cell>
          <cell r="B3619" t="str">
            <v>09.990.1000</v>
          </cell>
        </row>
        <row r="3620">
          <cell r="A3620" t="str">
            <v>Z75312</v>
          </cell>
          <cell r="B3620" t="str">
            <v>09.990.1000</v>
          </cell>
        </row>
        <row r="3621">
          <cell r="A3621" t="str">
            <v>Z75313</v>
          </cell>
          <cell r="B3621" t="str">
            <v>09.990.1000</v>
          </cell>
        </row>
        <row r="3622">
          <cell r="A3622" t="str">
            <v>Z75314</v>
          </cell>
          <cell r="B3622" t="str">
            <v>09.990.2000</v>
          </cell>
        </row>
        <row r="3623">
          <cell r="A3623" t="str">
            <v>Z75315</v>
          </cell>
          <cell r="B3623" t="str">
            <v>07.990.1000</v>
          </cell>
        </row>
        <row r="3624">
          <cell r="A3624" t="str">
            <v>Z75316</v>
          </cell>
          <cell r="B3624" t="str">
            <v>07.990.1000</v>
          </cell>
        </row>
        <row r="3625">
          <cell r="A3625" t="str">
            <v>Z75317</v>
          </cell>
          <cell r="B3625" t="str">
            <v>07.990.1000</v>
          </cell>
        </row>
        <row r="3626">
          <cell r="A3626" t="str">
            <v>Z75318</v>
          </cell>
          <cell r="B3626" t="str">
            <v>09.990.1000</v>
          </cell>
        </row>
        <row r="3627">
          <cell r="A3627" t="str">
            <v>Z75319</v>
          </cell>
          <cell r="B3627" t="str">
            <v>09.990.1000</v>
          </cell>
        </row>
        <row r="3628">
          <cell r="A3628" t="str">
            <v>Z75320</v>
          </cell>
          <cell r="B3628" t="str">
            <v>09.990.1000</v>
          </cell>
        </row>
        <row r="3629">
          <cell r="A3629" t="str">
            <v>Z75321</v>
          </cell>
          <cell r="B3629" t="str">
            <v>09.990.1000</v>
          </cell>
        </row>
        <row r="3630">
          <cell r="A3630" t="str">
            <v>Z75322</v>
          </cell>
          <cell r="B3630" t="str">
            <v>03.300.</v>
          </cell>
        </row>
        <row r="3631">
          <cell r="A3631" t="str">
            <v>Z75324</v>
          </cell>
          <cell r="B3631" t="str">
            <v>01.990.1000</v>
          </cell>
        </row>
        <row r="3632">
          <cell r="A3632" t="str">
            <v>Z75325</v>
          </cell>
          <cell r="B3632" t="str">
            <v>09.990.1000</v>
          </cell>
        </row>
        <row r="3633">
          <cell r="A3633" t="str">
            <v>Z75326</v>
          </cell>
          <cell r="B3633" t="str">
            <v>09.990.1000</v>
          </cell>
        </row>
        <row r="3634">
          <cell r="A3634" t="str">
            <v>Z75327</v>
          </cell>
          <cell r="B3634" t="str">
            <v>09.990.1000</v>
          </cell>
        </row>
        <row r="3635">
          <cell r="A3635" t="str">
            <v>Z75328</v>
          </cell>
          <cell r="B3635" t="str">
            <v>01.990.1000</v>
          </cell>
        </row>
        <row r="3636">
          <cell r="A3636" t="str">
            <v>Z75329</v>
          </cell>
          <cell r="B3636" t="str">
            <v>09.990.1000</v>
          </cell>
        </row>
        <row r="3637">
          <cell r="A3637" t="str">
            <v>Z75330</v>
          </cell>
          <cell r="B3637" t="str">
            <v>09.990.1000</v>
          </cell>
        </row>
        <row r="3638">
          <cell r="A3638" t="str">
            <v>Z75331</v>
          </cell>
          <cell r="B3638" t="str">
            <v>09.990.2000</v>
          </cell>
        </row>
        <row r="3639">
          <cell r="A3639" t="str">
            <v>Z75332</v>
          </cell>
          <cell r="B3639" t="str">
            <v>09.990.1000</v>
          </cell>
        </row>
        <row r="3640">
          <cell r="A3640" t="str">
            <v>Z75333</v>
          </cell>
          <cell r="B3640" t="str">
            <v>09.990.1000</v>
          </cell>
        </row>
        <row r="3641">
          <cell r="A3641" t="str">
            <v>Z75334</v>
          </cell>
          <cell r="B3641" t="str">
            <v>09.990.1000</v>
          </cell>
        </row>
        <row r="3642">
          <cell r="A3642" t="str">
            <v>Z75335</v>
          </cell>
          <cell r="B3642" t="str">
            <v>09.990.1000</v>
          </cell>
        </row>
        <row r="3643">
          <cell r="A3643" t="str">
            <v>Z75336</v>
          </cell>
          <cell r="B3643" t="str">
            <v>09.990.1000</v>
          </cell>
        </row>
        <row r="3644">
          <cell r="A3644" t="str">
            <v>Z75337</v>
          </cell>
          <cell r="B3644" t="str">
            <v>09.990.1000</v>
          </cell>
        </row>
        <row r="3645">
          <cell r="A3645" t="str">
            <v>Z75338</v>
          </cell>
          <cell r="B3645" t="str">
            <v>09.990.1000</v>
          </cell>
        </row>
        <row r="3646">
          <cell r="A3646" t="str">
            <v>Z75339</v>
          </cell>
          <cell r="B3646" t="str">
            <v>07.990.1000</v>
          </cell>
        </row>
        <row r="3647">
          <cell r="A3647" t="str">
            <v>Z75340</v>
          </cell>
          <cell r="B3647" t="str">
            <v>09.990.1000</v>
          </cell>
        </row>
        <row r="3648">
          <cell r="A3648" t="str">
            <v>Z75341</v>
          </cell>
          <cell r="B3648" t="str">
            <v>01.990.1000</v>
          </cell>
        </row>
        <row r="3649">
          <cell r="A3649" t="str">
            <v>Z75342</v>
          </cell>
          <cell r="B3649" t="str">
            <v>09.990.1000</v>
          </cell>
        </row>
        <row r="3650">
          <cell r="A3650" t="str">
            <v>Z75345</v>
          </cell>
          <cell r="B3650" t="str">
            <v>09.990.1000</v>
          </cell>
        </row>
        <row r="3651">
          <cell r="A3651" t="str">
            <v>Z75355</v>
          </cell>
          <cell r="B3651" t="str">
            <v>09.990.1000</v>
          </cell>
        </row>
        <row r="3652">
          <cell r="A3652" t="str">
            <v>Z75356</v>
          </cell>
          <cell r="B3652" t="str">
            <v>09.990.1000</v>
          </cell>
        </row>
        <row r="3653">
          <cell r="A3653" t="str">
            <v>Z75357</v>
          </cell>
          <cell r="B3653" t="str">
            <v>09.990.1000</v>
          </cell>
        </row>
        <row r="3654">
          <cell r="A3654" t="str">
            <v>Z75359</v>
          </cell>
          <cell r="B3654" t="str">
            <v>09.990.1000</v>
          </cell>
        </row>
        <row r="3655">
          <cell r="A3655" t="str">
            <v>Z75360</v>
          </cell>
          <cell r="B3655" t="str">
            <v>09.990.1000</v>
          </cell>
        </row>
        <row r="3656">
          <cell r="A3656" t="str">
            <v>Z75401</v>
          </cell>
          <cell r="B3656" t="str">
            <v>01.990.1000</v>
          </cell>
        </row>
        <row r="3657">
          <cell r="A3657" t="str">
            <v>Z75402</v>
          </cell>
          <cell r="B3657" t="str">
            <v>01.990.1000</v>
          </cell>
        </row>
        <row r="3658">
          <cell r="A3658" t="str">
            <v>Z75403</v>
          </cell>
          <cell r="B3658" t="str">
            <v>01.990.1000</v>
          </cell>
        </row>
        <row r="3659">
          <cell r="A3659" t="str">
            <v>Z75404</v>
          </cell>
          <cell r="B3659" t="str">
            <v>01.990.1000</v>
          </cell>
        </row>
        <row r="3660">
          <cell r="A3660" t="str">
            <v>Z75405</v>
          </cell>
          <cell r="B3660" t="str">
            <v>01.990.1000</v>
          </cell>
        </row>
        <row r="3661">
          <cell r="A3661" t="str">
            <v>Z75406</v>
          </cell>
          <cell r="B3661" t="str">
            <v>01.990.1000</v>
          </cell>
        </row>
        <row r="3662">
          <cell r="A3662" t="str">
            <v>Z75407</v>
          </cell>
          <cell r="B3662" t="str">
            <v>01.990.1000</v>
          </cell>
        </row>
        <row r="3663">
          <cell r="A3663" t="str">
            <v>Z75408</v>
          </cell>
          <cell r="B3663" t="str">
            <v>01.990.1000</v>
          </cell>
        </row>
        <row r="3664">
          <cell r="A3664" t="str">
            <v>Z75409</v>
          </cell>
          <cell r="B3664" t="str">
            <v>09.990.1000</v>
          </cell>
        </row>
        <row r="3665">
          <cell r="A3665" t="str">
            <v>Z75410</v>
          </cell>
          <cell r="B3665" t="str">
            <v>01.990.1000</v>
          </cell>
        </row>
        <row r="3666">
          <cell r="A3666" t="str">
            <v>Z75411</v>
          </cell>
          <cell r="B3666" t="str">
            <v>01.990.1000</v>
          </cell>
        </row>
        <row r="3667">
          <cell r="A3667" t="str">
            <v>Z75412</v>
          </cell>
          <cell r="B3667" t="str">
            <v>01.990.1000</v>
          </cell>
        </row>
        <row r="3668">
          <cell r="A3668" t="str">
            <v>Z75413</v>
          </cell>
          <cell r="B3668" t="str">
            <v>01.990.1000</v>
          </cell>
        </row>
        <row r="3669">
          <cell r="A3669" t="str">
            <v>Z75414</v>
          </cell>
          <cell r="B3669" t="str">
            <v>01.990.1000</v>
          </cell>
        </row>
        <row r="3670">
          <cell r="A3670" t="str">
            <v>Z75415</v>
          </cell>
          <cell r="B3670" t="str">
            <v>01.990.1000</v>
          </cell>
        </row>
        <row r="3671">
          <cell r="A3671" t="str">
            <v>Z75416</v>
          </cell>
          <cell r="B3671" t="str">
            <v>01.990.1000</v>
          </cell>
        </row>
        <row r="3672">
          <cell r="A3672" t="str">
            <v>Z75417</v>
          </cell>
          <cell r="B3672" t="str">
            <v>09.990.1000</v>
          </cell>
        </row>
        <row r="3673">
          <cell r="A3673" t="str">
            <v>Z75420</v>
          </cell>
          <cell r="B3673" t="str">
            <v>01.990.1000</v>
          </cell>
        </row>
        <row r="3674">
          <cell r="A3674" t="str">
            <v>Z75421</v>
          </cell>
          <cell r="B3674" t="str">
            <v>01.990.1000</v>
          </cell>
        </row>
        <row r="3675">
          <cell r="A3675" t="str">
            <v>Z75422</v>
          </cell>
          <cell r="B3675" t="str">
            <v>01.990.1000</v>
          </cell>
        </row>
        <row r="3676">
          <cell r="A3676" t="str">
            <v>Z75423</v>
          </cell>
          <cell r="B3676" t="str">
            <v>01.990.1000</v>
          </cell>
        </row>
        <row r="3677">
          <cell r="A3677" t="str">
            <v>Z75424</v>
          </cell>
          <cell r="B3677" t="str">
            <v>01.990.1000</v>
          </cell>
        </row>
        <row r="3678">
          <cell r="A3678" t="str">
            <v>Z75425</v>
          </cell>
          <cell r="B3678" t="str">
            <v>01.990.1000</v>
          </cell>
        </row>
        <row r="3679">
          <cell r="A3679" t="str">
            <v>Z75426</v>
          </cell>
          <cell r="B3679" t="str">
            <v>01.990.1000</v>
          </cell>
        </row>
        <row r="3680">
          <cell r="A3680" t="str">
            <v>Z75428</v>
          </cell>
          <cell r="B3680" t="str">
            <v>01.990.1000</v>
          </cell>
        </row>
        <row r="3681">
          <cell r="A3681" t="str">
            <v>Z75429</v>
          </cell>
          <cell r="B3681" t="str">
            <v>01.990.1000</v>
          </cell>
        </row>
        <row r="3682">
          <cell r="A3682" t="str">
            <v>Z75431</v>
          </cell>
          <cell r="B3682" t="str">
            <v>01.990.1000</v>
          </cell>
        </row>
        <row r="3683">
          <cell r="A3683" t="str">
            <v>Z75432</v>
          </cell>
          <cell r="B3683" t="str">
            <v>01.990.1000</v>
          </cell>
        </row>
        <row r="3684">
          <cell r="A3684" t="str">
            <v>Z75433</v>
          </cell>
          <cell r="B3684" t="str">
            <v>01.990.1000</v>
          </cell>
        </row>
        <row r="3685">
          <cell r="A3685" t="str">
            <v>Z75434</v>
          </cell>
          <cell r="B3685" t="str">
            <v>01.990.1000</v>
          </cell>
        </row>
        <row r="3686">
          <cell r="A3686" t="str">
            <v>Z75435</v>
          </cell>
          <cell r="B3686" t="str">
            <v>09.990.1000</v>
          </cell>
        </row>
        <row r="3687">
          <cell r="A3687" t="str">
            <v>Z75436</v>
          </cell>
          <cell r="B3687" t="str">
            <v>09.990.1000</v>
          </cell>
        </row>
        <row r="3688">
          <cell r="A3688" t="str">
            <v>Z75437</v>
          </cell>
          <cell r="B3688" t="str">
            <v>07.990.1000</v>
          </cell>
        </row>
        <row r="3689">
          <cell r="A3689" t="str">
            <v>Z75439</v>
          </cell>
          <cell r="B3689" t="str">
            <v>09.990.1000</v>
          </cell>
        </row>
        <row r="3690">
          <cell r="A3690" t="str">
            <v>Z75440</v>
          </cell>
          <cell r="B3690" t="str">
            <v>01.990.1000</v>
          </cell>
        </row>
        <row r="3691">
          <cell r="A3691" t="str">
            <v>Z75441</v>
          </cell>
          <cell r="B3691" t="str">
            <v>01.990.1000</v>
          </cell>
        </row>
        <row r="3692">
          <cell r="A3692" t="str">
            <v>Z75442</v>
          </cell>
          <cell r="B3692" t="str">
            <v>01.990.1000</v>
          </cell>
        </row>
        <row r="3693">
          <cell r="A3693" t="str">
            <v>Z75451</v>
          </cell>
          <cell r="B3693" t="str">
            <v>01.990.1000</v>
          </cell>
        </row>
        <row r="3694">
          <cell r="A3694" t="str">
            <v>Z75452</v>
          </cell>
          <cell r="B3694" t="str">
            <v>01.990.1000</v>
          </cell>
        </row>
        <row r="3695">
          <cell r="A3695" t="str">
            <v>Z75453</v>
          </cell>
          <cell r="B3695" t="str">
            <v>01.990.1000</v>
          </cell>
        </row>
        <row r="3696">
          <cell r="A3696" t="str">
            <v>Z75454</v>
          </cell>
          <cell r="B3696" t="str">
            <v>01.990.1000</v>
          </cell>
        </row>
        <row r="3697">
          <cell r="A3697" t="str">
            <v>Z75455</v>
          </cell>
          <cell r="B3697" t="str">
            <v>01.990.1000</v>
          </cell>
        </row>
        <row r="3698">
          <cell r="A3698" t="str">
            <v>Z75456</v>
          </cell>
          <cell r="B3698" t="str">
            <v>01.990.1000</v>
          </cell>
        </row>
        <row r="3699">
          <cell r="A3699" t="str">
            <v>Z75457</v>
          </cell>
          <cell r="B3699" t="str">
            <v>01.990.1000</v>
          </cell>
        </row>
        <row r="3700">
          <cell r="A3700" t="str">
            <v>Z75458</v>
          </cell>
          <cell r="B3700" t="str">
            <v>01.990.1000</v>
          </cell>
        </row>
        <row r="3701">
          <cell r="A3701" t="str">
            <v>Z75459</v>
          </cell>
          <cell r="B3701" t="str">
            <v>01.990.1000</v>
          </cell>
        </row>
        <row r="3702">
          <cell r="A3702" t="str">
            <v>Z75460</v>
          </cell>
          <cell r="B3702" t="str">
            <v>01.990.1000</v>
          </cell>
        </row>
        <row r="3703">
          <cell r="A3703" t="str">
            <v>Z75461</v>
          </cell>
          <cell r="B3703" t="str">
            <v>01.990.1000</v>
          </cell>
        </row>
        <row r="3704">
          <cell r="A3704" t="str">
            <v>Z75462</v>
          </cell>
          <cell r="B3704" t="str">
            <v>01.990.1000</v>
          </cell>
        </row>
        <row r="3705">
          <cell r="A3705" t="str">
            <v>Z75463</v>
          </cell>
          <cell r="B3705" t="str">
            <v>01.990.1000</v>
          </cell>
        </row>
        <row r="3706">
          <cell r="A3706" t="str">
            <v>Z75464</v>
          </cell>
          <cell r="B3706" t="str">
            <v>01.990.1000</v>
          </cell>
        </row>
        <row r="3707">
          <cell r="A3707" t="str">
            <v>Z75465</v>
          </cell>
          <cell r="B3707" t="str">
            <v>07.990.1000</v>
          </cell>
        </row>
        <row r="3708">
          <cell r="A3708" t="str">
            <v>Z75466</v>
          </cell>
          <cell r="B3708" t="str">
            <v>01.990.1000</v>
          </cell>
        </row>
        <row r="3709">
          <cell r="A3709" t="str">
            <v>Z75499</v>
          </cell>
          <cell r="B3709" t="str">
            <v>01.990.1000</v>
          </cell>
        </row>
        <row r="3710">
          <cell r="A3710" t="str">
            <v>Z75500</v>
          </cell>
          <cell r="B3710" t="str">
            <v>01.990.1000</v>
          </cell>
        </row>
        <row r="3711">
          <cell r="A3711" t="str">
            <v>Z75501</v>
          </cell>
          <cell r="B3711" t="str">
            <v>01.990.1000</v>
          </cell>
        </row>
        <row r="3712">
          <cell r="A3712" t="str">
            <v>Z75503</v>
          </cell>
          <cell r="B3712" t="str">
            <v>01.990.1000</v>
          </cell>
        </row>
        <row r="3713">
          <cell r="A3713" t="str">
            <v>Z76501</v>
          </cell>
          <cell r="B3713" t="str">
            <v>09.990.1000</v>
          </cell>
        </row>
        <row r="3714">
          <cell r="A3714" t="str">
            <v>Z76502</v>
          </cell>
          <cell r="B3714" t="str">
            <v>09.990.1000</v>
          </cell>
        </row>
        <row r="3715">
          <cell r="A3715" t="str">
            <v>Z76503</v>
          </cell>
          <cell r="B3715" t="str">
            <v>09.990.1000</v>
          </cell>
        </row>
        <row r="3716">
          <cell r="A3716" t="str">
            <v>Z76505</v>
          </cell>
          <cell r="B3716" t="str">
            <v>09.990.1000</v>
          </cell>
        </row>
        <row r="3717">
          <cell r="A3717" t="str">
            <v>Z77101</v>
          </cell>
          <cell r="B3717" t="str">
            <v>09.990.1000</v>
          </cell>
        </row>
        <row r="3718">
          <cell r="A3718" t="str">
            <v>Z77102</v>
          </cell>
          <cell r="B3718" t="str">
            <v>09.990.1000</v>
          </cell>
        </row>
        <row r="3719">
          <cell r="A3719" t="str">
            <v>Z77119</v>
          </cell>
          <cell r="B3719" t="str">
            <v>09.990.1000</v>
          </cell>
        </row>
        <row r="3720">
          <cell r="A3720" t="str">
            <v>Z77202</v>
          </cell>
          <cell r="B3720" t="str">
            <v>09.990.1000</v>
          </cell>
        </row>
        <row r="3721">
          <cell r="A3721" t="str">
            <v>Z77325</v>
          </cell>
          <cell r="B3721" t="str">
            <v>09.990.1000</v>
          </cell>
        </row>
        <row r="3722">
          <cell r="A3722" t="str">
            <v>Z77330</v>
          </cell>
          <cell r="B3722" t="str">
            <v>09.990.1000</v>
          </cell>
        </row>
        <row r="3723">
          <cell r="A3723" t="str">
            <v>Z77333</v>
          </cell>
          <cell r="B3723" t="str">
            <v>09.990.1000</v>
          </cell>
        </row>
        <row r="3724">
          <cell r="A3724" t="str">
            <v>Z77336</v>
          </cell>
          <cell r="B3724" t="str">
            <v>09.990.1000</v>
          </cell>
        </row>
        <row r="3725">
          <cell r="A3725" t="str">
            <v>Z77337</v>
          </cell>
          <cell r="B3725" t="str">
            <v>09.990.1000</v>
          </cell>
        </row>
        <row r="3726">
          <cell r="A3726" t="str">
            <v>Z77345</v>
          </cell>
          <cell r="B3726" t="str">
            <v>09.990.1000</v>
          </cell>
        </row>
        <row r="3727">
          <cell r="A3727" t="str">
            <v>Z77357</v>
          </cell>
          <cell r="B3727" t="str">
            <v>09.990.1000</v>
          </cell>
        </row>
        <row r="3728">
          <cell r="A3728" t="str">
            <v>Z77513</v>
          </cell>
          <cell r="B3728" t="str">
            <v>09.990.1000</v>
          </cell>
        </row>
        <row r="3729">
          <cell r="A3729" t="str">
            <v>Z77514</v>
          </cell>
          <cell r="B3729" t="str">
            <v>09.990.1000</v>
          </cell>
        </row>
        <row r="3730">
          <cell r="A3730" t="str">
            <v>Z77601</v>
          </cell>
          <cell r="B3730" t="str">
            <v>09.990.1000</v>
          </cell>
        </row>
        <row r="3731">
          <cell r="A3731" t="str">
            <v>Z77602</v>
          </cell>
          <cell r="B3731" t="str">
            <v>09.990.1000</v>
          </cell>
        </row>
        <row r="3732">
          <cell r="A3732" t="str">
            <v>Z77606</v>
          </cell>
          <cell r="B3732" t="str">
            <v>09.990.1000</v>
          </cell>
        </row>
        <row r="3733">
          <cell r="A3733" t="str">
            <v>Z79101</v>
          </cell>
          <cell r="B3733" t="str">
            <v>09.990.1000</v>
          </cell>
        </row>
        <row r="3734">
          <cell r="A3734" t="str">
            <v>Z79102</v>
          </cell>
          <cell r="B3734" t="str">
            <v>09.990.1000</v>
          </cell>
        </row>
        <row r="3735">
          <cell r="A3735" t="str">
            <v>Z79103</v>
          </cell>
          <cell r="B3735" t="str">
            <v>09.990.1000</v>
          </cell>
        </row>
        <row r="3736">
          <cell r="A3736" t="str">
            <v>Z79502</v>
          </cell>
          <cell r="B3736" t="str">
            <v>09.990.1000</v>
          </cell>
        </row>
        <row r="3737">
          <cell r="A3737" t="str">
            <v>Z81001</v>
          </cell>
          <cell r="B3737" t="str">
            <v>09.990.1000</v>
          </cell>
        </row>
        <row r="3738">
          <cell r="A3738" t="str">
            <v>Z81002</v>
          </cell>
          <cell r="B3738" t="str">
            <v>09.990.1000</v>
          </cell>
        </row>
        <row r="3739">
          <cell r="A3739" t="str">
            <v>Z81003</v>
          </cell>
          <cell r="B3739" t="str">
            <v>09.990.1000</v>
          </cell>
        </row>
        <row r="3740">
          <cell r="A3740" t="str">
            <v>Z8NNNN</v>
          </cell>
          <cell r="B3740" t="str">
            <v>09.990.1000</v>
          </cell>
        </row>
        <row r="3741">
          <cell r="A3741" t="str">
            <v>Z91</v>
          </cell>
          <cell r="B3741" t="str">
            <v>09.990.1000</v>
          </cell>
        </row>
        <row r="3742">
          <cell r="A3742" t="str">
            <v>Z91101</v>
          </cell>
          <cell r="B3742" t="str">
            <v>09.990.1000</v>
          </cell>
        </row>
        <row r="3743">
          <cell r="A3743" t="str">
            <v>Z91201</v>
          </cell>
          <cell r="B3743" t="str">
            <v>09.990.1000</v>
          </cell>
        </row>
        <row r="3744">
          <cell r="A3744" t="str">
            <v>Z91R</v>
          </cell>
          <cell r="B3744" t="str">
            <v>09.990.1000</v>
          </cell>
        </row>
        <row r="3745">
          <cell r="A3745" t="str">
            <v>Z91Y</v>
          </cell>
          <cell r="B3745" t="str">
            <v>09.990.1000</v>
          </cell>
        </row>
        <row r="3746">
          <cell r="A3746" t="str">
            <v>Z92101</v>
          </cell>
          <cell r="B3746" t="str">
            <v>09.990.1000</v>
          </cell>
        </row>
        <row r="3747">
          <cell r="A3747" t="str">
            <v>Z92201</v>
          </cell>
          <cell r="B3747" t="str">
            <v>09.990.1000</v>
          </cell>
        </row>
        <row r="3748">
          <cell r="A3748" t="str">
            <v>Z92301</v>
          </cell>
          <cell r="B3748" t="str">
            <v>09.990.1000</v>
          </cell>
        </row>
        <row r="3749">
          <cell r="A3749" t="str">
            <v>Z92302</v>
          </cell>
          <cell r="B3749" t="str">
            <v>09.990.1000</v>
          </cell>
        </row>
        <row r="3750">
          <cell r="A3750" t="str">
            <v>Z92303</v>
          </cell>
          <cell r="B3750" t="str">
            <v>09.990.1000</v>
          </cell>
        </row>
        <row r="3751">
          <cell r="A3751" t="str">
            <v>Z92304</v>
          </cell>
          <cell r="B3751" t="str">
            <v>09.990.1000</v>
          </cell>
        </row>
        <row r="3752">
          <cell r="A3752" t="str">
            <v>Z92401</v>
          </cell>
          <cell r="B3752" t="str">
            <v>09.990.2000</v>
          </cell>
        </row>
        <row r="3753">
          <cell r="A3753" t="str">
            <v>Z92501</v>
          </cell>
          <cell r="B3753" t="str">
            <v>09.990.2000</v>
          </cell>
        </row>
        <row r="3754">
          <cell r="A3754" t="str">
            <v>Z99910</v>
          </cell>
          <cell r="B3754" t="str">
            <v>09.990.2000</v>
          </cell>
        </row>
        <row r="3755">
          <cell r="A3755" t="str">
            <v>Z99920</v>
          </cell>
          <cell r="B3755" t="str">
            <v>09.990.2000</v>
          </cell>
        </row>
        <row r="3756">
          <cell r="A3756" t="str">
            <v>Z99930</v>
          </cell>
          <cell r="B3756" t="str">
            <v>09.990.2000</v>
          </cell>
        </row>
        <row r="3757">
          <cell r="A3757" t="str">
            <v>Z99940</v>
          </cell>
          <cell r="B3757" t="str">
            <v>09.990.2000</v>
          </cell>
        </row>
        <row r="3758">
          <cell r="A3758" t="str">
            <v>Z99999</v>
          </cell>
          <cell r="B3758" t="str">
            <v>09.990.2000</v>
          </cell>
        </row>
        <row r="3759">
          <cell r="A3759" t="str">
            <v>Z999A</v>
          </cell>
          <cell r="B3759" t="str">
            <v>09.990.2000</v>
          </cell>
        </row>
        <row r="3760">
          <cell r="A3760" t="str">
            <v>Z999X</v>
          </cell>
          <cell r="B3760" t="str">
            <v>09.990.2000</v>
          </cell>
        </row>
        <row r="3762">
          <cell r="A3762" t="str">
            <v>Accounts Clerk</v>
          </cell>
          <cell r="B3762" t="str">
            <v>01.300.5000</v>
          </cell>
        </row>
        <row r="3763">
          <cell r="A3763" t="str">
            <v>Administrator</v>
          </cell>
          <cell r="B3763" t="str">
            <v>01.300.5000</v>
          </cell>
        </row>
        <row r="3764">
          <cell r="A3764" t="str">
            <v>Agent</v>
          </cell>
          <cell r="B3764" t="str">
            <v>01.300.1000</v>
          </cell>
        </row>
        <row r="3765">
          <cell r="A3765" t="str">
            <v>Assistant QS</v>
          </cell>
          <cell r="B3765" t="str">
            <v>01.300.4000</v>
          </cell>
        </row>
        <row r="3766">
          <cell r="A3766" t="str">
            <v>BIM Manager</v>
          </cell>
          <cell r="B3766" t="str">
            <v>01.300.2000</v>
          </cell>
        </row>
        <row r="3767">
          <cell r="A3767" t="str">
            <v>Chief Planner</v>
          </cell>
          <cell r="B3767" t="str">
            <v>01.300.1000</v>
          </cell>
        </row>
        <row r="3768">
          <cell r="A3768" t="str">
            <v>Commercial Manager</v>
          </cell>
          <cell r="B3768" t="str">
            <v>01.300.4000</v>
          </cell>
        </row>
        <row r="3769">
          <cell r="A3769" t="str">
            <v>Document Manager</v>
          </cell>
          <cell r="B3769" t="str">
            <v>01.300.5000</v>
          </cell>
        </row>
        <row r="3770">
          <cell r="A3770" t="str">
            <v>Engineer</v>
          </cell>
          <cell r="B3770" t="str">
            <v>01.300.2000</v>
          </cell>
        </row>
        <row r="3771">
          <cell r="A3771" t="str">
            <v>Engineering Manager</v>
          </cell>
          <cell r="B3771" t="str">
            <v>01.300.2000</v>
          </cell>
        </row>
        <row r="3772">
          <cell r="A3772" t="str">
            <v>Foreman</v>
          </cell>
          <cell r="B3772" t="str">
            <v>01.300.3000</v>
          </cell>
        </row>
        <row r="3773">
          <cell r="A3773" t="str">
            <v>General Foreman</v>
          </cell>
          <cell r="B3773" t="str">
            <v>01.300.3000</v>
          </cell>
        </row>
        <row r="3774">
          <cell r="A3774" t="str">
            <v>Graduate Buyer</v>
          </cell>
          <cell r="B3774" t="str">
            <v>01.300.4000</v>
          </cell>
        </row>
        <row r="3775">
          <cell r="A3775" t="str">
            <v>Graduate Engineer</v>
          </cell>
          <cell r="B3775" t="str">
            <v>01.300.2000</v>
          </cell>
        </row>
        <row r="3776">
          <cell r="A3776" t="str">
            <v>Graduate QS</v>
          </cell>
          <cell r="B3776" t="str">
            <v>01.300.4000</v>
          </cell>
        </row>
        <row r="3777">
          <cell r="A3777" t="str">
            <v>H &amp; S Manager</v>
          </cell>
          <cell r="B3777" t="str">
            <v>01.300.1000</v>
          </cell>
        </row>
        <row r="3778">
          <cell r="A3778" t="str">
            <v>H&amp;S Inspector</v>
          </cell>
          <cell r="B3778" t="str">
            <v>01.300.1000</v>
          </cell>
        </row>
        <row r="3779">
          <cell r="A3779" t="str">
            <v>H,S &amp; E Manager</v>
          </cell>
          <cell r="B3779" t="str">
            <v>01.300.1000</v>
          </cell>
        </row>
        <row r="3780">
          <cell r="A3780" t="str">
            <v>IMS Coordinator</v>
          </cell>
          <cell r="B3780" t="str">
            <v>01.300.5000</v>
          </cell>
        </row>
        <row r="3781">
          <cell r="A3781" t="str">
            <v>IMS Manager</v>
          </cell>
          <cell r="B3781" t="str">
            <v>01.300.5000</v>
          </cell>
        </row>
        <row r="3782">
          <cell r="A3782" t="str">
            <v>Inclusions &amp; Training Manager</v>
          </cell>
          <cell r="B3782" t="str">
            <v>01.300.1000</v>
          </cell>
        </row>
        <row r="3783">
          <cell r="A3783" t="str">
            <v>Office Manager</v>
          </cell>
          <cell r="B3783" t="str">
            <v>01.300.5000</v>
          </cell>
        </row>
        <row r="3784">
          <cell r="A3784" t="str">
            <v>Performance Manager</v>
          </cell>
          <cell r="B3784" t="str">
            <v>01.300.1000</v>
          </cell>
        </row>
        <row r="3785">
          <cell r="A3785" t="str">
            <v>Planner</v>
          </cell>
          <cell r="B3785" t="str">
            <v>01.300.1000</v>
          </cell>
        </row>
        <row r="3786">
          <cell r="A3786" t="str">
            <v>Planning Manager</v>
          </cell>
          <cell r="B3786" t="str">
            <v>01.300.1000</v>
          </cell>
        </row>
        <row r="3787">
          <cell r="A3787" t="str">
            <v>Principal Office Manager</v>
          </cell>
          <cell r="B3787" t="str">
            <v>01.300.5000</v>
          </cell>
        </row>
        <row r="3788">
          <cell r="A3788" t="str">
            <v>Procument Manager</v>
          </cell>
          <cell r="B3788" t="str">
            <v>01.300.4000</v>
          </cell>
        </row>
        <row r="3789">
          <cell r="A3789" t="str">
            <v>Production Manager</v>
          </cell>
          <cell r="B3789" t="str">
            <v>01.300.1000</v>
          </cell>
        </row>
        <row r="3790">
          <cell r="A3790" t="str">
            <v>Project Accountant</v>
          </cell>
          <cell r="B3790" t="str">
            <v>01.300.4000</v>
          </cell>
        </row>
        <row r="3791">
          <cell r="A3791" t="str">
            <v>Project Director</v>
          </cell>
          <cell r="B3791" t="str">
            <v>01.300.1000</v>
          </cell>
        </row>
        <row r="3792">
          <cell r="A3792" t="str">
            <v>Project Manager</v>
          </cell>
          <cell r="B3792" t="str">
            <v>01.300.1000</v>
          </cell>
        </row>
        <row r="3793">
          <cell r="A3793" t="str">
            <v>Quality Inspector</v>
          </cell>
          <cell r="B3793" t="str">
            <v>01.300.2000</v>
          </cell>
        </row>
        <row r="3794">
          <cell r="A3794" t="str">
            <v>Quantity Surveyor</v>
          </cell>
          <cell r="B3794" t="str">
            <v>01.300.4000</v>
          </cell>
        </row>
        <row r="3795">
          <cell r="A3795" t="str">
            <v>Senior Buyer</v>
          </cell>
          <cell r="B3795" t="str">
            <v>01.300.4000</v>
          </cell>
        </row>
        <row r="3796">
          <cell r="A3796" t="str">
            <v>Senior Commercial Manager</v>
          </cell>
          <cell r="B3796" t="str">
            <v>01.300.4000</v>
          </cell>
        </row>
        <row r="3797">
          <cell r="A3797" t="str">
            <v>Senior Engineer</v>
          </cell>
          <cell r="B3797" t="str">
            <v>01.300.2000</v>
          </cell>
        </row>
        <row r="3798">
          <cell r="A3798" t="str">
            <v>Senior Planner</v>
          </cell>
          <cell r="B3798" t="str">
            <v>01.300.2000</v>
          </cell>
        </row>
        <row r="3799">
          <cell r="A3799" t="str">
            <v>Senior Project Manager</v>
          </cell>
          <cell r="B3799" t="str">
            <v>01.300.2000</v>
          </cell>
        </row>
        <row r="3800">
          <cell r="A3800" t="str">
            <v>Senior Project QS</v>
          </cell>
          <cell r="B3800" t="str">
            <v>01.300.4000</v>
          </cell>
        </row>
        <row r="3801">
          <cell r="A3801" t="str">
            <v>Senior QS</v>
          </cell>
          <cell r="B3801" t="str">
            <v>01.300.4000</v>
          </cell>
        </row>
        <row r="3802">
          <cell r="A3802" t="str">
            <v xml:space="preserve">Senior SEQ Manager </v>
          </cell>
          <cell r="B3802" t="str">
            <v>01.300.1000</v>
          </cell>
        </row>
        <row r="3803">
          <cell r="A3803" t="str">
            <v>Stakeholder Manager</v>
          </cell>
          <cell r="B3803" t="str">
            <v>01.300.1000</v>
          </cell>
        </row>
        <row r="3804">
          <cell r="A3804" t="str">
            <v>Technology Manager</v>
          </cell>
          <cell r="B3804" t="str">
            <v>01.300.1000</v>
          </cell>
        </row>
        <row r="3805">
          <cell r="A3805" t="str">
            <v>Works Manager</v>
          </cell>
          <cell r="B3805" t="str">
            <v>01.300.1000</v>
          </cell>
        </row>
        <row r="3806">
          <cell r="A3806" t="str">
            <v>Traffic Management staff</v>
          </cell>
          <cell r="B3806" t="str">
            <v>01.300.1000</v>
          </cell>
        </row>
        <row r="3807">
          <cell r="A3807" t="str">
            <v>Banksmen</v>
          </cell>
          <cell r="B3807" t="str">
            <v>01.100.2000</v>
          </cell>
        </row>
        <row r="3808">
          <cell r="A3808" t="str">
            <v>Ganger</v>
          </cell>
          <cell r="B3808" t="str">
            <v>01.100.3000</v>
          </cell>
        </row>
        <row r="3809">
          <cell r="A3809" t="str">
            <v>Gen Op</v>
          </cell>
          <cell r="B3809" t="str">
            <v>01.100.1000</v>
          </cell>
        </row>
        <row r="3810">
          <cell r="A3810" t="str">
            <v>General Operative</v>
          </cell>
          <cell r="B3810" t="str">
            <v>01.100.1000</v>
          </cell>
        </row>
        <row r="3811">
          <cell r="A3811" t="str">
            <v>Pipelayer</v>
          </cell>
          <cell r="B3811" t="str">
            <v>01.100.2000</v>
          </cell>
        </row>
        <row r="3812">
          <cell r="A3812" t="str">
            <v>Plant Operative</v>
          </cell>
          <cell r="B3812" t="str">
            <v>01.100.2000</v>
          </cell>
        </row>
        <row r="3813">
          <cell r="A3813" t="str">
            <v>Slasher</v>
          </cell>
          <cell r="B3813" t="str">
            <v>01.100.2000</v>
          </cell>
        </row>
        <row r="3814">
          <cell r="A3814" t="str">
            <v>Traffic Management Labour</v>
          </cell>
          <cell r="B3814" t="str">
            <v>01.200.2000</v>
          </cell>
        </row>
        <row r="3815">
          <cell r="A3815" t="str">
            <v>WAOH (10.45%)</v>
          </cell>
          <cell r="B3815" t="str">
            <v>09.990.1000</v>
          </cell>
        </row>
        <row r="3816">
          <cell r="A3816" t="str">
            <v>Traffic Management - Vehicles</v>
          </cell>
          <cell r="B3816" t="str">
            <v>02.300.9000</v>
          </cell>
        </row>
        <row r="3817">
          <cell r="A3817" t="str">
            <v>Traffic Management - Materials</v>
          </cell>
          <cell r="B3817" t="str">
            <v>02.950.1000</v>
          </cell>
        </row>
        <row r="3818">
          <cell r="A3818" t="str">
            <v>Traffic Management - Fuel</v>
          </cell>
          <cell r="B3818" t="str">
            <v>02.900.1000</v>
          </cell>
        </row>
        <row r="3819">
          <cell r="A3819" t="str">
            <v>Offices &amp; Welfare</v>
          </cell>
          <cell r="B3819" t="str">
            <v>02.800.5000</v>
          </cell>
        </row>
        <row r="3820">
          <cell r="A3820" t="str">
            <v>Temp CCTV over network</v>
          </cell>
          <cell r="B3820" t="str">
            <v>05.015</v>
          </cell>
        </row>
        <row r="3821">
          <cell r="A3821" t="str">
            <v>TASCAR</v>
          </cell>
          <cell r="B3821" t="str">
            <v>05.015</v>
          </cell>
        </row>
        <row r="3822">
          <cell r="A3822" t="str">
            <v>Compound Fencing</v>
          </cell>
          <cell r="B3822" t="str">
            <v>05.015</v>
          </cell>
        </row>
        <row r="3823">
          <cell r="A3823" t="str">
            <v>Compound Road Markings</v>
          </cell>
          <cell r="B3823" t="str">
            <v>05.015</v>
          </cell>
        </row>
        <row r="3824">
          <cell r="A3824" t="str">
            <v>Compound Surfacing</v>
          </cell>
          <cell r="B3824" t="str">
            <v>05.015</v>
          </cell>
        </row>
        <row r="3825">
          <cell r="A3825" t="str">
            <v>Site Clearance</v>
          </cell>
          <cell r="B3825" t="str">
            <v>05.020</v>
          </cell>
        </row>
        <row r="3826">
          <cell r="A3826" t="str">
            <v>Badger GPR Survey</v>
          </cell>
          <cell r="B3826" t="str">
            <v>06.300.1000</v>
          </cell>
        </row>
        <row r="3827">
          <cell r="A3827" t="str">
            <v>Manhole Surveys &amp; Setting Out</v>
          </cell>
          <cell r="B3827" t="str">
            <v>01.300.2000</v>
          </cell>
        </row>
        <row r="3828">
          <cell r="A3828" t="str">
            <v>CCTV &amp; Jetting of Existing Drainage - for advanced surveys</v>
          </cell>
          <cell r="B3828" t="str">
            <v>05.050</v>
          </cell>
        </row>
        <row r="3829">
          <cell r="A3829" t="str">
            <v>HS GPR Survey</v>
          </cell>
          <cell r="B3829" t="str">
            <v>01.300.2000</v>
          </cell>
        </row>
        <row r="3830">
          <cell r="A3830" t="str">
            <v>Compound Electrics</v>
          </cell>
          <cell r="B3830" t="str">
            <v>05.015</v>
          </cell>
        </row>
        <row r="3831">
          <cell r="A3831" t="str">
            <v>Compound CCTV &amp; Access</v>
          </cell>
          <cell r="B3831" t="str">
            <v>05.015</v>
          </cell>
        </row>
        <row r="3832">
          <cell r="A3832" t="str">
            <v>Safety Access Scaffolding at Badger Sett</v>
          </cell>
          <cell r="B3832" t="str">
            <v>05.015</v>
          </cell>
        </row>
        <row r="3833">
          <cell r="A3833" t="str">
            <v>Mobile (Rolling) Lane Closure</v>
          </cell>
          <cell r="B3833" t="str">
            <v>05.015</v>
          </cell>
        </row>
        <row r="3834">
          <cell r="A3834" t="str">
            <v>Office Display Units</v>
          </cell>
          <cell r="B3834" t="str">
            <v>04.500.1000</v>
          </cell>
        </row>
        <row r="3835">
          <cell r="A3835" t="str">
            <v>Ground Investigations</v>
          </cell>
          <cell r="B3835" t="str">
            <v>05.060</v>
          </cell>
        </row>
        <row r="3836">
          <cell r="A3836" t="str">
            <v>Barrier Removal and Re-Installation</v>
          </cell>
          <cell r="B3836" t="str">
            <v>05.040</v>
          </cell>
        </row>
        <row r="3837">
          <cell r="A3837" t="str">
            <v>Central Reserve Coring and Lab Testing</v>
          </cell>
          <cell r="B3837" t="str">
            <v>05.060</v>
          </cell>
        </row>
        <row r="3838">
          <cell r="A3838" t="str">
            <v>Mobile Lane Closure</v>
          </cell>
          <cell r="B3838" t="str">
            <v>05.015</v>
          </cell>
        </row>
        <row r="3839">
          <cell r="A3839" t="str">
            <v xml:space="preserve">Rescue Boat </v>
          </cell>
          <cell r="B3839" t="str">
            <v>05.015</v>
          </cell>
        </row>
        <row r="3840">
          <cell r="A3840" t="str">
            <v>Fee</v>
          </cell>
          <cell r="B3840" t="str">
            <v>09.990.1000</v>
          </cell>
        </row>
      </sheetData>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Guidance"/>
      <sheetName val="Task Order Summary"/>
      <sheetName val="PSPD"/>
      <sheetName val="Activity Benchmark sheet"/>
      <sheetName val="Con 503 Part 1 "/>
      <sheetName val="503 Part2"/>
      <sheetName val="505 &amp; 507 Summary"/>
      <sheetName val="501"/>
      <sheetName val="Con 500 Summary"/>
    </sheetNames>
    <sheetDataSet>
      <sheetData sheetId="0"/>
      <sheetData sheetId="1">
        <row r="3">
          <cell r="C3" t="str">
            <v>M1 Junction 45 Improvements</v>
          </cell>
        </row>
      </sheetData>
      <sheetData sheetId="2">
        <row r="3">
          <cell r="E3">
            <v>5</v>
          </cell>
          <cell r="H3">
            <v>42826</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7"/>
  <sheetViews>
    <sheetView zoomScale="115" zoomScaleNormal="115" workbookViewId="0">
      <selection activeCell="B21" sqref="B21"/>
    </sheetView>
  </sheetViews>
  <sheetFormatPr defaultRowHeight="12" x14ac:dyDescent="0.2"/>
  <cols>
    <col min="1" max="1" width="9.21875" style="3" bestFit="1" customWidth="1"/>
    <col min="2" max="2" width="82" style="3" customWidth="1"/>
    <col min="3" max="16384" width="8.88671875" style="3"/>
  </cols>
  <sheetData>
    <row r="1" spans="1:2" x14ac:dyDescent="0.2">
      <c r="A1" s="479" t="s">
        <v>227</v>
      </c>
      <c r="B1" s="480"/>
    </row>
    <row r="2" spans="1:2" x14ac:dyDescent="0.2">
      <c r="A2" s="12" t="s">
        <v>231</v>
      </c>
      <c r="B2" s="11"/>
    </row>
    <row r="3" spans="1:2" x14ac:dyDescent="0.2">
      <c r="A3" s="10"/>
      <c r="B3" s="10" t="s">
        <v>227</v>
      </c>
    </row>
    <row r="4" spans="1:2" x14ac:dyDescent="0.2">
      <c r="A4" s="6">
        <v>1</v>
      </c>
      <c r="B4" s="6" t="s">
        <v>228</v>
      </c>
    </row>
    <row r="5" spans="1:2" x14ac:dyDescent="0.2">
      <c r="A5" s="6">
        <v>2</v>
      </c>
      <c r="B5" s="5" t="s">
        <v>210</v>
      </c>
    </row>
    <row r="6" spans="1:2" x14ac:dyDescent="0.2">
      <c r="A6" s="253">
        <v>3</v>
      </c>
      <c r="B6" s="13" t="s">
        <v>229</v>
      </c>
    </row>
    <row r="7" spans="1:2" x14ac:dyDescent="0.2">
      <c r="A7" s="253">
        <v>4</v>
      </c>
      <c r="B7" s="13" t="s">
        <v>263</v>
      </c>
    </row>
    <row r="8" spans="1:2" x14ac:dyDescent="0.2">
      <c r="A8" s="10" t="s">
        <v>2</v>
      </c>
      <c r="B8" s="10" t="s">
        <v>2</v>
      </c>
    </row>
    <row r="9" spans="1:2" x14ac:dyDescent="0.2">
      <c r="A9" s="478"/>
      <c r="B9" s="478"/>
    </row>
    <row r="10" spans="1:2" x14ac:dyDescent="0.2">
      <c r="A10" s="12" t="s">
        <v>230</v>
      </c>
      <c r="B10" s="11"/>
    </row>
    <row r="11" spans="1:2" x14ac:dyDescent="0.2">
      <c r="A11" s="10"/>
      <c r="B11" s="10"/>
    </row>
    <row r="12" spans="1:2" x14ac:dyDescent="0.2">
      <c r="A12" s="6">
        <v>1</v>
      </c>
      <c r="B12" s="5" t="s">
        <v>211</v>
      </c>
    </row>
    <row r="13" spans="1:2" x14ac:dyDescent="0.2">
      <c r="A13" s="6">
        <v>2</v>
      </c>
      <c r="B13" s="5" t="s">
        <v>262</v>
      </c>
    </row>
    <row r="14" spans="1:2" x14ac:dyDescent="0.2">
      <c r="A14" s="6">
        <v>3</v>
      </c>
      <c r="B14" s="5" t="s">
        <v>1</v>
      </c>
    </row>
    <row r="15" spans="1:2" x14ac:dyDescent="0.2">
      <c r="A15" s="6">
        <v>4</v>
      </c>
      <c r="B15" s="5" t="s">
        <v>264</v>
      </c>
    </row>
    <row r="16" spans="1:2" ht="15" customHeight="1" x14ac:dyDescent="0.2">
      <c r="A16" s="6"/>
      <c r="B16" s="5"/>
    </row>
    <row r="17" spans="1:2" ht="9" customHeight="1" x14ac:dyDescent="0.2">
      <c r="A17" s="478"/>
      <c r="B17" s="478"/>
    </row>
    <row r="18" spans="1:2" x14ac:dyDescent="0.2">
      <c r="A18" s="9" t="s">
        <v>265</v>
      </c>
      <c r="B18" s="8"/>
    </row>
    <row r="19" spans="1:2" x14ac:dyDescent="0.2">
      <c r="A19" s="5"/>
      <c r="B19" s="5"/>
    </row>
    <row r="20" spans="1:2" x14ac:dyDescent="0.2">
      <c r="A20" s="6">
        <v>1</v>
      </c>
      <c r="B20" s="7" t="s">
        <v>0</v>
      </c>
    </row>
    <row r="21" spans="1:2" ht="24" x14ac:dyDescent="0.2">
      <c r="A21" s="253">
        <v>2</v>
      </c>
      <c r="B21" s="13" t="s">
        <v>266</v>
      </c>
    </row>
    <row r="22" spans="1:2" x14ac:dyDescent="0.2">
      <c r="A22" s="4"/>
      <c r="B22" s="4"/>
    </row>
    <row r="23" spans="1:2" ht="9" customHeight="1" x14ac:dyDescent="0.2">
      <c r="A23" s="478"/>
      <c r="B23" s="478"/>
    </row>
    <row r="24" spans="1:2" x14ac:dyDescent="0.2">
      <c r="A24" s="9" t="s">
        <v>275</v>
      </c>
      <c r="B24" s="8"/>
    </row>
    <row r="25" spans="1:2" x14ac:dyDescent="0.2">
      <c r="A25" s="5"/>
      <c r="B25" s="5"/>
    </row>
    <row r="26" spans="1:2" ht="24" x14ac:dyDescent="0.2">
      <c r="A26" s="6">
        <v>1</v>
      </c>
      <c r="B26" s="13" t="s">
        <v>276</v>
      </c>
    </row>
    <row r="27" spans="1:2" x14ac:dyDescent="0.2">
      <c r="A27" s="4"/>
      <c r="B27" s="4"/>
    </row>
    <row r="28" spans="1:2" ht="9" customHeight="1" x14ac:dyDescent="0.2">
      <c r="A28" s="478"/>
      <c r="B28" s="478"/>
    </row>
    <row r="29" spans="1:2" x14ac:dyDescent="0.2">
      <c r="A29" s="9" t="s">
        <v>268</v>
      </c>
      <c r="B29" s="8"/>
    </row>
    <row r="30" spans="1:2" x14ac:dyDescent="0.2">
      <c r="A30" s="5"/>
      <c r="B30" s="5"/>
    </row>
    <row r="31" spans="1:2" x14ac:dyDescent="0.2">
      <c r="A31" s="6">
        <v>1</v>
      </c>
      <c r="B31" s="5" t="s">
        <v>267</v>
      </c>
    </row>
    <row r="32" spans="1:2" x14ac:dyDescent="0.2">
      <c r="A32" s="4"/>
      <c r="B32" s="4"/>
    </row>
    <row r="33" spans="1:2" ht="9" customHeight="1" x14ac:dyDescent="0.2">
      <c r="A33" s="478"/>
      <c r="B33" s="478"/>
    </row>
    <row r="34" spans="1:2" x14ac:dyDescent="0.2">
      <c r="A34" s="9" t="s">
        <v>270</v>
      </c>
      <c r="B34" s="8"/>
    </row>
    <row r="35" spans="1:2" x14ac:dyDescent="0.2">
      <c r="A35" s="5"/>
      <c r="B35" s="5"/>
    </row>
    <row r="36" spans="1:2" x14ac:dyDescent="0.2">
      <c r="A36" s="6">
        <v>1</v>
      </c>
      <c r="B36" s="5" t="s">
        <v>269</v>
      </c>
    </row>
    <row r="37" spans="1:2" x14ac:dyDescent="0.2">
      <c r="A37" s="4"/>
      <c r="B37" s="4"/>
    </row>
    <row r="38" spans="1:2" ht="9" customHeight="1" x14ac:dyDescent="0.2">
      <c r="A38" s="478"/>
      <c r="B38" s="478"/>
    </row>
    <row r="39" spans="1:2" x14ac:dyDescent="0.2">
      <c r="A39" s="9" t="s">
        <v>271</v>
      </c>
      <c r="B39" s="8"/>
    </row>
    <row r="40" spans="1:2" x14ac:dyDescent="0.2">
      <c r="A40" s="5"/>
      <c r="B40" s="5"/>
    </row>
    <row r="41" spans="1:2" x14ac:dyDescent="0.2">
      <c r="A41" s="6">
        <v>1</v>
      </c>
      <c r="B41" s="5" t="s">
        <v>272</v>
      </c>
    </row>
    <row r="42" spans="1:2" x14ac:dyDescent="0.2">
      <c r="A42" s="4"/>
      <c r="B42" s="4"/>
    </row>
    <row r="43" spans="1:2" ht="9" customHeight="1" x14ac:dyDescent="0.2">
      <c r="A43" s="478"/>
      <c r="B43" s="478"/>
    </row>
    <row r="44" spans="1:2" x14ac:dyDescent="0.2">
      <c r="A44" s="9" t="s">
        <v>273</v>
      </c>
      <c r="B44" s="8"/>
    </row>
    <row r="45" spans="1:2" x14ac:dyDescent="0.2">
      <c r="A45" s="5"/>
      <c r="B45" s="5"/>
    </row>
    <row r="46" spans="1:2" x14ac:dyDescent="0.2">
      <c r="A46" s="6">
        <v>1</v>
      </c>
      <c r="B46" s="5" t="s">
        <v>274</v>
      </c>
    </row>
    <row r="47" spans="1:2" x14ac:dyDescent="0.2">
      <c r="A47" s="4"/>
      <c r="B47" s="4"/>
    </row>
  </sheetData>
  <sheetProtection selectLockedCells="1"/>
  <mergeCells count="8">
    <mergeCell ref="A38:B38"/>
    <mergeCell ref="A43:B43"/>
    <mergeCell ref="A23:B23"/>
    <mergeCell ref="A1:B1"/>
    <mergeCell ref="A9:B9"/>
    <mergeCell ref="A17:B17"/>
    <mergeCell ref="A28:B28"/>
    <mergeCell ref="A33:B3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2"/>
  <sheetViews>
    <sheetView showGridLines="0" zoomScale="70" zoomScaleNormal="70" workbookViewId="0">
      <selection activeCell="B23" sqref="B23"/>
    </sheetView>
  </sheetViews>
  <sheetFormatPr defaultColWidth="0" defaultRowHeight="15" customHeight="1" zeroHeight="1" x14ac:dyDescent="0.2"/>
  <cols>
    <col min="1" max="1" width="2.21875" style="468" customWidth="1"/>
    <col min="2" max="2" width="21.6640625" style="468" bestFit="1" customWidth="1"/>
    <col min="3" max="3" width="19.44140625" style="468" bestFit="1" customWidth="1"/>
    <col min="4" max="4" width="46.88671875" style="468" bestFit="1" customWidth="1"/>
    <col min="5" max="5" width="49.33203125" style="468" bestFit="1" customWidth="1"/>
    <col min="6" max="6" width="71.88671875" style="468" bestFit="1" customWidth="1"/>
    <col min="7" max="7" width="64.44140625" style="468" bestFit="1" customWidth="1"/>
    <col min="8" max="8" width="8.5546875" style="468" customWidth="1"/>
    <col min="9" max="9" width="2.21875" style="468" customWidth="1"/>
    <col min="10" max="27" width="0" style="468" hidden="1" customWidth="1"/>
    <col min="28" max="16384" width="8.88671875" style="468" hidden="1"/>
  </cols>
  <sheetData>
    <row r="1" spans="1:23" s="467" customFormat="1" ht="21.75" customHeight="1" x14ac:dyDescent="0.2">
      <c r="A1" s="465"/>
      <c r="B1" s="466" t="s">
        <v>330</v>
      </c>
      <c r="C1" s="465"/>
      <c r="E1" s="465"/>
      <c r="F1" s="465"/>
      <c r="G1" s="465"/>
      <c r="H1" s="465"/>
      <c r="I1" s="465"/>
      <c r="J1" s="465"/>
      <c r="K1" s="465"/>
      <c r="L1" s="465"/>
      <c r="M1" s="465"/>
      <c r="N1" s="465"/>
      <c r="O1" s="465"/>
      <c r="P1" s="465"/>
      <c r="Q1" s="465"/>
      <c r="R1" s="465"/>
      <c r="S1" s="465"/>
      <c r="T1" s="465"/>
      <c r="U1" s="465"/>
      <c r="V1" s="465"/>
      <c r="W1" s="465"/>
    </row>
    <row r="2" spans="1:23" x14ac:dyDescent="0.2"/>
    <row r="3" spans="1:23" ht="15.75" x14ac:dyDescent="0.2">
      <c r="B3" s="469" t="s">
        <v>329</v>
      </c>
      <c r="C3" s="469" t="s">
        <v>331</v>
      </c>
      <c r="D3" s="469" t="s">
        <v>332</v>
      </c>
      <c r="E3" s="469" t="s">
        <v>333</v>
      </c>
      <c r="F3" s="469" t="s">
        <v>334</v>
      </c>
      <c r="G3" s="469" t="s">
        <v>335</v>
      </c>
      <c r="H3" s="469" t="s">
        <v>336</v>
      </c>
    </row>
    <row r="4" spans="1:23" x14ac:dyDescent="0.2">
      <c r="B4" s="470" t="s">
        <v>337</v>
      </c>
      <c r="C4" s="470" t="s">
        <v>11</v>
      </c>
      <c r="D4" s="470" t="s">
        <v>338</v>
      </c>
      <c r="E4" s="470" t="s">
        <v>339</v>
      </c>
      <c r="F4" s="470" t="s">
        <v>340</v>
      </c>
      <c r="G4" s="470" t="s">
        <v>341</v>
      </c>
      <c r="H4" s="471" t="s">
        <v>342</v>
      </c>
    </row>
    <row r="5" spans="1:23" x14ac:dyDescent="0.2">
      <c r="B5" s="472" t="s">
        <v>343</v>
      </c>
      <c r="C5" s="472" t="s">
        <v>11</v>
      </c>
      <c r="D5" s="472" t="s">
        <v>338</v>
      </c>
      <c r="E5" s="472" t="s">
        <v>344</v>
      </c>
      <c r="F5" s="472" t="s">
        <v>345</v>
      </c>
      <c r="G5" s="472" t="s">
        <v>346</v>
      </c>
      <c r="H5" s="473" t="s">
        <v>342</v>
      </c>
    </row>
    <row r="6" spans="1:23" x14ac:dyDescent="0.2">
      <c r="B6" s="474" t="s">
        <v>347</v>
      </c>
      <c r="C6" s="474" t="s">
        <v>11</v>
      </c>
      <c r="D6" s="474" t="s">
        <v>338</v>
      </c>
      <c r="E6" s="474" t="s">
        <v>344</v>
      </c>
      <c r="F6" s="474" t="s">
        <v>348</v>
      </c>
      <c r="G6" s="474"/>
      <c r="H6" s="475" t="s">
        <v>342</v>
      </c>
    </row>
    <row r="7" spans="1:23" x14ac:dyDescent="0.2">
      <c r="B7" s="472" t="s">
        <v>349</v>
      </c>
      <c r="C7" s="472" t="s">
        <v>11</v>
      </c>
      <c r="D7" s="472" t="s">
        <v>338</v>
      </c>
      <c r="E7" s="472" t="s">
        <v>344</v>
      </c>
      <c r="F7" s="472" t="s">
        <v>350</v>
      </c>
      <c r="G7" s="472"/>
      <c r="H7" s="473" t="s">
        <v>342</v>
      </c>
    </row>
    <row r="8" spans="1:23" x14ac:dyDescent="0.2">
      <c r="B8" s="474" t="s">
        <v>351</v>
      </c>
      <c r="C8" s="474" t="s">
        <v>11</v>
      </c>
      <c r="D8" s="474" t="s">
        <v>338</v>
      </c>
      <c r="E8" s="474" t="s">
        <v>344</v>
      </c>
      <c r="F8" s="474" t="s">
        <v>352</v>
      </c>
      <c r="G8" s="474" t="s">
        <v>353</v>
      </c>
      <c r="H8" s="475" t="s">
        <v>342</v>
      </c>
    </row>
    <row r="9" spans="1:23" x14ac:dyDescent="0.2">
      <c r="B9" s="472" t="s">
        <v>354</v>
      </c>
      <c r="C9" s="472" t="s">
        <v>11</v>
      </c>
      <c r="D9" s="472" t="s">
        <v>338</v>
      </c>
      <c r="E9" s="472" t="s">
        <v>344</v>
      </c>
      <c r="F9" s="472" t="s">
        <v>355</v>
      </c>
      <c r="G9" s="472"/>
      <c r="H9" s="473" t="s">
        <v>342</v>
      </c>
    </row>
    <row r="10" spans="1:23" x14ac:dyDescent="0.2">
      <c r="B10" s="474" t="s">
        <v>356</v>
      </c>
      <c r="C10" s="474" t="s">
        <v>11</v>
      </c>
      <c r="D10" s="474" t="s">
        <v>338</v>
      </c>
      <c r="E10" s="474" t="s">
        <v>344</v>
      </c>
      <c r="F10" s="474" t="s">
        <v>357</v>
      </c>
      <c r="G10" s="474"/>
      <c r="H10" s="475" t="s">
        <v>342</v>
      </c>
      <c r="J10"/>
    </row>
    <row r="11" spans="1:23" x14ac:dyDescent="0.2">
      <c r="B11" s="472" t="s">
        <v>358</v>
      </c>
      <c r="C11" s="472" t="s">
        <v>11</v>
      </c>
      <c r="D11" s="472" t="s">
        <v>338</v>
      </c>
      <c r="E11" s="472" t="s">
        <v>344</v>
      </c>
      <c r="F11" s="472" t="s">
        <v>359</v>
      </c>
      <c r="G11" s="472" t="s">
        <v>360</v>
      </c>
      <c r="H11" s="473" t="s">
        <v>342</v>
      </c>
      <c r="J11"/>
    </row>
    <row r="12" spans="1:23" x14ac:dyDescent="0.2">
      <c r="B12" s="474" t="s">
        <v>361</v>
      </c>
      <c r="C12" s="474" t="s">
        <v>11</v>
      </c>
      <c r="D12" s="474" t="s">
        <v>338</v>
      </c>
      <c r="E12" s="474" t="s">
        <v>344</v>
      </c>
      <c r="F12" s="474" t="s">
        <v>362</v>
      </c>
      <c r="G12" s="474" t="s">
        <v>363</v>
      </c>
      <c r="H12" s="475" t="s">
        <v>342</v>
      </c>
      <c r="J12"/>
    </row>
    <row r="13" spans="1:23" x14ac:dyDescent="0.2">
      <c r="B13" s="472" t="s">
        <v>364</v>
      </c>
      <c r="C13" s="472" t="s">
        <v>11</v>
      </c>
      <c r="D13" s="472" t="s">
        <v>338</v>
      </c>
      <c r="E13" s="472" t="s">
        <v>344</v>
      </c>
      <c r="F13" s="472" t="s">
        <v>365</v>
      </c>
      <c r="G13" s="472"/>
      <c r="H13" s="473" t="s">
        <v>342</v>
      </c>
      <c r="J13"/>
    </row>
    <row r="14" spans="1:23" x14ac:dyDescent="0.2">
      <c r="B14" s="474" t="s">
        <v>366</v>
      </c>
      <c r="C14" s="474" t="s">
        <v>11</v>
      </c>
      <c r="D14" s="474" t="s">
        <v>338</v>
      </c>
      <c r="E14" s="474" t="s">
        <v>344</v>
      </c>
      <c r="F14" s="474" t="s">
        <v>367</v>
      </c>
      <c r="G14" s="474"/>
      <c r="H14" s="475" t="s">
        <v>342</v>
      </c>
      <c r="J14"/>
    </row>
    <row r="15" spans="1:23" x14ac:dyDescent="0.2">
      <c r="B15" s="472" t="s">
        <v>368</v>
      </c>
      <c r="C15" s="472" t="s">
        <v>11</v>
      </c>
      <c r="D15" s="472" t="s">
        <v>338</v>
      </c>
      <c r="E15" s="472" t="s">
        <v>344</v>
      </c>
      <c r="F15" s="472" t="s">
        <v>369</v>
      </c>
      <c r="G15" s="472"/>
      <c r="H15" s="473" t="s">
        <v>342</v>
      </c>
      <c r="J15"/>
    </row>
    <row r="16" spans="1:23" x14ac:dyDescent="0.2">
      <c r="B16" s="474" t="s">
        <v>370</v>
      </c>
      <c r="C16" s="474" t="s">
        <v>11</v>
      </c>
      <c r="D16" s="474" t="s">
        <v>338</v>
      </c>
      <c r="E16" s="474" t="s">
        <v>344</v>
      </c>
      <c r="F16" s="474" t="s">
        <v>371</v>
      </c>
      <c r="G16" s="474" t="s">
        <v>372</v>
      </c>
      <c r="H16" s="475" t="s">
        <v>342</v>
      </c>
      <c r="J16"/>
    </row>
    <row r="17" spans="2:10" x14ac:dyDescent="0.2">
      <c r="B17" s="472" t="s">
        <v>373</v>
      </c>
      <c r="C17" s="472" t="s">
        <v>11</v>
      </c>
      <c r="D17" s="472" t="s">
        <v>338</v>
      </c>
      <c r="E17" s="472" t="s">
        <v>374</v>
      </c>
      <c r="F17" s="472" t="s">
        <v>375</v>
      </c>
      <c r="G17" s="472"/>
      <c r="H17" s="473" t="s">
        <v>342</v>
      </c>
      <c r="J17"/>
    </row>
    <row r="18" spans="2:10" x14ac:dyDescent="0.2">
      <c r="B18" s="474" t="s">
        <v>376</v>
      </c>
      <c r="C18" s="474" t="s">
        <v>11</v>
      </c>
      <c r="D18" s="474" t="s">
        <v>338</v>
      </c>
      <c r="E18" s="474" t="s">
        <v>374</v>
      </c>
      <c r="F18" s="474" t="s">
        <v>377</v>
      </c>
      <c r="G18" s="474"/>
      <c r="H18" s="475" t="s">
        <v>342</v>
      </c>
      <c r="J18"/>
    </row>
    <row r="19" spans="2:10" x14ac:dyDescent="0.2">
      <c r="B19" s="472" t="s">
        <v>378</v>
      </c>
      <c r="C19" s="472" t="s">
        <v>11</v>
      </c>
      <c r="D19" s="472" t="s">
        <v>338</v>
      </c>
      <c r="E19" s="472" t="s">
        <v>374</v>
      </c>
      <c r="F19" s="472" t="s">
        <v>379</v>
      </c>
      <c r="G19" s="472" t="s">
        <v>380</v>
      </c>
      <c r="H19" s="473" t="s">
        <v>342</v>
      </c>
      <c r="J19"/>
    </row>
    <row r="20" spans="2:10" x14ac:dyDescent="0.2">
      <c r="B20" s="474" t="s">
        <v>381</v>
      </c>
      <c r="C20" s="474" t="s">
        <v>11</v>
      </c>
      <c r="D20" s="474" t="s">
        <v>338</v>
      </c>
      <c r="E20" s="474" t="s">
        <v>374</v>
      </c>
      <c r="F20" s="474" t="s">
        <v>382</v>
      </c>
      <c r="G20" s="474"/>
      <c r="H20" s="475" t="s">
        <v>342</v>
      </c>
      <c r="J20"/>
    </row>
    <row r="21" spans="2:10" x14ac:dyDescent="0.2">
      <c r="B21" s="472" t="s">
        <v>383</v>
      </c>
      <c r="C21" s="472" t="s">
        <v>11</v>
      </c>
      <c r="D21" s="472" t="s">
        <v>338</v>
      </c>
      <c r="E21" s="472" t="s">
        <v>374</v>
      </c>
      <c r="F21" s="472" t="s">
        <v>384</v>
      </c>
      <c r="G21" s="472"/>
      <c r="H21" s="473" t="s">
        <v>342</v>
      </c>
      <c r="J21"/>
    </row>
    <row r="22" spans="2:10" x14ac:dyDescent="0.2">
      <c r="B22" s="474" t="s">
        <v>385</v>
      </c>
      <c r="C22" s="474" t="s">
        <v>11</v>
      </c>
      <c r="D22" s="474" t="s">
        <v>338</v>
      </c>
      <c r="E22" s="474" t="s">
        <v>374</v>
      </c>
      <c r="F22" s="474" t="s">
        <v>386</v>
      </c>
      <c r="G22" s="474" t="s">
        <v>387</v>
      </c>
      <c r="H22" s="475" t="s">
        <v>342</v>
      </c>
      <c r="J22"/>
    </row>
    <row r="23" spans="2:10" x14ac:dyDescent="0.2">
      <c r="B23" s="472" t="s">
        <v>388</v>
      </c>
      <c r="C23" s="472" t="s">
        <v>11</v>
      </c>
      <c r="D23" s="472" t="s">
        <v>338</v>
      </c>
      <c r="E23" s="472" t="s">
        <v>389</v>
      </c>
      <c r="F23" s="472" t="s">
        <v>390</v>
      </c>
      <c r="G23" s="472"/>
      <c r="H23" s="473" t="s">
        <v>391</v>
      </c>
      <c r="J23"/>
    </row>
    <row r="24" spans="2:10" x14ac:dyDescent="0.2">
      <c r="B24" s="474" t="s">
        <v>392</v>
      </c>
      <c r="C24" s="474" t="s">
        <v>11</v>
      </c>
      <c r="D24" s="474" t="s">
        <v>338</v>
      </c>
      <c r="E24" s="474" t="s">
        <v>389</v>
      </c>
      <c r="F24" s="474" t="s">
        <v>393</v>
      </c>
      <c r="G24" s="474" t="s">
        <v>394</v>
      </c>
      <c r="H24" s="475" t="s">
        <v>391</v>
      </c>
      <c r="J24"/>
    </row>
    <row r="25" spans="2:10" x14ac:dyDescent="0.2">
      <c r="B25" s="472" t="s">
        <v>395</v>
      </c>
      <c r="C25" s="472" t="s">
        <v>11</v>
      </c>
      <c r="D25" s="472" t="s">
        <v>338</v>
      </c>
      <c r="E25" s="472" t="s">
        <v>389</v>
      </c>
      <c r="F25" s="472" t="s">
        <v>396</v>
      </c>
      <c r="G25" s="472"/>
      <c r="H25" s="473" t="s">
        <v>391</v>
      </c>
      <c r="J25"/>
    </row>
    <row r="26" spans="2:10" x14ac:dyDescent="0.2">
      <c r="B26" s="474" t="s">
        <v>397</v>
      </c>
      <c r="C26" s="474" t="s">
        <v>11</v>
      </c>
      <c r="D26" s="474" t="s">
        <v>398</v>
      </c>
      <c r="E26" s="474" t="s">
        <v>399</v>
      </c>
      <c r="F26" s="474" t="s">
        <v>340</v>
      </c>
      <c r="G26" s="474" t="s">
        <v>400</v>
      </c>
      <c r="H26" s="475" t="s">
        <v>342</v>
      </c>
      <c r="J26"/>
    </row>
    <row r="27" spans="2:10" x14ac:dyDescent="0.2">
      <c r="B27" s="472" t="s">
        <v>401</v>
      </c>
      <c r="C27" s="472" t="s">
        <v>11</v>
      </c>
      <c r="D27" s="472" t="s">
        <v>398</v>
      </c>
      <c r="E27" s="472" t="s">
        <v>402</v>
      </c>
      <c r="F27" s="472" t="s">
        <v>345</v>
      </c>
      <c r="G27" s="472" t="s">
        <v>346</v>
      </c>
      <c r="H27" s="473" t="s">
        <v>342</v>
      </c>
      <c r="J27"/>
    </row>
    <row r="28" spans="2:10" x14ac:dyDescent="0.2">
      <c r="B28" s="474" t="s">
        <v>403</v>
      </c>
      <c r="C28" s="474" t="s">
        <v>11</v>
      </c>
      <c r="D28" s="474" t="s">
        <v>398</v>
      </c>
      <c r="E28" s="474" t="s">
        <v>402</v>
      </c>
      <c r="F28" s="474" t="s">
        <v>348</v>
      </c>
      <c r="G28" s="474"/>
      <c r="H28" s="475" t="s">
        <v>342</v>
      </c>
      <c r="J28"/>
    </row>
    <row r="29" spans="2:10" x14ac:dyDescent="0.2">
      <c r="B29" s="472" t="s">
        <v>404</v>
      </c>
      <c r="C29" s="472" t="s">
        <v>11</v>
      </c>
      <c r="D29" s="472" t="s">
        <v>398</v>
      </c>
      <c r="E29" s="472" t="s">
        <v>402</v>
      </c>
      <c r="F29" s="472" t="s">
        <v>350</v>
      </c>
      <c r="G29" s="472"/>
      <c r="H29" s="473" t="s">
        <v>342</v>
      </c>
      <c r="J29"/>
    </row>
    <row r="30" spans="2:10" x14ac:dyDescent="0.2">
      <c r="B30" s="474" t="s">
        <v>405</v>
      </c>
      <c r="C30" s="474" t="s">
        <v>11</v>
      </c>
      <c r="D30" s="474" t="s">
        <v>398</v>
      </c>
      <c r="E30" s="474" t="s">
        <v>402</v>
      </c>
      <c r="F30" s="474" t="s">
        <v>352</v>
      </c>
      <c r="G30" s="474" t="s">
        <v>353</v>
      </c>
      <c r="H30" s="475" t="s">
        <v>342</v>
      </c>
      <c r="J30"/>
    </row>
    <row r="31" spans="2:10" x14ac:dyDescent="0.2">
      <c r="B31" s="472" t="s">
        <v>406</v>
      </c>
      <c r="C31" s="472" t="s">
        <v>11</v>
      </c>
      <c r="D31" s="472" t="s">
        <v>398</v>
      </c>
      <c r="E31" s="472" t="s">
        <v>402</v>
      </c>
      <c r="F31" s="472" t="s">
        <v>355</v>
      </c>
      <c r="G31" s="472"/>
      <c r="H31" s="473" t="s">
        <v>342</v>
      </c>
      <c r="J31"/>
    </row>
    <row r="32" spans="2:10" x14ac:dyDescent="0.2">
      <c r="B32" s="474" t="s">
        <v>407</v>
      </c>
      <c r="C32" s="474" t="s">
        <v>11</v>
      </c>
      <c r="D32" s="474" t="s">
        <v>398</v>
      </c>
      <c r="E32" s="474" t="s">
        <v>402</v>
      </c>
      <c r="F32" s="474" t="s">
        <v>357</v>
      </c>
      <c r="G32" s="474"/>
      <c r="H32" s="475" t="s">
        <v>342</v>
      </c>
      <c r="J32"/>
    </row>
    <row r="33" spans="2:10" x14ac:dyDescent="0.2">
      <c r="B33" s="472" t="s">
        <v>408</v>
      </c>
      <c r="C33" s="472" t="s">
        <v>11</v>
      </c>
      <c r="D33" s="472" t="s">
        <v>398</v>
      </c>
      <c r="E33" s="472" t="s">
        <v>402</v>
      </c>
      <c r="F33" s="472" t="s">
        <v>359</v>
      </c>
      <c r="G33" s="472" t="s">
        <v>360</v>
      </c>
      <c r="H33" s="473" t="s">
        <v>342</v>
      </c>
      <c r="J33"/>
    </row>
    <row r="34" spans="2:10" x14ac:dyDescent="0.2">
      <c r="B34" s="474" t="s">
        <v>409</v>
      </c>
      <c r="C34" s="474" t="s">
        <v>11</v>
      </c>
      <c r="D34" s="474" t="s">
        <v>398</v>
      </c>
      <c r="E34" s="474" t="s">
        <v>402</v>
      </c>
      <c r="F34" s="474" t="s">
        <v>362</v>
      </c>
      <c r="G34" s="474" t="s">
        <v>363</v>
      </c>
      <c r="H34" s="475" t="s">
        <v>342</v>
      </c>
      <c r="J34"/>
    </row>
    <row r="35" spans="2:10" x14ac:dyDescent="0.2">
      <c r="B35" s="472" t="s">
        <v>410</v>
      </c>
      <c r="C35" s="472" t="s">
        <v>11</v>
      </c>
      <c r="D35" s="472" t="s">
        <v>398</v>
      </c>
      <c r="E35" s="472" t="s">
        <v>402</v>
      </c>
      <c r="F35" s="472" t="s">
        <v>365</v>
      </c>
      <c r="G35" s="472"/>
      <c r="H35" s="473" t="s">
        <v>342</v>
      </c>
      <c r="J35"/>
    </row>
    <row r="36" spans="2:10" x14ac:dyDescent="0.2">
      <c r="B36" s="474" t="s">
        <v>411</v>
      </c>
      <c r="C36" s="474" t="s">
        <v>11</v>
      </c>
      <c r="D36" s="474" t="s">
        <v>398</v>
      </c>
      <c r="E36" s="474" t="s">
        <v>402</v>
      </c>
      <c r="F36" s="474" t="s">
        <v>367</v>
      </c>
      <c r="G36" s="474"/>
      <c r="H36" s="475" t="s">
        <v>342</v>
      </c>
      <c r="J36"/>
    </row>
    <row r="37" spans="2:10" x14ac:dyDescent="0.2">
      <c r="B37" s="472" t="s">
        <v>412</v>
      </c>
      <c r="C37" s="472" t="s">
        <v>11</v>
      </c>
      <c r="D37" s="472" t="s">
        <v>398</v>
      </c>
      <c r="E37" s="472" t="s">
        <v>402</v>
      </c>
      <c r="F37" s="472" t="s">
        <v>369</v>
      </c>
      <c r="G37" s="472"/>
      <c r="H37" s="473" t="s">
        <v>342</v>
      </c>
      <c r="J37"/>
    </row>
    <row r="38" spans="2:10" x14ac:dyDescent="0.2">
      <c r="B38" s="474" t="s">
        <v>413</v>
      </c>
      <c r="C38" s="474" t="s">
        <v>11</v>
      </c>
      <c r="D38" s="474" t="s">
        <v>398</v>
      </c>
      <c r="E38" s="474" t="s">
        <v>402</v>
      </c>
      <c r="F38" s="474" t="s">
        <v>371</v>
      </c>
      <c r="G38" s="474" t="s">
        <v>372</v>
      </c>
      <c r="H38" s="475" t="s">
        <v>342</v>
      </c>
      <c r="J38"/>
    </row>
    <row r="39" spans="2:10" x14ac:dyDescent="0.2">
      <c r="B39" s="472" t="s">
        <v>414</v>
      </c>
      <c r="C39" s="472" t="s">
        <v>11</v>
      </c>
      <c r="D39" s="472" t="s">
        <v>398</v>
      </c>
      <c r="E39" s="472" t="s">
        <v>415</v>
      </c>
      <c r="F39" s="472" t="s">
        <v>375</v>
      </c>
      <c r="G39" s="472"/>
      <c r="H39" s="473" t="s">
        <v>342</v>
      </c>
      <c r="J39"/>
    </row>
    <row r="40" spans="2:10" x14ac:dyDescent="0.2">
      <c r="B40" s="474" t="s">
        <v>416</v>
      </c>
      <c r="C40" s="474" t="s">
        <v>11</v>
      </c>
      <c r="D40" s="474" t="s">
        <v>398</v>
      </c>
      <c r="E40" s="474" t="s">
        <v>415</v>
      </c>
      <c r="F40" s="474" t="s">
        <v>377</v>
      </c>
      <c r="G40" s="474"/>
      <c r="H40" s="475" t="s">
        <v>342</v>
      </c>
      <c r="J40"/>
    </row>
    <row r="41" spans="2:10" x14ac:dyDescent="0.2">
      <c r="B41" s="472" t="s">
        <v>417</v>
      </c>
      <c r="C41" s="472" t="s">
        <v>11</v>
      </c>
      <c r="D41" s="472" t="s">
        <v>398</v>
      </c>
      <c r="E41" s="472" t="s">
        <v>415</v>
      </c>
      <c r="F41" s="472" t="s">
        <v>379</v>
      </c>
      <c r="G41" s="472" t="s">
        <v>380</v>
      </c>
      <c r="H41" s="473" t="s">
        <v>342</v>
      </c>
      <c r="J41"/>
    </row>
    <row r="42" spans="2:10" x14ac:dyDescent="0.2">
      <c r="B42" s="474" t="s">
        <v>418</v>
      </c>
      <c r="C42" s="474" t="s">
        <v>11</v>
      </c>
      <c r="D42" s="474" t="s">
        <v>398</v>
      </c>
      <c r="E42" s="474" t="s">
        <v>415</v>
      </c>
      <c r="F42" s="474" t="s">
        <v>382</v>
      </c>
      <c r="G42" s="474"/>
      <c r="H42" s="475" t="s">
        <v>342</v>
      </c>
      <c r="J42"/>
    </row>
    <row r="43" spans="2:10" x14ac:dyDescent="0.2">
      <c r="B43" s="472" t="s">
        <v>419</v>
      </c>
      <c r="C43" s="472" t="s">
        <v>11</v>
      </c>
      <c r="D43" s="472" t="s">
        <v>398</v>
      </c>
      <c r="E43" s="472" t="s">
        <v>415</v>
      </c>
      <c r="F43" s="472" t="s">
        <v>384</v>
      </c>
      <c r="G43" s="472"/>
      <c r="H43" s="473" t="s">
        <v>342</v>
      </c>
      <c r="J43"/>
    </row>
    <row r="44" spans="2:10" x14ac:dyDescent="0.2">
      <c r="B44" s="474" t="s">
        <v>420</v>
      </c>
      <c r="C44" s="474" t="s">
        <v>11</v>
      </c>
      <c r="D44" s="474" t="s">
        <v>398</v>
      </c>
      <c r="E44" s="474" t="s">
        <v>415</v>
      </c>
      <c r="F44" s="474" t="s">
        <v>386</v>
      </c>
      <c r="G44" s="474" t="s">
        <v>387</v>
      </c>
      <c r="H44" s="475" t="s">
        <v>342</v>
      </c>
      <c r="J44"/>
    </row>
    <row r="45" spans="2:10" x14ac:dyDescent="0.2">
      <c r="B45" s="472" t="s">
        <v>421</v>
      </c>
      <c r="C45" s="472" t="s">
        <v>11</v>
      </c>
      <c r="D45" s="472" t="s">
        <v>398</v>
      </c>
      <c r="E45" s="472" t="s">
        <v>422</v>
      </c>
      <c r="F45" s="472" t="s">
        <v>390</v>
      </c>
      <c r="G45" s="472"/>
      <c r="H45" s="473" t="s">
        <v>391</v>
      </c>
      <c r="J45"/>
    </row>
    <row r="46" spans="2:10" x14ac:dyDescent="0.2">
      <c r="B46" s="474" t="s">
        <v>423</v>
      </c>
      <c r="C46" s="474" t="s">
        <v>11</v>
      </c>
      <c r="D46" s="474" t="s">
        <v>398</v>
      </c>
      <c r="E46" s="474" t="s">
        <v>422</v>
      </c>
      <c r="F46" s="474" t="s">
        <v>393</v>
      </c>
      <c r="G46" s="474" t="s">
        <v>394</v>
      </c>
      <c r="H46" s="475" t="s">
        <v>391</v>
      </c>
      <c r="J46"/>
    </row>
    <row r="47" spans="2:10" x14ac:dyDescent="0.2">
      <c r="B47" s="472" t="s">
        <v>424</v>
      </c>
      <c r="C47" s="472" t="s">
        <v>11</v>
      </c>
      <c r="D47" s="472" t="s">
        <v>398</v>
      </c>
      <c r="E47" s="472" t="s">
        <v>422</v>
      </c>
      <c r="F47" s="472" t="s">
        <v>396</v>
      </c>
      <c r="G47" s="472"/>
      <c r="H47" s="473" t="s">
        <v>391</v>
      </c>
      <c r="J47"/>
    </row>
    <row r="48" spans="2:10" x14ac:dyDescent="0.2">
      <c r="B48" s="474" t="s">
        <v>425</v>
      </c>
      <c r="C48" s="474" t="s">
        <v>12</v>
      </c>
      <c r="D48" s="474" t="s">
        <v>12</v>
      </c>
      <c r="E48" s="474" t="s">
        <v>426</v>
      </c>
      <c r="F48" s="474" t="s">
        <v>427</v>
      </c>
      <c r="G48" s="474"/>
      <c r="H48" s="475" t="s">
        <v>342</v>
      </c>
      <c r="J48"/>
    </row>
    <row r="49" spans="2:10" x14ac:dyDescent="0.2">
      <c r="B49" s="472" t="s">
        <v>428</v>
      </c>
      <c r="C49" s="472" t="s">
        <v>12</v>
      </c>
      <c r="D49" s="472" t="s">
        <v>12</v>
      </c>
      <c r="E49" s="472" t="s">
        <v>426</v>
      </c>
      <c r="F49" s="472" t="s">
        <v>429</v>
      </c>
      <c r="G49" s="472" t="s">
        <v>430</v>
      </c>
      <c r="H49" s="473" t="s">
        <v>342</v>
      </c>
      <c r="J49"/>
    </row>
    <row r="50" spans="2:10" x14ac:dyDescent="0.2">
      <c r="B50" s="474" t="s">
        <v>431</v>
      </c>
      <c r="C50" s="474" t="s">
        <v>12</v>
      </c>
      <c r="D50" s="474" t="s">
        <v>12</v>
      </c>
      <c r="E50" s="474" t="s">
        <v>426</v>
      </c>
      <c r="F50" s="474" t="s">
        <v>432</v>
      </c>
      <c r="G50" s="474" t="s">
        <v>433</v>
      </c>
      <c r="H50" s="475" t="s">
        <v>342</v>
      </c>
      <c r="J50"/>
    </row>
    <row r="51" spans="2:10" x14ac:dyDescent="0.2">
      <c r="B51" s="472" t="s">
        <v>434</v>
      </c>
      <c r="C51" s="472" t="s">
        <v>12</v>
      </c>
      <c r="D51" s="472" t="s">
        <v>12</v>
      </c>
      <c r="E51" s="472" t="s">
        <v>426</v>
      </c>
      <c r="F51" s="472" t="s">
        <v>435</v>
      </c>
      <c r="G51" s="472"/>
      <c r="H51" s="473" t="s">
        <v>342</v>
      </c>
      <c r="J51"/>
    </row>
    <row r="52" spans="2:10" x14ac:dyDescent="0.2">
      <c r="B52" s="474" t="s">
        <v>436</v>
      </c>
      <c r="C52" s="474" t="s">
        <v>12</v>
      </c>
      <c r="D52" s="474" t="s">
        <v>12</v>
      </c>
      <c r="E52" s="474" t="s">
        <v>426</v>
      </c>
      <c r="F52" s="474" t="s">
        <v>437</v>
      </c>
      <c r="G52" s="474"/>
      <c r="H52" s="475" t="s">
        <v>342</v>
      </c>
      <c r="J52"/>
    </row>
    <row r="53" spans="2:10" x14ac:dyDescent="0.2">
      <c r="B53" s="472" t="s">
        <v>438</v>
      </c>
      <c r="C53" s="472" t="s">
        <v>12</v>
      </c>
      <c r="D53" s="472" t="s">
        <v>12</v>
      </c>
      <c r="E53" s="472" t="s">
        <v>426</v>
      </c>
      <c r="F53" s="472" t="s">
        <v>439</v>
      </c>
      <c r="G53" s="472" t="s">
        <v>440</v>
      </c>
      <c r="H53" s="473" t="s">
        <v>342</v>
      </c>
      <c r="J53"/>
    </row>
    <row r="54" spans="2:10" x14ac:dyDescent="0.2">
      <c r="B54" s="474" t="s">
        <v>441</v>
      </c>
      <c r="C54" s="474" t="s">
        <v>12</v>
      </c>
      <c r="D54" s="474" t="s">
        <v>12</v>
      </c>
      <c r="E54" s="474" t="s">
        <v>426</v>
      </c>
      <c r="F54" s="474" t="s">
        <v>442</v>
      </c>
      <c r="G54" s="474" t="s">
        <v>443</v>
      </c>
      <c r="H54" s="475" t="s">
        <v>342</v>
      </c>
      <c r="J54"/>
    </row>
    <row r="55" spans="2:10" x14ac:dyDescent="0.2">
      <c r="B55" s="472" t="s">
        <v>444</v>
      </c>
      <c r="C55" s="472" t="s">
        <v>12</v>
      </c>
      <c r="D55" s="472" t="s">
        <v>12</v>
      </c>
      <c r="E55" s="472" t="s">
        <v>426</v>
      </c>
      <c r="F55" s="472" t="s">
        <v>445</v>
      </c>
      <c r="G55" s="472"/>
      <c r="H55" s="473" t="s">
        <v>342</v>
      </c>
      <c r="J55"/>
    </row>
    <row r="56" spans="2:10" x14ac:dyDescent="0.2">
      <c r="B56" s="474" t="s">
        <v>446</v>
      </c>
      <c r="C56" s="474" t="s">
        <v>12</v>
      </c>
      <c r="D56" s="474" t="s">
        <v>12</v>
      </c>
      <c r="E56" s="474" t="s">
        <v>426</v>
      </c>
      <c r="F56" s="474" t="s">
        <v>447</v>
      </c>
      <c r="G56" s="474"/>
      <c r="H56" s="475" t="s">
        <v>342</v>
      </c>
      <c r="J56"/>
    </row>
    <row r="57" spans="2:10" x14ac:dyDescent="0.2">
      <c r="B57" s="472" t="s">
        <v>448</v>
      </c>
      <c r="C57" s="472" t="s">
        <v>12</v>
      </c>
      <c r="D57" s="472" t="s">
        <v>12</v>
      </c>
      <c r="E57" s="472" t="s">
        <v>449</v>
      </c>
      <c r="F57" s="472" t="s">
        <v>450</v>
      </c>
      <c r="G57" s="472" t="s">
        <v>451</v>
      </c>
      <c r="H57" s="473" t="s">
        <v>342</v>
      </c>
      <c r="J57"/>
    </row>
    <row r="58" spans="2:10" x14ac:dyDescent="0.2">
      <c r="B58" s="474" t="s">
        <v>452</v>
      </c>
      <c r="C58" s="474" t="s">
        <v>12</v>
      </c>
      <c r="D58" s="474" t="s">
        <v>12</v>
      </c>
      <c r="E58" s="474" t="s">
        <v>449</v>
      </c>
      <c r="F58" s="474" t="s">
        <v>453</v>
      </c>
      <c r="G58" s="474"/>
      <c r="H58" s="475" t="s">
        <v>342</v>
      </c>
      <c r="J58"/>
    </row>
    <row r="59" spans="2:10" x14ac:dyDescent="0.2">
      <c r="B59" s="472" t="s">
        <v>454</v>
      </c>
      <c r="C59" s="472" t="s">
        <v>12</v>
      </c>
      <c r="D59" s="472" t="s">
        <v>12</v>
      </c>
      <c r="E59" s="472" t="s">
        <v>449</v>
      </c>
      <c r="F59" s="472" t="s">
        <v>455</v>
      </c>
      <c r="G59" s="472" t="s">
        <v>456</v>
      </c>
      <c r="H59" s="473" t="s">
        <v>342</v>
      </c>
      <c r="J59"/>
    </row>
    <row r="60" spans="2:10" ht="30" x14ac:dyDescent="0.2">
      <c r="B60" s="474" t="s">
        <v>457</v>
      </c>
      <c r="C60" s="474" t="s">
        <v>12</v>
      </c>
      <c r="D60" s="474" t="s">
        <v>12</v>
      </c>
      <c r="E60" s="474" t="s">
        <v>449</v>
      </c>
      <c r="F60" s="474" t="s">
        <v>458</v>
      </c>
      <c r="G60" s="474" t="s">
        <v>459</v>
      </c>
      <c r="H60" s="475" t="s">
        <v>342</v>
      </c>
      <c r="J60"/>
    </row>
    <row r="61" spans="2:10" x14ac:dyDescent="0.2">
      <c r="B61" s="472" t="s">
        <v>460</v>
      </c>
      <c r="C61" s="472" t="s">
        <v>12</v>
      </c>
      <c r="D61" s="472" t="s">
        <v>12</v>
      </c>
      <c r="E61" s="472" t="s">
        <v>449</v>
      </c>
      <c r="F61" s="472" t="s">
        <v>461</v>
      </c>
      <c r="G61" s="472" t="s">
        <v>462</v>
      </c>
      <c r="H61" s="473" t="s">
        <v>342</v>
      </c>
      <c r="J61"/>
    </row>
    <row r="62" spans="2:10" x14ac:dyDescent="0.2">
      <c r="B62" s="474" t="s">
        <v>463</v>
      </c>
      <c r="C62" s="474" t="s">
        <v>12</v>
      </c>
      <c r="D62" s="474" t="s">
        <v>12</v>
      </c>
      <c r="E62" s="474" t="s">
        <v>449</v>
      </c>
      <c r="F62" s="474" t="s">
        <v>464</v>
      </c>
      <c r="G62" s="474"/>
      <c r="H62" s="475" t="s">
        <v>342</v>
      </c>
      <c r="J62"/>
    </row>
    <row r="63" spans="2:10" x14ac:dyDescent="0.2">
      <c r="B63" s="472" t="s">
        <v>465</v>
      </c>
      <c r="C63" s="472" t="s">
        <v>12</v>
      </c>
      <c r="D63" s="472" t="s">
        <v>12</v>
      </c>
      <c r="E63" s="472" t="s">
        <v>449</v>
      </c>
      <c r="F63" s="472" t="s">
        <v>466</v>
      </c>
      <c r="G63" s="472"/>
      <c r="H63" s="473" t="s">
        <v>342</v>
      </c>
      <c r="J63"/>
    </row>
    <row r="64" spans="2:10" x14ac:dyDescent="0.2">
      <c r="B64" s="474" t="s">
        <v>467</v>
      </c>
      <c r="C64" s="474" t="s">
        <v>12</v>
      </c>
      <c r="D64" s="474" t="s">
        <v>12</v>
      </c>
      <c r="E64" s="474" t="s">
        <v>449</v>
      </c>
      <c r="F64" s="474" t="s">
        <v>468</v>
      </c>
      <c r="G64" s="474"/>
      <c r="H64" s="475" t="s">
        <v>342</v>
      </c>
      <c r="J64"/>
    </row>
    <row r="65" spans="2:10" x14ac:dyDescent="0.2">
      <c r="B65" s="472" t="s">
        <v>469</v>
      </c>
      <c r="C65" s="472" t="s">
        <v>12</v>
      </c>
      <c r="D65" s="472" t="s">
        <v>12</v>
      </c>
      <c r="E65" s="472" t="s">
        <v>470</v>
      </c>
      <c r="F65" s="472" t="s">
        <v>471</v>
      </c>
      <c r="G65" s="472"/>
      <c r="H65" s="473" t="s">
        <v>342</v>
      </c>
      <c r="J65"/>
    </row>
    <row r="66" spans="2:10" x14ac:dyDescent="0.2">
      <c r="B66" s="474" t="s">
        <v>472</v>
      </c>
      <c r="C66" s="474" t="s">
        <v>12</v>
      </c>
      <c r="D66" s="474" t="s">
        <v>12</v>
      </c>
      <c r="E66" s="474" t="s">
        <v>470</v>
      </c>
      <c r="F66" s="474" t="s">
        <v>473</v>
      </c>
      <c r="G66" s="474" t="s">
        <v>474</v>
      </c>
      <c r="H66" s="475" t="s">
        <v>342</v>
      </c>
      <c r="J66"/>
    </row>
    <row r="67" spans="2:10" x14ac:dyDescent="0.2">
      <c r="B67" s="472" t="s">
        <v>475</v>
      </c>
      <c r="C67" s="472" t="s">
        <v>12</v>
      </c>
      <c r="D67" s="472" t="s">
        <v>12</v>
      </c>
      <c r="E67" s="472" t="s">
        <v>470</v>
      </c>
      <c r="F67" s="472" t="s">
        <v>476</v>
      </c>
      <c r="G67" s="472" t="s">
        <v>477</v>
      </c>
      <c r="H67" s="473" t="s">
        <v>342</v>
      </c>
      <c r="J67"/>
    </row>
    <row r="68" spans="2:10" x14ac:dyDescent="0.2">
      <c r="B68" s="474" t="s">
        <v>478</v>
      </c>
      <c r="C68" s="474" t="s">
        <v>12</v>
      </c>
      <c r="D68" s="474" t="s">
        <v>12</v>
      </c>
      <c r="E68" s="474" t="s">
        <v>470</v>
      </c>
      <c r="F68" s="474" t="s">
        <v>479</v>
      </c>
      <c r="G68" s="474" t="s">
        <v>480</v>
      </c>
      <c r="H68" s="475" t="s">
        <v>342</v>
      </c>
      <c r="J68"/>
    </row>
    <row r="69" spans="2:10" x14ac:dyDescent="0.2">
      <c r="B69" s="472" t="s">
        <v>481</v>
      </c>
      <c r="C69" s="472" t="s">
        <v>12</v>
      </c>
      <c r="D69" s="472" t="s">
        <v>12</v>
      </c>
      <c r="E69" s="472" t="s">
        <v>482</v>
      </c>
      <c r="F69" s="472" t="s">
        <v>483</v>
      </c>
      <c r="G69" s="472" t="s">
        <v>484</v>
      </c>
      <c r="H69" s="473" t="s">
        <v>342</v>
      </c>
      <c r="J69"/>
    </row>
    <row r="70" spans="2:10" x14ac:dyDescent="0.2">
      <c r="B70" s="474" t="s">
        <v>485</v>
      </c>
      <c r="C70" s="474" t="s">
        <v>12</v>
      </c>
      <c r="D70" s="474" t="s">
        <v>12</v>
      </c>
      <c r="E70" s="474" t="s">
        <v>482</v>
      </c>
      <c r="F70" s="474" t="s">
        <v>486</v>
      </c>
      <c r="G70" s="474" t="s">
        <v>484</v>
      </c>
      <c r="H70" s="475" t="s">
        <v>342</v>
      </c>
      <c r="J70"/>
    </row>
    <row r="71" spans="2:10" x14ac:dyDescent="0.2">
      <c r="B71" s="472" t="s">
        <v>487</v>
      </c>
      <c r="C71" s="472" t="s">
        <v>12</v>
      </c>
      <c r="D71" s="472" t="s">
        <v>12</v>
      </c>
      <c r="E71" s="472" t="s">
        <v>482</v>
      </c>
      <c r="F71" s="472" t="s">
        <v>488</v>
      </c>
      <c r="G71" s="472" t="s">
        <v>484</v>
      </c>
      <c r="H71" s="473" t="s">
        <v>342</v>
      </c>
      <c r="J71"/>
    </row>
    <row r="72" spans="2:10" x14ac:dyDescent="0.2">
      <c r="B72" s="474" t="s">
        <v>489</v>
      </c>
      <c r="C72" s="474" t="s">
        <v>12</v>
      </c>
      <c r="D72" s="474" t="s">
        <v>12</v>
      </c>
      <c r="E72" s="474" t="s">
        <v>482</v>
      </c>
      <c r="F72" s="474" t="s">
        <v>490</v>
      </c>
      <c r="G72" s="474" t="s">
        <v>484</v>
      </c>
      <c r="H72" s="475" t="s">
        <v>342</v>
      </c>
      <c r="J72"/>
    </row>
    <row r="73" spans="2:10" x14ac:dyDescent="0.2">
      <c r="B73" s="472" t="s">
        <v>491</v>
      </c>
      <c r="C73" s="472" t="s">
        <v>12</v>
      </c>
      <c r="D73" s="472" t="s">
        <v>12</v>
      </c>
      <c r="E73" s="472" t="s">
        <v>482</v>
      </c>
      <c r="F73" s="472" t="s">
        <v>492</v>
      </c>
      <c r="G73" s="472" t="s">
        <v>484</v>
      </c>
      <c r="H73" s="473" t="s">
        <v>342</v>
      </c>
      <c r="J73"/>
    </row>
    <row r="74" spans="2:10" ht="30" x14ac:dyDescent="0.2">
      <c r="B74" s="474" t="s">
        <v>493</v>
      </c>
      <c r="C74" s="474" t="s">
        <v>12</v>
      </c>
      <c r="D74" s="474" t="s">
        <v>12</v>
      </c>
      <c r="E74" s="474" t="s">
        <v>482</v>
      </c>
      <c r="F74" s="474" t="s">
        <v>494</v>
      </c>
      <c r="G74" s="474" t="s">
        <v>495</v>
      </c>
      <c r="H74" s="475" t="s">
        <v>342</v>
      </c>
      <c r="J74"/>
    </row>
    <row r="75" spans="2:10" x14ac:dyDescent="0.2">
      <c r="B75" s="472" t="s">
        <v>496</v>
      </c>
      <c r="C75" s="472" t="s">
        <v>12</v>
      </c>
      <c r="D75" s="472" t="s">
        <v>12</v>
      </c>
      <c r="E75" s="472" t="s">
        <v>497</v>
      </c>
      <c r="F75" s="472" t="s">
        <v>498</v>
      </c>
      <c r="G75" s="472"/>
      <c r="H75" s="473" t="s">
        <v>342</v>
      </c>
      <c r="J75"/>
    </row>
    <row r="76" spans="2:10" x14ac:dyDescent="0.2">
      <c r="B76" s="474" t="s">
        <v>499</v>
      </c>
      <c r="C76" s="474" t="s">
        <v>12</v>
      </c>
      <c r="D76" s="474" t="s">
        <v>12</v>
      </c>
      <c r="E76" s="474" t="s">
        <v>497</v>
      </c>
      <c r="F76" s="474" t="s">
        <v>500</v>
      </c>
      <c r="G76" s="474"/>
      <c r="H76" s="475" t="s">
        <v>342</v>
      </c>
      <c r="J76"/>
    </row>
    <row r="77" spans="2:10" x14ac:dyDescent="0.2">
      <c r="B77" s="472" t="s">
        <v>501</v>
      </c>
      <c r="C77" s="472" t="s">
        <v>12</v>
      </c>
      <c r="D77" s="472" t="s">
        <v>12</v>
      </c>
      <c r="E77" s="472" t="s">
        <v>497</v>
      </c>
      <c r="F77" s="472" t="s">
        <v>502</v>
      </c>
      <c r="G77" s="472"/>
      <c r="H77" s="473" t="s">
        <v>342</v>
      </c>
      <c r="J77"/>
    </row>
    <row r="78" spans="2:10" ht="30" x14ac:dyDescent="0.2">
      <c r="B78" s="474" t="s">
        <v>503</v>
      </c>
      <c r="C78" s="474" t="s">
        <v>12</v>
      </c>
      <c r="D78" s="474" t="s">
        <v>12</v>
      </c>
      <c r="E78" s="474" t="s">
        <v>497</v>
      </c>
      <c r="F78" s="474" t="s">
        <v>504</v>
      </c>
      <c r="G78" s="474" t="s">
        <v>505</v>
      </c>
      <c r="H78" s="475" t="s">
        <v>342</v>
      </c>
      <c r="J78"/>
    </row>
    <row r="79" spans="2:10" x14ac:dyDescent="0.2">
      <c r="B79" s="472" t="s">
        <v>506</v>
      </c>
      <c r="C79" s="472" t="s">
        <v>12</v>
      </c>
      <c r="D79" s="472" t="s">
        <v>12</v>
      </c>
      <c r="E79" s="472" t="s">
        <v>497</v>
      </c>
      <c r="F79" s="472" t="s">
        <v>507</v>
      </c>
      <c r="G79" s="472" t="s">
        <v>508</v>
      </c>
      <c r="H79" s="473" t="s">
        <v>342</v>
      </c>
      <c r="J79"/>
    </row>
    <row r="80" spans="2:10" x14ac:dyDescent="0.2">
      <c r="B80" s="474" t="s">
        <v>509</v>
      </c>
      <c r="C80" s="474" t="s">
        <v>12</v>
      </c>
      <c r="D80" s="474" t="s">
        <v>12</v>
      </c>
      <c r="E80" s="474" t="s">
        <v>510</v>
      </c>
      <c r="F80" s="474" t="s">
        <v>390</v>
      </c>
      <c r="G80" s="474"/>
      <c r="H80" s="475" t="s">
        <v>391</v>
      </c>
      <c r="J80"/>
    </row>
    <row r="81" spans="2:10" x14ac:dyDescent="0.2">
      <c r="B81" s="472" t="s">
        <v>511</v>
      </c>
      <c r="C81" s="472" t="s">
        <v>12</v>
      </c>
      <c r="D81" s="472" t="s">
        <v>12</v>
      </c>
      <c r="E81" s="472" t="s">
        <v>510</v>
      </c>
      <c r="F81" s="472" t="s">
        <v>393</v>
      </c>
      <c r="G81" s="472" t="s">
        <v>394</v>
      </c>
      <c r="H81" s="473" t="s">
        <v>391</v>
      </c>
      <c r="J81"/>
    </row>
    <row r="82" spans="2:10" x14ac:dyDescent="0.2">
      <c r="B82" s="474" t="s">
        <v>512</v>
      </c>
      <c r="C82" s="474" t="s">
        <v>12</v>
      </c>
      <c r="D82" s="474" t="s">
        <v>12</v>
      </c>
      <c r="E82" s="474" t="s">
        <v>510</v>
      </c>
      <c r="F82" s="474" t="s">
        <v>396</v>
      </c>
      <c r="G82" s="474"/>
      <c r="H82" s="475" t="s">
        <v>391</v>
      </c>
      <c r="J82"/>
    </row>
    <row r="83" spans="2:10" x14ac:dyDescent="0.2">
      <c r="B83" s="472" t="s">
        <v>513</v>
      </c>
      <c r="C83" s="472" t="s">
        <v>12</v>
      </c>
      <c r="D83" s="472" t="s">
        <v>12</v>
      </c>
      <c r="E83" s="472" t="s">
        <v>510</v>
      </c>
      <c r="F83" s="472" t="s">
        <v>514</v>
      </c>
      <c r="G83" s="472"/>
      <c r="H83" s="473" t="s">
        <v>391</v>
      </c>
      <c r="J83"/>
    </row>
    <row r="84" spans="2:10" x14ac:dyDescent="0.2">
      <c r="B84" s="474" t="s">
        <v>515</v>
      </c>
      <c r="C84" s="474" t="s">
        <v>12</v>
      </c>
      <c r="D84" s="474" t="s">
        <v>12</v>
      </c>
      <c r="E84" s="474" t="s">
        <v>510</v>
      </c>
      <c r="F84" s="474" t="s">
        <v>516</v>
      </c>
      <c r="G84" s="474"/>
      <c r="H84" s="475" t="s">
        <v>391</v>
      </c>
      <c r="J84"/>
    </row>
    <row r="85" spans="2:10" x14ac:dyDescent="0.2">
      <c r="B85" s="472" t="s">
        <v>517</v>
      </c>
      <c r="C85" s="472" t="s">
        <v>12</v>
      </c>
      <c r="D85" s="472" t="s">
        <v>12</v>
      </c>
      <c r="E85" s="472" t="s">
        <v>510</v>
      </c>
      <c r="F85" s="472" t="s">
        <v>518</v>
      </c>
      <c r="G85" s="472"/>
      <c r="H85" s="473" t="s">
        <v>391</v>
      </c>
      <c r="J85"/>
    </row>
    <row r="86" spans="2:10" x14ac:dyDescent="0.2">
      <c r="B86" s="474" t="s">
        <v>519</v>
      </c>
      <c r="C86" s="474" t="s">
        <v>12</v>
      </c>
      <c r="D86" s="474" t="s">
        <v>9</v>
      </c>
      <c r="E86" s="474" t="s">
        <v>520</v>
      </c>
      <c r="F86" s="474" t="s">
        <v>521</v>
      </c>
      <c r="G86" s="474" t="s">
        <v>522</v>
      </c>
      <c r="H86" s="475" t="s">
        <v>391</v>
      </c>
      <c r="J86"/>
    </row>
    <row r="87" spans="2:10" ht="30" x14ac:dyDescent="0.2">
      <c r="B87" s="472" t="s">
        <v>523</v>
      </c>
      <c r="C87" s="472" t="s">
        <v>12</v>
      </c>
      <c r="D87" s="472" t="s">
        <v>9</v>
      </c>
      <c r="E87" s="472" t="s">
        <v>520</v>
      </c>
      <c r="F87" s="472" t="s">
        <v>524</v>
      </c>
      <c r="G87" s="472" t="s">
        <v>525</v>
      </c>
      <c r="H87" s="473" t="s">
        <v>391</v>
      </c>
      <c r="J87"/>
    </row>
    <row r="88" spans="2:10" x14ac:dyDescent="0.2">
      <c r="B88" s="474" t="s">
        <v>526</v>
      </c>
      <c r="C88" s="474" t="s">
        <v>12</v>
      </c>
      <c r="D88" s="474" t="s">
        <v>9</v>
      </c>
      <c r="E88" s="474" t="s">
        <v>520</v>
      </c>
      <c r="F88" s="474" t="s">
        <v>527</v>
      </c>
      <c r="G88" s="474"/>
      <c r="H88" s="475" t="s">
        <v>391</v>
      </c>
      <c r="J88"/>
    </row>
    <row r="89" spans="2:10" x14ac:dyDescent="0.2">
      <c r="B89" s="472" t="s">
        <v>528</v>
      </c>
      <c r="C89" s="472" t="s">
        <v>529</v>
      </c>
      <c r="D89" s="472" t="s">
        <v>530</v>
      </c>
      <c r="E89" s="472" t="s">
        <v>531</v>
      </c>
      <c r="F89" s="472" t="s">
        <v>532</v>
      </c>
      <c r="G89" s="472"/>
      <c r="H89" s="473" t="s">
        <v>342</v>
      </c>
      <c r="J89"/>
    </row>
    <row r="90" spans="2:10" x14ac:dyDescent="0.2">
      <c r="B90" s="474" t="s">
        <v>533</v>
      </c>
      <c r="C90" s="474" t="s">
        <v>529</v>
      </c>
      <c r="D90" s="474" t="s">
        <v>530</v>
      </c>
      <c r="E90" s="474" t="s">
        <v>531</v>
      </c>
      <c r="F90" s="474" t="s">
        <v>534</v>
      </c>
      <c r="G90" s="474"/>
      <c r="H90" s="475" t="s">
        <v>342</v>
      </c>
      <c r="J90"/>
    </row>
    <row r="91" spans="2:10" x14ac:dyDescent="0.2">
      <c r="B91" s="472" t="s">
        <v>535</v>
      </c>
      <c r="C91" s="472" t="s">
        <v>529</v>
      </c>
      <c r="D91" s="472" t="s">
        <v>530</v>
      </c>
      <c r="E91" s="472" t="s">
        <v>531</v>
      </c>
      <c r="F91" s="472" t="s">
        <v>536</v>
      </c>
      <c r="G91" s="472"/>
      <c r="H91" s="473" t="s">
        <v>342</v>
      </c>
      <c r="J91"/>
    </row>
    <row r="92" spans="2:10" x14ac:dyDescent="0.2">
      <c r="B92" s="474" t="s">
        <v>537</v>
      </c>
      <c r="C92" s="474" t="s">
        <v>529</v>
      </c>
      <c r="D92" s="474" t="s">
        <v>530</v>
      </c>
      <c r="E92" s="474" t="s">
        <v>531</v>
      </c>
      <c r="F92" s="474" t="s">
        <v>538</v>
      </c>
      <c r="G92" s="474"/>
      <c r="H92" s="475" t="s">
        <v>342</v>
      </c>
      <c r="J92"/>
    </row>
    <row r="93" spans="2:10" x14ac:dyDescent="0.2">
      <c r="B93" s="472" t="s">
        <v>539</v>
      </c>
      <c r="C93" s="472" t="s">
        <v>529</v>
      </c>
      <c r="D93" s="472" t="s">
        <v>530</v>
      </c>
      <c r="E93" s="472" t="s">
        <v>531</v>
      </c>
      <c r="F93" s="472" t="s">
        <v>540</v>
      </c>
      <c r="G93" s="472"/>
      <c r="H93" s="473" t="s">
        <v>342</v>
      </c>
      <c r="J93"/>
    </row>
    <row r="94" spans="2:10" x14ac:dyDescent="0.2">
      <c r="B94" s="474" t="s">
        <v>541</v>
      </c>
      <c r="C94" s="474" t="s">
        <v>529</v>
      </c>
      <c r="D94" s="474" t="s">
        <v>530</v>
      </c>
      <c r="E94" s="474" t="s">
        <v>531</v>
      </c>
      <c r="F94" s="474" t="s">
        <v>542</v>
      </c>
      <c r="G94" s="474" t="s">
        <v>543</v>
      </c>
      <c r="H94" s="475" t="s">
        <v>342</v>
      </c>
      <c r="J94"/>
    </row>
    <row r="95" spans="2:10" x14ac:dyDescent="0.2">
      <c r="B95" s="472" t="s">
        <v>544</v>
      </c>
      <c r="C95" s="472" t="s">
        <v>529</v>
      </c>
      <c r="D95" s="472" t="s">
        <v>530</v>
      </c>
      <c r="E95" s="472" t="s">
        <v>531</v>
      </c>
      <c r="F95" s="472" t="s">
        <v>545</v>
      </c>
      <c r="G95" s="472" t="s">
        <v>543</v>
      </c>
      <c r="H95" s="473" t="s">
        <v>342</v>
      </c>
      <c r="J95"/>
    </row>
    <row r="96" spans="2:10" x14ac:dyDescent="0.2">
      <c r="B96" s="474" t="s">
        <v>546</v>
      </c>
      <c r="C96" s="474" t="s">
        <v>529</v>
      </c>
      <c r="D96" s="474" t="s">
        <v>530</v>
      </c>
      <c r="E96" s="474" t="s">
        <v>531</v>
      </c>
      <c r="F96" s="474" t="s">
        <v>547</v>
      </c>
      <c r="G96" s="474" t="s">
        <v>543</v>
      </c>
      <c r="H96" s="475" t="s">
        <v>342</v>
      </c>
      <c r="J96"/>
    </row>
    <row r="97" spans="2:10" ht="30" x14ac:dyDescent="0.2">
      <c r="B97" s="472" t="s">
        <v>548</v>
      </c>
      <c r="C97" s="472" t="s">
        <v>529</v>
      </c>
      <c r="D97" s="472" t="s">
        <v>530</v>
      </c>
      <c r="E97" s="472" t="s">
        <v>531</v>
      </c>
      <c r="F97" s="472" t="s">
        <v>549</v>
      </c>
      <c r="G97" s="472" t="s">
        <v>550</v>
      </c>
      <c r="H97" s="473" t="s">
        <v>342</v>
      </c>
      <c r="J97"/>
    </row>
    <row r="98" spans="2:10" x14ac:dyDescent="0.2">
      <c r="B98" s="474" t="s">
        <v>551</v>
      </c>
      <c r="C98" s="474" t="s">
        <v>529</v>
      </c>
      <c r="D98" s="474" t="s">
        <v>530</v>
      </c>
      <c r="E98" s="474" t="s">
        <v>531</v>
      </c>
      <c r="F98" s="474" t="s">
        <v>552</v>
      </c>
      <c r="G98" s="474" t="s">
        <v>553</v>
      </c>
      <c r="H98" s="475" t="s">
        <v>342</v>
      </c>
      <c r="J98"/>
    </row>
    <row r="99" spans="2:10" x14ac:dyDescent="0.2">
      <c r="B99" s="472" t="s">
        <v>554</v>
      </c>
      <c r="C99" s="472" t="s">
        <v>529</v>
      </c>
      <c r="D99" s="472" t="s">
        <v>530</v>
      </c>
      <c r="E99" s="472" t="s">
        <v>555</v>
      </c>
      <c r="F99" s="472" t="s">
        <v>556</v>
      </c>
      <c r="G99" s="472" t="s">
        <v>557</v>
      </c>
      <c r="H99" s="473" t="s">
        <v>342</v>
      </c>
      <c r="J99"/>
    </row>
    <row r="100" spans="2:10" x14ac:dyDescent="0.2">
      <c r="B100" s="474" t="s">
        <v>558</v>
      </c>
      <c r="C100" s="474" t="s">
        <v>529</v>
      </c>
      <c r="D100" s="474" t="s">
        <v>530</v>
      </c>
      <c r="E100" s="474" t="s">
        <v>555</v>
      </c>
      <c r="F100" s="474" t="s">
        <v>559</v>
      </c>
      <c r="G100" s="474" t="s">
        <v>557</v>
      </c>
      <c r="H100" s="475" t="s">
        <v>342</v>
      </c>
      <c r="J100"/>
    </row>
    <row r="101" spans="2:10" x14ac:dyDescent="0.2">
      <c r="B101" s="472" t="s">
        <v>560</v>
      </c>
      <c r="C101" s="472" t="s">
        <v>529</v>
      </c>
      <c r="D101" s="472" t="s">
        <v>530</v>
      </c>
      <c r="E101" s="472" t="s">
        <v>555</v>
      </c>
      <c r="F101" s="472" t="s">
        <v>561</v>
      </c>
      <c r="G101" s="472" t="s">
        <v>562</v>
      </c>
      <c r="H101" s="473" t="s">
        <v>342</v>
      </c>
      <c r="J101"/>
    </row>
    <row r="102" spans="2:10" x14ac:dyDescent="0.2">
      <c r="B102" s="474" t="s">
        <v>563</v>
      </c>
      <c r="C102" s="474" t="s">
        <v>529</v>
      </c>
      <c r="D102" s="474" t="s">
        <v>530</v>
      </c>
      <c r="E102" s="474" t="s">
        <v>555</v>
      </c>
      <c r="F102" s="474" t="s">
        <v>564</v>
      </c>
      <c r="G102" s="474" t="s">
        <v>562</v>
      </c>
      <c r="H102" s="475" t="s">
        <v>342</v>
      </c>
      <c r="J102"/>
    </row>
    <row r="103" spans="2:10" x14ac:dyDescent="0.2">
      <c r="B103" s="472" t="s">
        <v>565</v>
      </c>
      <c r="C103" s="472" t="s">
        <v>529</v>
      </c>
      <c r="D103" s="472" t="s">
        <v>530</v>
      </c>
      <c r="E103" s="472" t="s">
        <v>555</v>
      </c>
      <c r="F103" s="472" t="s">
        <v>566</v>
      </c>
      <c r="G103" s="472" t="s">
        <v>567</v>
      </c>
      <c r="H103" s="473" t="s">
        <v>342</v>
      </c>
      <c r="J103"/>
    </row>
    <row r="104" spans="2:10" x14ac:dyDescent="0.2">
      <c r="B104" s="474" t="s">
        <v>568</v>
      </c>
      <c r="C104" s="474" t="s">
        <v>529</v>
      </c>
      <c r="D104" s="474" t="s">
        <v>530</v>
      </c>
      <c r="E104" s="474" t="s">
        <v>555</v>
      </c>
      <c r="F104" s="474" t="s">
        <v>569</v>
      </c>
      <c r="G104" s="474" t="s">
        <v>570</v>
      </c>
      <c r="H104" s="475" t="s">
        <v>342</v>
      </c>
      <c r="J104"/>
    </row>
    <row r="105" spans="2:10" x14ac:dyDescent="0.2">
      <c r="B105" s="472" t="s">
        <v>571</v>
      </c>
      <c r="C105" s="472" t="s">
        <v>529</v>
      </c>
      <c r="D105" s="472" t="s">
        <v>530</v>
      </c>
      <c r="E105" s="472" t="s">
        <v>572</v>
      </c>
      <c r="F105" s="472" t="s">
        <v>573</v>
      </c>
      <c r="G105" s="472"/>
      <c r="H105" s="473" t="s">
        <v>342</v>
      </c>
      <c r="J105"/>
    </row>
    <row r="106" spans="2:10" x14ac:dyDescent="0.2">
      <c r="B106" s="474" t="s">
        <v>574</v>
      </c>
      <c r="C106" s="474" t="s">
        <v>529</v>
      </c>
      <c r="D106" s="474" t="s">
        <v>530</v>
      </c>
      <c r="E106" s="474" t="s">
        <v>572</v>
      </c>
      <c r="F106" s="474" t="s">
        <v>575</v>
      </c>
      <c r="G106" s="474"/>
      <c r="H106" s="475" t="s">
        <v>342</v>
      </c>
      <c r="J106"/>
    </row>
    <row r="107" spans="2:10" x14ac:dyDescent="0.2">
      <c r="B107" s="472" t="s">
        <v>576</v>
      </c>
      <c r="C107" s="472" t="s">
        <v>529</v>
      </c>
      <c r="D107" s="472" t="s">
        <v>530</v>
      </c>
      <c r="E107" s="472" t="s">
        <v>572</v>
      </c>
      <c r="F107" s="472" t="s">
        <v>577</v>
      </c>
      <c r="G107" s="472"/>
      <c r="H107" s="473" t="s">
        <v>342</v>
      </c>
      <c r="J107"/>
    </row>
    <row r="108" spans="2:10" x14ac:dyDescent="0.2">
      <c r="B108" s="474" t="s">
        <v>578</v>
      </c>
      <c r="C108" s="474" t="s">
        <v>529</v>
      </c>
      <c r="D108" s="474" t="s">
        <v>530</v>
      </c>
      <c r="E108" s="474" t="s">
        <v>572</v>
      </c>
      <c r="F108" s="474" t="s">
        <v>579</v>
      </c>
      <c r="G108" s="474"/>
      <c r="H108" s="475" t="s">
        <v>342</v>
      </c>
      <c r="J108"/>
    </row>
    <row r="109" spans="2:10" x14ac:dyDescent="0.2">
      <c r="B109" s="472" t="s">
        <v>580</v>
      </c>
      <c r="C109" s="472" t="s">
        <v>529</v>
      </c>
      <c r="D109" s="472" t="s">
        <v>530</v>
      </c>
      <c r="E109" s="472" t="s">
        <v>572</v>
      </c>
      <c r="F109" s="472" t="s">
        <v>581</v>
      </c>
      <c r="G109" s="472"/>
      <c r="H109" s="473" t="s">
        <v>342</v>
      </c>
      <c r="J109"/>
    </row>
    <row r="110" spans="2:10" x14ac:dyDescent="0.2">
      <c r="B110" s="474" t="s">
        <v>582</v>
      </c>
      <c r="C110" s="474" t="s">
        <v>529</v>
      </c>
      <c r="D110" s="474" t="s">
        <v>530</v>
      </c>
      <c r="E110" s="474" t="s">
        <v>572</v>
      </c>
      <c r="F110" s="474" t="s">
        <v>583</v>
      </c>
      <c r="G110" s="474" t="s">
        <v>584</v>
      </c>
      <c r="H110" s="475" t="s">
        <v>342</v>
      </c>
      <c r="J110"/>
    </row>
    <row r="111" spans="2:10" x14ac:dyDescent="0.2">
      <c r="B111" s="472" t="s">
        <v>585</v>
      </c>
      <c r="C111" s="472" t="s">
        <v>529</v>
      </c>
      <c r="D111" s="472" t="s">
        <v>530</v>
      </c>
      <c r="E111" s="472" t="s">
        <v>572</v>
      </c>
      <c r="F111" s="472" t="s">
        <v>586</v>
      </c>
      <c r="G111" s="472"/>
      <c r="H111" s="473" t="s">
        <v>342</v>
      </c>
      <c r="J111"/>
    </row>
    <row r="112" spans="2:10" x14ac:dyDescent="0.2">
      <c r="B112" s="474" t="s">
        <v>587</v>
      </c>
      <c r="C112" s="474" t="s">
        <v>529</v>
      </c>
      <c r="D112" s="474" t="s">
        <v>530</v>
      </c>
      <c r="E112" s="474" t="s">
        <v>572</v>
      </c>
      <c r="F112" s="474" t="s">
        <v>588</v>
      </c>
      <c r="G112" s="474"/>
      <c r="H112" s="475" t="s">
        <v>342</v>
      </c>
      <c r="J112"/>
    </row>
    <row r="113" spans="2:10" x14ac:dyDescent="0.2">
      <c r="B113" s="472" t="s">
        <v>589</v>
      </c>
      <c r="C113" s="472" t="s">
        <v>529</v>
      </c>
      <c r="D113" s="472" t="s">
        <v>530</v>
      </c>
      <c r="E113" s="472" t="s">
        <v>572</v>
      </c>
      <c r="F113" s="472" t="s">
        <v>590</v>
      </c>
      <c r="G113" s="472"/>
      <c r="H113" s="473" t="s">
        <v>342</v>
      </c>
      <c r="J113"/>
    </row>
    <row r="114" spans="2:10" x14ac:dyDescent="0.2">
      <c r="B114" s="474" t="s">
        <v>591</v>
      </c>
      <c r="C114" s="474" t="s">
        <v>529</v>
      </c>
      <c r="D114" s="474" t="s">
        <v>530</v>
      </c>
      <c r="E114" s="474" t="s">
        <v>572</v>
      </c>
      <c r="F114" s="474" t="s">
        <v>592</v>
      </c>
      <c r="G114" s="474"/>
      <c r="H114" s="475" t="s">
        <v>342</v>
      </c>
      <c r="J114"/>
    </row>
    <row r="115" spans="2:10" x14ac:dyDescent="0.2">
      <c r="B115" s="472" t="s">
        <v>593</v>
      </c>
      <c r="C115" s="472" t="s">
        <v>529</v>
      </c>
      <c r="D115" s="472" t="s">
        <v>530</v>
      </c>
      <c r="E115" s="472" t="s">
        <v>572</v>
      </c>
      <c r="F115" s="472" t="s">
        <v>594</v>
      </c>
      <c r="G115" s="472" t="s">
        <v>595</v>
      </c>
      <c r="H115" s="473" t="s">
        <v>342</v>
      </c>
      <c r="J115"/>
    </row>
    <row r="116" spans="2:10" x14ac:dyDescent="0.2">
      <c r="B116" s="474" t="s">
        <v>596</v>
      </c>
      <c r="C116" s="474" t="s">
        <v>529</v>
      </c>
      <c r="D116" s="474" t="s">
        <v>530</v>
      </c>
      <c r="E116" s="474" t="s">
        <v>597</v>
      </c>
      <c r="F116" s="474" t="s">
        <v>598</v>
      </c>
      <c r="G116" s="474"/>
      <c r="H116" s="475" t="s">
        <v>342</v>
      </c>
      <c r="J116"/>
    </row>
    <row r="117" spans="2:10" x14ac:dyDescent="0.2">
      <c r="B117" s="472" t="s">
        <v>599</v>
      </c>
      <c r="C117" s="472" t="s">
        <v>529</v>
      </c>
      <c r="D117" s="472" t="s">
        <v>530</v>
      </c>
      <c r="E117" s="472" t="s">
        <v>597</v>
      </c>
      <c r="F117" s="472" t="s">
        <v>600</v>
      </c>
      <c r="G117" s="472"/>
      <c r="H117" s="473" t="s">
        <v>342</v>
      </c>
      <c r="J117"/>
    </row>
    <row r="118" spans="2:10" x14ac:dyDescent="0.2">
      <c r="B118" s="474" t="s">
        <v>601</v>
      </c>
      <c r="C118" s="474" t="s">
        <v>529</v>
      </c>
      <c r="D118" s="474" t="s">
        <v>530</v>
      </c>
      <c r="E118" s="474" t="s">
        <v>597</v>
      </c>
      <c r="F118" s="474" t="s">
        <v>602</v>
      </c>
      <c r="G118" s="474"/>
      <c r="H118" s="475" t="s">
        <v>342</v>
      </c>
      <c r="J118"/>
    </row>
    <row r="119" spans="2:10" x14ac:dyDescent="0.2">
      <c r="B119" s="472" t="s">
        <v>603</v>
      </c>
      <c r="C119" s="472" t="s">
        <v>529</v>
      </c>
      <c r="D119" s="472" t="s">
        <v>530</v>
      </c>
      <c r="E119" s="472" t="s">
        <v>604</v>
      </c>
      <c r="F119" s="472" t="s">
        <v>605</v>
      </c>
      <c r="G119" s="472"/>
      <c r="H119" s="473" t="s">
        <v>342</v>
      </c>
      <c r="J119"/>
    </row>
    <row r="120" spans="2:10" x14ac:dyDescent="0.2">
      <c r="B120" s="474" t="s">
        <v>606</v>
      </c>
      <c r="C120" s="474" t="s">
        <v>529</v>
      </c>
      <c r="D120" s="474" t="s">
        <v>530</v>
      </c>
      <c r="E120" s="474" t="s">
        <v>604</v>
      </c>
      <c r="F120" s="474" t="s">
        <v>607</v>
      </c>
      <c r="G120" s="474"/>
      <c r="H120" s="475" t="s">
        <v>342</v>
      </c>
      <c r="J120"/>
    </row>
    <row r="121" spans="2:10" x14ac:dyDescent="0.2">
      <c r="B121" s="472" t="s">
        <v>608</v>
      </c>
      <c r="C121" s="472" t="s">
        <v>529</v>
      </c>
      <c r="D121" s="472" t="s">
        <v>530</v>
      </c>
      <c r="E121" s="472" t="s">
        <v>609</v>
      </c>
      <c r="F121" s="472" t="s">
        <v>610</v>
      </c>
      <c r="G121" s="472" t="s">
        <v>611</v>
      </c>
      <c r="H121" s="473" t="s">
        <v>342</v>
      </c>
      <c r="J121"/>
    </row>
    <row r="122" spans="2:10" x14ac:dyDescent="0.2">
      <c r="B122" s="474" t="s">
        <v>612</v>
      </c>
      <c r="C122" s="474" t="s">
        <v>529</v>
      </c>
      <c r="D122" s="474" t="s">
        <v>530</v>
      </c>
      <c r="E122" s="474" t="s">
        <v>609</v>
      </c>
      <c r="F122" s="474" t="s">
        <v>613</v>
      </c>
      <c r="G122" s="474" t="s">
        <v>614</v>
      </c>
      <c r="H122" s="475" t="s">
        <v>342</v>
      </c>
      <c r="J122"/>
    </row>
    <row r="123" spans="2:10" x14ac:dyDescent="0.2">
      <c r="B123" s="472" t="s">
        <v>615</v>
      </c>
      <c r="C123" s="472" t="s">
        <v>529</v>
      </c>
      <c r="D123" s="472" t="s">
        <v>530</v>
      </c>
      <c r="E123" s="472" t="s">
        <v>609</v>
      </c>
      <c r="F123" s="472" t="s">
        <v>616</v>
      </c>
      <c r="G123" s="472" t="s">
        <v>611</v>
      </c>
      <c r="H123" s="473" t="s">
        <v>342</v>
      </c>
      <c r="J123"/>
    </row>
    <row r="124" spans="2:10" x14ac:dyDescent="0.2">
      <c r="B124" s="474" t="s">
        <v>617</v>
      </c>
      <c r="C124" s="474" t="s">
        <v>529</v>
      </c>
      <c r="D124" s="474" t="s">
        <v>530</v>
      </c>
      <c r="E124" s="474" t="s">
        <v>609</v>
      </c>
      <c r="F124" s="474" t="s">
        <v>618</v>
      </c>
      <c r="G124" s="474" t="s">
        <v>619</v>
      </c>
      <c r="H124" s="475" t="s">
        <v>342</v>
      </c>
      <c r="J124"/>
    </row>
    <row r="125" spans="2:10" x14ac:dyDescent="0.2">
      <c r="B125" s="472" t="s">
        <v>620</v>
      </c>
      <c r="C125" s="472" t="s">
        <v>529</v>
      </c>
      <c r="D125" s="472" t="s">
        <v>621</v>
      </c>
      <c r="E125" s="472" t="s">
        <v>622</v>
      </c>
      <c r="F125" s="472" t="s">
        <v>623</v>
      </c>
      <c r="G125" s="472"/>
      <c r="H125" s="473" t="s">
        <v>342</v>
      </c>
      <c r="J125"/>
    </row>
    <row r="126" spans="2:10" x14ac:dyDescent="0.2">
      <c r="B126" s="474" t="s">
        <v>624</v>
      </c>
      <c r="C126" s="474" t="s">
        <v>529</v>
      </c>
      <c r="D126" s="474" t="s">
        <v>621</v>
      </c>
      <c r="E126" s="474" t="s">
        <v>622</v>
      </c>
      <c r="F126" s="474" t="s">
        <v>625</v>
      </c>
      <c r="G126" s="474"/>
      <c r="H126" s="475" t="s">
        <v>342</v>
      </c>
      <c r="J126"/>
    </row>
    <row r="127" spans="2:10" x14ac:dyDescent="0.2">
      <c r="B127" s="472" t="s">
        <v>626</v>
      </c>
      <c r="C127" s="472" t="s">
        <v>529</v>
      </c>
      <c r="D127" s="472" t="s">
        <v>621</v>
      </c>
      <c r="E127" s="472" t="s">
        <v>627</v>
      </c>
      <c r="F127" s="472" t="s">
        <v>628</v>
      </c>
      <c r="G127" s="472" t="s">
        <v>629</v>
      </c>
      <c r="H127" s="473" t="s">
        <v>342</v>
      </c>
      <c r="J127"/>
    </row>
    <row r="128" spans="2:10" x14ac:dyDescent="0.2">
      <c r="B128" s="474" t="s">
        <v>630</v>
      </c>
      <c r="C128" s="474" t="s">
        <v>529</v>
      </c>
      <c r="D128" s="474" t="s">
        <v>621</v>
      </c>
      <c r="E128" s="474" t="s">
        <v>627</v>
      </c>
      <c r="F128" s="474" t="s">
        <v>631</v>
      </c>
      <c r="G128" s="474" t="s">
        <v>629</v>
      </c>
      <c r="H128" s="475" t="s">
        <v>342</v>
      </c>
      <c r="J128"/>
    </row>
    <row r="129" spans="2:10" x14ac:dyDescent="0.2">
      <c r="B129" s="472" t="s">
        <v>632</v>
      </c>
      <c r="C129" s="472" t="s">
        <v>529</v>
      </c>
      <c r="D129" s="472" t="s">
        <v>621</v>
      </c>
      <c r="E129" s="472" t="s">
        <v>633</v>
      </c>
      <c r="F129" s="472" t="s">
        <v>634</v>
      </c>
      <c r="G129" s="472" t="s">
        <v>635</v>
      </c>
      <c r="H129" s="473" t="s">
        <v>342</v>
      </c>
      <c r="J129"/>
    </row>
    <row r="130" spans="2:10" x14ac:dyDescent="0.2">
      <c r="B130" s="474" t="s">
        <v>636</v>
      </c>
      <c r="C130" s="474" t="s">
        <v>529</v>
      </c>
      <c r="D130" s="474" t="s">
        <v>621</v>
      </c>
      <c r="E130" s="474" t="s">
        <v>633</v>
      </c>
      <c r="F130" s="474" t="s">
        <v>637</v>
      </c>
      <c r="G130" s="474" t="s">
        <v>638</v>
      </c>
      <c r="H130" s="475" t="s">
        <v>342</v>
      </c>
      <c r="J130"/>
    </row>
    <row r="131" spans="2:10" x14ac:dyDescent="0.2">
      <c r="B131" s="472" t="s">
        <v>639</v>
      </c>
      <c r="C131" s="472" t="s">
        <v>529</v>
      </c>
      <c r="D131" s="472" t="s">
        <v>621</v>
      </c>
      <c r="E131" s="472" t="s">
        <v>633</v>
      </c>
      <c r="F131" s="472" t="s">
        <v>640</v>
      </c>
      <c r="G131" s="472" t="s">
        <v>641</v>
      </c>
      <c r="H131" s="473" t="s">
        <v>342</v>
      </c>
      <c r="J131"/>
    </row>
    <row r="132" spans="2:10" x14ac:dyDescent="0.2">
      <c r="B132" s="474" t="s">
        <v>642</v>
      </c>
      <c r="C132" s="474" t="s">
        <v>529</v>
      </c>
      <c r="D132" s="474" t="s">
        <v>621</v>
      </c>
      <c r="E132" s="474" t="s">
        <v>643</v>
      </c>
      <c r="F132" s="474" t="s">
        <v>644</v>
      </c>
      <c r="G132" s="474" t="s">
        <v>645</v>
      </c>
      <c r="H132" s="475" t="s">
        <v>342</v>
      </c>
      <c r="J132"/>
    </row>
    <row r="133" spans="2:10" x14ac:dyDescent="0.2">
      <c r="B133" s="472" t="s">
        <v>646</v>
      </c>
      <c r="C133" s="472" t="s">
        <v>529</v>
      </c>
      <c r="D133" s="472" t="s">
        <v>621</v>
      </c>
      <c r="E133" s="472" t="s">
        <v>643</v>
      </c>
      <c r="F133" s="472" t="s">
        <v>647</v>
      </c>
      <c r="G133" s="472" t="s">
        <v>645</v>
      </c>
      <c r="H133" s="473" t="s">
        <v>342</v>
      </c>
      <c r="J133"/>
    </row>
    <row r="134" spans="2:10" x14ac:dyDescent="0.2">
      <c r="B134" s="474" t="s">
        <v>648</v>
      </c>
      <c r="C134" s="474" t="s">
        <v>529</v>
      </c>
      <c r="D134" s="474" t="s">
        <v>621</v>
      </c>
      <c r="E134" s="474" t="s">
        <v>643</v>
      </c>
      <c r="F134" s="474" t="s">
        <v>649</v>
      </c>
      <c r="G134" s="474" t="s">
        <v>645</v>
      </c>
      <c r="H134" s="475" t="s">
        <v>342</v>
      </c>
      <c r="J134"/>
    </row>
    <row r="135" spans="2:10" x14ac:dyDescent="0.2">
      <c r="B135" s="472" t="s">
        <v>650</v>
      </c>
      <c r="C135" s="472" t="s">
        <v>529</v>
      </c>
      <c r="D135" s="472" t="s">
        <v>651</v>
      </c>
      <c r="E135" s="472" t="s">
        <v>652</v>
      </c>
      <c r="F135" s="472" t="s">
        <v>653</v>
      </c>
      <c r="G135" s="472" t="s">
        <v>654</v>
      </c>
      <c r="H135" s="473" t="s">
        <v>342</v>
      </c>
      <c r="J135"/>
    </row>
    <row r="136" spans="2:10" x14ac:dyDescent="0.2">
      <c r="B136" s="474" t="s">
        <v>655</v>
      </c>
      <c r="C136" s="474" t="s">
        <v>529</v>
      </c>
      <c r="D136" s="474" t="s">
        <v>651</v>
      </c>
      <c r="E136" s="474" t="s">
        <v>652</v>
      </c>
      <c r="F136" s="474" t="s">
        <v>656</v>
      </c>
      <c r="G136" s="474" t="s">
        <v>654</v>
      </c>
      <c r="H136" s="475" t="s">
        <v>342</v>
      </c>
      <c r="J136"/>
    </row>
    <row r="137" spans="2:10" x14ac:dyDescent="0.2">
      <c r="B137" s="472" t="s">
        <v>657</v>
      </c>
      <c r="C137" s="472" t="s">
        <v>529</v>
      </c>
      <c r="D137" s="472" t="s">
        <v>651</v>
      </c>
      <c r="E137" s="472" t="s">
        <v>652</v>
      </c>
      <c r="F137" s="472" t="s">
        <v>658</v>
      </c>
      <c r="G137" s="472" t="s">
        <v>654</v>
      </c>
      <c r="H137" s="473" t="s">
        <v>342</v>
      </c>
      <c r="J137"/>
    </row>
    <row r="138" spans="2:10" x14ac:dyDescent="0.2">
      <c r="B138" s="474" t="s">
        <v>659</v>
      </c>
      <c r="C138" s="474" t="s">
        <v>529</v>
      </c>
      <c r="D138" s="474" t="s">
        <v>651</v>
      </c>
      <c r="E138" s="474" t="s">
        <v>660</v>
      </c>
      <c r="F138" s="474" t="s">
        <v>661</v>
      </c>
      <c r="G138" s="474"/>
      <c r="H138" s="475" t="s">
        <v>342</v>
      </c>
      <c r="J138"/>
    </row>
    <row r="139" spans="2:10" x14ac:dyDescent="0.2">
      <c r="B139" s="472" t="s">
        <v>662</v>
      </c>
      <c r="C139" s="472" t="s">
        <v>529</v>
      </c>
      <c r="D139" s="472" t="s">
        <v>651</v>
      </c>
      <c r="E139" s="472" t="s">
        <v>660</v>
      </c>
      <c r="F139" s="472" t="s">
        <v>663</v>
      </c>
      <c r="G139" s="472"/>
      <c r="H139" s="473" t="s">
        <v>342</v>
      </c>
      <c r="J139"/>
    </row>
    <row r="140" spans="2:10" x14ac:dyDescent="0.2">
      <c r="B140" s="474" t="s">
        <v>664</v>
      </c>
      <c r="C140" s="474" t="s">
        <v>529</v>
      </c>
      <c r="D140" s="474" t="s">
        <v>651</v>
      </c>
      <c r="E140" s="474" t="s">
        <v>660</v>
      </c>
      <c r="F140" s="474" t="s">
        <v>665</v>
      </c>
      <c r="G140" s="474"/>
      <c r="H140" s="475" t="s">
        <v>342</v>
      </c>
      <c r="J140"/>
    </row>
    <row r="141" spans="2:10" x14ac:dyDescent="0.2">
      <c r="B141" s="472" t="s">
        <v>666</v>
      </c>
      <c r="C141" s="472" t="s">
        <v>529</v>
      </c>
      <c r="D141" s="472" t="s">
        <v>651</v>
      </c>
      <c r="E141" s="472" t="s">
        <v>667</v>
      </c>
      <c r="F141" s="472" t="s">
        <v>668</v>
      </c>
      <c r="G141" s="472"/>
      <c r="H141" s="473" t="s">
        <v>342</v>
      </c>
      <c r="J141"/>
    </row>
    <row r="142" spans="2:10" x14ac:dyDescent="0.2">
      <c r="B142" s="474" t="s">
        <v>669</v>
      </c>
      <c r="C142" s="474" t="s">
        <v>529</v>
      </c>
      <c r="D142" s="474" t="s">
        <v>651</v>
      </c>
      <c r="E142" s="474" t="s">
        <v>667</v>
      </c>
      <c r="F142" s="474" t="s">
        <v>670</v>
      </c>
      <c r="G142" s="474"/>
      <c r="H142" s="475" t="s">
        <v>342</v>
      </c>
      <c r="J142"/>
    </row>
    <row r="143" spans="2:10" x14ac:dyDescent="0.2">
      <c r="B143" s="472" t="s">
        <v>671</v>
      </c>
      <c r="C143" s="472" t="s">
        <v>529</v>
      </c>
      <c r="D143" s="472" t="s">
        <v>651</v>
      </c>
      <c r="E143" s="472" t="s">
        <v>667</v>
      </c>
      <c r="F143" s="472" t="s">
        <v>672</v>
      </c>
      <c r="G143" s="472"/>
      <c r="H143" s="473" t="s">
        <v>342</v>
      </c>
      <c r="J143"/>
    </row>
    <row r="144" spans="2:10" x14ac:dyDescent="0.2">
      <c r="B144" s="474" t="s">
        <v>673</v>
      </c>
      <c r="C144" s="474" t="s">
        <v>529</v>
      </c>
      <c r="D144" s="474" t="s">
        <v>651</v>
      </c>
      <c r="E144" s="474" t="s">
        <v>674</v>
      </c>
      <c r="F144" s="474" t="s">
        <v>675</v>
      </c>
      <c r="G144" s="474" t="s">
        <v>676</v>
      </c>
      <c r="H144" s="475" t="s">
        <v>342</v>
      </c>
      <c r="J144"/>
    </row>
    <row r="145" spans="2:10" x14ac:dyDescent="0.2">
      <c r="B145" s="472" t="s">
        <v>677</v>
      </c>
      <c r="C145" s="472" t="s">
        <v>529</v>
      </c>
      <c r="D145" s="472" t="s">
        <v>651</v>
      </c>
      <c r="E145" s="472" t="s">
        <v>674</v>
      </c>
      <c r="F145" s="472" t="s">
        <v>678</v>
      </c>
      <c r="G145" s="472"/>
      <c r="H145" s="473" t="s">
        <v>342</v>
      </c>
      <c r="J145"/>
    </row>
    <row r="146" spans="2:10" x14ac:dyDescent="0.2">
      <c r="B146" s="474" t="s">
        <v>679</v>
      </c>
      <c r="C146" s="474" t="s">
        <v>529</v>
      </c>
      <c r="D146" s="474" t="s">
        <v>651</v>
      </c>
      <c r="E146" s="474" t="s">
        <v>674</v>
      </c>
      <c r="F146" s="474" t="s">
        <v>680</v>
      </c>
      <c r="G146" s="474"/>
      <c r="H146" s="475" t="s">
        <v>342</v>
      </c>
      <c r="J146"/>
    </row>
    <row r="147" spans="2:10" x14ac:dyDescent="0.2">
      <c r="B147" s="472" t="s">
        <v>681</v>
      </c>
      <c r="C147" s="472" t="s">
        <v>529</v>
      </c>
      <c r="D147" s="472" t="s">
        <v>651</v>
      </c>
      <c r="E147" s="472" t="s">
        <v>674</v>
      </c>
      <c r="F147" s="472" t="s">
        <v>682</v>
      </c>
      <c r="G147" s="472"/>
      <c r="H147" s="473" t="s">
        <v>342</v>
      </c>
      <c r="J147"/>
    </row>
    <row r="148" spans="2:10" ht="30" x14ac:dyDescent="0.2">
      <c r="B148" s="474" t="s">
        <v>683</v>
      </c>
      <c r="C148" s="474" t="s">
        <v>529</v>
      </c>
      <c r="D148" s="474" t="s">
        <v>651</v>
      </c>
      <c r="E148" s="474" t="s">
        <v>684</v>
      </c>
      <c r="F148" s="474" t="s">
        <v>685</v>
      </c>
      <c r="G148" s="474" t="s">
        <v>686</v>
      </c>
      <c r="H148" s="475" t="s">
        <v>342</v>
      </c>
      <c r="J148"/>
    </row>
    <row r="149" spans="2:10" ht="30" x14ac:dyDescent="0.2">
      <c r="B149" s="472" t="s">
        <v>687</v>
      </c>
      <c r="C149" s="472" t="s">
        <v>529</v>
      </c>
      <c r="D149" s="472" t="s">
        <v>651</v>
      </c>
      <c r="E149" s="472" t="s">
        <v>684</v>
      </c>
      <c r="F149" s="472" t="s">
        <v>688</v>
      </c>
      <c r="G149" s="472" t="s">
        <v>689</v>
      </c>
      <c r="H149" s="473" t="s">
        <v>342</v>
      </c>
      <c r="J149"/>
    </row>
    <row r="150" spans="2:10" x14ac:dyDescent="0.2">
      <c r="B150" s="474" t="s">
        <v>690</v>
      </c>
      <c r="C150" s="474" t="s">
        <v>529</v>
      </c>
      <c r="D150" s="474" t="s">
        <v>651</v>
      </c>
      <c r="E150" s="474" t="s">
        <v>684</v>
      </c>
      <c r="F150" s="474" t="s">
        <v>691</v>
      </c>
      <c r="G150" s="474"/>
      <c r="H150" s="475" t="s">
        <v>342</v>
      </c>
      <c r="J150"/>
    </row>
    <row r="151" spans="2:10" x14ac:dyDescent="0.2">
      <c r="B151" s="472" t="s">
        <v>692</v>
      </c>
      <c r="C151" s="472" t="s">
        <v>529</v>
      </c>
      <c r="D151" s="472" t="s">
        <v>651</v>
      </c>
      <c r="E151" s="472" t="s">
        <v>684</v>
      </c>
      <c r="F151" s="472" t="s">
        <v>693</v>
      </c>
      <c r="G151" s="472"/>
      <c r="H151" s="473" t="s">
        <v>342</v>
      </c>
      <c r="J151"/>
    </row>
    <row r="152" spans="2:10" x14ac:dyDescent="0.2">
      <c r="B152" s="474" t="s">
        <v>694</v>
      </c>
      <c r="C152" s="474" t="s">
        <v>529</v>
      </c>
      <c r="D152" s="474" t="s">
        <v>651</v>
      </c>
      <c r="E152" s="474" t="s">
        <v>684</v>
      </c>
      <c r="F152" s="474" t="s">
        <v>695</v>
      </c>
      <c r="G152" s="474"/>
      <c r="H152" s="475" t="s">
        <v>342</v>
      </c>
      <c r="J152"/>
    </row>
    <row r="153" spans="2:10" x14ac:dyDescent="0.2">
      <c r="B153" s="472" t="s">
        <v>696</v>
      </c>
      <c r="C153" s="472" t="s">
        <v>529</v>
      </c>
      <c r="D153" s="472" t="s">
        <v>651</v>
      </c>
      <c r="E153" s="472" t="s">
        <v>684</v>
      </c>
      <c r="F153" s="472" t="s">
        <v>697</v>
      </c>
      <c r="G153" s="472"/>
      <c r="H153" s="473" t="s">
        <v>342</v>
      </c>
      <c r="J153"/>
    </row>
    <row r="154" spans="2:10" x14ac:dyDescent="0.2">
      <c r="B154" s="474" t="s">
        <v>698</v>
      </c>
      <c r="C154" s="474" t="s">
        <v>529</v>
      </c>
      <c r="D154" s="474" t="s">
        <v>651</v>
      </c>
      <c r="E154" s="474" t="s">
        <v>699</v>
      </c>
      <c r="F154" s="474" t="s">
        <v>700</v>
      </c>
      <c r="G154" s="474"/>
      <c r="H154" s="475" t="s">
        <v>342</v>
      </c>
      <c r="J154"/>
    </row>
    <row r="155" spans="2:10" x14ac:dyDescent="0.2">
      <c r="B155" s="472" t="s">
        <v>701</v>
      </c>
      <c r="C155" s="472" t="s">
        <v>529</v>
      </c>
      <c r="D155" s="472" t="s">
        <v>651</v>
      </c>
      <c r="E155" s="472" t="s">
        <v>699</v>
      </c>
      <c r="F155" s="472" t="s">
        <v>702</v>
      </c>
      <c r="G155" s="472"/>
      <c r="H155" s="473" t="s">
        <v>342</v>
      </c>
      <c r="J155"/>
    </row>
    <row r="156" spans="2:10" x14ac:dyDescent="0.2">
      <c r="B156" s="474" t="s">
        <v>703</v>
      </c>
      <c r="C156" s="474" t="s">
        <v>529</v>
      </c>
      <c r="D156" s="474" t="s">
        <v>651</v>
      </c>
      <c r="E156" s="474" t="s">
        <v>699</v>
      </c>
      <c r="F156" s="474" t="s">
        <v>704</v>
      </c>
      <c r="G156" s="474"/>
      <c r="H156" s="475" t="s">
        <v>342</v>
      </c>
      <c r="J156"/>
    </row>
    <row r="157" spans="2:10" x14ac:dyDescent="0.2">
      <c r="B157" s="472" t="s">
        <v>705</v>
      </c>
      <c r="C157" s="472" t="s">
        <v>529</v>
      </c>
      <c r="D157" s="472" t="s">
        <v>651</v>
      </c>
      <c r="E157" s="472" t="s">
        <v>699</v>
      </c>
      <c r="F157" s="472" t="s">
        <v>706</v>
      </c>
      <c r="G157" s="472" t="s">
        <v>611</v>
      </c>
      <c r="H157" s="473" t="s">
        <v>342</v>
      </c>
      <c r="J157"/>
    </row>
    <row r="158" spans="2:10" x14ac:dyDescent="0.2">
      <c r="B158" s="474" t="s">
        <v>707</v>
      </c>
      <c r="C158" s="474" t="s">
        <v>529</v>
      </c>
      <c r="D158" s="474" t="s">
        <v>651</v>
      </c>
      <c r="E158" s="474" t="s">
        <v>699</v>
      </c>
      <c r="F158" s="474" t="s">
        <v>708</v>
      </c>
      <c r="G158" s="474"/>
      <c r="H158" s="475" t="s">
        <v>342</v>
      </c>
      <c r="J158"/>
    </row>
    <row r="159" spans="2:10" x14ac:dyDescent="0.2">
      <c r="B159" s="472" t="s">
        <v>709</v>
      </c>
      <c r="C159" s="472" t="s">
        <v>529</v>
      </c>
      <c r="D159" s="472" t="s">
        <v>651</v>
      </c>
      <c r="E159" s="472" t="s">
        <v>699</v>
      </c>
      <c r="F159" s="472" t="s">
        <v>710</v>
      </c>
      <c r="G159" s="472"/>
      <c r="H159" s="473" t="s">
        <v>342</v>
      </c>
      <c r="J159"/>
    </row>
    <row r="160" spans="2:10" x14ac:dyDescent="0.2">
      <c r="B160" s="474" t="s">
        <v>711</v>
      </c>
      <c r="C160" s="474" t="s">
        <v>529</v>
      </c>
      <c r="D160" s="474" t="s">
        <v>651</v>
      </c>
      <c r="E160" s="474" t="s">
        <v>699</v>
      </c>
      <c r="F160" s="474" t="s">
        <v>712</v>
      </c>
      <c r="G160" s="474"/>
      <c r="H160" s="475" t="s">
        <v>342</v>
      </c>
      <c r="J160"/>
    </row>
    <row r="161" spans="2:10" x14ac:dyDescent="0.2">
      <c r="B161" s="472" t="s">
        <v>713</v>
      </c>
      <c r="C161" s="472" t="s">
        <v>529</v>
      </c>
      <c r="D161" s="472" t="s">
        <v>651</v>
      </c>
      <c r="E161" s="472" t="s">
        <v>714</v>
      </c>
      <c r="F161" s="472" t="s">
        <v>715</v>
      </c>
      <c r="G161" s="472"/>
      <c r="H161" s="473" t="s">
        <v>716</v>
      </c>
      <c r="J161"/>
    </row>
    <row r="162" spans="2:10" x14ac:dyDescent="0.2">
      <c r="B162" s="474" t="s">
        <v>717</v>
      </c>
      <c r="C162" s="474" t="s">
        <v>529</v>
      </c>
      <c r="D162" s="474" t="s">
        <v>651</v>
      </c>
      <c r="E162" s="474" t="s">
        <v>714</v>
      </c>
      <c r="F162" s="474" t="s">
        <v>718</v>
      </c>
      <c r="G162" s="474"/>
      <c r="H162" s="475" t="s">
        <v>716</v>
      </c>
      <c r="J162"/>
    </row>
    <row r="163" spans="2:10" x14ac:dyDescent="0.2">
      <c r="B163" s="472" t="s">
        <v>719</v>
      </c>
      <c r="C163" s="472" t="s">
        <v>529</v>
      </c>
      <c r="D163" s="472" t="s">
        <v>651</v>
      </c>
      <c r="E163" s="472" t="s">
        <v>720</v>
      </c>
      <c r="F163" s="472" t="s">
        <v>721</v>
      </c>
      <c r="G163" s="472" t="s">
        <v>722</v>
      </c>
      <c r="H163" s="473" t="s">
        <v>716</v>
      </c>
      <c r="J163"/>
    </row>
    <row r="164" spans="2:10" x14ac:dyDescent="0.2">
      <c r="B164" s="474" t="s">
        <v>723</v>
      </c>
      <c r="C164" s="474" t="s">
        <v>529</v>
      </c>
      <c r="D164" s="474" t="s">
        <v>651</v>
      </c>
      <c r="E164" s="474" t="s">
        <v>720</v>
      </c>
      <c r="F164" s="474" t="s">
        <v>724</v>
      </c>
      <c r="G164" s="474" t="s">
        <v>725</v>
      </c>
      <c r="H164" s="475" t="s">
        <v>716</v>
      </c>
      <c r="J164"/>
    </row>
    <row r="165" spans="2:10" x14ac:dyDescent="0.2">
      <c r="B165" s="472" t="s">
        <v>726</v>
      </c>
      <c r="C165" s="472" t="s">
        <v>529</v>
      </c>
      <c r="D165" s="472" t="s">
        <v>651</v>
      </c>
      <c r="E165" s="472" t="s">
        <v>720</v>
      </c>
      <c r="F165" s="472" t="s">
        <v>727</v>
      </c>
      <c r="G165" s="472" t="s">
        <v>728</v>
      </c>
      <c r="H165" s="473" t="s">
        <v>716</v>
      </c>
      <c r="J165"/>
    </row>
    <row r="166" spans="2:10" x14ac:dyDescent="0.2">
      <c r="B166" s="474" t="s">
        <v>729</v>
      </c>
      <c r="C166" s="474" t="s">
        <v>529</v>
      </c>
      <c r="D166" s="474" t="s">
        <v>651</v>
      </c>
      <c r="E166" s="474" t="s">
        <v>720</v>
      </c>
      <c r="F166" s="474" t="s">
        <v>730</v>
      </c>
      <c r="G166" s="474" t="s">
        <v>731</v>
      </c>
      <c r="H166" s="475" t="s">
        <v>716</v>
      </c>
      <c r="J166"/>
    </row>
    <row r="167" spans="2:10" x14ac:dyDescent="0.2">
      <c r="B167" s="472" t="s">
        <v>732</v>
      </c>
      <c r="C167" s="472" t="s">
        <v>529</v>
      </c>
      <c r="D167" s="472" t="s">
        <v>651</v>
      </c>
      <c r="E167" s="472" t="s">
        <v>720</v>
      </c>
      <c r="F167" s="472" t="s">
        <v>733</v>
      </c>
      <c r="G167" s="472" t="s">
        <v>734</v>
      </c>
      <c r="H167" s="473" t="s">
        <v>716</v>
      </c>
      <c r="J167"/>
    </row>
    <row r="168" spans="2:10" x14ac:dyDescent="0.2">
      <c r="B168" s="474" t="s">
        <v>735</v>
      </c>
      <c r="C168" s="474" t="s">
        <v>529</v>
      </c>
      <c r="D168" s="474" t="s">
        <v>651</v>
      </c>
      <c r="E168" s="474" t="s">
        <v>720</v>
      </c>
      <c r="F168" s="474" t="s">
        <v>736</v>
      </c>
      <c r="G168" s="474" t="s">
        <v>737</v>
      </c>
      <c r="H168" s="475" t="s">
        <v>716</v>
      </c>
      <c r="J168"/>
    </row>
    <row r="169" spans="2:10" x14ac:dyDescent="0.2">
      <c r="B169" s="472" t="s">
        <v>738</v>
      </c>
      <c r="C169" s="472" t="s">
        <v>529</v>
      </c>
      <c r="D169" s="472" t="s">
        <v>651</v>
      </c>
      <c r="E169" s="472" t="s">
        <v>720</v>
      </c>
      <c r="F169" s="472" t="s">
        <v>739</v>
      </c>
      <c r="G169" s="472"/>
      <c r="H169" s="473" t="s">
        <v>391</v>
      </c>
      <c r="J169"/>
    </row>
    <row r="170" spans="2:10" x14ac:dyDescent="0.2">
      <c r="B170" s="474" t="s">
        <v>740</v>
      </c>
      <c r="C170" s="474" t="s">
        <v>529</v>
      </c>
      <c r="D170" s="474" t="s">
        <v>651</v>
      </c>
      <c r="E170" s="474" t="s">
        <v>741</v>
      </c>
      <c r="F170" s="474" t="s">
        <v>742</v>
      </c>
      <c r="G170" s="474" t="s">
        <v>743</v>
      </c>
      <c r="H170" s="475" t="s">
        <v>342</v>
      </c>
      <c r="J170"/>
    </row>
    <row r="171" spans="2:10" x14ac:dyDescent="0.2">
      <c r="B171" s="472" t="s">
        <v>744</v>
      </c>
      <c r="C171" s="472" t="s">
        <v>529</v>
      </c>
      <c r="D171" s="472" t="s">
        <v>651</v>
      </c>
      <c r="E171" s="472" t="s">
        <v>741</v>
      </c>
      <c r="F171" s="472" t="s">
        <v>745</v>
      </c>
      <c r="G171" s="472"/>
      <c r="H171" s="473" t="s">
        <v>342</v>
      </c>
      <c r="J171"/>
    </row>
    <row r="172" spans="2:10" x14ac:dyDescent="0.2">
      <c r="B172" s="474" t="s">
        <v>746</v>
      </c>
      <c r="C172" s="474" t="s">
        <v>529</v>
      </c>
      <c r="D172" s="474" t="s">
        <v>651</v>
      </c>
      <c r="E172" s="474" t="s">
        <v>741</v>
      </c>
      <c r="F172" s="474" t="s">
        <v>747</v>
      </c>
      <c r="G172" s="474"/>
      <c r="H172" s="475" t="s">
        <v>342</v>
      </c>
      <c r="J172"/>
    </row>
    <row r="173" spans="2:10" x14ac:dyDescent="0.2">
      <c r="B173" s="472" t="s">
        <v>748</v>
      </c>
      <c r="C173" s="472" t="s">
        <v>529</v>
      </c>
      <c r="D173" s="472" t="s">
        <v>749</v>
      </c>
      <c r="E173" s="472" t="s">
        <v>750</v>
      </c>
      <c r="F173" s="472" t="s">
        <v>751</v>
      </c>
      <c r="G173" s="472"/>
      <c r="H173" s="473" t="s">
        <v>716</v>
      </c>
      <c r="J173"/>
    </row>
    <row r="174" spans="2:10" x14ac:dyDescent="0.2">
      <c r="B174" s="474" t="s">
        <v>752</v>
      </c>
      <c r="C174" s="474" t="s">
        <v>529</v>
      </c>
      <c r="D174" s="474" t="s">
        <v>749</v>
      </c>
      <c r="E174" s="474" t="s">
        <v>750</v>
      </c>
      <c r="F174" s="474" t="s">
        <v>753</v>
      </c>
      <c r="G174" s="474"/>
      <c r="H174" s="475" t="s">
        <v>716</v>
      </c>
      <c r="J174"/>
    </row>
    <row r="175" spans="2:10" x14ac:dyDescent="0.2">
      <c r="B175" s="472" t="s">
        <v>754</v>
      </c>
      <c r="C175" s="472" t="s">
        <v>529</v>
      </c>
      <c r="D175" s="472" t="s">
        <v>749</v>
      </c>
      <c r="E175" s="472" t="s">
        <v>755</v>
      </c>
      <c r="F175" s="472" t="s">
        <v>756</v>
      </c>
      <c r="G175" s="472"/>
      <c r="H175" s="473" t="s">
        <v>342</v>
      </c>
      <c r="J175"/>
    </row>
    <row r="176" spans="2:10" x14ac:dyDescent="0.2">
      <c r="B176" s="474" t="s">
        <v>757</v>
      </c>
      <c r="C176" s="474" t="s">
        <v>529</v>
      </c>
      <c r="D176" s="474" t="s">
        <v>749</v>
      </c>
      <c r="E176" s="474" t="s">
        <v>755</v>
      </c>
      <c r="F176" s="474" t="s">
        <v>758</v>
      </c>
      <c r="G176" s="474"/>
      <c r="H176" s="475" t="s">
        <v>342</v>
      </c>
      <c r="J176"/>
    </row>
    <row r="177" spans="2:10" x14ac:dyDescent="0.2">
      <c r="B177" s="472" t="s">
        <v>759</v>
      </c>
      <c r="C177" s="472" t="s">
        <v>529</v>
      </c>
      <c r="D177" s="472" t="s">
        <v>749</v>
      </c>
      <c r="E177" s="472" t="s">
        <v>755</v>
      </c>
      <c r="F177" s="472" t="s">
        <v>760</v>
      </c>
      <c r="G177" s="472"/>
      <c r="H177" s="473" t="s">
        <v>342</v>
      </c>
      <c r="J177"/>
    </row>
    <row r="178" spans="2:10" x14ac:dyDescent="0.2">
      <c r="B178" s="474" t="s">
        <v>761</v>
      </c>
      <c r="C178" s="474" t="s">
        <v>529</v>
      </c>
      <c r="D178" s="474" t="s">
        <v>749</v>
      </c>
      <c r="E178" s="474" t="s">
        <v>755</v>
      </c>
      <c r="F178" s="474" t="s">
        <v>762</v>
      </c>
      <c r="G178" s="474"/>
      <c r="H178" s="475" t="s">
        <v>342</v>
      </c>
      <c r="J178"/>
    </row>
    <row r="179" spans="2:10" x14ac:dyDescent="0.2">
      <c r="B179" s="472" t="s">
        <v>763</v>
      </c>
      <c r="C179" s="472" t="s">
        <v>529</v>
      </c>
      <c r="D179" s="472" t="s">
        <v>749</v>
      </c>
      <c r="E179" s="472" t="s">
        <v>755</v>
      </c>
      <c r="F179" s="472" t="s">
        <v>764</v>
      </c>
      <c r="G179" s="472"/>
      <c r="H179" s="473" t="s">
        <v>342</v>
      </c>
      <c r="J179"/>
    </row>
    <row r="180" spans="2:10" x14ac:dyDescent="0.2">
      <c r="B180" s="474" t="s">
        <v>765</v>
      </c>
      <c r="C180" s="474" t="s">
        <v>529</v>
      </c>
      <c r="D180" s="474" t="s">
        <v>749</v>
      </c>
      <c r="E180" s="474" t="s">
        <v>766</v>
      </c>
      <c r="F180" s="474" t="s">
        <v>767</v>
      </c>
      <c r="G180" s="474"/>
      <c r="H180" s="475" t="s">
        <v>342</v>
      </c>
      <c r="J180"/>
    </row>
    <row r="181" spans="2:10" x14ac:dyDescent="0.2">
      <c r="B181" s="472" t="s">
        <v>768</v>
      </c>
      <c r="C181" s="472" t="s">
        <v>529</v>
      </c>
      <c r="D181" s="472" t="s">
        <v>749</v>
      </c>
      <c r="E181" s="472" t="s">
        <v>766</v>
      </c>
      <c r="F181" s="472" t="s">
        <v>769</v>
      </c>
      <c r="G181" s="472"/>
      <c r="H181" s="473" t="s">
        <v>342</v>
      </c>
      <c r="J181"/>
    </row>
    <row r="182" spans="2:10" x14ac:dyDescent="0.2">
      <c r="B182" s="474" t="s">
        <v>770</v>
      </c>
      <c r="C182" s="474" t="s">
        <v>529</v>
      </c>
      <c r="D182" s="474" t="s">
        <v>749</v>
      </c>
      <c r="E182" s="474" t="s">
        <v>771</v>
      </c>
      <c r="F182" s="474" t="s">
        <v>772</v>
      </c>
      <c r="G182" s="474"/>
      <c r="H182" s="475" t="s">
        <v>342</v>
      </c>
      <c r="J182"/>
    </row>
    <row r="183" spans="2:10" x14ac:dyDescent="0.2">
      <c r="B183" s="472" t="s">
        <v>773</v>
      </c>
      <c r="C183" s="472" t="s">
        <v>529</v>
      </c>
      <c r="D183" s="472" t="s">
        <v>749</v>
      </c>
      <c r="E183" s="472" t="s">
        <v>771</v>
      </c>
      <c r="F183" s="472" t="s">
        <v>774</v>
      </c>
      <c r="G183" s="472" t="s">
        <v>775</v>
      </c>
      <c r="H183" s="473" t="s">
        <v>342</v>
      </c>
      <c r="J183"/>
    </row>
    <row r="184" spans="2:10" x14ac:dyDescent="0.2">
      <c r="B184" s="474" t="s">
        <v>776</v>
      </c>
      <c r="C184" s="474" t="s">
        <v>529</v>
      </c>
      <c r="D184" s="474" t="s">
        <v>749</v>
      </c>
      <c r="E184" s="474" t="s">
        <v>771</v>
      </c>
      <c r="F184" s="474" t="s">
        <v>777</v>
      </c>
      <c r="G184" s="474" t="s">
        <v>775</v>
      </c>
      <c r="H184" s="475" t="s">
        <v>342</v>
      </c>
      <c r="J184"/>
    </row>
    <row r="185" spans="2:10" x14ac:dyDescent="0.2">
      <c r="B185" s="472" t="s">
        <v>778</v>
      </c>
      <c r="C185" s="472" t="s">
        <v>529</v>
      </c>
      <c r="D185" s="472" t="s">
        <v>749</v>
      </c>
      <c r="E185" s="472" t="s">
        <v>779</v>
      </c>
      <c r="F185" s="472" t="s">
        <v>780</v>
      </c>
      <c r="G185" s="472" t="s">
        <v>781</v>
      </c>
      <c r="H185" s="473" t="s">
        <v>342</v>
      </c>
      <c r="J185"/>
    </row>
    <row r="186" spans="2:10" x14ac:dyDescent="0.2">
      <c r="B186" s="474" t="s">
        <v>782</v>
      </c>
      <c r="C186" s="474" t="s">
        <v>529</v>
      </c>
      <c r="D186" s="474" t="s">
        <v>749</v>
      </c>
      <c r="E186" s="474" t="s">
        <v>779</v>
      </c>
      <c r="F186" s="474" t="s">
        <v>783</v>
      </c>
      <c r="G186" s="474" t="s">
        <v>784</v>
      </c>
      <c r="H186" s="475" t="s">
        <v>342</v>
      </c>
      <c r="J186"/>
    </row>
    <row r="187" spans="2:10" x14ac:dyDescent="0.2">
      <c r="B187" s="472" t="s">
        <v>785</v>
      </c>
      <c r="C187" s="472" t="s">
        <v>529</v>
      </c>
      <c r="D187" s="472" t="s">
        <v>749</v>
      </c>
      <c r="E187" s="472" t="s">
        <v>779</v>
      </c>
      <c r="F187" s="472" t="s">
        <v>786</v>
      </c>
      <c r="G187" s="472" t="s">
        <v>787</v>
      </c>
      <c r="H187" s="473" t="s">
        <v>342</v>
      </c>
      <c r="J187"/>
    </row>
    <row r="188" spans="2:10" x14ac:dyDescent="0.2">
      <c r="B188" s="474" t="s">
        <v>788</v>
      </c>
      <c r="C188" s="474" t="s">
        <v>529</v>
      </c>
      <c r="D188" s="474" t="s">
        <v>749</v>
      </c>
      <c r="E188" s="474" t="s">
        <v>789</v>
      </c>
      <c r="F188" s="474" t="s">
        <v>790</v>
      </c>
      <c r="G188" s="474" t="s">
        <v>791</v>
      </c>
      <c r="H188" s="475" t="s">
        <v>716</v>
      </c>
      <c r="J188"/>
    </row>
    <row r="189" spans="2:10" ht="30" x14ac:dyDescent="0.2">
      <c r="B189" s="472" t="s">
        <v>792</v>
      </c>
      <c r="C189" s="472" t="s">
        <v>529</v>
      </c>
      <c r="D189" s="472" t="s">
        <v>749</v>
      </c>
      <c r="E189" s="472" t="s">
        <v>789</v>
      </c>
      <c r="F189" s="472" t="s">
        <v>793</v>
      </c>
      <c r="G189" s="472" t="s">
        <v>794</v>
      </c>
      <c r="H189" s="473" t="s">
        <v>716</v>
      </c>
      <c r="J189"/>
    </row>
    <row r="190" spans="2:10" x14ac:dyDescent="0.2">
      <c r="B190" s="474" t="s">
        <v>795</v>
      </c>
      <c r="C190" s="474" t="s">
        <v>529</v>
      </c>
      <c r="D190" s="474" t="s">
        <v>749</v>
      </c>
      <c r="E190" s="474" t="s">
        <v>789</v>
      </c>
      <c r="F190" s="474" t="s">
        <v>796</v>
      </c>
      <c r="G190" s="474" t="s">
        <v>797</v>
      </c>
      <c r="H190" s="475" t="s">
        <v>716</v>
      </c>
      <c r="J190"/>
    </row>
    <row r="191" spans="2:10" x14ac:dyDescent="0.2">
      <c r="B191" s="472" t="s">
        <v>798</v>
      </c>
      <c r="C191" s="472" t="s">
        <v>529</v>
      </c>
      <c r="D191" s="472" t="s">
        <v>749</v>
      </c>
      <c r="E191" s="472" t="s">
        <v>789</v>
      </c>
      <c r="F191" s="472" t="s">
        <v>799</v>
      </c>
      <c r="G191" s="472" t="s">
        <v>800</v>
      </c>
      <c r="H191" s="473" t="s">
        <v>716</v>
      </c>
      <c r="J191"/>
    </row>
    <row r="192" spans="2:10" ht="30" x14ac:dyDescent="0.2">
      <c r="B192" s="474" t="s">
        <v>801</v>
      </c>
      <c r="C192" s="474" t="s">
        <v>529</v>
      </c>
      <c r="D192" s="474" t="s">
        <v>749</v>
      </c>
      <c r="E192" s="474" t="s">
        <v>789</v>
      </c>
      <c r="F192" s="474" t="s">
        <v>802</v>
      </c>
      <c r="G192" s="474" t="s">
        <v>803</v>
      </c>
      <c r="H192" s="475" t="s">
        <v>716</v>
      </c>
      <c r="J192"/>
    </row>
    <row r="193" spans="2:10" x14ac:dyDescent="0.2">
      <c r="B193" s="472" t="s">
        <v>804</v>
      </c>
      <c r="C193" s="472" t="s">
        <v>529</v>
      </c>
      <c r="D193" s="472" t="s">
        <v>749</v>
      </c>
      <c r="E193" s="472" t="s">
        <v>789</v>
      </c>
      <c r="F193" s="472" t="s">
        <v>805</v>
      </c>
      <c r="G193" s="472" t="s">
        <v>806</v>
      </c>
      <c r="H193" s="473" t="s">
        <v>716</v>
      </c>
      <c r="J193"/>
    </row>
    <row r="194" spans="2:10" x14ac:dyDescent="0.2">
      <c r="B194" s="474" t="s">
        <v>807</v>
      </c>
      <c r="C194" s="474" t="s">
        <v>529</v>
      </c>
      <c r="D194" s="474" t="s">
        <v>749</v>
      </c>
      <c r="E194" s="474" t="s">
        <v>789</v>
      </c>
      <c r="F194" s="474" t="s">
        <v>808</v>
      </c>
      <c r="G194" s="474" t="s">
        <v>806</v>
      </c>
      <c r="H194" s="475" t="s">
        <v>716</v>
      </c>
      <c r="J194"/>
    </row>
    <row r="195" spans="2:10" ht="30" x14ac:dyDescent="0.2">
      <c r="B195" s="472" t="s">
        <v>809</v>
      </c>
      <c r="C195" s="472" t="s">
        <v>529</v>
      </c>
      <c r="D195" s="472" t="s">
        <v>749</v>
      </c>
      <c r="E195" s="472" t="s">
        <v>789</v>
      </c>
      <c r="F195" s="472" t="s">
        <v>810</v>
      </c>
      <c r="G195" s="472" t="s">
        <v>811</v>
      </c>
      <c r="H195" s="473" t="s">
        <v>716</v>
      </c>
      <c r="J195"/>
    </row>
    <row r="196" spans="2:10" x14ac:dyDescent="0.2">
      <c r="B196" s="474" t="s">
        <v>812</v>
      </c>
      <c r="C196" s="474" t="s">
        <v>529</v>
      </c>
      <c r="D196" s="474" t="s">
        <v>749</v>
      </c>
      <c r="E196" s="474" t="s">
        <v>813</v>
      </c>
      <c r="F196" s="474" t="s">
        <v>814</v>
      </c>
      <c r="G196" s="474" t="s">
        <v>815</v>
      </c>
      <c r="H196" s="475" t="s">
        <v>391</v>
      </c>
      <c r="J196"/>
    </row>
    <row r="197" spans="2:10" ht="30" x14ac:dyDescent="0.2">
      <c r="B197" s="472" t="s">
        <v>816</v>
      </c>
      <c r="C197" s="472" t="s">
        <v>529</v>
      </c>
      <c r="D197" s="472" t="s">
        <v>749</v>
      </c>
      <c r="E197" s="472" t="s">
        <v>813</v>
      </c>
      <c r="F197" s="472" t="s">
        <v>817</v>
      </c>
      <c r="G197" s="472" t="s">
        <v>818</v>
      </c>
      <c r="H197" s="473" t="s">
        <v>716</v>
      </c>
      <c r="J197"/>
    </row>
    <row r="198" spans="2:10" x14ac:dyDescent="0.2">
      <c r="B198" s="474" t="s">
        <v>819</v>
      </c>
      <c r="C198" s="474" t="s">
        <v>529</v>
      </c>
      <c r="D198" s="474" t="s">
        <v>749</v>
      </c>
      <c r="E198" s="474" t="s">
        <v>813</v>
      </c>
      <c r="F198" s="474" t="s">
        <v>820</v>
      </c>
      <c r="G198" s="474" t="s">
        <v>815</v>
      </c>
      <c r="H198" s="475" t="s">
        <v>391</v>
      </c>
      <c r="J198"/>
    </row>
    <row r="199" spans="2:10" x14ac:dyDescent="0.2">
      <c r="B199" s="472" t="s">
        <v>821</v>
      </c>
      <c r="C199" s="472" t="s">
        <v>529</v>
      </c>
      <c r="D199" s="472" t="s">
        <v>749</v>
      </c>
      <c r="E199" s="472" t="s">
        <v>813</v>
      </c>
      <c r="F199" s="472" t="s">
        <v>822</v>
      </c>
      <c r="G199" s="472" t="s">
        <v>823</v>
      </c>
      <c r="H199" s="473" t="s">
        <v>716</v>
      </c>
      <c r="J199"/>
    </row>
    <row r="200" spans="2:10" ht="30" x14ac:dyDescent="0.2">
      <c r="B200" s="474" t="s">
        <v>824</v>
      </c>
      <c r="C200" s="474" t="s">
        <v>529</v>
      </c>
      <c r="D200" s="474" t="s">
        <v>749</v>
      </c>
      <c r="E200" s="474" t="s">
        <v>813</v>
      </c>
      <c r="F200" s="474" t="s">
        <v>825</v>
      </c>
      <c r="G200" s="474" t="s">
        <v>826</v>
      </c>
      <c r="H200" s="475" t="s">
        <v>716</v>
      </c>
      <c r="J200"/>
    </row>
    <row r="201" spans="2:10" x14ac:dyDescent="0.2">
      <c r="B201" s="472" t="s">
        <v>827</v>
      </c>
      <c r="C201" s="472" t="s">
        <v>529</v>
      </c>
      <c r="D201" s="472" t="s">
        <v>749</v>
      </c>
      <c r="E201" s="472" t="s">
        <v>813</v>
      </c>
      <c r="F201" s="472" t="s">
        <v>828</v>
      </c>
      <c r="G201" s="472" t="s">
        <v>806</v>
      </c>
      <c r="H201" s="473" t="s">
        <v>716</v>
      </c>
      <c r="J201"/>
    </row>
    <row r="202" spans="2:10" x14ac:dyDescent="0.2">
      <c r="B202" s="474" t="s">
        <v>829</v>
      </c>
      <c r="C202" s="474" t="s">
        <v>529</v>
      </c>
      <c r="D202" s="474" t="s">
        <v>749</v>
      </c>
      <c r="E202" s="474" t="s">
        <v>830</v>
      </c>
      <c r="F202" s="474" t="s">
        <v>831</v>
      </c>
      <c r="G202" s="474" t="s">
        <v>832</v>
      </c>
      <c r="H202" s="475" t="s">
        <v>716</v>
      </c>
      <c r="J202"/>
    </row>
    <row r="203" spans="2:10" x14ac:dyDescent="0.2">
      <c r="B203" s="472" t="s">
        <v>833</v>
      </c>
      <c r="C203" s="472" t="s">
        <v>529</v>
      </c>
      <c r="D203" s="472" t="s">
        <v>749</v>
      </c>
      <c r="E203" s="472" t="s">
        <v>830</v>
      </c>
      <c r="F203" s="472" t="s">
        <v>834</v>
      </c>
      <c r="G203" s="472" t="s">
        <v>835</v>
      </c>
      <c r="H203" s="473" t="s">
        <v>716</v>
      </c>
      <c r="J203"/>
    </row>
    <row r="204" spans="2:10" x14ac:dyDescent="0.2">
      <c r="B204" s="474" t="s">
        <v>836</v>
      </c>
      <c r="C204" s="474" t="s">
        <v>529</v>
      </c>
      <c r="D204" s="474" t="s">
        <v>749</v>
      </c>
      <c r="E204" s="474" t="s">
        <v>830</v>
      </c>
      <c r="F204" s="474" t="s">
        <v>837</v>
      </c>
      <c r="G204" s="474" t="s">
        <v>838</v>
      </c>
      <c r="H204" s="475" t="s">
        <v>716</v>
      </c>
      <c r="J204"/>
    </row>
    <row r="205" spans="2:10" x14ac:dyDescent="0.2">
      <c r="B205" s="472" t="s">
        <v>839</v>
      </c>
      <c r="C205" s="472" t="s">
        <v>529</v>
      </c>
      <c r="D205" s="472" t="s">
        <v>749</v>
      </c>
      <c r="E205" s="472" t="s">
        <v>830</v>
      </c>
      <c r="F205" s="472" t="s">
        <v>840</v>
      </c>
      <c r="G205" s="472" t="s">
        <v>841</v>
      </c>
      <c r="H205" s="473" t="s">
        <v>716</v>
      </c>
      <c r="J205"/>
    </row>
    <row r="206" spans="2:10" x14ac:dyDescent="0.2">
      <c r="B206" s="474" t="s">
        <v>842</v>
      </c>
      <c r="C206" s="474" t="s">
        <v>529</v>
      </c>
      <c r="D206" s="474" t="s">
        <v>749</v>
      </c>
      <c r="E206" s="474" t="s">
        <v>830</v>
      </c>
      <c r="F206" s="474" t="s">
        <v>843</v>
      </c>
      <c r="G206" s="474" t="s">
        <v>844</v>
      </c>
      <c r="H206" s="475" t="s">
        <v>716</v>
      </c>
      <c r="J206"/>
    </row>
    <row r="207" spans="2:10" x14ac:dyDescent="0.2">
      <c r="B207" s="472" t="s">
        <v>845</v>
      </c>
      <c r="C207" s="472" t="s">
        <v>529</v>
      </c>
      <c r="D207" s="472" t="s">
        <v>749</v>
      </c>
      <c r="E207" s="472" t="s">
        <v>830</v>
      </c>
      <c r="F207" s="472" t="s">
        <v>846</v>
      </c>
      <c r="G207" s="472" t="s">
        <v>847</v>
      </c>
      <c r="H207" s="473" t="s">
        <v>716</v>
      </c>
      <c r="J207"/>
    </row>
    <row r="208" spans="2:10" x14ac:dyDescent="0.2">
      <c r="B208" s="474" t="s">
        <v>848</v>
      </c>
      <c r="C208" s="474" t="s">
        <v>529</v>
      </c>
      <c r="D208" s="474" t="s">
        <v>749</v>
      </c>
      <c r="E208" s="474" t="s">
        <v>849</v>
      </c>
      <c r="F208" s="474" t="s">
        <v>850</v>
      </c>
      <c r="G208" s="474" t="s">
        <v>851</v>
      </c>
      <c r="H208" s="475" t="s">
        <v>342</v>
      </c>
      <c r="J208"/>
    </row>
    <row r="209" spans="2:10" x14ac:dyDescent="0.2">
      <c r="B209" s="472" t="s">
        <v>852</v>
      </c>
      <c r="C209" s="472" t="s">
        <v>529</v>
      </c>
      <c r="D209" s="472" t="s">
        <v>749</v>
      </c>
      <c r="E209" s="472" t="s">
        <v>849</v>
      </c>
      <c r="F209" s="472" t="s">
        <v>853</v>
      </c>
      <c r="G209" s="472" t="s">
        <v>851</v>
      </c>
      <c r="H209" s="473" t="s">
        <v>342</v>
      </c>
      <c r="J209"/>
    </row>
    <row r="210" spans="2:10" x14ac:dyDescent="0.2">
      <c r="B210" s="474" t="s">
        <v>854</v>
      </c>
      <c r="C210" s="474" t="s">
        <v>529</v>
      </c>
      <c r="D210" s="474" t="s">
        <v>749</v>
      </c>
      <c r="E210" s="474" t="s">
        <v>849</v>
      </c>
      <c r="F210" s="474" t="s">
        <v>855</v>
      </c>
      <c r="G210" s="474" t="s">
        <v>851</v>
      </c>
      <c r="H210" s="475" t="s">
        <v>342</v>
      </c>
      <c r="J210"/>
    </row>
    <row r="211" spans="2:10" x14ac:dyDescent="0.2">
      <c r="B211" s="472" t="s">
        <v>856</v>
      </c>
      <c r="C211" s="472" t="s">
        <v>529</v>
      </c>
      <c r="D211" s="472" t="s">
        <v>857</v>
      </c>
      <c r="E211" s="472" t="s">
        <v>857</v>
      </c>
      <c r="F211" s="472" t="s">
        <v>858</v>
      </c>
      <c r="G211" s="472" t="s">
        <v>859</v>
      </c>
      <c r="H211" s="473" t="s">
        <v>342</v>
      </c>
      <c r="J211"/>
    </row>
    <row r="212" spans="2:10" x14ac:dyDescent="0.2">
      <c r="B212" s="474" t="s">
        <v>860</v>
      </c>
      <c r="C212" s="474" t="s">
        <v>529</v>
      </c>
      <c r="D212" s="474" t="s">
        <v>857</v>
      </c>
      <c r="E212" s="474" t="s">
        <v>857</v>
      </c>
      <c r="F212" s="474" t="s">
        <v>861</v>
      </c>
      <c r="G212" s="474" t="s">
        <v>862</v>
      </c>
      <c r="H212" s="475" t="s">
        <v>342</v>
      </c>
      <c r="J212"/>
    </row>
    <row r="213" spans="2:10" x14ac:dyDescent="0.2">
      <c r="B213" s="472" t="s">
        <v>863</v>
      </c>
      <c r="C213" s="472" t="s">
        <v>529</v>
      </c>
      <c r="D213" s="472" t="s">
        <v>857</v>
      </c>
      <c r="E213" s="472" t="s">
        <v>857</v>
      </c>
      <c r="F213" s="472" t="s">
        <v>864</v>
      </c>
      <c r="G213" s="472" t="s">
        <v>865</v>
      </c>
      <c r="H213" s="473" t="s">
        <v>342</v>
      </c>
      <c r="J213"/>
    </row>
    <row r="214" spans="2:10" x14ac:dyDescent="0.2">
      <c r="B214" s="474" t="s">
        <v>866</v>
      </c>
      <c r="C214" s="474" t="s">
        <v>529</v>
      </c>
      <c r="D214" s="474" t="s">
        <v>857</v>
      </c>
      <c r="E214" s="474" t="s">
        <v>857</v>
      </c>
      <c r="F214" s="474" t="s">
        <v>867</v>
      </c>
      <c r="G214" s="474" t="s">
        <v>868</v>
      </c>
      <c r="H214" s="475" t="s">
        <v>342</v>
      </c>
      <c r="J214"/>
    </row>
    <row r="215" spans="2:10" x14ac:dyDescent="0.2">
      <c r="B215" s="472" t="s">
        <v>869</v>
      </c>
      <c r="C215" s="472" t="s">
        <v>529</v>
      </c>
      <c r="D215" s="472" t="s">
        <v>857</v>
      </c>
      <c r="E215" s="472" t="s">
        <v>857</v>
      </c>
      <c r="F215" s="472" t="s">
        <v>870</v>
      </c>
      <c r="G215" s="472"/>
      <c r="H215" s="473" t="s">
        <v>342</v>
      </c>
      <c r="J215"/>
    </row>
    <row r="216" spans="2:10" x14ac:dyDescent="0.2">
      <c r="B216" s="474" t="s">
        <v>871</v>
      </c>
      <c r="C216" s="474" t="s">
        <v>529</v>
      </c>
      <c r="D216" s="474" t="s">
        <v>857</v>
      </c>
      <c r="E216" s="474" t="s">
        <v>857</v>
      </c>
      <c r="F216" s="474" t="s">
        <v>872</v>
      </c>
      <c r="G216" s="474" t="s">
        <v>873</v>
      </c>
      <c r="H216" s="475" t="s">
        <v>342</v>
      </c>
      <c r="J216"/>
    </row>
    <row r="217" spans="2:10" x14ac:dyDescent="0.2">
      <c r="B217" s="472" t="s">
        <v>874</v>
      </c>
      <c r="C217" s="472" t="s">
        <v>529</v>
      </c>
      <c r="D217" s="472" t="s">
        <v>857</v>
      </c>
      <c r="E217" s="472" t="s">
        <v>875</v>
      </c>
      <c r="F217" s="472" t="s">
        <v>876</v>
      </c>
      <c r="G217" s="472" t="s">
        <v>877</v>
      </c>
      <c r="H217" s="473" t="s">
        <v>342</v>
      </c>
      <c r="J217"/>
    </row>
    <row r="218" spans="2:10" x14ac:dyDescent="0.2">
      <c r="B218" s="474" t="s">
        <v>878</v>
      </c>
      <c r="C218" s="474" t="s">
        <v>529</v>
      </c>
      <c r="D218" s="474" t="s">
        <v>857</v>
      </c>
      <c r="E218" s="474" t="s">
        <v>875</v>
      </c>
      <c r="F218" s="474" t="s">
        <v>879</v>
      </c>
      <c r="G218" s="474"/>
      <c r="H218" s="475" t="s">
        <v>342</v>
      </c>
      <c r="J218"/>
    </row>
    <row r="219" spans="2:10" x14ac:dyDescent="0.2">
      <c r="B219" s="472" t="s">
        <v>880</v>
      </c>
      <c r="C219" s="472" t="s">
        <v>529</v>
      </c>
      <c r="D219" s="472" t="s">
        <v>857</v>
      </c>
      <c r="E219" s="472" t="s">
        <v>875</v>
      </c>
      <c r="F219" s="472" t="s">
        <v>881</v>
      </c>
      <c r="G219" s="472"/>
      <c r="H219" s="473" t="s">
        <v>342</v>
      </c>
      <c r="J219"/>
    </row>
    <row r="220" spans="2:10" x14ac:dyDescent="0.2">
      <c r="B220" s="474" t="s">
        <v>882</v>
      </c>
      <c r="C220" s="474" t="s">
        <v>529</v>
      </c>
      <c r="D220" s="474" t="s">
        <v>857</v>
      </c>
      <c r="E220" s="474" t="s">
        <v>875</v>
      </c>
      <c r="F220" s="474" t="s">
        <v>883</v>
      </c>
      <c r="G220" s="474"/>
      <c r="H220" s="475" t="s">
        <v>342</v>
      </c>
      <c r="J220"/>
    </row>
    <row r="221" spans="2:10" x14ac:dyDescent="0.2">
      <c r="B221" s="472" t="s">
        <v>884</v>
      </c>
      <c r="C221" s="472" t="s">
        <v>529</v>
      </c>
      <c r="D221" s="472" t="s">
        <v>857</v>
      </c>
      <c r="E221" s="472" t="s">
        <v>875</v>
      </c>
      <c r="F221" s="472" t="s">
        <v>885</v>
      </c>
      <c r="G221" s="472"/>
      <c r="H221" s="473" t="s">
        <v>342</v>
      </c>
      <c r="J221"/>
    </row>
    <row r="222" spans="2:10" x14ac:dyDescent="0.2">
      <c r="B222" s="474" t="s">
        <v>886</v>
      </c>
      <c r="C222" s="474" t="s">
        <v>529</v>
      </c>
      <c r="D222" s="474" t="s">
        <v>857</v>
      </c>
      <c r="E222" s="474" t="s">
        <v>875</v>
      </c>
      <c r="F222" s="474" t="s">
        <v>887</v>
      </c>
      <c r="G222" s="474"/>
      <c r="H222" s="475" t="s">
        <v>342</v>
      </c>
      <c r="J222"/>
    </row>
    <row r="223" spans="2:10" x14ac:dyDescent="0.2">
      <c r="B223" s="472" t="s">
        <v>888</v>
      </c>
      <c r="C223" s="472" t="s">
        <v>529</v>
      </c>
      <c r="D223" s="472" t="s">
        <v>857</v>
      </c>
      <c r="E223" s="472" t="s">
        <v>875</v>
      </c>
      <c r="F223" s="472" t="s">
        <v>889</v>
      </c>
      <c r="G223" s="472" t="s">
        <v>890</v>
      </c>
      <c r="H223" s="473" t="s">
        <v>342</v>
      </c>
      <c r="J223"/>
    </row>
    <row r="224" spans="2:10" ht="30" x14ac:dyDescent="0.2">
      <c r="B224" s="474" t="s">
        <v>891</v>
      </c>
      <c r="C224" s="474" t="s">
        <v>529</v>
      </c>
      <c r="D224" s="474" t="s">
        <v>892</v>
      </c>
      <c r="E224" s="474" t="s">
        <v>893</v>
      </c>
      <c r="F224" s="474" t="s">
        <v>894</v>
      </c>
      <c r="G224" s="474"/>
      <c r="H224" s="475" t="s">
        <v>342</v>
      </c>
      <c r="J224"/>
    </row>
    <row r="225" spans="2:10" ht="30" x14ac:dyDescent="0.2">
      <c r="B225" s="472" t="s">
        <v>895</v>
      </c>
      <c r="C225" s="472" t="s">
        <v>529</v>
      </c>
      <c r="D225" s="472" t="s">
        <v>892</v>
      </c>
      <c r="E225" s="472" t="s">
        <v>893</v>
      </c>
      <c r="F225" s="472" t="s">
        <v>896</v>
      </c>
      <c r="G225" s="472"/>
      <c r="H225" s="473" t="s">
        <v>342</v>
      </c>
      <c r="J225"/>
    </row>
    <row r="226" spans="2:10" ht="30" x14ac:dyDescent="0.2">
      <c r="B226" s="474" t="s">
        <v>897</v>
      </c>
      <c r="C226" s="474" t="s">
        <v>529</v>
      </c>
      <c r="D226" s="474" t="s">
        <v>892</v>
      </c>
      <c r="E226" s="474" t="s">
        <v>893</v>
      </c>
      <c r="F226" s="474" t="s">
        <v>898</v>
      </c>
      <c r="G226" s="474"/>
      <c r="H226" s="475" t="s">
        <v>342</v>
      </c>
      <c r="J226"/>
    </row>
    <row r="227" spans="2:10" ht="30" x14ac:dyDescent="0.2">
      <c r="B227" s="472" t="s">
        <v>899</v>
      </c>
      <c r="C227" s="472" t="s">
        <v>529</v>
      </c>
      <c r="D227" s="472" t="s">
        <v>892</v>
      </c>
      <c r="E227" s="472" t="s">
        <v>900</v>
      </c>
      <c r="F227" s="472" t="s">
        <v>901</v>
      </c>
      <c r="G227" s="472"/>
      <c r="H227" s="473" t="s">
        <v>342</v>
      </c>
      <c r="J227"/>
    </row>
    <row r="228" spans="2:10" ht="30" x14ac:dyDescent="0.2">
      <c r="B228" s="474" t="s">
        <v>902</v>
      </c>
      <c r="C228" s="474" t="s">
        <v>529</v>
      </c>
      <c r="D228" s="474" t="s">
        <v>892</v>
      </c>
      <c r="E228" s="474" t="s">
        <v>900</v>
      </c>
      <c r="F228" s="474" t="s">
        <v>903</v>
      </c>
      <c r="G228" s="474"/>
      <c r="H228" s="475" t="s">
        <v>342</v>
      </c>
      <c r="J228"/>
    </row>
    <row r="229" spans="2:10" ht="30" x14ac:dyDescent="0.2">
      <c r="B229" s="472" t="s">
        <v>904</v>
      </c>
      <c r="C229" s="472" t="s">
        <v>529</v>
      </c>
      <c r="D229" s="472" t="s">
        <v>892</v>
      </c>
      <c r="E229" s="472" t="s">
        <v>900</v>
      </c>
      <c r="F229" s="472" t="s">
        <v>905</v>
      </c>
      <c r="G229" s="472"/>
      <c r="H229" s="473" t="s">
        <v>342</v>
      </c>
      <c r="J229"/>
    </row>
    <row r="230" spans="2:10" ht="30" x14ac:dyDescent="0.2">
      <c r="B230" s="474" t="s">
        <v>906</v>
      </c>
      <c r="C230" s="474" t="s">
        <v>529</v>
      </c>
      <c r="D230" s="474" t="s">
        <v>892</v>
      </c>
      <c r="E230" s="474" t="s">
        <v>900</v>
      </c>
      <c r="F230" s="474" t="s">
        <v>907</v>
      </c>
      <c r="G230" s="474"/>
      <c r="H230" s="475" t="s">
        <v>342</v>
      </c>
      <c r="J230"/>
    </row>
    <row r="231" spans="2:10" ht="30" x14ac:dyDescent="0.2">
      <c r="B231" s="472" t="s">
        <v>908</v>
      </c>
      <c r="C231" s="472" t="s">
        <v>529</v>
      </c>
      <c r="D231" s="472" t="s">
        <v>892</v>
      </c>
      <c r="E231" s="472" t="s">
        <v>900</v>
      </c>
      <c r="F231" s="472" t="s">
        <v>909</v>
      </c>
      <c r="G231" s="472"/>
      <c r="H231" s="473" t="s">
        <v>342</v>
      </c>
      <c r="J231"/>
    </row>
    <row r="232" spans="2:10" ht="30" x14ac:dyDescent="0.2">
      <c r="B232" s="474" t="s">
        <v>910</v>
      </c>
      <c r="C232" s="474" t="s">
        <v>529</v>
      </c>
      <c r="D232" s="474" t="s">
        <v>892</v>
      </c>
      <c r="E232" s="474" t="s">
        <v>911</v>
      </c>
      <c r="F232" s="474" t="s">
        <v>912</v>
      </c>
      <c r="G232" s="474" t="s">
        <v>913</v>
      </c>
      <c r="H232" s="475" t="s">
        <v>914</v>
      </c>
      <c r="J232"/>
    </row>
    <row r="233" spans="2:10" ht="30" x14ac:dyDescent="0.2">
      <c r="B233" s="472" t="s">
        <v>915</v>
      </c>
      <c r="C233" s="472" t="s">
        <v>529</v>
      </c>
      <c r="D233" s="472" t="s">
        <v>892</v>
      </c>
      <c r="E233" s="472" t="s">
        <v>911</v>
      </c>
      <c r="F233" s="472" t="s">
        <v>916</v>
      </c>
      <c r="G233" s="472"/>
      <c r="H233" s="473" t="s">
        <v>914</v>
      </c>
      <c r="J233"/>
    </row>
    <row r="234" spans="2:10" ht="30" x14ac:dyDescent="0.2">
      <c r="B234" s="474" t="s">
        <v>917</v>
      </c>
      <c r="C234" s="474" t="s">
        <v>529</v>
      </c>
      <c r="D234" s="474" t="s">
        <v>892</v>
      </c>
      <c r="E234" s="474" t="s">
        <v>911</v>
      </c>
      <c r="F234" s="474" t="s">
        <v>359</v>
      </c>
      <c r="G234" s="474"/>
      <c r="H234" s="475" t="s">
        <v>914</v>
      </c>
      <c r="J234"/>
    </row>
    <row r="235" spans="2:10" ht="30" x14ac:dyDescent="0.2">
      <c r="B235" s="472" t="s">
        <v>918</v>
      </c>
      <c r="C235" s="472" t="s">
        <v>529</v>
      </c>
      <c r="D235" s="472" t="s">
        <v>892</v>
      </c>
      <c r="E235" s="472" t="s">
        <v>919</v>
      </c>
      <c r="F235" s="472" t="s">
        <v>920</v>
      </c>
      <c r="G235" s="472" t="s">
        <v>921</v>
      </c>
      <c r="H235" s="473" t="s">
        <v>391</v>
      </c>
      <c r="J235"/>
    </row>
    <row r="236" spans="2:10" ht="30" x14ac:dyDescent="0.2">
      <c r="B236" s="474" t="s">
        <v>922</v>
      </c>
      <c r="C236" s="474" t="s">
        <v>529</v>
      </c>
      <c r="D236" s="474" t="s">
        <v>892</v>
      </c>
      <c r="E236" s="474" t="s">
        <v>919</v>
      </c>
      <c r="F236" s="474" t="s">
        <v>923</v>
      </c>
      <c r="G236" s="474"/>
      <c r="H236" s="475" t="s">
        <v>716</v>
      </c>
      <c r="J236"/>
    </row>
    <row r="237" spans="2:10" ht="30" x14ac:dyDescent="0.2">
      <c r="B237" s="472" t="s">
        <v>924</v>
      </c>
      <c r="C237" s="472" t="s">
        <v>529</v>
      </c>
      <c r="D237" s="472" t="s">
        <v>892</v>
      </c>
      <c r="E237" s="472" t="s">
        <v>919</v>
      </c>
      <c r="F237" s="472" t="s">
        <v>925</v>
      </c>
      <c r="G237" s="472"/>
      <c r="H237" s="473" t="s">
        <v>716</v>
      </c>
      <c r="J237"/>
    </row>
    <row r="238" spans="2:10" ht="30" x14ac:dyDescent="0.2">
      <c r="B238" s="474" t="s">
        <v>926</v>
      </c>
      <c r="C238" s="474" t="s">
        <v>529</v>
      </c>
      <c r="D238" s="474" t="s">
        <v>892</v>
      </c>
      <c r="E238" s="474" t="s">
        <v>919</v>
      </c>
      <c r="F238" s="474" t="s">
        <v>927</v>
      </c>
      <c r="G238" s="474"/>
      <c r="H238" s="475" t="s">
        <v>716</v>
      </c>
      <c r="J238"/>
    </row>
    <row r="239" spans="2:10" ht="30" x14ac:dyDescent="0.2">
      <c r="B239" s="472" t="s">
        <v>928</v>
      </c>
      <c r="C239" s="472" t="s">
        <v>529</v>
      </c>
      <c r="D239" s="472" t="s">
        <v>892</v>
      </c>
      <c r="E239" s="472" t="s">
        <v>919</v>
      </c>
      <c r="F239" s="472" t="s">
        <v>929</v>
      </c>
      <c r="G239" s="472"/>
      <c r="H239" s="473" t="s">
        <v>716</v>
      </c>
      <c r="J239"/>
    </row>
    <row r="240" spans="2:10" ht="30" x14ac:dyDescent="0.2">
      <c r="B240" s="474" t="s">
        <v>930</v>
      </c>
      <c r="C240" s="474" t="s">
        <v>529</v>
      </c>
      <c r="D240" s="474" t="s">
        <v>892</v>
      </c>
      <c r="E240" s="474" t="s">
        <v>919</v>
      </c>
      <c r="F240" s="474" t="s">
        <v>931</v>
      </c>
      <c r="G240" s="474"/>
      <c r="H240" s="475" t="s">
        <v>716</v>
      </c>
      <c r="J240"/>
    </row>
    <row r="241" spans="2:10" ht="30" x14ac:dyDescent="0.2">
      <c r="B241" s="472" t="s">
        <v>932</v>
      </c>
      <c r="C241" s="472" t="s">
        <v>529</v>
      </c>
      <c r="D241" s="472" t="s">
        <v>892</v>
      </c>
      <c r="E241" s="472" t="s">
        <v>919</v>
      </c>
      <c r="F241" s="472" t="s">
        <v>933</v>
      </c>
      <c r="G241" s="472"/>
      <c r="H241" s="473" t="s">
        <v>716</v>
      </c>
      <c r="J241"/>
    </row>
    <row r="242" spans="2:10" x14ac:dyDescent="0.2">
      <c r="B242" s="474" t="s">
        <v>934</v>
      </c>
      <c r="C242" s="474" t="s">
        <v>529</v>
      </c>
      <c r="D242" s="474" t="s">
        <v>935</v>
      </c>
      <c r="E242" s="474" t="s">
        <v>936</v>
      </c>
      <c r="F242" s="474" t="s">
        <v>937</v>
      </c>
      <c r="G242" s="474"/>
      <c r="H242" s="475" t="s">
        <v>342</v>
      </c>
      <c r="J242"/>
    </row>
    <row r="243" spans="2:10" x14ac:dyDescent="0.2">
      <c r="B243" s="472" t="s">
        <v>938</v>
      </c>
      <c r="C243" s="472" t="s">
        <v>529</v>
      </c>
      <c r="D243" s="472" t="s">
        <v>935</v>
      </c>
      <c r="E243" s="472" t="s">
        <v>936</v>
      </c>
      <c r="F243" s="472" t="s">
        <v>939</v>
      </c>
      <c r="G243" s="472"/>
      <c r="H243" s="473" t="s">
        <v>342</v>
      </c>
      <c r="J243"/>
    </row>
    <row r="244" spans="2:10" x14ac:dyDescent="0.2">
      <c r="B244" s="474" t="s">
        <v>940</v>
      </c>
      <c r="C244" s="474" t="s">
        <v>529</v>
      </c>
      <c r="D244" s="474" t="s">
        <v>935</v>
      </c>
      <c r="E244" s="474" t="s">
        <v>936</v>
      </c>
      <c r="F244" s="474" t="s">
        <v>941</v>
      </c>
      <c r="G244" s="474"/>
      <c r="H244" s="475" t="s">
        <v>342</v>
      </c>
      <c r="J244"/>
    </row>
    <row r="245" spans="2:10" x14ac:dyDescent="0.2">
      <c r="B245" s="472" t="s">
        <v>942</v>
      </c>
      <c r="C245" s="472" t="s">
        <v>529</v>
      </c>
      <c r="D245" s="472" t="s">
        <v>935</v>
      </c>
      <c r="E245" s="472" t="s">
        <v>936</v>
      </c>
      <c r="F245" s="472" t="s">
        <v>943</v>
      </c>
      <c r="G245" s="472"/>
      <c r="H245" s="473" t="s">
        <v>342</v>
      </c>
      <c r="J245"/>
    </row>
    <row r="246" spans="2:10" x14ac:dyDescent="0.2">
      <c r="B246" s="474" t="s">
        <v>944</v>
      </c>
      <c r="C246" s="474" t="s">
        <v>529</v>
      </c>
      <c r="D246" s="474" t="s">
        <v>935</v>
      </c>
      <c r="E246" s="474" t="s">
        <v>936</v>
      </c>
      <c r="F246" s="474" t="s">
        <v>945</v>
      </c>
      <c r="G246" s="474"/>
      <c r="H246" s="475" t="s">
        <v>342</v>
      </c>
      <c r="J246"/>
    </row>
    <row r="247" spans="2:10" x14ac:dyDescent="0.2">
      <c r="B247" s="472" t="s">
        <v>946</v>
      </c>
      <c r="C247" s="472" t="s">
        <v>529</v>
      </c>
      <c r="D247" s="472" t="s">
        <v>935</v>
      </c>
      <c r="E247" s="472" t="s">
        <v>936</v>
      </c>
      <c r="F247" s="472" t="s">
        <v>947</v>
      </c>
      <c r="G247" s="472"/>
      <c r="H247" s="473" t="s">
        <v>342</v>
      </c>
      <c r="J247"/>
    </row>
    <row r="248" spans="2:10" x14ac:dyDescent="0.2">
      <c r="B248" s="474" t="s">
        <v>948</v>
      </c>
      <c r="C248" s="474" t="s">
        <v>529</v>
      </c>
      <c r="D248" s="474" t="s">
        <v>935</v>
      </c>
      <c r="E248" s="474" t="s">
        <v>936</v>
      </c>
      <c r="F248" s="474" t="s">
        <v>949</v>
      </c>
      <c r="G248" s="474"/>
      <c r="H248" s="475" t="s">
        <v>342</v>
      </c>
      <c r="J248"/>
    </row>
    <row r="249" spans="2:10" x14ac:dyDescent="0.2">
      <c r="B249" s="472" t="s">
        <v>950</v>
      </c>
      <c r="C249" s="472" t="s">
        <v>529</v>
      </c>
      <c r="D249" s="472" t="s">
        <v>935</v>
      </c>
      <c r="E249" s="472" t="s">
        <v>936</v>
      </c>
      <c r="F249" s="472" t="s">
        <v>951</v>
      </c>
      <c r="G249" s="472"/>
      <c r="H249" s="473" t="s">
        <v>342</v>
      </c>
      <c r="J249"/>
    </row>
    <row r="250" spans="2:10" x14ac:dyDescent="0.2">
      <c r="B250" s="474" t="s">
        <v>952</v>
      </c>
      <c r="C250" s="474" t="s">
        <v>529</v>
      </c>
      <c r="D250" s="474" t="s">
        <v>935</v>
      </c>
      <c r="E250" s="474" t="s">
        <v>936</v>
      </c>
      <c r="F250" s="474" t="s">
        <v>953</v>
      </c>
      <c r="G250" s="474"/>
      <c r="H250" s="475" t="s">
        <v>342</v>
      </c>
      <c r="J250"/>
    </row>
    <row r="251" spans="2:10" x14ac:dyDescent="0.2">
      <c r="B251" s="472" t="s">
        <v>954</v>
      </c>
      <c r="C251" s="472" t="s">
        <v>529</v>
      </c>
      <c r="D251" s="472" t="s">
        <v>935</v>
      </c>
      <c r="E251" s="472" t="s">
        <v>936</v>
      </c>
      <c r="F251" s="472" t="s">
        <v>955</v>
      </c>
      <c r="G251" s="472"/>
      <c r="H251" s="473" t="s">
        <v>342</v>
      </c>
      <c r="J251"/>
    </row>
    <row r="252" spans="2:10" x14ac:dyDescent="0.2">
      <c r="B252" s="474" t="s">
        <v>956</v>
      </c>
      <c r="C252" s="474" t="s">
        <v>529</v>
      </c>
      <c r="D252" s="474" t="s">
        <v>935</v>
      </c>
      <c r="E252" s="474" t="s">
        <v>936</v>
      </c>
      <c r="F252" s="474" t="s">
        <v>957</v>
      </c>
      <c r="G252" s="474"/>
      <c r="H252" s="475" t="s">
        <v>342</v>
      </c>
      <c r="J252"/>
    </row>
    <row r="253" spans="2:10" x14ac:dyDescent="0.2">
      <c r="B253" s="472" t="s">
        <v>958</v>
      </c>
      <c r="C253" s="472" t="s">
        <v>529</v>
      </c>
      <c r="D253" s="472" t="s">
        <v>935</v>
      </c>
      <c r="E253" s="472" t="s">
        <v>936</v>
      </c>
      <c r="F253" s="472" t="s">
        <v>959</v>
      </c>
      <c r="G253" s="472" t="s">
        <v>960</v>
      </c>
      <c r="H253" s="473" t="s">
        <v>342</v>
      </c>
      <c r="J253"/>
    </row>
    <row r="254" spans="2:10" x14ac:dyDescent="0.2">
      <c r="B254" s="474" t="s">
        <v>961</v>
      </c>
      <c r="C254" s="474" t="s">
        <v>529</v>
      </c>
      <c r="D254" s="474" t="s">
        <v>935</v>
      </c>
      <c r="E254" s="474" t="s">
        <v>936</v>
      </c>
      <c r="F254" s="474" t="s">
        <v>962</v>
      </c>
      <c r="G254" s="474" t="s">
        <v>963</v>
      </c>
      <c r="H254" s="475" t="s">
        <v>342</v>
      </c>
      <c r="J254"/>
    </row>
    <row r="255" spans="2:10" x14ac:dyDescent="0.2">
      <c r="B255" s="472" t="s">
        <v>964</v>
      </c>
      <c r="C255" s="472" t="s">
        <v>529</v>
      </c>
      <c r="D255" s="472" t="s">
        <v>935</v>
      </c>
      <c r="E255" s="472" t="s">
        <v>936</v>
      </c>
      <c r="F255" s="472" t="s">
        <v>965</v>
      </c>
      <c r="G255" s="472" t="s">
        <v>963</v>
      </c>
      <c r="H255" s="473" t="s">
        <v>342</v>
      </c>
      <c r="J255"/>
    </row>
    <row r="256" spans="2:10" x14ac:dyDescent="0.2">
      <c r="B256" s="474" t="s">
        <v>966</v>
      </c>
      <c r="C256" s="474" t="s">
        <v>529</v>
      </c>
      <c r="D256" s="474" t="s">
        <v>935</v>
      </c>
      <c r="E256" s="474" t="s">
        <v>967</v>
      </c>
      <c r="F256" s="474" t="s">
        <v>968</v>
      </c>
      <c r="G256" s="474"/>
      <c r="H256" s="475" t="s">
        <v>342</v>
      </c>
      <c r="J256"/>
    </row>
    <row r="257" spans="2:10" x14ac:dyDescent="0.2">
      <c r="B257" s="472" t="s">
        <v>969</v>
      </c>
      <c r="C257" s="472" t="s">
        <v>529</v>
      </c>
      <c r="D257" s="472" t="s">
        <v>935</v>
      </c>
      <c r="E257" s="472" t="s">
        <v>967</v>
      </c>
      <c r="F257" s="472" t="s">
        <v>970</v>
      </c>
      <c r="G257" s="472"/>
      <c r="H257" s="473" t="s">
        <v>342</v>
      </c>
      <c r="J257"/>
    </row>
    <row r="258" spans="2:10" x14ac:dyDescent="0.2">
      <c r="B258" s="474" t="s">
        <v>971</v>
      </c>
      <c r="C258" s="474" t="s">
        <v>529</v>
      </c>
      <c r="D258" s="474" t="s">
        <v>935</v>
      </c>
      <c r="E258" s="474" t="s">
        <v>967</v>
      </c>
      <c r="F258" s="474" t="s">
        <v>972</v>
      </c>
      <c r="G258" s="474"/>
      <c r="H258" s="475" t="s">
        <v>342</v>
      </c>
      <c r="J258"/>
    </row>
    <row r="259" spans="2:10" x14ac:dyDescent="0.2">
      <c r="B259" s="472" t="s">
        <v>973</v>
      </c>
      <c r="C259" s="472" t="s">
        <v>529</v>
      </c>
      <c r="D259" s="472" t="s">
        <v>935</v>
      </c>
      <c r="E259" s="472" t="s">
        <v>967</v>
      </c>
      <c r="F259" s="472" t="s">
        <v>974</v>
      </c>
      <c r="G259" s="472"/>
      <c r="H259" s="473" t="s">
        <v>342</v>
      </c>
      <c r="J259"/>
    </row>
    <row r="260" spans="2:10" x14ac:dyDescent="0.2">
      <c r="B260" s="474" t="s">
        <v>975</v>
      </c>
      <c r="C260" s="474" t="s">
        <v>529</v>
      </c>
      <c r="D260" s="474" t="s">
        <v>935</v>
      </c>
      <c r="E260" s="474" t="s">
        <v>976</v>
      </c>
      <c r="F260" s="474" t="s">
        <v>977</v>
      </c>
      <c r="G260" s="474"/>
      <c r="H260" s="475" t="s">
        <v>914</v>
      </c>
      <c r="J260"/>
    </row>
    <row r="261" spans="2:10" x14ac:dyDescent="0.2">
      <c r="B261" s="472" t="s">
        <v>978</v>
      </c>
      <c r="C261" s="472" t="s">
        <v>529</v>
      </c>
      <c r="D261" s="472" t="s">
        <v>935</v>
      </c>
      <c r="E261" s="472" t="s">
        <v>976</v>
      </c>
      <c r="F261" s="472" t="s">
        <v>979</v>
      </c>
      <c r="G261" s="472"/>
      <c r="H261" s="473" t="s">
        <v>914</v>
      </c>
      <c r="J261"/>
    </row>
    <row r="262" spans="2:10" x14ac:dyDescent="0.2">
      <c r="B262" s="474" t="s">
        <v>980</v>
      </c>
      <c r="C262" s="474" t="s">
        <v>529</v>
      </c>
      <c r="D262" s="474" t="s">
        <v>935</v>
      </c>
      <c r="E262" s="474" t="s">
        <v>976</v>
      </c>
      <c r="F262" s="474" t="s">
        <v>981</v>
      </c>
      <c r="G262" s="474"/>
      <c r="H262" s="475" t="s">
        <v>914</v>
      </c>
      <c r="J262"/>
    </row>
    <row r="263" spans="2:10" x14ac:dyDescent="0.2">
      <c r="B263" s="472" t="s">
        <v>982</v>
      </c>
      <c r="C263" s="472" t="s">
        <v>529</v>
      </c>
      <c r="D263" s="472" t="s">
        <v>935</v>
      </c>
      <c r="E263" s="472" t="s">
        <v>976</v>
      </c>
      <c r="F263" s="472" t="s">
        <v>983</v>
      </c>
      <c r="G263" s="472"/>
      <c r="H263" s="473" t="s">
        <v>914</v>
      </c>
      <c r="J263"/>
    </row>
    <row r="264" spans="2:10" x14ac:dyDescent="0.2">
      <c r="B264" s="474" t="s">
        <v>984</v>
      </c>
      <c r="C264" s="474" t="s">
        <v>529</v>
      </c>
      <c r="D264" s="474" t="s">
        <v>935</v>
      </c>
      <c r="E264" s="474" t="s">
        <v>976</v>
      </c>
      <c r="F264" s="474" t="s">
        <v>985</v>
      </c>
      <c r="G264" s="474"/>
      <c r="H264" s="475" t="s">
        <v>914</v>
      </c>
      <c r="J264"/>
    </row>
    <row r="265" spans="2:10" x14ac:dyDescent="0.2">
      <c r="B265" s="472" t="s">
        <v>986</v>
      </c>
      <c r="C265" s="472" t="s">
        <v>529</v>
      </c>
      <c r="D265" s="472" t="s">
        <v>935</v>
      </c>
      <c r="E265" s="472" t="s">
        <v>976</v>
      </c>
      <c r="F265" s="472" t="s">
        <v>987</v>
      </c>
      <c r="G265" s="472"/>
      <c r="H265" s="473" t="s">
        <v>914</v>
      </c>
      <c r="J265"/>
    </row>
    <row r="266" spans="2:10" x14ac:dyDescent="0.2">
      <c r="B266" s="474" t="s">
        <v>988</v>
      </c>
      <c r="C266" s="474" t="s">
        <v>529</v>
      </c>
      <c r="D266" s="474" t="s">
        <v>935</v>
      </c>
      <c r="E266" s="474" t="s">
        <v>976</v>
      </c>
      <c r="F266" s="474" t="s">
        <v>989</v>
      </c>
      <c r="G266" s="474"/>
      <c r="H266" s="475" t="s">
        <v>914</v>
      </c>
      <c r="J266"/>
    </row>
    <row r="267" spans="2:10" x14ac:dyDescent="0.2">
      <c r="B267" s="472" t="s">
        <v>990</v>
      </c>
      <c r="C267" s="472" t="s">
        <v>529</v>
      </c>
      <c r="D267" s="472" t="s">
        <v>935</v>
      </c>
      <c r="E267" s="472" t="s">
        <v>976</v>
      </c>
      <c r="F267" s="472" t="s">
        <v>991</v>
      </c>
      <c r="G267" s="472"/>
      <c r="H267" s="473" t="s">
        <v>914</v>
      </c>
      <c r="J267"/>
    </row>
    <row r="268" spans="2:10" x14ac:dyDescent="0.2">
      <c r="B268" s="474" t="s">
        <v>992</v>
      </c>
      <c r="C268" s="474" t="s">
        <v>529</v>
      </c>
      <c r="D268" s="474" t="s">
        <v>935</v>
      </c>
      <c r="E268" s="474" t="s">
        <v>976</v>
      </c>
      <c r="F268" s="474" t="s">
        <v>993</v>
      </c>
      <c r="G268" s="474"/>
      <c r="H268" s="475" t="s">
        <v>914</v>
      </c>
      <c r="J268"/>
    </row>
    <row r="269" spans="2:10" x14ac:dyDescent="0.2">
      <c r="B269" s="472" t="s">
        <v>994</v>
      </c>
      <c r="C269" s="472" t="s">
        <v>529</v>
      </c>
      <c r="D269" s="472" t="s">
        <v>935</v>
      </c>
      <c r="E269" s="472" t="s">
        <v>976</v>
      </c>
      <c r="F269" s="472" t="s">
        <v>995</v>
      </c>
      <c r="G269" s="472"/>
      <c r="H269" s="473" t="s">
        <v>914</v>
      </c>
      <c r="J269"/>
    </row>
    <row r="270" spans="2:10" x14ac:dyDescent="0.2">
      <c r="B270" s="474" t="s">
        <v>996</v>
      </c>
      <c r="C270" s="474" t="s">
        <v>529</v>
      </c>
      <c r="D270" s="474" t="s">
        <v>997</v>
      </c>
      <c r="E270" s="474" t="s">
        <v>998</v>
      </c>
      <c r="F270" s="474" t="s">
        <v>999</v>
      </c>
      <c r="G270" s="474"/>
      <c r="H270" s="475" t="s">
        <v>342</v>
      </c>
      <c r="J270"/>
    </row>
    <row r="271" spans="2:10" x14ac:dyDescent="0.2">
      <c r="B271" s="472" t="s">
        <v>1000</v>
      </c>
      <c r="C271" s="472" t="s">
        <v>529</v>
      </c>
      <c r="D271" s="472" t="s">
        <v>997</v>
      </c>
      <c r="E271" s="472" t="s">
        <v>998</v>
      </c>
      <c r="F271" s="472" t="s">
        <v>1001</v>
      </c>
      <c r="G271" s="472"/>
      <c r="H271" s="473" t="s">
        <v>342</v>
      </c>
      <c r="J271"/>
    </row>
    <row r="272" spans="2:10" x14ac:dyDescent="0.2">
      <c r="B272" s="474" t="s">
        <v>1002</v>
      </c>
      <c r="C272" s="474" t="s">
        <v>529</v>
      </c>
      <c r="D272" s="474" t="s">
        <v>997</v>
      </c>
      <c r="E272" s="474" t="s">
        <v>998</v>
      </c>
      <c r="F272" s="474" t="s">
        <v>1003</v>
      </c>
      <c r="G272" s="474"/>
      <c r="H272" s="475" t="s">
        <v>342</v>
      </c>
      <c r="J272"/>
    </row>
    <row r="273" spans="2:10" x14ac:dyDescent="0.2">
      <c r="B273" s="472" t="s">
        <v>1004</v>
      </c>
      <c r="C273" s="472" t="s">
        <v>529</v>
      </c>
      <c r="D273" s="472" t="s">
        <v>997</v>
      </c>
      <c r="E273" s="472" t="s">
        <v>998</v>
      </c>
      <c r="F273" s="472" t="s">
        <v>1005</v>
      </c>
      <c r="G273" s="472"/>
      <c r="H273" s="473" t="s">
        <v>342</v>
      </c>
      <c r="J273"/>
    </row>
    <row r="274" spans="2:10" x14ac:dyDescent="0.2">
      <c r="B274" s="474" t="s">
        <v>1006</v>
      </c>
      <c r="C274" s="474" t="s">
        <v>529</v>
      </c>
      <c r="D274" s="474" t="s">
        <v>997</v>
      </c>
      <c r="E274" s="474" t="s">
        <v>998</v>
      </c>
      <c r="F274" s="474" t="s">
        <v>1007</v>
      </c>
      <c r="G274" s="474"/>
      <c r="H274" s="475" t="s">
        <v>342</v>
      </c>
      <c r="J274"/>
    </row>
    <row r="275" spans="2:10" x14ac:dyDescent="0.2">
      <c r="B275" s="472" t="s">
        <v>1008</v>
      </c>
      <c r="C275" s="472" t="s">
        <v>529</v>
      </c>
      <c r="D275" s="472" t="s">
        <v>997</v>
      </c>
      <c r="E275" s="472" t="s">
        <v>998</v>
      </c>
      <c r="F275" s="472" t="s">
        <v>1009</v>
      </c>
      <c r="G275" s="472"/>
      <c r="H275" s="473" t="s">
        <v>342</v>
      </c>
      <c r="J275"/>
    </row>
    <row r="276" spans="2:10" x14ac:dyDescent="0.2">
      <c r="B276" s="474" t="s">
        <v>1010</v>
      </c>
      <c r="C276" s="474" t="s">
        <v>529</v>
      </c>
      <c r="D276" s="474" t="s">
        <v>997</v>
      </c>
      <c r="E276" s="474" t="s">
        <v>998</v>
      </c>
      <c r="F276" s="474" t="s">
        <v>1011</v>
      </c>
      <c r="G276" s="474"/>
      <c r="H276" s="475" t="s">
        <v>342</v>
      </c>
      <c r="J276"/>
    </row>
    <row r="277" spans="2:10" x14ac:dyDescent="0.2">
      <c r="B277" s="472" t="s">
        <v>1012</v>
      </c>
      <c r="C277" s="472" t="s">
        <v>529</v>
      </c>
      <c r="D277" s="472" t="s">
        <v>997</v>
      </c>
      <c r="E277" s="472" t="s">
        <v>998</v>
      </c>
      <c r="F277" s="472" t="s">
        <v>1013</v>
      </c>
      <c r="G277" s="472"/>
      <c r="H277" s="473" t="s">
        <v>342</v>
      </c>
      <c r="J277"/>
    </row>
    <row r="278" spans="2:10" x14ac:dyDescent="0.2">
      <c r="B278" s="474" t="s">
        <v>1014</v>
      </c>
      <c r="C278" s="474" t="s">
        <v>529</v>
      </c>
      <c r="D278" s="474" t="s">
        <v>997</v>
      </c>
      <c r="E278" s="474" t="s">
        <v>998</v>
      </c>
      <c r="F278" s="474" t="s">
        <v>1015</v>
      </c>
      <c r="G278" s="474" t="s">
        <v>1016</v>
      </c>
      <c r="H278" s="475" t="s">
        <v>342</v>
      </c>
      <c r="J278"/>
    </row>
    <row r="279" spans="2:10" x14ac:dyDescent="0.2">
      <c r="B279" s="472" t="s">
        <v>1017</v>
      </c>
      <c r="C279" s="472" t="s">
        <v>529</v>
      </c>
      <c r="D279" s="472" t="s">
        <v>997</v>
      </c>
      <c r="E279" s="472" t="s">
        <v>998</v>
      </c>
      <c r="F279" s="472" t="s">
        <v>1018</v>
      </c>
      <c r="G279" s="472" t="s">
        <v>1016</v>
      </c>
      <c r="H279" s="473" t="s">
        <v>342</v>
      </c>
      <c r="J279"/>
    </row>
    <row r="280" spans="2:10" x14ac:dyDescent="0.2">
      <c r="B280" s="474" t="s">
        <v>1019</v>
      </c>
      <c r="C280" s="474" t="s">
        <v>529</v>
      </c>
      <c r="D280" s="474" t="s">
        <v>997</v>
      </c>
      <c r="E280" s="474" t="s">
        <v>998</v>
      </c>
      <c r="F280" s="474" t="s">
        <v>1020</v>
      </c>
      <c r="G280" s="474"/>
      <c r="H280" s="475" t="s">
        <v>342</v>
      </c>
      <c r="J280"/>
    </row>
    <row r="281" spans="2:10" x14ac:dyDescent="0.2">
      <c r="B281" s="472" t="s">
        <v>1021</v>
      </c>
      <c r="C281" s="472" t="s">
        <v>529</v>
      </c>
      <c r="D281" s="472" t="s">
        <v>997</v>
      </c>
      <c r="E281" s="472" t="s">
        <v>998</v>
      </c>
      <c r="F281" s="472" t="s">
        <v>1022</v>
      </c>
      <c r="G281" s="472"/>
      <c r="H281" s="473" t="s">
        <v>342</v>
      </c>
      <c r="J281"/>
    </row>
    <row r="282" spans="2:10" x14ac:dyDescent="0.2">
      <c r="B282" s="474" t="s">
        <v>1023</v>
      </c>
      <c r="C282" s="474" t="s">
        <v>529</v>
      </c>
      <c r="D282" s="474" t="s">
        <v>997</v>
      </c>
      <c r="E282" s="474" t="s">
        <v>998</v>
      </c>
      <c r="F282" s="474" t="s">
        <v>1024</v>
      </c>
      <c r="G282" s="474"/>
      <c r="H282" s="475" t="s">
        <v>342</v>
      </c>
      <c r="J282"/>
    </row>
    <row r="283" spans="2:10" x14ac:dyDescent="0.2">
      <c r="B283" s="472" t="s">
        <v>1025</v>
      </c>
      <c r="C283" s="472" t="s">
        <v>529</v>
      </c>
      <c r="D283" s="472" t="s">
        <v>997</v>
      </c>
      <c r="E283" s="472" t="s">
        <v>998</v>
      </c>
      <c r="F283" s="472" t="s">
        <v>1026</v>
      </c>
      <c r="G283" s="472" t="s">
        <v>1027</v>
      </c>
      <c r="H283" s="473" t="s">
        <v>342</v>
      </c>
      <c r="J283"/>
    </row>
    <row r="284" spans="2:10" x14ac:dyDescent="0.2">
      <c r="B284" s="474" t="s">
        <v>1028</v>
      </c>
      <c r="C284" s="474" t="s">
        <v>529</v>
      </c>
      <c r="D284" s="474" t="s">
        <v>997</v>
      </c>
      <c r="E284" s="474" t="s">
        <v>998</v>
      </c>
      <c r="F284" s="474" t="s">
        <v>1029</v>
      </c>
      <c r="G284" s="474"/>
      <c r="H284" s="475" t="s">
        <v>342</v>
      </c>
      <c r="J284"/>
    </row>
    <row r="285" spans="2:10" x14ac:dyDescent="0.2">
      <c r="B285" s="472" t="s">
        <v>1030</v>
      </c>
      <c r="C285" s="472" t="s">
        <v>529</v>
      </c>
      <c r="D285" s="472" t="s">
        <v>997</v>
      </c>
      <c r="E285" s="472" t="s">
        <v>998</v>
      </c>
      <c r="F285" s="472" t="s">
        <v>1031</v>
      </c>
      <c r="G285" s="472"/>
      <c r="H285" s="473" t="s">
        <v>342</v>
      </c>
      <c r="J285"/>
    </row>
    <row r="286" spans="2:10" x14ac:dyDescent="0.2">
      <c r="B286" s="474" t="s">
        <v>1032</v>
      </c>
      <c r="C286" s="474" t="s">
        <v>529</v>
      </c>
      <c r="D286" s="474" t="s">
        <v>997</v>
      </c>
      <c r="E286" s="474" t="s">
        <v>998</v>
      </c>
      <c r="F286" s="474" t="s">
        <v>1033</v>
      </c>
      <c r="G286" s="474"/>
      <c r="H286" s="475" t="s">
        <v>342</v>
      </c>
      <c r="J286"/>
    </row>
    <row r="287" spans="2:10" x14ac:dyDescent="0.2">
      <c r="B287" s="472" t="s">
        <v>1034</v>
      </c>
      <c r="C287" s="472" t="s">
        <v>529</v>
      </c>
      <c r="D287" s="472" t="s">
        <v>997</v>
      </c>
      <c r="E287" s="472" t="s">
        <v>998</v>
      </c>
      <c r="F287" s="472" t="s">
        <v>1035</v>
      </c>
      <c r="G287" s="472"/>
      <c r="H287" s="473" t="s">
        <v>342</v>
      </c>
      <c r="J287"/>
    </row>
    <row r="288" spans="2:10" x14ac:dyDescent="0.2">
      <c r="B288" s="474" t="s">
        <v>1036</v>
      </c>
      <c r="C288" s="474" t="s">
        <v>529</v>
      </c>
      <c r="D288" s="474" t="s">
        <v>997</v>
      </c>
      <c r="E288" s="474" t="s">
        <v>998</v>
      </c>
      <c r="F288" s="474" t="s">
        <v>1037</v>
      </c>
      <c r="G288" s="474"/>
      <c r="H288" s="475" t="s">
        <v>342</v>
      </c>
      <c r="J288"/>
    </row>
    <row r="289" spans="2:10" x14ac:dyDescent="0.2">
      <c r="B289" s="472" t="s">
        <v>1038</v>
      </c>
      <c r="C289" s="472" t="s">
        <v>529</v>
      </c>
      <c r="D289" s="472" t="s">
        <v>997</v>
      </c>
      <c r="E289" s="472" t="s">
        <v>998</v>
      </c>
      <c r="F289" s="472" t="s">
        <v>1039</v>
      </c>
      <c r="G289" s="472"/>
      <c r="H289" s="473" t="s">
        <v>342</v>
      </c>
      <c r="J289"/>
    </row>
    <row r="290" spans="2:10" x14ac:dyDescent="0.2">
      <c r="B290" s="474" t="s">
        <v>1040</v>
      </c>
      <c r="C290" s="474" t="s">
        <v>529</v>
      </c>
      <c r="D290" s="474" t="s">
        <v>997</v>
      </c>
      <c r="E290" s="474" t="s">
        <v>998</v>
      </c>
      <c r="F290" s="474" t="s">
        <v>1041</v>
      </c>
      <c r="G290" s="474"/>
      <c r="H290" s="475" t="s">
        <v>342</v>
      </c>
      <c r="J290"/>
    </row>
    <row r="291" spans="2:10" x14ac:dyDescent="0.2">
      <c r="B291" s="472" t="s">
        <v>1042</v>
      </c>
      <c r="C291" s="472" t="s">
        <v>529</v>
      </c>
      <c r="D291" s="472" t="s">
        <v>997</v>
      </c>
      <c r="E291" s="472" t="s">
        <v>998</v>
      </c>
      <c r="F291" s="472" t="s">
        <v>1043</v>
      </c>
      <c r="G291" s="472"/>
      <c r="H291" s="473" t="s">
        <v>342</v>
      </c>
      <c r="J291"/>
    </row>
    <row r="292" spans="2:10" x14ac:dyDescent="0.2">
      <c r="B292" s="474" t="s">
        <v>1044</v>
      </c>
      <c r="C292" s="474" t="s">
        <v>529</v>
      </c>
      <c r="D292" s="474" t="s">
        <v>997</v>
      </c>
      <c r="E292" s="474" t="s">
        <v>1045</v>
      </c>
      <c r="F292" s="474" t="s">
        <v>1046</v>
      </c>
      <c r="G292" s="474" t="s">
        <v>1047</v>
      </c>
      <c r="H292" s="475" t="s">
        <v>342</v>
      </c>
      <c r="J292"/>
    </row>
    <row r="293" spans="2:10" x14ac:dyDescent="0.2">
      <c r="B293" s="472" t="s">
        <v>1048</v>
      </c>
      <c r="C293" s="472" t="s">
        <v>529</v>
      </c>
      <c r="D293" s="472" t="s">
        <v>997</v>
      </c>
      <c r="E293" s="472" t="s">
        <v>1045</v>
      </c>
      <c r="F293" s="472" t="s">
        <v>1049</v>
      </c>
      <c r="G293" s="472" t="s">
        <v>1047</v>
      </c>
      <c r="H293" s="473" t="s">
        <v>342</v>
      </c>
      <c r="J293"/>
    </row>
    <row r="294" spans="2:10" x14ac:dyDescent="0.2">
      <c r="B294" s="474" t="s">
        <v>1050</v>
      </c>
      <c r="C294" s="474" t="s">
        <v>529</v>
      </c>
      <c r="D294" s="474" t="s">
        <v>997</v>
      </c>
      <c r="E294" s="474" t="s">
        <v>1045</v>
      </c>
      <c r="F294" s="474" t="s">
        <v>1051</v>
      </c>
      <c r="G294" s="474" t="s">
        <v>1047</v>
      </c>
      <c r="H294" s="475" t="s">
        <v>342</v>
      </c>
      <c r="J294"/>
    </row>
    <row r="295" spans="2:10" x14ac:dyDescent="0.2">
      <c r="B295" s="472" t="s">
        <v>1052</v>
      </c>
      <c r="C295" s="472" t="s">
        <v>529</v>
      </c>
      <c r="D295" s="472" t="s">
        <v>997</v>
      </c>
      <c r="E295" s="472" t="s">
        <v>1045</v>
      </c>
      <c r="F295" s="472" t="s">
        <v>1053</v>
      </c>
      <c r="G295" s="472" t="s">
        <v>1054</v>
      </c>
      <c r="H295" s="473" t="s">
        <v>342</v>
      </c>
      <c r="J295"/>
    </row>
    <row r="296" spans="2:10" x14ac:dyDescent="0.2">
      <c r="B296" s="474" t="s">
        <v>1055</v>
      </c>
      <c r="C296" s="474" t="s">
        <v>529</v>
      </c>
      <c r="D296" s="474" t="s">
        <v>997</v>
      </c>
      <c r="E296" s="474" t="s">
        <v>1056</v>
      </c>
      <c r="F296" s="474" t="s">
        <v>1057</v>
      </c>
      <c r="G296" s="474" t="s">
        <v>1058</v>
      </c>
      <c r="H296" s="475" t="s">
        <v>342</v>
      </c>
      <c r="J296"/>
    </row>
    <row r="297" spans="2:10" x14ac:dyDescent="0.2">
      <c r="B297" s="472" t="s">
        <v>1059</v>
      </c>
      <c r="C297" s="472" t="s">
        <v>529</v>
      </c>
      <c r="D297" s="472" t="s">
        <v>997</v>
      </c>
      <c r="E297" s="472" t="s">
        <v>1056</v>
      </c>
      <c r="F297" s="472" t="s">
        <v>1060</v>
      </c>
      <c r="G297" s="472"/>
      <c r="H297" s="473" t="s">
        <v>342</v>
      </c>
      <c r="J297"/>
    </row>
    <row r="298" spans="2:10" x14ac:dyDescent="0.2">
      <c r="B298" s="474" t="s">
        <v>1061</v>
      </c>
      <c r="C298" s="474" t="s">
        <v>529</v>
      </c>
      <c r="D298" s="474" t="s">
        <v>997</v>
      </c>
      <c r="E298" s="474" t="s">
        <v>1056</v>
      </c>
      <c r="F298" s="474" t="s">
        <v>1062</v>
      </c>
      <c r="G298" s="474"/>
      <c r="H298" s="475" t="s">
        <v>391</v>
      </c>
      <c r="J298"/>
    </row>
    <row r="299" spans="2:10" x14ac:dyDescent="0.2">
      <c r="B299" s="472" t="s">
        <v>1063</v>
      </c>
      <c r="C299" s="472" t="s">
        <v>529</v>
      </c>
      <c r="D299" s="472" t="s">
        <v>997</v>
      </c>
      <c r="E299" s="472" t="s">
        <v>1056</v>
      </c>
      <c r="F299" s="472" t="s">
        <v>1064</v>
      </c>
      <c r="G299" s="472"/>
      <c r="H299" s="473" t="s">
        <v>342</v>
      </c>
      <c r="J299"/>
    </row>
    <row r="300" spans="2:10" x14ac:dyDescent="0.2">
      <c r="B300" s="474" t="s">
        <v>1065</v>
      </c>
      <c r="C300" s="474" t="s">
        <v>529</v>
      </c>
      <c r="D300" s="474" t="s">
        <v>997</v>
      </c>
      <c r="E300" s="474" t="s">
        <v>1056</v>
      </c>
      <c r="F300" s="474" t="s">
        <v>1066</v>
      </c>
      <c r="G300" s="474"/>
      <c r="H300" s="475" t="s">
        <v>391</v>
      </c>
      <c r="J300"/>
    </row>
    <row r="301" spans="2:10" x14ac:dyDescent="0.2">
      <c r="B301" s="472" t="s">
        <v>1067</v>
      </c>
      <c r="C301" s="472" t="s">
        <v>529</v>
      </c>
      <c r="D301" s="472" t="s">
        <v>997</v>
      </c>
      <c r="E301" s="472" t="s">
        <v>1056</v>
      </c>
      <c r="F301" s="472" t="s">
        <v>1068</v>
      </c>
      <c r="G301" s="472"/>
      <c r="H301" s="473" t="s">
        <v>342</v>
      </c>
      <c r="J301"/>
    </row>
    <row r="302" spans="2:10" x14ac:dyDescent="0.2">
      <c r="B302" s="474" t="s">
        <v>1069</v>
      </c>
      <c r="C302" s="474" t="s">
        <v>529</v>
      </c>
      <c r="D302" s="474" t="s">
        <v>997</v>
      </c>
      <c r="E302" s="474" t="s">
        <v>1056</v>
      </c>
      <c r="F302" s="474" t="s">
        <v>1070</v>
      </c>
      <c r="G302" s="474" t="s">
        <v>1071</v>
      </c>
      <c r="H302" s="475" t="s">
        <v>342</v>
      </c>
      <c r="J302"/>
    </row>
    <row r="303" spans="2:10" x14ac:dyDescent="0.2">
      <c r="B303" s="472" t="s">
        <v>1072</v>
      </c>
      <c r="C303" s="472" t="s">
        <v>529</v>
      </c>
      <c r="D303" s="472" t="s">
        <v>997</v>
      </c>
      <c r="E303" s="472" t="s">
        <v>1056</v>
      </c>
      <c r="F303" s="472" t="s">
        <v>1073</v>
      </c>
      <c r="G303" s="472"/>
      <c r="H303" s="473" t="s">
        <v>342</v>
      </c>
      <c r="J303"/>
    </row>
    <row r="304" spans="2:10" x14ac:dyDescent="0.2">
      <c r="B304" s="474" t="s">
        <v>1074</v>
      </c>
      <c r="C304" s="474" t="s">
        <v>529</v>
      </c>
      <c r="D304" s="474" t="s">
        <v>997</v>
      </c>
      <c r="E304" s="474" t="s">
        <v>1056</v>
      </c>
      <c r="F304" s="474" t="s">
        <v>1075</v>
      </c>
      <c r="G304" s="474" t="s">
        <v>1076</v>
      </c>
      <c r="H304" s="475" t="s">
        <v>342</v>
      </c>
      <c r="J304"/>
    </row>
    <row r="305" spans="2:10" x14ac:dyDescent="0.2">
      <c r="B305" s="472" t="s">
        <v>1077</v>
      </c>
      <c r="C305" s="472" t="s">
        <v>529</v>
      </c>
      <c r="D305" s="472" t="s">
        <v>997</v>
      </c>
      <c r="E305" s="472" t="s">
        <v>1078</v>
      </c>
      <c r="F305" s="472" t="s">
        <v>1079</v>
      </c>
      <c r="G305" s="472"/>
      <c r="H305" s="473" t="s">
        <v>342</v>
      </c>
      <c r="J305"/>
    </row>
    <row r="306" spans="2:10" x14ac:dyDescent="0.2">
      <c r="B306" s="474" t="s">
        <v>1080</v>
      </c>
      <c r="C306" s="474" t="s">
        <v>529</v>
      </c>
      <c r="D306" s="474" t="s">
        <v>997</v>
      </c>
      <c r="E306" s="474" t="s">
        <v>1078</v>
      </c>
      <c r="F306" s="474" t="s">
        <v>1081</v>
      </c>
      <c r="G306" s="474"/>
      <c r="H306" s="475" t="s">
        <v>342</v>
      </c>
      <c r="J306"/>
    </row>
    <row r="307" spans="2:10" x14ac:dyDescent="0.2">
      <c r="B307" s="472" t="s">
        <v>1082</v>
      </c>
      <c r="C307" s="472" t="s">
        <v>529</v>
      </c>
      <c r="D307" s="472" t="s">
        <v>997</v>
      </c>
      <c r="E307" s="472" t="s">
        <v>1078</v>
      </c>
      <c r="F307" s="472" t="s">
        <v>1083</v>
      </c>
      <c r="G307" s="472"/>
      <c r="H307" s="473" t="s">
        <v>342</v>
      </c>
      <c r="J307"/>
    </row>
    <row r="308" spans="2:10" x14ac:dyDescent="0.2">
      <c r="B308" s="474" t="s">
        <v>1084</v>
      </c>
      <c r="C308" s="474" t="s">
        <v>529</v>
      </c>
      <c r="D308" s="474" t="s">
        <v>997</v>
      </c>
      <c r="E308" s="474" t="s">
        <v>1078</v>
      </c>
      <c r="F308" s="474" t="s">
        <v>1085</v>
      </c>
      <c r="G308" s="474"/>
      <c r="H308" s="475" t="s">
        <v>342</v>
      </c>
      <c r="J308"/>
    </row>
    <row r="309" spans="2:10" x14ac:dyDescent="0.2">
      <c r="B309" s="472" t="s">
        <v>1086</v>
      </c>
      <c r="C309" s="472" t="s">
        <v>529</v>
      </c>
      <c r="D309" s="472" t="s">
        <v>997</v>
      </c>
      <c r="E309" s="472" t="s">
        <v>1078</v>
      </c>
      <c r="F309" s="472" t="s">
        <v>1087</v>
      </c>
      <c r="G309" s="472" t="s">
        <v>1088</v>
      </c>
      <c r="H309" s="473" t="s">
        <v>342</v>
      </c>
      <c r="J309"/>
    </row>
    <row r="310" spans="2:10" x14ac:dyDescent="0.2">
      <c r="B310" s="474" t="s">
        <v>1089</v>
      </c>
      <c r="C310" s="474" t="s">
        <v>529</v>
      </c>
      <c r="D310" s="474" t="s">
        <v>997</v>
      </c>
      <c r="E310" s="474" t="s">
        <v>1078</v>
      </c>
      <c r="F310" s="474" t="s">
        <v>1090</v>
      </c>
      <c r="G310" s="474" t="s">
        <v>1088</v>
      </c>
      <c r="H310" s="475" t="s">
        <v>342</v>
      </c>
      <c r="J310"/>
    </row>
    <row r="311" spans="2:10" x14ac:dyDescent="0.2">
      <c r="B311" s="472" t="s">
        <v>1091</v>
      </c>
      <c r="C311" s="472" t="s">
        <v>529</v>
      </c>
      <c r="D311" s="472" t="s">
        <v>997</v>
      </c>
      <c r="E311" s="472" t="s">
        <v>1078</v>
      </c>
      <c r="F311" s="472" t="s">
        <v>1092</v>
      </c>
      <c r="G311" s="472"/>
      <c r="H311" s="473" t="s">
        <v>342</v>
      </c>
      <c r="J311"/>
    </row>
    <row r="312" spans="2:10" x14ac:dyDescent="0.2">
      <c r="B312" s="474" t="s">
        <v>1093</v>
      </c>
      <c r="C312" s="474" t="s">
        <v>529</v>
      </c>
      <c r="D312" s="474" t="s">
        <v>997</v>
      </c>
      <c r="E312" s="474" t="s">
        <v>1078</v>
      </c>
      <c r="F312" s="474" t="s">
        <v>1094</v>
      </c>
      <c r="G312" s="474"/>
      <c r="H312" s="475" t="s">
        <v>342</v>
      </c>
      <c r="J312"/>
    </row>
    <row r="313" spans="2:10" x14ac:dyDescent="0.2">
      <c r="B313" s="472" t="s">
        <v>1095</v>
      </c>
      <c r="C313" s="472" t="s">
        <v>529</v>
      </c>
      <c r="D313" s="472" t="s">
        <v>997</v>
      </c>
      <c r="E313" s="472" t="s">
        <v>1078</v>
      </c>
      <c r="F313" s="472" t="s">
        <v>1096</v>
      </c>
      <c r="G313" s="472" t="s">
        <v>1097</v>
      </c>
      <c r="H313" s="473" t="s">
        <v>342</v>
      </c>
      <c r="J313"/>
    </row>
    <row r="314" spans="2:10" x14ac:dyDescent="0.2">
      <c r="B314" s="474" t="s">
        <v>1098</v>
      </c>
      <c r="C314" s="474" t="s">
        <v>529</v>
      </c>
      <c r="D314" s="474" t="s">
        <v>997</v>
      </c>
      <c r="E314" s="474" t="s">
        <v>1099</v>
      </c>
      <c r="F314" s="474" t="s">
        <v>1100</v>
      </c>
      <c r="G314" s="474" t="s">
        <v>1101</v>
      </c>
      <c r="H314" s="475" t="s">
        <v>716</v>
      </c>
      <c r="J314"/>
    </row>
    <row r="315" spans="2:10" x14ac:dyDescent="0.2">
      <c r="B315" s="472" t="s">
        <v>1102</v>
      </c>
      <c r="C315" s="472" t="s">
        <v>529</v>
      </c>
      <c r="D315" s="472" t="s">
        <v>997</v>
      </c>
      <c r="E315" s="472" t="s">
        <v>1099</v>
      </c>
      <c r="F315" s="472" t="s">
        <v>1103</v>
      </c>
      <c r="G315" s="472" t="s">
        <v>1104</v>
      </c>
      <c r="H315" s="473" t="s">
        <v>716</v>
      </c>
      <c r="J315"/>
    </row>
    <row r="316" spans="2:10" x14ac:dyDescent="0.2">
      <c r="B316" s="474" t="s">
        <v>1105</v>
      </c>
      <c r="C316" s="474" t="s">
        <v>529</v>
      </c>
      <c r="D316" s="474" t="s">
        <v>997</v>
      </c>
      <c r="E316" s="474" t="s">
        <v>1099</v>
      </c>
      <c r="F316" s="474" t="s">
        <v>1106</v>
      </c>
      <c r="G316" s="474"/>
      <c r="H316" s="475" t="s">
        <v>716</v>
      </c>
      <c r="J316"/>
    </row>
    <row r="317" spans="2:10" x14ac:dyDescent="0.2">
      <c r="B317" s="472" t="s">
        <v>1107</v>
      </c>
      <c r="C317" s="472" t="s">
        <v>529</v>
      </c>
      <c r="D317" s="472" t="s">
        <v>997</v>
      </c>
      <c r="E317" s="472" t="s">
        <v>1099</v>
      </c>
      <c r="F317" s="472" t="s">
        <v>1108</v>
      </c>
      <c r="G317" s="472" t="s">
        <v>1109</v>
      </c>
      <c r="H317" s="473" t="s">
        <v>716</v>
      </c>
      <c r="J317"/>
    </row>
    <row r="318" spans="2:10" x14ac:dyDescent="0.2">
      <c r="B318" s="474" t="s">
        <v>1110</v>
      </c>
      <c r="C318" s="474" t="s">
        <v>529</v>
      </c>
      <c r="D318" s="474" t="s">
        <v>997</v>
      </c>
      <c r="E318" s="474" t="s">
        <v>1099</v>
      </c>
      <c r="F318" s="474" t="s">
        <v>1111</v>
      </c>
      <c r="G318" s="474" t="s">
        <v>1109</v>
      </c>
      <c r="H318" s="475" t="s">
        <v>716</v>
      </c>
      <c r="J318"/>
    </row>
    <row r="319" spans="2:10" x14ac:dyDescent="0.2">
      <c r="B319" s="472" t="s">
        <v>1112</v>
      </c>
      <c r="C319" s="472" t="s">
        <v>529</v>
      </c>
      <c r="D319" s="472" t="s">
        <v>997</v>
      </c>
      <c r="E319" s="472" t="s">
        <v>1099</v>
      </c>
      <c r="F319" s="472" t="s">
        <v>1113</v>
      </c>
      <c r="G319" s="472" t="s">
        <v>1109</v>
      </c>
      <c r="H319" s="473" t="s">
        <v>391</v>
      </c>
      <c r="J319"/>
    </row>
    <row r="320" spans="2:10" ht="30" x14ac:dyDescent="0.2">
      <c r="B320" s="474" t="s">
        <v>1114</v>
      </c>
      <c r="C320" s="474" t="s">
        <v>529</v>
      </c>
      <c r="D320" s="474" t="s">
        <v>997</v>
      </c>
      <c r="E320" s="474" t="s">
        <v>1099</v>
      </c>
      <c r="F320" s="474" t="s">
        <v>1115</v>
      </c>
      <c r="G320" s="474" t="s">
        <v>1116</v>
      </c>
      <c r="H320" s="475" t="s">
        <v>716</v>
      </c>
      <c r="J320"/>
    </row>
    <row r="321" spans="2:10" ht="30" x14ac:dyDescent="0.2">
      <c r="B321" s="472" t="s">
        <v>1117</v>
      </c>
      <c r="C321" s="472" t="s">
        <v>529</v>
      </c>
      <c r="D321" s="472" t="s">
        <v>997</v>
      </c>
      <c r="E321" s="472" t="s">
        <v>1099</v>
      </c>
      <c r="F321" s="472" t="s">
        <v>1118</v>
      </c>
      <c r="G321" s="472" t="s">
        <v>1109</v>
      </c>
      <c r="H321" s="473" t="s">
        <v>391</v>
      </c>
      <c r="J321"/>
    </row>
    <row r="322" spans="2:10" x14ac:dyDescent="0.2">
      <c r="B322" s="474" t="s">
        <v>1119</v>
      </c>
      <c r="C322" s="474" t="s">
        <v>529</v>
      </c>
      <c r="D322" s="474" t="s">
        <v>997</v>
      </c>
      <c r="E322" s="474" t="s">
        <v>1099</v>
      </c>
      <c r="F322" s="474" t="s">
        <v>1120</v>
      </c>
      <c r="G322" s="474" t="s">
        <v>1121</v>
      </c>
      <c r="H322" s="475" t="s">
        <v>716</v>
      </c>
      <c r="J322"/>
    </row>
    <row r="323" spans="2:10" x14ac:dyDescent="0.2">
      <c r="B323" s="472" t="s">
        <v>1122</v>
      </c>
      <c r="C323" s="472" t="s">
        <v>529</v>
      </c>
      <c r="D323" s="472" t="s">
        <v>997</v>
      </c>
      <c r="E323" s="472" t="s">
        <v>1099</v>
      </c>
      <c r="F323" s="472" t="s">
        <v>1123</v>
      </c>
      <c r="G323" s="472" t="s">
        <v>1124</v>
      </c>
      <c r="H323" s="473" t="s">
        <v>716</v>
      </c>
      <c r="J323"/>
    </row>
    <row r="324" spans="2:10" x14ac:dyDescent="0.2">
      <c r="B324" s="474" t="s">
        <v>1125</v>
      </c>
      <c r="C324" s="474" t="s">
        <v>529</v>
      </c>
      <c r="D324" s="474" t="s">
        <v>997</v>
      </c>
      <c r="E324" s="474" t="s">
        <v>1126</v>
      </c>
      <c r="F324" s="474" t="s">
        <v>1127</v>
      </c>
      <c r="G324" s="474" t="s">
        <v>1128</v>
      </c>
      <c r="H324" s="475" t="s">
        <v>914</v>
      </c>
      <c r="J324"/>
    </row>
    <row r="325" spans="2:10" x14ac:dyDescent="0.2">
      <c r="B325" s="472" t="s">
        <v>1129</v>
      </c>
      <c r="C325" s="472" t="s">
        <v>529</v>
      </c>
      <c r="D325" s="472" t="s">
        <v>997</v>
      </c>
      <c r="E325" s="472" t="s">
        <v>1126</v>
      </c>
      <c r="F325" s="472" t="s">
        <v>1130</v>
      </c>
      <c r="G325" s="472" t="s">
        <v>1128</v>
      </c>
      <c r="H325" s="473" t="s">
        <v>914</v>
      </c>
      <c r="J325"/>
    </row>
    <row r="326" spans="2:10" x14ac:dyDescent="0.2">
      <c r="B326" s="474" t="s">
        <v>1131</v>
      </c>
      <c r="C326" s="474" t="s">
        <v>529</v>
      </c>
      <c r="D326" s="474" t="s">
        <v>997</v>
      </c>
      <c r="E326" s="474" t="s">
        <v>1126</v>
      </c>
      <c r="F326" s="474" t="s">
        <v>1132</v>
      </c>
      <c r="G326" s="474"/>
      <c r="H326" s="475" t="s">
        <v>914</v>
      </c>
      <c r="J326"/>
    </row>
    <row r="327" spans="2:10" x14ac:dyDescent="0.2">
      <c r="B327" s="472" t="s">
        <v>1133</v>
      </c>
      <c r="C327" s="472" t="s">
        <v>529</v>
      </c>
      <c r="D327" s="472" t="s">
        <v>997</v>
      </c>
      <c r="E327" s="472" t="s">
        <v>1126</v>
      </c>
      <c r="F327" s="472" t="s">
        <v>1134</v>
      </c>
      <c r="G327" s="472"/>
      <c r="H327" s="473" t="s">
        <v>914</v>
      </c>
      <c r="J327"/>
    </row>
    <row r="328" spans="2:10" ht="30" x14ac:dyDescent="0.2">
      <c r="B328" s="474" t="s">
        <v>1135</v>
      </c>
      <c r="C328" s="474" t="s">
        <v>529</v>
      </c>
      <c r="D328" s="474" t="s">
        <v>997</v>
      </c>
      <c r="E328" s="474" t="s">
        <v>1126</v>
      </c>
      <c r="F328" s="474" t="s">
        <v>1136</v>
      </c>
      <c r="G328" s="474" t="s">
        <v>1137</v>
      </c>
      <c r="H328" s="475" t="s">
        <v>1138</v>
      </c>
      <c r="J328"/>
    </row>
    <row r="329" spans="2:10" x14ac:dyDescent="0.2">
      <c r="B329" s="472" t="s">
        <v>1139</v>
      </c>
      <c r="C329" s="472" t="s">
        <v>529</v>
      </c>
      <c r="D329" s="472" t="s">
        <v>997</v>
      </c>
      <c r="E329" s="472" t="s">
        <v>1140</v>
      </c>
      <c r="F329" s="472" t="s">
        <v>1141</v>
      </c>
      <c r="G329" s="472" t="s">
        <v>1142</v>
      </c>
      <c r="H329" s="473" t="s">
        <v>716</v>
      </c>
      <c r="J329"/>
    </row>
    <row r="330" spans="2:10" x14ac:dyDescent="0.2">
      <c r="B330" s="474" t="s">
        <v>1143</v>
      </c>
      <c r="C330" s="474" t="s">
        <v>529</v>
      </c>
      <c r="D330" s="474" t="s">
        <v>997</v>
      </c>
      <c r="E330" s="474" t="s">
        <v>1144</v>
      </c>
      <c r="F330" s="474" t="s">
        <v>1145</v>
      </c>
      <c r="G330" s="474"/>
      <c r="H330" s="475" t="s">
        <v>342</v>
      </c>
      <c r="J330"/>
    </row>
    <row r="331" spans="2:10" x14ac:dyDescent="0.2">
      <c r="B331" s="472" t="s">
        <v>1146</v>
      </c>
      <c r="C331" s="472" t="s">
        <v>529</v>
      </c>
      <c r="D331" s="472" t="s">
        <v>997</v>
      </c>
      <c r="E331" s="472" t="s">
        <v>1144</v>
      </c>
      <c r="F331" s="472" t="s">
        <v>1147</v>
      </c>
      <c r="G331" s="472" t="s">
        <v>1148</v>
      </c>
      <c r="H331" s="473" t="s">
        <v>342</v>
      </c>
      <c r="J331"/>
    </row>
    <row r="332" spans="2:10" x14ac:dyDescent="0.2">
      <c r="B332" s="474" t="s">
        <v>1149</v>
      </c>
      <c r="C332" s="474" t="s">
        <v>529</v>
      </c>
      <c r="D332" s="474" t="s">
        <v>997</v>
      </c>
      <c r="E332" s="474" t="s">
        <v>1144</v>
      </c>
      <c r="F332" s="474" t="s">
        <v>1150</v>
      </c>
      <c r="G332" s="474"/>
      <c r="H332" s="475" t="s">
        <v>342</v>
      </c>
      <c r="J332"/>
    </row>
    <row r="333" spans="2:10" x14ac:dyDescent="0.2">
      <c r="B333" s="472" t="s">
        <v>1151</v>
      </c>
      <c r="C333" s="472" t="s">
        <v>529</v>
      </c>
      <c r="D333" s="472" t="s">
        <v>997</v>
      </c>
      <c r="E333" s="472" t="s">
        <v>1144</v>
      </c>
      <c r="F333" s="472" t="s">
        <v>1152</v>
      </c>
      <c r="G333" s="472"/>
      <c r="H333" s="473" t="s">
        <v>342</v>
      </c>
      <c r="J333"/>
    </row>
    <row r="334" spans="2:10" x14ac:dyDescent="0.2">
      <c r="B334" s="474" t="s">
        <v>1153</v>
      </c>
      <c r="C334" s="474" t="s">
        <v>529</v>
      </c>
      <c r="D334" s="474" t="s">
        <v>997</v>
      </c>
      <c r="E334" s="474" t="s">
        <v>1144</v>
      </c>
      <c r="F334" s="474" t="s">
        <v>1154</v>
      </c>
      <c r="G334" s="474" t="s">
        <v>1155</v>
      </c>
      <c r="H334" s="475" t="s">
        <v>342</v>
      </c>
      <c r="J334"/>
    </row>
    <row r="335" spans="2:10" x14ac:dyDescent="0.2">
      <c r="B335" s="472" t="s">
        <v>1156</v>
      </c>
      <c r="C335" s="472" t="s">
        <v>529</v>
      </c>
      <c r="D335" s="472" t="s">
        <v>997</v>
      </c>
      <c r="E335" s="472" t="s">
        <v>1144</v>
      </c>
      <c r="F335" s="472" t="s">
        <v>1157</v>
      </c>
      <c r="G335" s="472"/>
      <c r="H335" s="473" t="s">
        <v>342</v>
      </c>
      <c r="J335"/>
    </row>
    <row r="336" spans="2:10" x14ac:dyDescent="0.2">
      <c r="B336" s="474" t="s">
        <v>1158</v>
      </c>
      <c r="C336" s="474" t="s">
        <v>529</v>
      </c>
      <c r="D336" s="474" t="s">
        <v>997</v>
      </c>
      <c r="E336" s="474" t="s">
        <v>1159</v>
      </c>
      <c r="F336" s="474" t="s">
        <v>1160</v>
      </c>
      <c r="G336" s="474" t="s">
        <v>1161</v>
      </c>
      <c r="H336" s="475" t="s">
        <v>914</v>
      </c>
      <c r="J336"/>
    </row>
    <row r="337" spans="2:10" x14ac:dyDescent="0.2">
      <c r="B337" s="472" t="s">
        <v>1162</v>
      </c>
      <c r="C337" s="472" t="s">
        <v>529</v>
      </c>
      <c r="D337" s="472" t="s">
        <v>997</v>
      </c>
      <c r="E337" s="472" t="s">
        <v>1159</v>
      </c>
      <c r="F337" s="472" t="s">
        <v>1163</v>
      </c>
      <c r="G337" s="472" t="s">
        <v>1164</v>
      </c>
      <c r="H337" s="473" t="s">
        <v>914</v>
      </c>
      <c r="J337"/>
    </row>
    <row r="338" spans="2:10" x14ac:dyDescent="0.2">
      <c r="B338" s="474" t="s">
        <v>1165</v>
      </c>
      <c r="C338" s="474" t="s">
        <v>529</v>
      </c>
      <c r="D338" s="474" t="s">
        <v>997</v>
      </c>
      <c r="E338" s="474" t="s">
        <v>1159</v>
      </c>
      <c r="F338" s="474" t="s">
        <v>1166</v>
      </c>
      <c r="G338" s="474" t="s">
        <v>1167</v>
      </c>
      <c r="H338" s="475" t="s">
        <v>914</v>
      </c>
      <c r="J338"/>
    </row>
    <row r="339" spans="2:10" x14ac:dyDescent="0.2">
      <c r="B339" s="472" t="s">
        <v>1168</v>
      </c>
      <c r="C339" s="472" t="s">
        <v>529</v>
      </c>
      <c r="D339" s="472" t="s">
        <v>997</v>
      </c>
      <c r="E339" s="472" t="s">
        <v>1159</v>
      </c>
      <c r="F339" s="472" t="s">
        <v>1169</v>
      </c>
      <c r="G339" s="472" t="s">
        <v>1170</v>
      </c>
      <c r="H339" s="473" t="s">
        <v>914</v>
      </c>
      <c r="J339"/>
    </row>
    <row r="340" spans="2:10" x14ac:dyDescent="0.2">
      <c r="B340" s="474" t="s">
        <v>1171</v>
      </c>
      <c r="C340" s="474" t="s">
        <v>529</v>
      </c>
      <c r="D340" s="474" t="s">
        <v>997</v>
      </c>
      <c r="E340" s="474" t="s">
        <v>1159</v>
      </c>
      <c r="F340" s="474" t="s">
        <v>1172</v>
      </c>
      <c r="G340" s="474" t="s">
        <v>1167</v>
      </c>
      <c r="H340" s="475" t="s">
        <v>914</v>
      </c>
      <c r="J340"/>
    </row>
    <row r="341" spans="2:10" x14ac:dyDescent="0.2">
      <c r="B341" s="472" t="s">
        <v>1173</v>
      </c>
      <c r="C341" s="472" t="s">
        <v>529</v>
      </c>
      <c r="D341" s="472" t="s">
        <v>997</v>
      </c>
      <c r="E341" s="472" t="s">
        <v>1159</v>
      </c>
      <c r="F341" s="472" t="s">
        <v>1174</v>
      </c>
      <c r="G341" s="472" t="s">
        <v>1175</v>
      </c>
      <c r="H341" s="473" t="s">
        <v>914</v>
      </c>
      <c r="J341"/>
    </row>
    <row r="342" spans="2:10" x14ac:dyDescent="0.2">
      <c r="B342" s="474" t="s">
        <v>1176</v>
      </c>
      <c r="C342" s="474" t="s">
        <v>529</v>
      </c>
      <c r="D342" s="474" t="s">
        <v>997</v>
      </c>
      <c r="E342" s="474" t="s">
        <v>1159</v>
      </c>
      <c r="F342" s="474" t="s">
        <v>1177</v>
      </c>
      <c r="G342" s="474"/>
      <c r="H342" s="475" t="s">
        <v>914</v>
      </c>
      <c r="J342"/>
    </row>
    <row r="343" spans="2:10" x14ac:dyDescent="0.2">
      <c r="B343" s="472" t="s">
        <v>1178</v>
      </c>
      <c r="C343" s="472" t="s">
        <v>529</v>
      </c>
      <c r="D343" s="472" t="s">
        <v>997</v>
      </c>
      <c r="E343" s="472" t="s">
        <v>1159</v>
      </c>
      <c r="F343" s="472" t="s">
        <v>1179</v>
      </c>
      <c r="G343" s="472" t="s">
        <v>1180</v>
      </c>
      <c r="H343" s="473" t="s">
        <v>914</v>
      </c>
      <c r="J343"/>
    </row>
    <row r="344" spans="2:10" ht="30" x14ac:dyDescent="0.2">
      <c r="B344" s="474" t="s">
        <v>1181</v>
      </c>
      <c r="C344" s="474" t="s">
        <v>529</v>
      </c>
      <c r="D344" s="474" t="s">
        <v>997</v>
      </c>
      <c r="E344" s="474" t="s">
        <v>1159</v>
      </c>
      <c r="F344" s="474" t="s">
        <v>1182</v>
      </c>
      <c r="G344" s="474" t="s">
        <v>1183</v>
      </c>
      <c r="H344" s="475" t="s">
        <v>914</v>
      </c>
      <c r="J344"/>
    </row>
    <row r="345" spans="2:10" x14ac:dyDescent="0.2">
      <c r="B345" s="472" t="s">
        <v>1184</v>
      </c>
      <c r="C345" s="472" t="s">
        <v>529</v>
      </c>
      <c r="D345" s="472" t="s">
        <v>1185</v>
      </c>
      <c r="E345" s="472" t="s">
        <v>1186</v>
      </c>
      <c r="F345" s="472" t="s">
        <v>1187</v>
      </c>
      <c r="G345" s="472" t="s">
        <v>1188</v>
      </c>
      <c r="H345" s="473" t="s">
        <v>1189</v>
      </c>
      <c r="J345"/>
    </row>
    <row r="346" spans="2:10" x14ac:dyDescent="0.2">
      <c r="B346" s="474" t="s">
        <v>1190</v>
      </c>
      <c r="C346" s="474" t="s">
        <v>529</v>
      </c>
      <c r="D346" s="474" t="s">
        <v>1185</v>
      </c>
      <c r="E346" s="474" t="s">
        <v>1186</v>
      </c>
      <c r="F346" s="474" t="s">
        <v>1191</v>
      </c>
      <c r="G346" s="474" t="s">
        <v>1192</v>
      </c>
      <c r="H346" s="475" t="s">
        <v>1189</v>
      </c>
      <c r="J346"/>
    </row>
    <row r="347" spans="2:10" x14ac:dyDescent="0.2">
      <c r="B347" s="472" t="s">
        <v>1193</v>
      </c>
      <c r="C347" s="472" t="s">
        <v>529</v>
      </c>
      <c r="D347" s="472" t="s">
        <v>1185</v>
      </c>
      <c r="E347" s="472" t="s">
        <v>1186</v>
      </c>
      <c r="F347" s="472" t="s">
        <v>1194</v>
      </c>
      <c r="G347" s="472"/>
      <c r="H347" s="473" t="s">
        <v>1189</v>
      </c>
      <c r="J347"/>
    </row>
    <row r="348" spans="2:10" x14ac:dyDescent="0.2">
      <c r="B348" s="474" t="s">
        <v>1195</v>
      </c>
      <c r="C348" s="474" t="s">
        <v>529</v>
      </c>
      <c r="D348" s="474" t="s">
        <v>1185</v>
      </c>
      <c r="E348" s="474" t="s">
        <v>1196</v>
      </c>
      <c r="F348" s="474" t="s">
        <v>1197</v>
      </c>
      <c r="G348" s="474" t="s">
        <v>1198</v>
      </c>
      <c r="H348" s="475" t="s">
        <v>1199</v>
      </c>
      <c r="J348"/>
    </row>
    <row r="349" spans="2:10" x14ac:dyDescent="0.2">
      <c r="B349" s="472" t="s">
        <v>1200</v>
      </c>
      <c r="C349" s="472" t="s">
        <v>529</v>
      </c>
      <c r="D349" s="472" t="s">
        <v>1185</v>
      </c>
      <c r="E349" s="472" t="s">
        <v>1196</v>
      </c>
      <c r="F349" s="472" t="s">
        <v>1201</v>
      </c>
      <c r="G349" s="472" t="s">
        <v>1202</v>
      </c>
      <c r="H349" s="473" t="s">
        <v>1199</v>
      </c>
      <c r="J349"/>
    </row>
    <row r="350" spans="2:10" x14ac:dyDescent="0.2">
      <c r="B350" s="474" t="s">
        <v>1203</v>
      </c>
      <c r="C350" s="474" t="s">
        <v>529</v>
      </c>
      <c r="D350" s="474" t="s">
        <v>1204</v>
      </c>
      <c r="E350" s="474" t="s">
        <v>1205</v>
      </c>
      <c r="F350" s="474" t="s">
        <v>1206</v>
      </c>
      <c r="G350" s="474" t="s">
        <v>1207</v>
      </c>
      <c r="H350" s="475" t="s">
        <v>1208</v>
      </c>
      <c r="J350"/>
    </row>
    <row r="351" spans="2:10" x14ac:dyDescent="0.2">
      <c r="B351" s="472" t="s">
        <v>1209</v>
      </c>
      <c r="C351" s="472" t="s">
        <v>529</v>
      </c>
      <c r="D351" s="472" t="s">
        <v>1204</v>
      </c>
      <c r="E351" s="472" t="s">
        <v>1205</v>
      </c>
      <c r="F351" s="472" t="s">
        <v>1210</v>
      </c>
      <c r="G351" s="472" t="s">
        <v>1211</v>
      </c>
      <c r="H351" s="473" t="s">
        <v>1208</v>
      </c>
      <c r="J351"/>
    </row>
    <row r="352" spans="2:10" x14ac:dyDescent="0.2">
      <c r="B352" s="474" t="s">
        <v>1212</v>
      </c>
      <c r="C352" s="474" t="s">
        <v>529</v>
      </c>
      <c r="D352" s="474" t="s">
        <v>1204</v>
      </c>
      <c r="E352" s="474" t="s">
        <v>1205</v>
      </c>
      <c r="F352" s="474" t="s">
        <v>1213</v>
      </c>
      <c r="G352" s="474" t="s">
        <v>1211</v>
      </c>
      <c r="H352" s="475" t="s">
        <v>1208</v>
      </c>
      <c r="J352"/>
    </row>
    <row r="353" spans="2:10" x14ac:dyDescent="0.2">
      <c r="B353" s="472" t="s">
        <v>1214</v>
      </c>
      <c r="C353" s="472" t="s">
        <v>529</v>
      </c>
      <c r="D353" s="472" t="s">
        <v>1204</v>
      </c>
      <c r="E353" s="472" t="s">
        <v>1205</v>
      </c>
      <c r="F353" s="472" t="s">
        <v>1215</v>
      </c>
      <c r="G353" s="472" t="s">
        <v>645</v>
      </c>
      <c r="H353" s="473" t="s">
        <v>1208</v>
      </c>
      <c r="J353"/>
    </row>
    <row r="354" spans="2:10" x14ac:dyDescent="0.2">
      <c r="B354" s="474" t="s">
        <v>1216</v>
      </c>
      <c r="C354" s="474" t="s">
        <v>529</v>
      </c>
      <c r="D354" s="474" t="s">
        <v>1204</v>
      </c>
      <c r="E354" s="474" t="s">
        <v>1205</v>
      </c>
      <c r="F354" s="474" t="s">
        <v>1217</v>
      </c>
      <c r="G354" s="474" t="s">
        <v>645</v>
      </c>
      <c r="H354" s="475" t="s">
        <v>1218</v>
      </c>
      <c r="J354"/>
    </row>
    <row r="355" spans="2:10" x14ac:dyDescent="0.2">
      <c r="B355" s="472" t="s">
        <v>1219</v>
      </c>
      <c r="C355" s="472" t="s">
        <v>529</v>
      </c>
      <c r="D355" s="472" t="s">
        <v>1204</v>
      </c>
      <c r="E355" s="472" t="s">
        <v>1205</v>
      </c>
      <c r="F355" s="472" t="s">
        <v>1220</v>
      </c>
      <c r="G355" s="472" t="s">
        <v>645</v>
      </c>
      <c r="H355" s="473" t="s">
        <v>1218</v>
      </c>
      <c r="J355"/>
    </row>
    <row r="356" spans="2:10" x14ac:dyDescent="0.2">
      <c r="B356" s="474" t="s">
        <v>1221</v>
      </c>
      <c r="C356" s="474" t="s">
        <v>529</v>
      </c>
      <c r="D356" s="474" t="s">
        <v>1204</v>
      </c>
      <c r="E356" s="474" t="s">
        <v>1205</v>
      </c>
      <c r="F356" s="474" t="s">
        <v>1222</v>
      </c>
      <c r="G356" s="474" t="s">
        <v>1223</v>
      </c>
      <c r="H356" s="475" t="s">
        <v>1208</v>
      </c>
      <c r="J356"/>
    </row>
    <row r="357" spans="2:10" ht="30" x14ac:dyDescent="0.2">
      <c r="B357" s="472" t="s">
        <v>1224</v>
      </c>
      <c r="C357" s="472" t="s">
        <v>529</v>
      </c>
      <c r="D357" s="472" t="s">
        <v>1204</v>
      </c>
      <c r="E357" s="472" t="s">
        <v>1205</v>
      </c>
      <c r="F357" s="472" t="s">
        <v>1225</v>
      </c>
      <c r="G357" s="472" t="s">
        <v>1226</v>
      </c>
      <c r="H357" s="473" t="s">
        <v>1208</v>
      </c>
      <c r="J357"/>
    </row>
    <row r="358" spans="2:10" x14ac:dyDescent="0.2">
      <c r="B358" s="474" t="s">
        <v>1227</v>
      </c>
      <c r="C358" s="474" t="s">
        <v>529</v>
      </c>
      <c r="D358" s="474" t="s">
        <v>1204</v>
      </c>
      <c r="E358" s="474" t="s">
        <v>1205</v>
      </c>
      <c r="F358" s="474" t="s">
        <v>1228</v>
      </c>
      <c r="G358" s="474" t="s">
        <v>1229</v>
      </c>
      <c r="H358" s="475" t="s">
        <v>1208</v>
      </c>
      <c r="J358"/>
    </row>
    <row r="359" spans="2:10" x14ac:dyDescent="0.2">
      <c r="B359" s="472" t="s">
        <v>1230</v>
      </c>
      <c r="C359" s="472" t="s">
        <v>529</v>
      </c>
      <c r="D359" s="472" t="s">
        <v>1204</v>
      </c>
      <c r="E359" s="472" t="s">
        <v>1231</v>
      </c>
      <c r="F359" s="472" t="s">
        <v>1232</v>
      </c>
      <c r="G359" s="472" t="s">
        <v>806</v>
      </c>
      <c r="H359" s="473" t="s">
        <v>1208</v>
      </c>
      <c r="J359"/>
    </row>
    <row r="360" spans="2:10" x14ac:dyDescent="0.2">
      <c r="B360" s="474" t="s">
        <v>1233</v>
      </c>
      <c r="C360" s="474" t="s">
        <v>529</v>
      </c>
      <c r="D360" s="474" t="s">
        <v>1204</v>
      </c>
      <c r="E360" s="474" t="s">
        <v>1231</v>
      </c>
      <c r="F360" s="474" t="s">
        <v>1234</v>
      </c>
      <c r="G360" s="474" t="s">
        <v>806</v>
      </c>
      <c r="H360" s="475" t="s">
        <v>1208</v>
      </c>
      <c r="J360"/>
    </row>
    <row r="361" spans="2:10" x14ac:dyDescent="0.2">
      <c r="B361" s="472" t="s">
        <v>1235</v>
      </c>
      <c r="C361" s="472" t="s">
        <v>529</v>
      </c>
      <c r="D361" s="472" t="s">
        <v>1204</v>
      </c>
      <c r="E361" s="472" t="s">
        <v>1231</v>
      </c>
      <c r="F361" s="472" t="s">
        <v>1236</v>
      </c>
      <c r="G361" s="472" t="s">
        <v>1237</v>
      </c>
      <c r="H361" s="473" t="s">
        <v>1208</v>
      </c>
      <c r="J361"/>
    </row>
    <row r="362" spans="2:10" x14ac:dyDescent="0.2">
      <c r="B362" s="474" t="s">
        <v>1238</v>
      </c>
      <c r="C362" s="474" t="s">
        <v>529</v>
      </c>
      <c r="D362" s="474" t="s">
        <v>1204</v>
      </c>
      <c r="E362" s="474" t="s">
        <v>1239</v>
      </c>
      <c r="F362" s="474" t="s">
        <v>1240</v>
      </c>
      <c r="G362" s="474" t="s">
        <v>806</v>
      </c>
      <c r="H362" s="475" t="s">
        <v>1218</v>
      </c>
      <c r="J362"/>
    </row>
    <row r="363" spans="2:10" x14ac:dyDescent="0.2">
      <c r="B363" s="472" t="s">
        <v>1241</v>
      </c>
      <c r="C363" s="472" t="s">
        <v>529</v>
      </c>
      <c r="D363" s="472" t="s">
        <v>1204</v>
      </c>
      <c r="E363" s="472" t="s">
        <v>1239</v>
      </c>
      <c r="F363" s="472" t="s">
        <v>1242</v>
      </c>
      <c r="G363" s="472" t="s">
        <v>806</v>
      </c>
      <c r="H363" s="473" t="s">
        <v>1208</v>
      </c>
      <c r="J363"/>
    </row>
    <row r="364" spans="2:10" x14ac:dyDescent="0.2">
      <c r="B364" s="474" t="s">
        <v>1243</v>
      </c>
      <c r="C364" s="474" t="s">
        <v>529</v>
      </c>
      <c r="D364" s="474" t="s">
        <v>1204</v>
      </c>
      <c r="E364" s="474" t="s">
        <v>1244</v>
      </c>
      <c r="F364" s="474" t="s">
        <v>1245</v>
      </c>
      <c r="G364" s="474" t="s">
        <v>806</v>
      </c>
      <c r="H364" s="475" t="s">
        <v>1208</v>
      </c>
      <c r="J364"/>
    </row>
    <row r="365" spans="2:10" x14ac:dyDescent="0.2">
      <c r="B365" s="472" t="s">
        <v>1246</v>
      </c>
      <c r="C365" s="472" t="s">
        <v>529</v>
      </c>
      <c r="D365" s="472" t="s">
        <v>1204</v>
      </c>
      <c r="E365" s="472" t="s">
        <v>1244</v>
      </c>
      <c r="F365" s="472" t="s">
        <v>1247</v>
      </c>
      <c r="G365" s="472" t="s">
        <v>806</v>
      </c>
      <c r="H365" s="473" t="s">
        <v>1208</v>
      </c>
      <c r="J365"/>
    </row>
    <row r="366" spans="2:10" x14ac:dyDescent="0.2">
      <c r="B366" s="474" t="s">
        <v>1248</v>
      </c>
      <c r="C366" s="474" t="s">
        <v>529</v>
      </c>
      <c r="D366" s="474" t="s">
        <v>1204</v>
      </c>
      <c r="E366" s="474" t="s">
        <v>1249</v>
      </c>
      <c r="F366" s="474" t="s">
        <v>1250</v>
      </c>
      <c r="G366" s="474" t="s">
        <v>1251</v>
      </c>
      <c r="H366" s="475" t="s">
        <v>1208</v>
      </c>
      <c r="J366"/>
    </row>
    <row r="367" spans="2:10" x14ac:dyDescent="0.2">
      <c r="B367" s="472" t="s">
        <v>1252</v>
      </c>
      <c r="C367" s="472" t="s">
        <v>529</v>
      </c>
      <c r="D367" s="472" t="s">
        <v>1204</v>
      </c>
      <c r="E367" s="472" t="s">
        <v>1249</v>
      </c>
      <c r="F367" s="472" t="s">
        <v>1253</v>
      </c>
      <c r="G367" s="472" t="s">
        <v>806</v>
      </c>
      <c r="H367" s="473" t="s">
        <v>1208</v>
      </c>
      <c r="J367"/>
    </row>
    <row r="368" spans="2:10" x14ac:dyDescent="0.2">
      <c r="B368" s="474" t="s">
        <v>1254</v>
      </c>
      <c r="C368" s="474" t="s">
        <v>529</v>
      </c>
      <c r="D368" s="474" t="s">
        <v>1204</v>
      </c>
      <c r="E368" s="474" t="s">
        <v>1249</v>
      </c>
      <c r="F368" s="474" t="s">
        <v>822</v>
      </c>
      <c r="G368" s="474" t="s">
        <v>823</v>
      </c>
      <c r="H368" s="475" t="s">
        <v>1218</v>
      </c>
      <c r="J368"/>
    </row>
    <row r="369" spans="2:10" x14ac:dyDescent="0.2">
      <c r="B369" s="472" t="s">
        <v>1255</v>
      </c>
      <c r="C369" s="472" t="s">
        <v>529</v>
      </c>
      <c r="D369" s="472" t="s">
        <v>1204</v>
      </c>
      <c r="E369" s="472" t="s">
        <v>1249</v>
      </c>
      <c r="F369" s="472" t="s">
        <v>825</v>
      </c>
      <c r="G369" s="472" t="s">
        <v>645</v>
      </c>
      <c r="H369" s="473" t="s">
        <v>1208</v>
      </c>
      <c r="J369"/>
    </row>
    <row r="370" spans="2:10" x14ac:dyDescent="0.2">
      <c r="B370" s="474" t="s">
        <v>1256</v>
      </c>
      <c r="C370" s="474" t="s">
        <v>529</v>
      </c>
      <c r="D370" s="474" t="s">
        <v>1204</v>
      </c>
      <c r="E370" s="474" t="s">
        <v>1249</v>
      </c>
      <c r="F370" s="474" t="s">
        <v>828</v>
      </c>
      <c r="G370" s="474" t="s">
        <v>806</v>
      </c>
      <c r="H370" s="475" t="s">
        <v>1208</v>
      </c>
      <c r="J370"/>
    </row>
    <row r="371" spans="2:10" x14ac:dyDescent="0.2">
      <c r="B371" s="472" t="s">
        <v>1257</v>
      </c>
      <c r="C371" s="472" t="s">
        <v>529</v>
      </c>
      <c r="D371" s="472" t="s">
        <v>1204</v>
      </c>
      <c r="E371" s="472" t="s">
        <v>1258</v>
      </c>
      <c r="F371" s="472" t="s">
        <v>1259</v>
      </c>
      <c r="G371" s="472" t="s">
        <v>1260</v>
      </c>
      <c r="H371" s="473" t="s">
        <v>1208</v>
      </c>
      <c r="J371"/>
    </row>
    <row r="372" spans="2:10" x14ac:dyDescent="0.2">
      <c r="B372" s="474" t="s">
        <v>1261</v>
      </c>
      <c r="C372" s="474" t="s">
        <v>529</v>
      </c>
      <c r="D372" s="474" t="s">
        <v>1204</v>
      </c>
      <c r="E372" s="474" t="s">
        <v>1258</v>
      </c>
      <c r="F372" s="474" t="s">
        <v>1126</v>
      </c>
      <c r="G372" s="474" t="s">
        <v>806</v>
      </c>
      <c r="H372" s="475" t="s">
        <v>1208</v>
      </c>
      <c r="J372"/>
    </row>
    <row r="373" spans="2:10" x14ac:dyDescent="0.2">
      <c r="B373" s="472" t="s">
        <v>1262</v>
      </c>
      <c r="C373" s="472" t="s">
        <v>529</v>
      </c>
      <c r="D373" s="472" t="s">
        <v>9</v>
      </c>
      <c r="E373" s="472" t="s">
        <v>1263</v>
      </c>
      <c r="F373" s="472" t="s">
        <v>1264</v>
      </c>
      <c r="G373" s="472" t="s">
        <v>1265</v>
      </c>
      <c r="H373" s="473" t="s">
        <v>391</v>
      </c>
      <c r="J373"/>
    </row>
    <row r="374" spans="2:10" ht="30" x14ac:dyDescent="0.2">
      <c r="B374" s="474" t="s">
        <v>1266</v>
      </c>
      <c r="C374" s="474" t="s">
        <v>529</v>
      </c>
      <c r="D374" s="474" t="s">
        <v>9</v>
      </c>
      <c r="E374" s="474" t="s">
        <v>1263</v>
      </c>
      <c r="F374" s="474" t="s">
        <v>1267</v>
      </c>
      <c r="G374" s="474" t="s">
        <v>1268</v>
      </c>
      <c r="H374" s="475" t="s">
        <v>391</v>
      </c>
      <c r="J374"/>
    </row>
    <row r="375" spans="2:10" x14ac:dyDescent="0.2">
      <c r="B375" s="472" t="s">
        <v>1269</v>
      </c>
      <c r="C375" s="472" t="s">
        <v>529</v>
      </c>
      <c r="D375" s="472" t="s">
        <v>9</v>
      </c>
      <c r="E375" s="472" t="s">
        <v>1263</v>
      </c>
      <c r="F375" s="472" t="s">
        <v>1270</v>
      </c>
      <c r="G375" s="472" t="s">
        <v>522</v>
      </c>
      <c r="H375" s="473" t="s">
        <v>391</v>
      </c>
      <c r="J375"/>
    </row>
    <row r="376" spans="2:10" ht="30" x14ac:dyDescent="0.2">
      <c r="B376" s="474" t="s">
        <v>1271</v>
      </c>
      <c r="C376" s="474" t="s">
        <v>529</v>
      </c>
      <c r="D376" s="474" t="s">
        <v>9</v>
      </c>
      <c r="E376" s="474" t="s">
        <v>1263</v>
      </c>
      <c r="F376" s="474" t="s">
        <v>1272</v>
      </c>
      <c r="G376" s="474" t="s">
        <v>1273</v>
      </c>
      <c r="H376" s="475" t="s">
        <v>391</v>
      </c>
      <c r="J376"/>
    </row>
    <row r="377" spans="2:10" x14ac:dyDescent="0.2">
      <c r="B377" s="472" t="s">
        <v>1274</v>
      </c>
      <c r="C377" s="472" t="s">
        <v>6</v>
      </c>
      <c r="D377" s="472" t="s">
        <v>1275</v>
      </c>
      <c r="E377" s="472" t="s">
        <v>1276</v>
      </c>
      <c r="F377" s="472" t="s">
        <v>1277</v>
      </c>
      <c r="G377" s="472"/>
      <c r="H377" s="473" t="s">
        <v>1138</v>
      </c>
      <c r="J377"/>
    </row>
    <row r="378" spans="2:10" x14ac:dyDescent="0.2">
      <c r="B378" s="474" t="s">
        <v>1278</v>
      </c>
      <c r="C378" s="474" t="s">
        <v>6</v>
      </c>
      <c r="D378" s="474" t="s">
        <v>1275</v>
      </c>
      <c r="E378" s="474" t="s">
        <v>1276</v>
      </c>
      <c r="F378" s="474" t="s">
        <v>1279</v>
      </c>
      <c r="G378" s="474" t="s">
        <v>1280</v>
      </c>
      <c r="H378" s="475" t="s">
        <v>1138</v>
      </c>
      <c r="J378"/>
    </row>
    <row r="379" spans="2:10" x14ac:dyDescent="0.2">
      <c r="B379" s="472" t="s">
        <v>1281</v>
      </c>
      <c r="C379" s="472" t="s">
        <v>6</v>
      </c>
      <c r="D379" s="472" t="s">
        <v>1275</v>
      </c>
      <c r="E379" s="472" t="s">
        <v>1276</v>
      </c>
      <c r="F379" s="472" t="s">
        <v>1282</v>
      </c>
      <c r="G379" s="472" t="s">
        <v>1280</v>
      </c>
      <c r="H379" s="473" t="s">
        <v>1138</v>
      </c>
      <c r="J379"/>
    </row>
    <row r="380" spans="2:10" x14ac:dyDescent="0.2">
      <c r="B380" s="474" t="s">
        <v>1283</v>
      </c>
      <c r="C380" s="474" t="s">
        <v>6</v>
      </c>
      <c r="D380" s="474" t="s">
        <v>1275</v>
      </c>
      <c r="E380" s="474" t="s">
        <v>1276</v>
      </c>
      <c r="F380" s="474" t="s">
        <v>1284</v>
      </c>
      <c r="G380" s="474" t="s">
        <v>1280</v>
      </c>
      <c r="H380" s="475" t="s">
        <v>1138</v>
      </c>
      <c r="J380"/>
    </row>
    <row r="381" spans="2:10" x14ac:dyDescent="0.2">
      <c r="B381" s="472" t="s">
        <v>1285</v>
      </c>
      <c r="C381" s="472" t="s">
        <v>6</v>
      </c>
      <c r="D381" s="472" t="s">
        <v>1275</v>
      </c>
      <c r="E381" s="472" t="s">
        <v>1276</v>
      </c>
      <c r="F381" s="472" t="s">
        <v>1286</v>
      </c>
      <c r="G381" s="472" t="s">
        <v>1280</v>
      </c>
      <c r="H381" s="473" t="s">
        <v>1138</v>
      </c>
      <c r="J381"/>
    </row>
    <row r="382" spans="2:10" x14ac:dyDescent="0.2">
      <c r="B382" s="474" t="s">
        <v>1287</v>
      </c>
      <c r="C382" s="474" t="s">
        <v>6</v>
      </c>
      <c r="D382" s="474" t="s">
        <v>1275</v>
      </c>
      <c r="E382" s="474" t="s">
        <v>1276</v>
      </c>
      <c r="F382" s="474" t="s">
        <v>1288</v>
      </c>
      <c r="G382" s="474" t="s">
        <v>1289</v>
      </c>
      <c r="H382" s="475" t="s">
        <v>1138</v>
      </c>
      <c r="J382"/>
    </row>
    <row r="383" spans="2:10" x14ac:dyDescent="0.2">
      <c r="B383" s="472" t="s">
        <v>1290</v>
      </c>
      <c r="C383" s="472" t="s">
        <v>6</v>
      </c>
      <c r="D383" s="472" t="s">
        <v>1275</v>
      </c>
      <c r="E383" s="472" t="s">
        <v>1276</v>
      </c>
      <c r="F383" s="472" t="s">
        <v>1291</v>
      </c>
      <c r="G383" s="472" t="s">
        <v>1280</v>
      </c>
      <c r="H383" s="473" t="s">
        <v>1138</v>
      </c>
      <c r="J383"/>
    </row>
    <row r="384" spans="2:10" x14ac:dyDescent="0.2">
      <c r="B384" s="474" t="s">
        <v>1292</v>
      </c>
      <c r="C384" s="474" t="s">
        <v>6</v>
      </c>
      <c r="D384" s="474" t="s">
        <v>1275</v>
      </c>
      <c r="E384" s="474" t="s">
        <v>1276</v>
      </c>
      <c r="F384" s="474" t="s">
        <v>1293</v>
      </c>
      <c r="G384" s="474" t="s">
        <v>1280</v>
      </c>
      <c r="H384" s="475" t="s">
        <v>1138</v>
      </c>
      <c r="J384"/>
    </row>
    <row r="385" spans="2:10" x14ac:dyDescent="0.2">
      <c r="B385" s="472" t="s">
        <v>1294</v>
      </c>
      <c r="C385" s="472" t="s">
        <v>6</v>
      </c>
      <c r="D385" s="472" t="s">
        <v>1275</v>
      </c>
      <c r="E385" s="472" t="s">
        <v>1276</v>
      </c>
      <c r="F385" s="472" t="s">
        <v>1295</v>
      </c>
      <c r="G385" s="472" t="s">
        <v>1280</v>
      </c>
      <c r="H385" s="473" t="s">
        <v>1138</v>
      </c>
      <c r="J385"/>
    </row>
    <row r="386" spans="2:10" x14ac:dyDescent="0.2">
      <c r="B386" s="474" t="s">
        <v>1296</v>
      </c>
      <c r="C386" s="474" t="s">
        <v>6</v>
      </c>
      <c r="D386" s="474" t="s">
        <v>1275</v>
      </c>
      <c r="E386" s="474" t="s">
        <v>1276</v>
      </c>
      <c r="F386" s="474" t="s">
        <v>1297</v>
      </c>
      <c r="G386" s="474"/>
      <c r="H386" s="475" t="s">
        <v>1138</v>
      </c>
      <c r="J386"/>
    </row>
    <row r="387" spans="2:10" x14ac:dyDescent="0.2">
      <c r="B387" s="472" t="s">
        <v>1298</v>
      </c>
      <c r="C387" s="472" t="s">
        <v>6</v>
      </c>
      <c r="D387" s="472" t="s">
        <v>1275</v>
      </c>
      <c r="E387" s="472" t="s">
        <v>1276</v>
      </c>
      <c r="F387" s="472" t="s">
        <v>1299</v>
      </c>
      <c r="G387" s="472"/>
      <c r="H387" s="473" t="s">
        <v>1138</v>
      </c>
      <c r="J387"/>
    </row>
    <row r="388" spans="2:10" x14ac:dyDescent="0.2">
      <c r="B388" s="474" t="s">
        <v>1300</v>
      </c>
      <c r="C388" s="474" t="s">
        <v>6</v>
      </c>
      <c r="D388" s="474" t="s">
        <v>1275</v>
      </c>
      <c r="E388" s="474" t="s">
        <v>1276</v>
      </c>
      <c r="F388" s="474" t="s">
        <v>1301</v>
      </c>
      <c r="G388" s="474"/>
      <c r="H388" s="475" t="s">
        <v>1138</v>
      </c>
      <c r="J388"/>
    </row>
    <row r="389" spans="2:10" x14ac:dyDescent="0.2">
      <c r="B389" s="472" t="s">
        <v>1302</v>
      </c>
      <c r="C389" s="472" t="s">
        <v>6</v>
      </c>
      <c r="D389" s="472" t="s">
        <v>1275</v>
      </c>
      <c r="E389" s="472" t="s">
        <v>1276</v>
      </c>
      <c r="F389" s="472" t="s">
        <v>1303</v>
      </c>
      <c r="G389" s="472"/>
      <c r="H389" s="473" t="s">
        <v>1138</v>
      </c>
      <c r="J389"/>
    </row>
    <row r="390" spans="2:10" x14ac:dyDescent="0.2">
      <c r="B390" s="474" t="s">
        <v>1304</v>
      </c>
      <c r="C390" s="474" t="s">
        <v>6</v>
      </c>
      <c r="D390" s="474" t="s">
        <v>1275</v>
      </c>
      <c r="E390" s="474" t="s">
        <v>1276</v>
      </c>
      <c r="F390" s="474" t="s">
        <v>1305</v>
      </c>
      <c r="G390" s="474" t="s">
        <v>1306</v>
      </c>
      <c r="H390" s="475" t="s">
        <v>1138</v>
      </c>
      <c r="J390"/>
    </row>
    <row r="391" spans="2:10" x14ac:dyDescent="0.2">
      <c r="B391" s="472" t="s">
        <v>1307</v>
      </c>
      <c r="C391" s="472" t="s">
        <v>6</v>
      </c>
      <c r="D391" s="472" t="s">
        <v>1275</v>
      </c>
      <c r="E391" s="472" t="s">
        <v>1276</v>
      </c>
      <c r="F391" s="472" t="s">
        <v>1308</v>
      </c>
      <c r="G391" s="472" t="s">
        <v>611</v>
      </c>
      <c r="H391" s="473" t="s">
        <v>1138</v>
      </c>
      <c r="J391"/>
    </row>
    <row r="392" spans="2:10" x14ac:dyDescent="0.2">
      <c r="B392" s="474" t="s">
        <v>1309</v>
      </c>
      <c r="C392" s="474" t="s">
        <v>6</v>
      </c>
      <c r="D392" s="474" t="s">
        <v>1275</v>
      </c>
      <c r="E392" s="474" t="s">
        <v>1276</v>
      </c>
      <c r="F392" s="474" t="s">
        <v>1310</v>
      </c>
      <c r="G392" s="474"/>
      <c r="H392" s="475" t="s">
        <v>1138</v>
      </c>
      <c r="J392"/>
    </row>
    <row r="393" spans="2:10" x14ac:dyDescent="0.2">
      <c r="B393" s="472" t="s">
        <v>1311</v>
      </c>
      <c r="C393" s="472" t="s">
        <v>6</v>
      </c>
      <c r="D393" s="472" t="s">
        <v>1275</v>
      </c>
      <c r="E393" s="472" t="s">
        <v>1276</v>
      </c>
      <c r="F393" s="472" t="s">
        <v>1312</v>
      </c>
      <c r="G393" s="472" t="s">
        <v>1313</v>
      </c>
      <c r="H393" s="473" t="s">
        <v>1138</v>
      </c>
      <c r="J393"/>
    </row>
    <row r="394" spans="2:10" x14ac:dyDescent="0.2">
      <c r="B394" s="474" t="s">
        <v>1314</v>
      </c>
      <c r="C394" s="474" t="s">
        <v>6</v>
      </c>
      <c r="D394" s="474" t="s">
        <v>1275</v>
      </c>
      <c r="E394" s="474" t="s">
        <v>1276</v>
      </c>
      <c r="F394" s="474" t="s">
        <v>1315</v>
      </c>
      <c r="G394" s="474"/>
      <c r="H394" s="475" t="s">
        <v>1316</v>
      </c>
      <c r="J394"/>
    </row>
    <row r="395" spans="2:10" x14ac:dyDescent="0.2">
      <c r="B395" s="472" t="s">
        <v>1317</v>
      </c>
      <c r="C395" s="472" t="s">
        <v>6</v>
      </c>
      <c r="D395" s="472" t="s">
        <v>1275</v>
      </c>
      <c r="E395" s="472" t="s">
        <v>1318</v>
      </c>
      <c r="F395" s="472" t="s">
        <v>1318</v>
      </c>
      <c r="G395" s="472"/>
      <c r="H395" s="473" t="s">
        <v>1138</v>
      </c>
      <c r="J395"/>
    </row>
    <row r="396" spans="2:10" x14ac:dyDescent="0.2">
      <c r="B396" s="474" t="s">
        <v>1319</v>
      </c>
      <c r="C396" s="474" t="s">
        <v>6</v>
      </c>
      <c r="D396" s="474" t="s">
        <v>1275</v>
      </c>
      <c r="E396" s="474" t="s">
        <v>1320</v>
      </c>
      <c r="F396" s="474" t="s">
        <v>1321</v>
      </c>
      <c r="G396" s="474" t="s">
        <v>1322</v>
      </c>
      <c r="H396" s="475" t="s">
        <v>1138</v>
      </c>
      <c r="J396"/>
    </row>
    <row r="397" spans="2:10" x14ac:dyDescent="0.2">
      <c r="B397" s="472" t="s">
        <v>1323</v>
      </c>
      <c r="C397" s="472" t="s">
        <v>6</v>
      </c>
      <c r="D397" s="472" t="s">
        <v>1275</v>
      </c>
      <c r="E397" s="472" t="s">
        <v>1320</v>
      </c>
      <c r="F397" s="472" t="s">
        <v>1324</v>
      </c>
      <c r="G397" s="472"/>
      <c r="H397" s="473" t="s">
        <v>1138</v>
      </c>
      <c r="J397"/>
    </row>
    <row r="398" spans="2:10" x14ac:dyDescent="0.2">
      <c r="B398" s="474" t="s">
        <v>1325</v>
      </c>
      <c r="C398" s="474" t="s">
        <v>6</v>
      </c>
      <c r="D398" s="474" t="s">
        <v>1275</v>
      </c>
      <c r="E398" s="474" t="s">
        <v>1320</v>
      </c>
      <c r="F398" s="474" t="s">
        <v>1326</v>
      </c>
      <c r="G398" s="474"/>
      <c r="H398" s="475" t="s">
        <v>1138</v>
      </c>
      <c r="J398"/>
    </row>
    <row r="399" spans="2:10" x14ac:dyDescent="0.2">
      <c r="B399" s="472" t="s">
        <v>1327</v>
      </c>
      <c r="C399" s="472" t="s">
        <v>6</v>
      </c>
      <c r="D399" s="472" t="s">
        <v>1275</v>
      </c>
      <c r="E399" s="472" t="s">
        <v>1320</v>
      </c>
      <c r="F399" s="472" t="s">
        <v>1328</v>
      </c>
      <c r="G399" s="472" t="s">
        <v>1329</v>
      </c>
      <c r="H399" s="473" t="s">
        <v>1138</v>
      </c>
      <c r="J399"/>
    </row>
    <row r="400" spans="2:10" x14ac:dyDescent="0.2">
      <c r="B400" s="474" t="s">
        <v>1330</v>
      </c>
      <c r="C400" s="474" t="s">
        <v>6</v>
      </c>
      <c r="D400" s="474" t="s">
        <v>1275</v>
      </c>
      <c r="E400" s="474" t="s">
        <v>1320</v>
      </c>
      <c r="F400" s="474" t="s">
        <v>1331</v>
      </c>
      <c r="G400" s="474"/>
      <c r="H400" s="475" t="s">
        <v>1138</v>
      </c>
      <c r="J400"/>
    </row>
    <row r="401" spans="2:10" x14ac:dyDescent="0.2">
      <c r="B401" s="472" t="s">
        <v>1332</v>
      </c>
      <c r="C401" s="472" t="s">
        <v>6</v>
      </c>
      <c r="D401" s="472" t="s">
        <v>1275</v>
      </c>
      <c r="E401" s="472" t="s">
        <v>1320</v>
      </c>
      <c r="F401" s="472" t="s">
        <v>1333</v>
      </c>
      <c r="G401" s="472"/>
      <c r="H401" s="473" t="s">
        <v>1138</v>
      </c>
      <c r="J401"/>
    </row>
    <row r="402" spans="2:10" x14ac:dyDescent="0.2">
      <c r="B402" s="474" t="s">
        <v>1334</v>
      </c>
      <c r="C402" s="474" t="s">
        <v>6</v>
      </c>
      <c r="D402" s="474" t="s">
        <v>1275</v>
      </c>
      <c r="E402" s="474" t="s">
        <v>1320</v>
      </c>
      <c r="F402" s="474" t="s">
        <v>1335</v>
      </c>
      <c r="G402" s="474"/>
      <c r="H402" s="475" t="s">
        <v>1138</v>
      </c>
      <c r="J402"/>
    </row>
    <row r="403" spans="2:10" x14ac:dyDescent="0.2">
      <c r="B403" s="472" t="s">
        <v>1336</v>
      </c>
      <c r="C403" s="472" t="s">
        <v>6</v>
      </c>
      <c r="D403" s="472" t="s">
        <v>1275</v>
      </c>
      <c r="E403" s="472" t="s">
        <v>1320</v>
      </c>
      <c r="F403" s="472" t="s">
        <v>1337</v>
      </c>
      <c r="G403" s="472" t="s">
        <v>1313</v>
      </c>
      <c r="H403" s="473" t="s">
        <v>1138</v>
      </c>
      <c r="J403"/>
    </row>
    <row r="404" spans="2:10" x14ac:dyDescent="0.2">
      <c r="B404" s="474" t="s">
        <v>1338</v>
      </c>
      <c r="C404" s="474" t="s">
        <v>6</v>
      </c>
      <c r="D404" s="474" t="s">
        <v>1275</v>
      </c>
      <c r="E404" s="474" t="s">
        <v>1320</v>
      </c>
      <c r="F404" s="474" t="s">
        <v>1339</v>
      </c>
      <c r="G404" s="474" t="s">
        <v>1340</v>
      </c>
      <c r="H404" s="475" t="s">
        <v>391</v>
      </c>
      <c r="J404"/>
    </row>
    <row r="405" spans="2:10" x14ac:dyDescent="0.2">
      <c r="B405" s="472" t="s">
        <v>1341</v>
      </c>
      <c r="C405" s="472" t="s">
        <v>6</v>
      </c>
      <c r="D405" s="472" t="s">
        <v>1275</v>
      </c>
      <c r="E405" s="472" t="s">
        <v>1320</v>
      </c>
      <c r="F405" s="472" t="s">
        <v>1342</v>
      </c>
      <c r="G405" s="472"/>
      <c r="H405" s="473" t="s">
        <v>1316</v>
      </c>
      <c r="J405"/>
    </row>
    <row r="406" spans="2:10" ht="45" x14ac:dyDescent="0.2">
      <c r="B406" s="474" t="s">
        <v>1343</v>
      </c>
      <c r="C406" s="474" t="s">
        <v>6</v>
      </c>
      <c r="D406" s="474" t="s">
        <v>1275</v>
      </c>
      <c r="E406" s="474" t="s">
        <v>1344</v>
      </c>
      <c r="F406" s="474" t="s">
        <v>1345</v>
      </c>
      <c r="G406" s="474" t="s">
        <v>1346</v>
      </c>
      <c r="H406" s="475" t="s">
        <v>1138</v>
      </c>
      <c r="J406"/>
    </row>
    <row r="407" spans="2:10" x14ac:dyDescent="0.2">
      <c r="B407" s="472" t="s">
        <v>1347</v>
      </c>
      <c r="C407" s="472" t="s">
        <v>6</v>
      </c>
      <c r="D407" s="472" t="s">
        <v>1275</v>
      </c>
      <c r="E407" s="472" t="s">
        <v>1344</v>
      </c>
      <c r="F407" s="472" t="s">
        <v>1348</v>
      </c>
      <c r="G407" s="472" t="s">
        <v>1349</v>
      </c>
      <c r="H407" s="473" t="s">
        <v>1138</v>
      </c>
      <c r="J407"/>
    </row>
    <row r="408" spans="2:10" x14ac:dyDescent="0.2">
      <c r="B408" s="474" t="s">
        <v>1350</v>
      </c>
      <c r="C408" s="474" t="s">
        <v>6</v>
      </c>
      <c r="D408" s="474" t="s">
        <v>1275</v>
      </c>
      <c r="E408" s="474" t="s">
        <v>1344</v>
      </c>
      <c r="F408" s="474" t="s">
        <v>1351</v>
      </c>
      <c r="G408" s="474" t="s">
        <v>1352</v>
      </c>
      <c r="H408" s="475" t="s">
        <v>1138</v>
      </c>
      <c r="J408"/>
    </row>
    <row r="409" spans="2:10" x14ac:dyDescent="0.2">
      <c r="B409" s="472" t="s">
        <v>1353</v>
      </c>
      <c r="C409" s="472" t="s">
        <v>6</v>
      </c>
      <c r="D409" s="472" t="s">
        <v>1275</v>
      </c>
      <c r="E409" s="472" t="s">
        <v>1344</v>
      </c>
      <c r="F409" s="472" t="s">
        <v>1354</v>
      </c>
      <c r="G409" s="472" t="s">
        <v>1352</v>
      </c>
      <c r="H409" s="473" t="s">
        <v>1138</v>
      </c>
      <c r="J409"/>
    </row>
    <row r="410" spans="2:10" x14ac:dyDescent="0.2">
      <c r="B410" s="474" t="s">
        <v>1355</v>
      </c>
      <c r="C410" s="474" t="s">
        <v>6</v>
      </c>
      <c r="D410" s="474" t="s">
        <v>1356</v>
      </c>
      <c r="E410" s="474" t="s">
        <v>1357</v>
      </c>
      <c r="F410" s="474" t="s">
        <v>1358</v>
      </c>
      <c r="G410" s="474"/>
      <c r="H410" s="475" t="s">
        <v>1359</v>
      </c>
      <c r="J410"/>
    </row>
    <row r="411" spans="2:10" x14ac:dyDescent="0.2">
      <c r="B411" s="472" t="s">
        <v>1360</v>
      </c>
      <c r="C411" s="472" t="s">
        <v>6</v>
      </c>
      <c r="D411" s="472" t="s">
        <v>1356</v>
      </c>
      <c r="E411" s="472" t="s">
        <v>1357</v>
      </c>
      <c r="F411" s="472" t="s">
        <v>1361</v>
      </c>
      <c r="G411" s="472"/>
      <c r="H411" s="473" t="s">
        <v>1359</v>
      </c>
      <c r="J411"/>
    </row>
    <row r="412" spans="2:10" x14ac:dyDescent="0.2">
      <c r="B412" s="474" t="s">
        <v>1362</v>
      </c>
      <c r="C412" s="474" t="s">
        <v>6</v>
      </c>
      <c r="D412" s="474" t="s">
        <v>1356</v>
      </c>
      <c r="E412" s="474" t="s">
        <v>1357</v>
      </c>
      <c r="F412" s="474" t="s">
        <v>1363</v>
      </c>
      <c r="G412" s="474"/>
      <c r="H412" s="475" t="s">
        <v>1359</v>
      </c>
      <c r="J412"/>
    </row>
    <row r="413" spans="2:10" x14ac:dyDescent="0.2">
      <c r="B413" s="472" t="s">
        <v>1364</v>
      </c>
      <c r="C413" s="472" t="s">
        <v>6</v>
      </c>
      <c r="D413" s="472" t="s">
        <v>1356</v>
      </c>
      <c r="E413" s="472" t="s">
        <v>1357</v>
      </c>
      <c r="F413" s="472" t="s">
        <v>1365</v>
      </c>
      <c r="G413" s="472"/>
      <c r="H413" s="473" t="s">
        <v>1359</v>
      </c>
      <c r="J413"/>
    </row>
    <row r="414" spans="2:10" x14ac:dyDescent="0.2">
      <c r="B414" s="474" t="s">
        <v>1366</v>
      </c>
      <c r="C414" s="474" t="s">
        <v>6</v>
      </c>
      <c r="D414" s="474" t="s">
        <v>1356</v>
      </c>
      <c r="E414" s="474" t="s">
        <v>1357</v>
      </c>
      <c r="F414" s="474" t="s">
        <v>1367</v>
      </c>
      <c r="G414" s="474"/>
      <c r="H414" s="475" t="s">
        <v>1359</v>
      </c>
      <c r="J414"/>
    </row>
    <row r="415" spans="2:10" x14ac:dyDescent="0.2">
      <c r="B415" s="472" t="s">
        <v>1368</v>
      </c>
      <c r="C415" s="472" t="s">
        <v>6</v>
      </c>
      <c r="D415" s="472" t="s">
        <v>1356</v>
      </c>
      <c r="E415" s="472" t="s">
        <v>1357</v>
      </c>
      <c r="F415" s="472" t="s">
        <v>1369</v>
      </c>
      <c r="G415" s="472"/>
      <c r="H415" s="473" t="s">
        <v>1359</v>
      </c>
      <c r="J415"/>
    </row>
    <row r="416" spans="2:10" x14ac:dyDescent="0.2">
      <c r="B416" s="474" t="s">
        <v>1370</v>
      </c>
      <c r="C416" s="474" t="s">
        <v>6</v>
      </c>
      <c r="D416" s="474" t="s">
        <v>1356</v>
      </c>
      <c r="E416" s="474" t="s">
        <v>1357</v>
      </c>
      <c r="F416" s="474" t="s">
        <v>1371</v>
      </c>
      <c r="G416" s="474"/>
      <c r="H416" s="475" t="s">
        <v>1359</v>
      </c>
      <c r="J416"/>
    </row>
    <row r="417" spans="2:10" ht="45" x14ac:dyDescent="0.2">
      <c r="B417" s="472" t="s">
        <v>1372</v>
      </c>
      <c r="C417" s="472" t="s">
        <v>6</v>
      </c>
      <c r="D417" s="472" t="s">
        <v>1356</v>
      </c>
      <c r="E417" s="472" t="s">
        <v>1357</v>
      </c>
      <c r="F417" s="472" t="s">
        <v>1373</v>
      </c>
      <c r="G417" s="472" t="s">
        <v>1374</v>
      </c>
      <c r="H417" s="473" t="s">
        <v>1359</v>
      </c>
      <c r="J417"/>
    </row>
    <row r="418" spans="2:10" ht="30" x14ac:dyDescent="0.2">
      <c r="B418" s="474" t="s">
        <v>1375</v>
      </c>
      <c r="C418" s="474" t="s">
        <v>6</v>
      </c>
      <c r="D418" s="474" t="s">
        <v>1356</v>
      </c>
      <c r="E418" s="474" t="s">
        <v>1357</v>
      </c>
      <c r="F418" s="474" t="s">
        <v>1376</v>
      </c>
      <c r="G418" s="474" t="s">
        <v>1377</v>
      </c>
      <c r="H418" s="475" t="s">
        <v>1359</v>
      </c>
      <c r="J418"/>
    </row>
    <row r="419" spans="2:10" x14ac:dyDescent="0.2">
      <c r="B419" s="472" t="s">
        <v>1378</v>
      </c>
      <c r="C419" s="472" t="s">
        <v>6</v>
      </c>
      <c r="D419" s="472" t="s">
        <v>1356</v>
      </c>
      <c r="E419" s="472" t="s">
        <v>1357</v>
      </c>
      <c r="F419" s="472" t="s">
        <v>1379</v>
      </c>
      <c r="G419" s="472" t="s">
        <v>1313</v>
      </c>
      <c r="H419" s="473" t="s">
        <v>1359</v>
      </c>
      <c r="J419"/>
    </row>
    <row r="420" spans="2:10" x14ac:dyDescent="0.2">
      <c r="B420" s="474" t="s">
        <v>1380</v>
      </c>
      <c r="C420" s="474" t="s">
        <v>6</v>
      </c>
      <c r="D420" s="474" t="s">
        <v>1356</v>
      </c>
      <c r="E420" s="474" t="s">
        <v>1357</v>
      </c>
      <c r="F420" s="474" t="s">
        <v>1339</v>
      </c>
      <c r="G420" s="474" t="s">
        <v>1340</v>
      </c>
      <c r="H420" s="475" t="s">
        <v>391</v>
      </c>
      <c r="J420"/>
    </row>
    <row r="421" spans="2:10" x14ac:dyDescent="0.2">
      <c r="B421" s="472" t="s">
        <v>1381</v>
      </c>
      <c r="C421" s="472" t="s">
        <v>6</v>
      </c>
      <c r="D421" s="472" t="s">
        <v>1356</v>
      </c>
      <c r="E421" s="472" t="s">
        <v>1357</v>
      </c>
      <c r="F421" s="472" t="s">
        <v>1382</v>
      </c>
      <c r="G421" s="472"/>
      <c r="H421" s="473" t="s">
        <v>1316</v>
      </c>
      <c r="J421"/>
    </row>
    <row r="422" spans="2:10" ht="30" x14ac:dyDescent="0.2">
      <c r="B422" s="474" t="s">
        <v>1383</v>
      </c>
      <c r="C422" s="474" t="s">
        <v>6</v>
      </c>
      <c r="D422" s="474" t="s">
        <v>1356</v>
      </c>
      <c r="E422" s="474" t="s">
        <v>1384</v>
      </c>
      <c r="F422" s="474" t="s">
        <v>1385</v>
      </c>
      <c r="G422" s="474" t="s">
        <v>1386</v>
      </c>
      <c r="H422" s="475" t="s">
        <v>1359</v>
      </c>
      <c r="J422"/>
    </row>
    <row r="423" spans="2:10" x14ac:dyDescent="0.2">
      <c r="B423" s="472" t="s">
        <v>1387</v>
      </c>
      <c r="C423" s="472" t="s">
        <v>6</v>
      </c>
      <c r="D423" s="472" t="s">
        <v>1356</v>
      </c>
      <c r="E423" s="472" t="s">
        <v>1384</v>
      </c>
      <c r="F423" s="472" t="s">
        <v>1388</v>
      </c>
      <c r="G423" s="472" t="s">
        <v>1389</v>
      </c>
      <c r="H423" s="473" t="s">
        <v>1199</v>
      </c>
      <c r="J423"/>
    </row>
    <row r="424" spans="2:10" x14ac:dyDescent="0.2">
      <c r="B424" s="474" t="s">
        <v>1390</v>
      </c>
      <c r="C424" s="474" t="s">
        <v>6</v>
      </c>
      <c r="D424" s="474" t="s">
        <v>1356</v>
      </c>
      <c r="E424" s="474" t="s">
        <v>1384</v>
      </c>
      <c r="F424" s="474" t="s">
        <v>1391</v>
      </c>
      <c r="G424" s="474" t="s">
        <v>1392</v>
      </c>
      <c r="H424" s="475" t="s">
        <v>1199</v>
      </c>
      <c r="J424"/>
    </row>
    <row r="425" spans="2:10" x14ac:dyDescent="0.2">
      <c r="B425" s="472" t="s">
        <v>1393</v>
      </c>
      <c r="C425" s="472" t="s">
        <v>6</v>
      </c>
      <c r="D425" s="472" t="s">
        <v>1356</v>
      </c>
      <c r="E425" s="472" t="s">
        <v>1384</v>
      </c>
      <c r="F425" s="472" t="s">
        <v>1394</v>
      </c>
      <c r="G425" s="472" t="s">
        <v>1395</v>
      </c>
      <c r="H425" s="473" t="s">
        <v>1199</v>
      </c>
      <c r="J425"/>
    </row>
    <row r="426" spans="2:10" x14ac:dyDescent="0.2">
      <c r="B426" s="474" t="s">
        <v>1396</v>
      </c>
      <c r="C426" s="474" t="s">
        <v>6</v>
      </c>
      <c r="D426" s="474" t="s">
        <v>1356</v>
      </c>
      <c r="E426" s="474" t="s">
        <v>1384</v>
      </c>
      <c r="F426" s="474" t="s">
        <v>1397</v>
      </c>
      <c r="G426" s="474" t="s">
        <v>1398</v>
      </c>
      <c r="H426" s="475" t="s">
        <v>1199</v>
      </c>
      <c r="J426"/>
    </row>
    <row r="427" spans="2:10" x14ac:dyDescent="0.2">
      <c r="B427" s="472" t="s">
        <v>1399</v>
      </c>
      <c r="C427" s="472" t="s">
        <v>6</v>
      </c>
      <c r="D427" s="472" t="s">
        <v>1356</v>
      </c>
      <c r="E427" s="472" t="s">
        <v>1400</v>
      </c>
      <c r="F427" s="472" t="s">
        <v>1401</v>
      </c>
      <c r="G427" s="472" t="s">
        <v>1402</v>
      </c>
      <c r="H427" s="473" t="s">
        <v>1138</v>
      </c>
      <c r="J427"/>
    </row>
    <row r="428" spans="2:10" x14ac:dyDescent="0.2">
      <c r="B428" s="474" t="s">
        <v>1403</v>
      </c>
      <c r="C428" s="474" t="s">
        <v>6</v>
      </c>
      <c r="D428" s="474" t="s">
        <v>1356</v>
      </c>
      <c r="E428" s="474" t="s">
        <v>1400</v>
      </c>
      <c r="F428" s="474" t="s">
        <v>1404</v>
      </c>
      <c r="G428" s="474" t="s">
        <v>1402</v>
      </c>
      <c r="H428" s="475" t="s">
        <v>1138</v>
      </c>
      <c r="J428"/>
    </row>
    <row r="429" spans="2:10" x14ac:dyDescent="0.2">
      <c r="B429" s="472" t="s">
        <v>1405</v>
      </c>
      <c r="C429" s="472" t="s">
        <v>6</v>
      </c>
      <c r="D429" s="472" t="s">
        <v>1356</v>
      </c>
      <c r="E429" s="472" t="s">
        <v>1400</v>
      </c>
      <c r="F429" s="472" t="s">
        <v>1406</v>
      </c>
      <c r="G429" s="472" t="s">
        <v>1402</v>
      </c>
      <c r="H429" s="473" t="s">
        <v>1138</v>
      </c>
      <c r="J429"/>
    </row>
    <row r="430" spans="2:10" x14ac:dyDescent="0.2">
      <c r="B430" s="474" t="s">
        <v>1407</v>
      </c>
      <c r="C430" s="474" t="s">
        <v>6</v>
      </c>
      <c r="D430" s="474" t="s">
        <v>1356</v>
      </c>
      <c r="E430" s="474" t="s">
        <v>1400</v>
      </c>
      <c r="F430" s="474" t="s">
        <v>1408</v>
      </c>
      <c r="G430" s="474" t="s">
        <v>1402</v>
      </c>
      <c r="H430" s="475" t="s">
        <v>1138</v>
      </c>
      <c r="J430"/>
    </row>
    <row r="431" spans="2:10" x14ac:dyDescent="0.2">
      <c r="B431" s="472" t="s">
        <v>1409</v>
      </c>
      <c r="C431" s="472" t="s">
        <v>6</v>
      </c>
      <c r="D431" s="472" t="s">
        <v>1356</v>
      </c>
      <c r="E431" s="472" t="s">
        <v>1400</v>
      </c>
      <c r="F431" s="472" t="s">
        <v>1410</v>
      </c>
      <c r="G431" s="472" t="s">
        <v>1402</v>
      </c>
      <c r="H431" s="473" t="s">
        <v>1138</v>
      </c>
      <c r="J431"/>
    </row>
    <row r="432" spans="2:10" x14ac:dyDescent="0.2">
      <c r="B432" s="474" t="s">
        <v>1411</v>
      </c>
      <c r="C432" s="474" t="s">
        <v>6</v>
      </c>
      <c r="D432" s="474" t="s">
        <v>1356</v>
      </c>
      <c r="E432" s="474" t="s">
        <v>1400</v>
      </c>
      <c r="F432" s="474" t="s">
        <v>1412</v>
      </c>
      <c r="G432" s="474" t="s">
        <v>1402</v>
      </c>
      <c r="H432" s="475" t="s">
        <v>1138</v>
      </c>
      <c r="J432"/>
    </row>
    <row r="433" spans="2:10" x14ac:dyDescent="0.2">
      <c r="B433" s="472" t="s">
        <v>1413</v>
      </c>
      <c r="C433" s="472" t="s">
        <v>6</v>
      </c>
      <c r="D433" s="472" t="s">
        <v>1356</v>
      </c>
      <c r="E433" s="472" t="s">
        <v>1400</v>
      </c>
      <c r="F433" s="472" t="s">
        <v>1414</v>
      </c>
      <c r="G433" s="472" t="s">
        <v>1415</v>
      </c>
      <c r="H433" s="473" t="s">
        <v>1138</v>
      </c>
      <c r="J433"/>
    </row>
    <row r="434" spans="2:10" x14ac:dyDescent="0.2">
      <c r="B434" s="474" t="s">
        <v>1416</v>
      </c>
      <c r="C434" s="474" t="s">
        <v>6</v>
      </c>
      <c r="D434" s="474" t="s">
        <v>1356</v>
      </c>
      <c r="E434" s="474" t="s">
        <v>1400</v>
      </c>
      <c r="F434" s="474" t="s">
        <v>1417</v>
      </c>
      <c r="G434" s="474"/>
      <c r="H434" s="475" t="s">
        <v>1138</v>
      </c>
      <c r="J434"/>
    </row>
    <row r="435" spans="2:10" x14ac:dyDescent="0.2">
      <c r="B435" s="472" t="s">
        <v>1418</v>
      </c>
      <c r="C435" s="472" t="s">
        <v>6</v>
      </c>
      <c r="D435" s="472" t="s">
        <v>1356</v>
      </c>
      <c r="E435" s="472" t="s">
        <v>1400</v>
      </c>
      <c r="F435" s="472" t="s">
        <v>1419</v>
      </c>
      <c r="G435" s="472"/>
      <c r="H435" s="473" t="s">
        <v>1199</v>
      </c>
      <c r="J435"/>
    </row>
    <row r="436" spans="2:10" x14ac:dyDescent="0.2">
      <c r="B436" s="474" t="s">
        <v>1420</v>
      </c>
      <c r="C436" s="474" t="s">
        <v>6</v>
      </c>
      <c r="D436" s="474" t="s">
        <v>1356</v>
      </c>
      <c r="E436" s="474" t="s">
        <v>1400</v>
      </c>
      <c r="F436" s="474" t="s">
        <v>1421</v>
      </c>
      <c r="G436" s="474"/>
      <c r="H436" s="475" t="s">
        <v>1199</v>
      </c>
      <c r="J436"/>
    </row>
    <row r="437" spans="2:10" x14ac:dyDescent="0.2">
      <c r="B437" s="472" t="s">
        <v>1422</v>
      </c>
      <c r="C437" s="472" t="s">
        <v>6</v>
      </c>
      <c r="D437" s="472" t="s">
        <v>1356</v>
      </c>
      <c r="E437" s="472" t="s">
        <v>1400</v>
      </c>
      <c r="F437" s="472" t="s">
        <v>1423</v>
      </c>
      <c r="G437" s="472" t="s">
        <v>1424</v>
      </c>
      <c r="H437" s="473" t="s">
        <v>391</v>
      </c>
      <c r="J437"/>
    </row>
    <row r="438" spans="2:10" x14ac:dyDescent="0.2">
      <c r="B438" s="474" t="s">
        <v>1425</v>
      </c>
      <c r="C438" s="474" t="s">
        <v>6</v>
      </c>
      <c r="D438" s="474" t="s">
        <v>1356</v>
      </c>
      <c r="E438" s="474" t="s">
        <v>1400</v>
      </c>
      <c r="F438" s="474" t="s">
        <v>1426</v>
      </c>
      <c r="G438" s="474"/>
      <c r="H438" s="475" t="s">
        <v>1427</v>
      </c>
      <c r="J438"/>
    </row>
    <row r="439" spans="2:10" x14ac:dyDescent="0.2">
      <c r="B439" s="472" t="s">
        <v>1428</v>
      </c>
      <c r="C439" s="472" t="s">
        <v>6</v>
      </c>
      <c r="D439" s="472" t="s">
        <v>1356</v>
      </c>
      <c r="E439" s="472" t="s">
        <v>1400</v>
      </c>
      <c r="F439" s="472" t="s">
        <v>1429</v>
      </c>
      <c r="G439" s="472" t="s">
        <v>1430</v>
      </c>
      <c r="H439" s="473" t="s">
        <v>1208</v>
      </c>
      <c r="J439"/>
    </row>
    <row r="440" spans="2:10" x14ac:dyDescent="0.2">
      <c r="B440" s="474" t="s">
        <v>1431</v>
      </c>
      <c r="C440" s="474" t="s">
        <v>6</v>
      </c>
      <c r="D440" s="474" t="s">
        <v>1356</v>
      </c>
      <c r="E440" s="474" t="s">
        <v>1400</v>
      </c>
      <c r="F440" s="474" t="s">
        <v>1432</v>
      </c>
      <c r="G440" s="474" t="s">
        <v>1430</v>
      </c>
      <c r="H440" s="475" t="s">
        <v>1208</v>
      </c>
      <c r="J440"/>
    </row>
    <row r="441" spans="2:10" x14ac:dyDescent="0.2">
      <c r="B441" s="472" t="s">
        <v>1433</v>
      </c>
      <c r="C441" s="472" t="s">
        <v>6</v>
      </c>
      <c r="D441" s="472" t="s">
        <v>1356</v>
      </c>
      <c r="E441" s="472" t="s">
        <v>1400</v>
      </c>
      <c r="F441" s="472" t="s">
        <v>1434</v>
      </c>
      <c r="G441" s="472" t="s">
        <v>1435</v>
      </c>
      <c r="H441" s="473" t="s">
        <v>1208</v>
      </c>
      <c r="J441"/>
    </row>
    <row r="442" spans="2:10" x14ac:dyDescent="0.2">
      <c r="B442" s="474" t="s">
        <v>1436</v>
      </c>
      <c r="C442" s="474" t="s">
        <v>6</v>
      </c>
      <c r="D442" s="474" t="s">
        <v>1356</v>
      </c>
      <c r="E442" s="474" t="s">
        <v>1437</v>
      </c>
      <c r="F442" s="474" t="s">
        <v>1438</v>
      </c>
      <c r="G442" s="474" t="s">
        <v>1439</v>
      </c>
      <c r="H442" s="475" t="s">
        <v>1440</v>
      </c>
      <c r="J442"/>
    </row>
    <row r="443" spans="2:10" x14ac:dyDescent="0.2">
      <c r="B443" s="472" t="s">
        <v>1441</v>
      </c>
      <c r="C443" s="472" t="s">
        <v>6</v>
      </c>
      <c r="D443" s="472" t="s">
        <v>1356</v>
      </c>
      <c r="E443" s="472" t="s">
        <v>1437</v>
      </c>
      <c r="F443" s="472" t="s">
        <v>1442</v>
      </c>
      <c r="G443" s="472" t="s">
        <v>1443</v>
      </c>
      <c r="H443" s="473" t="s">
        <v>1359</v>
      </c>
      <c r="J443"/>
    </row>
    <row r="444" spans="2:10" x14ac:dyDescent="0.2">
      <c r="B444" s="474" t="s">
        <v>1444</v>
      </c>
      <c r="C444" s="474" t="s">
        <v>6</v>
      </c>
      <c r="D444" s="474" t="s">
        <v>1356</v>
      </c>
      <c r="E444" s="474" t="s">
        <v>1437</v>
      </c>
      <c r="F444" s="474" t="s">
        <v>1445</v>
      </c>
      <c r="G444" s="474" t="s">
        <v>1443</v>
      </c>
      <c r="H444" s="475" t="s">
        <v>1359</v>
      </c>
      <c r="J444"/>
    </row>
    <row r="445" spans="2:10" ht="30" x14ac:dyDescent="0.2">
      <c r="B445" s="472" t="s">
        <v>1446</v>
      </c>
      <c r="C445" s="472" t="s">
        <v>6</v>
      </c>
      <c r="D445" s="472" t="s">
        <v>1356</v>
      </c>
      <c r="E445" s="472" t="s">
        <v>1437</v>
      </c>
      <c r="F445" s="472" t="s">
        <v>1447</v>
      </c>
      <c r="G445" s="472" t="s">
        <v>1448</v>
      </c>
      <c r="H445" s="473" t="s">
        <v>1208</v>
      </c>
      <c r="J445"/>
    </row>
    <row r="446" spans="2:10" x14ac:dyDescent="0.2">
      <c r="B446" s="474" t="s">
        <v>1449</v>
      </c>
      <c r="C446" s="474" t="s">
        <v>6</v>
      </c>
      <c r="D446" s="474" t="s">
        <v>1356</v>
      </c>
      <c r="E446" s="474" t="s">
        <v>1437</v>
      </c>
      <c r="F446" s="474" t="s">
        <v>1450</v>
      </c>
      <c r="G446" s="474" t="s">
        <v>1451</v>
      </c>
      <c r="H446" s="475" t="s">
        <v>1208</v>
      </c>
      <c r="J446"/>
    </row>
    <row r="447" spans="2:10" x14ac:dyDescent="0.2">
      <c r="B447" s="472" t="s">
        <v>1452</v>
      </c>
      <c r="C447" s="472" t="s">
        <v>6</v>
      </c>
      <c r="D447" s="472" t="s">
        <v>1356</v>
      </c>
      <c r="E447" s="472" t="s">
        <v>1437</v>
      </c>
      <c r="F447" s="472" t="s">
        <v>810</v>
      </c>
      <c r="G447" s="472" t="s">
        <v>1453</v>
      </c>
      <c r="H447" s="473" t="s">
        <v>1208</v>
      </c>
      <c r="J447"/>
    </row>
    <row r="448" spans="2:10" x14ac:dyDescent="0.2">
      <c r="B448" s="474" t="s">
        <v>1454</v>
      </c>
      <c r="C448" s="474" t="s">
        <v>6</v>
      </c>
      <c r="D448" s="474" t="s">
        <v>1356</v>
      </c>
      <c r="E448" s="474" t="s">
        <v>1437</v>
      </c>
      <c r="F448" s="474" t="s">
        <v>1455</v>
      </c>
      <c r="G448" s="474" t="s">
        <v>1456</v>
      </c>
      <c r="H448" s="475" t="s">
        <v>1440</v>
      </c>
      <c r="J448"/>
    </row>
    <row r="449" spans="2:10" x14ac:dyDescent="0.2">
      <c r="B449" s="472" t="s">
        <v>1457</v>
      </c>
      <c r="C449" s="472" t="s">
        <v>6</v>
      </c>
      <c r="D449" s="472" t="s">
        <v>1356</v>
      </c>
      <c r="E449" s="472" t="s">
        <v>1458</v>
      </c>
      <c r="F449" s="472" t="s">
        <v>1459</v>
      </c>
      <c r="G449" s="472" t="s">
        <v>1460</v>
      </c>
      <c r="H449" s="473" t="s">
        <v>1208</v>
      </c>
      <c r="J449"/>
    </row>
    <row r="450" spans="2:10" x14ac:dyDescent="0.2">
      <c r="B450" s="474" t="s">
        <v>1461</v>
      </c>
      <c r="C450" s="474" t="s">
        <v>6</v>
      </c>
      <c r="D450" s="474" t="s">
        <v>1356</v>
      </c>
      <c r="E450" s="474" t="s">
        <v>1458</v>
      </c>
      <c r="F450" s="474" t="s">
        <v>1462</v>
      </c>
      <c r="G450" s="474" t="s">
        <v>1460</v>
      </c>
      <c r="H450" s="475" t="s">
        <v>1208</v>
      </c>
      <c r="J450"/>
    </row>
    <row r="451" spans="2:10" x14ac:dyDescent="0.2">
      <c r="B451" s="472" t="s">
        <v>1463</v>
      </c>
      <c r="C451" s="472" t="s">
        <v>6</v>
      </c>
      <c r="D451" s="472" t="s">
        <v>1356</v>
      </c>
      <c r="E451" s="472" t="s">
        <v>1458</v>
      </c>
      <c r="F451" s="472" t="s">
        <v>1464</v>
      </c>
      <c r="G451" s="472" t="s">
        <v>1460</v>
      </c>
      <c r="H451" s="473" t="s">
        <v>1208</v>
      </c>
      <c r="J451"/>
    </row>
    <row r="452" spans="2:10" x14ac:dyDescent="0.2">
      <c r="B452" s="474" t="s">
        <v>1465</v>
      </c>
      <c r="C452" s="474" t="s">
        <v>6</v>
      </c>
      <c r="D452" s="474" t="s">
        <v>1466</v>
      </c>
      <c r="E452" s="474" t="s">
        <v>1467</v>
      </c>
      <c r="F452" s="474" t="s">
        <v>1468</v>
      </c>
      <c r="G452" s="474" t="s">
        <v>1469</v>
      </c>
      <c r="H452" s="475" t="s">
        <v>1218</v>
      </c>
      <c r="J452"/>
    </row>
    <row r="453" spans="2:10" x14ac:dyDescent="0.2">
      <c r="B453" s="472" t="s">
        <v>1470</v>
      </c>
      <c r="C453" s="472" t="s">
        <v>6</v>
      </c>
      <c r="D453" s="472" t="s">
        <v>1466</v>
      </c>
      <c r="E453" s="472" t="s">
        <v>1467</v>
      </c>
      <c r="F453" s="472" t="s">
        <v>1471</v>
      </c>
      <c r="G453" s="472" t="s">
        <v>1469</v>
      </c>
      <c r="H453" s="473" t="s">
        <v>1218</v>
      </c>
      <c r="J453"/>
    </row>
    <row r="454" spans="2:10" x14ac:dyDescent="0.2">
      <c r="B454" s="474" t="s">
        <v>1472</v>
      </c>
      <c r="C454" s="474" t="s">
        <v>6</v>
      </c>
      <c r="D454" s="474" t="s">
        <v>1466</v>
      </c>
      <c r="E454" s="474" t="s">
        <v>1467</v>
      </c>
      <c r="F454" s="474" t="s">
        <v>1473</v>
      </c>
      <c r="G454" s="474" t="s">
        <v>1469</v>
      </c>
      <c r="H454" s="475" t="s">
        <v>1218</v>
      </c>
      <c r="J454"/>
    </row>
    <row r="455" spans="2:10" x14ac:dyDescent="0.2">
      <c r="B455" s="472" t="s">
        <v>1474</v>
      </c>
      <c r="C455" s="472" t="s">
        <v>6</v>
      </c>
      <c r="D455" s="472" t="s">
        <v>1466</v>
      </c>
      <c r="E455" s="472" t="s">
        <v>1467</v>
      </c>
      <c r="F455" s="472" t="s">
        <v>1475</v>
      </c>
      <c r="G455" s="472" t="s">
        <v>1469</v>
      </c>
      <c r="H455" s="473" t="s">
        <v>1218</v>
      </c>
      <c r="J455"/>
    </row>
    <row r="456" spans="2:10" x14ac:dyDescent="0.2">
      <c r="B456" s="474" t="s">
        <v>1476</v>
      </c>
      <c r="C456" s="474" t="s">
        <v>6</v>
      </c>
      <c r="D456" s="474" t="s">
        <v>1466</v>
      </c>
      <c r="E456" s="474" t="s">
        <v>1467</v>
      </c>
      <c r="F456" s="474" t="s">
        <v>1477</v>
      </c>
      <c r="G456" s="474" t="s">
        <v>1469</v>
      </c>
      <c r="H456" s="475" t="s">
        <v>1218</v>
      </c>
      <c r="J456"/>
    </row>
    <row r="457" spans="2:10" x14ac:dyDescent="0.2">
      <c r="B457" s="472" t="s">
        <v>1478</v>
      </c>
      <c r="C457" s="472" t="s">
        <v>6</v>
      </c>
      <c r="D457" s="472" t="s">
        <v>1466</v>
      </c>
      <c r="E457" s="472" t="s">
        <v>1467</v>
      </c>
      <c r="F457" s="472" t="s">
        <v>1479</v>
      </c>
      <c r="G457" s="472" t="s">
        <v>1469</v>
      </c>
      <c r="H457" s="473" t="s">
        <v>1218</v>
      </c>
      <c r="J457"/>
    </row>
    <row r="458" spans="2:10" x14ac:dyDescent="0.2">
      <c r="B458" s="474" t="s">
        <v>1480</v>
      </c>
      <c r="C458" s="474" t="s">
        <v>6</v>
      </c>
      <c r="D458" s="474" t="s">
        <v>1466</v>
      </c>
      <c r="E458" s="474" t="s">
        <v>1467</v>
      </c>
      <c r="F458" s="474" t="s">
        <v>1481</v>
      </c>
      <c r="G458" s="474" t="s">
        <v>1482</v>
      </c>
      <c r="H458" s="475" t="s">
        <v>1208</v>
      </c>
      <c r="J458"/>
    </row>
    <row r="459" spans="2:10" x14ac:dyDescent="0.2">
      <c r="B459" s="472" t="s">
        <v>1483</v>
      </c>
      <c r="C459" s="472" t="s">
        <v>6</v>
      </c>
      <c r="D459" s="472" t="s">
        <v>1466</v>
      </c>
      <c r="E459" s="472" t="s">
        <v>1467</v>
      </c>
      <c r="F459" s="472" t="s">
        <v>1484</v>
      </c>
      <c r="G459" s="472" t="s">
        <v>1485</v>
      </c>
      <c r="H459" s="473" t="s">
        <v>1218</v>
      </c>
      <c r="J459"/>
    </row>
    <row r="460" spans="2:10" ht="30" x14ac:dyDescent="0.2">
      <c r="B460" s="474" t="s">
        <v>1486</v>
      </c>
      <c r="C460" s="474" t="s">
        <v>6</v>
      </c>
      <c r="D460" s="474" t="s">
        <v>1466</v>
      </c>
      <c r="E460" s="474" t="s">
        <v>1467</v>
      </c>
      <c r="F460" s="474" t="s">
        <v>1487</v>
      </c>
      <c r="G460" s="474" t="s">
        <v>1488</v>
      </c>
      <c r="H460" s="475" t="s">
        <v>1208</v>
      </c>
      <c r="J460"/>
    </row>
    <row r="461" spans="2:10" ht="30" x14ac:dyDescent="0.2">
      <c r="B461" s="472" t="s">
        <v>1489</v>
      </c>
      <c r="C461" s="472" t="s">
        <v>6</v>
      </c>
      <c r="D461" s="472" t="s">
        <v>1466</v>
      </c>
      <c r="E461" s="472" t="s">
        <v>1467</v>
      </c>
      <c r="F461" s="472" t="s">
        <v>1490</v>
      </c>
      <c r="G461" s="472" t="s">
        <v>1491</v>
      </c>
      <c r="H461" s="473" t="s">
        <v>1208</v>
      </c>
      <c r="J461"/>
    </row>
    <row r="462" spans="2:10" x14ac:dyDescent="0.2">
      <c r="B462" s="474" t="s">
        <v>1492</v>
      </c>
      <c r="C462" s="474" t="s">
        <v>6</v>
      </c>
      <c r="D462" s="474" t="s">
        <v>1466</v>
      </c>
      <c r="E462" s="474" t="s">
        <v>1493</v>
      </c>
      <c r="F462" s="474" t="s">
        <v>1494</v>
      </c>
      <c r="G462" s="474" t="s">
        <v>1495</v>
      </c>
      <c r="H462" s="475" t="s">
        <v>1218</v>
      </c>
      <c r="J462"/>
    </row>
    <row r="463" spans="2:10" x14ac:dyDescent="0.2">
      <c r="B463" s="472" t="s">
        <v>1496</v>
      </c>
      <c r="C463" s="472" t="s">
        <v>6</v>
      </c>
      <c r="D463" s="472" t="s">
        <v>1466</v>
      </c>
      <c r="E463" s="472" t="s">
        <v>1493</v>
      </c>
      <c r="F463" s="472" t="s">
        <v>1497</v>
      </c>
      <c r="G463" s="472" t="s">
        <v>1495</v>
      </c>
      <c r="H463" s="473" t="s">
        <v>1218</v>
      </c>
      <c r="J463"/>
    </row>
    <row r="464" spans="2:10" x14ac:dyDescent="0.2">
      <c r="B464" s="474" t="s">
        <v>1498</v>
      </c>
      <c r="C464" s="474" t="s">
        <v>6</v>
      </c>
      <c r="D464" s="474" t="s">
        <v>1466</v>
      </c>
      <c r="E464" s="474" t="s">
        <v>1493</v>
      </c>
      <c r="F464" s="474" t="s">
        <v>1499</v>
      </c>
      <c r="G464" s="474" t="s">
        <v>1500</v>
      </c>
      <c r="H464" s="475" t="s">
        <v>1208</v>
      </c>
      <c r="J464"/>
    </row>
    <row r="465" spans="2:10" x14ac:dyDescent="0.2">
      <c r="B465" s="472" t="s">
        <v>1501</v>
      </c>
      <c r="C465" s="472" t="s">
        <v>6</v>
      </c>
      <c r="D465" s="472" t="s">
        <v>1466</v>
      </c>
      <c r="E465" s="472" t="s">
        <v>1502</v>
      </c>
      <c r="F465" s="472" t="s">
        <v>1503</v>
      </c>
      <c r="G465" s="472" t="s">
        <v>1402</v>
      </c>
      <c r="H465" s="473" t="s">
        <v>1218</v>
      </c>
      <c r="J465"/>
    </row>
    <row r="466" spans="2:10" x14ac:dyDescent="0.2">
      <c r="B466" s="474" t="s">
        <v>1504</v>
      </c>
      <c r="C466" s="474" t="s">
        <v>6</v>
      </c>
      <c r="D466" s="474" t="s">
        <v>1466</v>
      </c>
      <c r="E466" s="474" t="s">
        <v>1502</v>
      </c>
      <c r="F466" s="474" t="s">
        <v>1505</v>
      </c>
      <c r="G466" s="474" t="s">
        <v>1402</v>
      </c>
      <c r="H466" s="475" t="s">
        <v>1218</v>
      </c>
      <c r="J466"/>
    </row>
    <row r="467" spans="2:10" x14ac:dyDescent="0.2">
      <c r="B467" s="472" t="s">
        <v>1506</v>
      </c>
      <c r="C467" s="472" t="s">
        <v>6</v>
      </c>
      <c r="D467" s="472" t="s">
        <v>1466</v>
      </c>
      <c r="E467" s="472" t="s">
        <v>1502</v>
      </c>
      <c r="F467" s="472" t="s">
        <v>1507</v>
      </c>
      <c r="G467" s="472" t="s">
        <v>1402</v>
      </c>
      <c r="H467" s="473" t="s">
        <v>1218</v>
      </c>
      <c r="J467"/>
    </row>
    <row r="468" spans="2:10" x14ac:dyDescent="0.2">
      <c r="B468" s="474" t="s">
        <v>1508</v>
      </c>
      <c r="C468" s="474" t="s">
        <v>6</v>
      </c>
      <c r="D468" s="474" t="s">
        <v>1466</v>
      </c>
      <c r="E468" s="474" t="s">
        <v>1502</v>
      </c>
      <c r="F468" s="474" t="s">
        <v>1509</v>
      </c>
      <c r="G468" s="474" t="s">
        <v>1510</v>
      </c>
      <c r="H468" s="475" t="s">
        <v>1208</v>
      </c>
      <c r="J468"/>
    </row>
    <row r="469" spans="2:10" x14ac:dyDescent="0.2">
      <c r="B469" s="472" t="s">
        <v>1511</v>
      </c>
      <c r="C469" s="472" t="s">
        <v>6</v>
      </c>
      <c r="D469" s="472" t="s">
        <v>1466</v>
      </c>
      <c r="E469" s="472" t="s">
        <v>1502</v>
      </c>
      <c r="F469" s="472" t="s">
        <v>1512</v>
      </c>
      <c r="G469" s="472" t="s">
        <v>1513</v>
      </c>
      <c r="H469" s="473" t="s">
        <v>1218</v>
      </c>
      <c r="J469"/>
    </row>
    <row r="470" spans="2:10" x14ac:dyDescent="0.2">
      <c r="B470" s="474" t="s">
        <v>1514</v>
      </c>
      <c r="C470" s="474" t="s">
        <v>6</v>
      </c>
      <c r="D470" s="474" t="s">
        <v>1466</v>
      </c>
      <c r="E470" s="474" t="s">
        <v>1502</v>
      </c>
      <c r="F470" s="474" t="s">
        <v>1515</v>
      </c>
      <c r="G470" s="474" t="s">
        <v>1513</v>
      </c>
      <c r="H470" s="475" t="s">
        <v>1218</v>
      </c>
      <c r="J470"/>
    </row>
    <row r="471" spans="2:10" x14ac:dyDescent="0.2">
      <c r="B471" s="472" t="s">
        <v>1516</v>
      </c>
      <c r="C471" s="472" t="s">
        <v>6</v>
      </c>
      <c r="D471" s="472" t="s">
        <v>1466</v>
      </c>
      <c r="E471" s="472" t="s">
        <v>1502</v>
      </c>
      <c r="F471" s="472" t="s">
        <v>1517</v>
      </c>
      <c r="G471" s="472" t="s">
        <v>1513</v>
      </c>
      <c r="H471" s="473" t="s">
        <v>1218</v>
      </c>
      <c r="J471"/>
    </row>
    <row r="472" spans="2:10" x14ac:dyDescent="0.2">
      <c r="B472" s="474" t="s">
        <v>1518</v>
      </c>
      <c r="C472" s="474" t="s">
        <v>6</v>
      </c>
      <c r="D472" s="474" t="s">
        <v>1466</v>
      </c>
      <c r="E472" s="474" t="s">
        <v>1502</v>
      </c>
      <c r="F472" s="474" t="s">
        <v>1519</v>
      </c>
      <c r="G472" s="474" t="s">
        <v>1520</v>
      </c>
      <c r="H472" s="475" t="s">
        <v>1208</v>
      </c>
      <c r="J472"/>
    </row>
    <row r="473" spans="2:10" ht="30" x14ac:dyDescent="0.2">
      <c r="B473" s="472" t="s">
        <v>1521</v>
      </c>
      <c r="C473" s="472" t="s">
        <v>6</v>
      </c>
      <c r="D473" s="472" t="s">
        <v>1466</v>
      </c>
      <c r="E473" s="472" t="s">
        <v>1502</v>
      </c>
      <c r="F473" s="472" t="s">
        <v>1522</v>
      </c>
      <c r="G473" s="472" t="s">
        <v>1523</v>
      </c>
      <c r="H473" s="473" t="s">
        <v>1208</v>
      </c>
      <c r="J473"/>
    </row>
    <row r="474" spans="2:10" x14ac:dyDescent="0.2">
      <c r="B474" s="474" t="s">
        <v>1524</v>
      </c>
      <c r="C474" s="474" t="s">
        <v>6</v>
      </c>
      <c r="D474" s="474" t="s">
        <v>1466</v>
      </c>
      <c r="E474" s="474" t="s">
        <v>1502</v>
      </c>
      <c r="F474" s="474" t="s">
        <v>1525</v>
      </c>
      <c r="G474" s="474" t="s">
        <v>1513</v>
      </c>
      <c r="H474" s="475" t="s">
        <v>1218</v>
      </c>
      <c r="J474"/>
    </row>
    <row r="475" spans="2:10" x14ac:dyDescent="0.2">
      <c r="B475" s="472" t="s">
        <v>1526</v>
      </c>
      <c r="C475" s="472" t="s">
        <v>6</v>
      </c>
      <c r="D475" s="472" t="s">
        <v>1466</v>
      </c>
      <c r="E475" s="472" t="s">
        <v>1502</v>
      </c>
      <c r="F475" s="472" t="s">
        <v>1527</v>
      </c>
      <c r="G475" s="472" t="s">
        <v>1513</v>
      </c>
      <c r="H475" s="473" t="s">
        <v>1218</v>
      </c>
      <c r="J475"/>
    </row>
    <row r="476" spans="2:10" x14ac:dyDescent="0.2">
      <c r="B476" s="474" t="s">
        <v>1528</v>
      </c>
      <c r="C476" s="474" t="s">
        <v>6</v>
      </c>
      <c r="D476" s="474" t="s">
        <v>1466</v>
      </c>
      <c r="E476" s="474" t="s">
        <v>1502</v>
      </c>
      <c r="F476" s="474" t="s">
        <v>1529</v>
      </c>
      <c r="G476" s="474" t="s">
        <v>1513</v>
      </c>
      <c r="H476" s="475" t="s">
        <v>1218</v>
      </c>
      <c r="J476"/>
    </row>
    <row r="477" spans="2:10" x14ac:dyDescent="0.2">
      <c r="B477" s="472" t="s">
        <v>1530</v>
      </c>
      <c r="C477" s="472" t="s">
        <v>6</v>
      </c>
      <c r="D477" s="472" t="s">
        <v>1466</v>
      </c>
      <c r="E477" s="472" t="s">
        <v>1502</v>
      </c>
      <c r="F477" s="472" t="s">
        <v>1531</v>
      </c>
      <c r="G477" s="472" t="s">
        <v>1532</v>
      </c>
      <c r="H477" s="473" t="s">
        <v>1208</v>
      </c>
      <c r="J477"/>
    </row>
    <row r="478" spans="2:10" ht="30" x14ac:dyDescent="0.2">
      <c r="B478" s="474" t="s">
        <v>1533</v>
      </c>
      <c r="C478" s="474" t="s">
        <v>6</v>
      </c>
      <c r="D478" s="474" t="s">
        <v>1466</v>
      </c>
      <c r="E478" s="474" t="s">
        <v>1502</v>
      </c>
      <c r="F478" s="474" t="s">
        <v>1534</v>
      </c>
      <c r="G478" s="474" t="s">
        <v>1523</v>
      </c>
      <c r="H478" s="475" t="s">
        <v>1208</v>
      </c>
      <c r="J478"/>
    </row>
    <row r="479" spans="2:10" x14ac:dyDescent="0.2">
      <c r="B479" s="472" t="s">
        <v>1535</v>
      </c>
      <c r="C479" s="472" t="s">
        <v>6</v>
      </c>
      <c r="D479" s="472" t="s">
        <v>1466</v>
      </c>
      <c r="E479" s="472" t="s">
        <v>1502</v>
      </c>
      <c r="F479" s="472" t="s">
        <v>1536</v>
      </c>
      <c r="G479" s="472" t="s">
        <v>1537</v>
      </c>
      <c r="H479" s="473" t="s">
        <v>1218</v>
      </c>
      <c r="J479"/>
    </row>
    <row r="480" spans="2:10" x14ac:dyDescent="0.2">
      <c r="B480" s="474" t="s">
        <v>1538</v>
      </c>
      <c r="C480" s="474" t="s">
        <v>6</v>
      </c>
      <c r="D480" s="474" t="s">
        <v>1466</v>
      </c>
      <c r="E480" s="474" t="s">
        <v>1502</v>
      </c>
      <c r="F480" s="474" t="s">
        <v>1539</v>
      </c>
      <c r="G480" s="474" t="s">
        <v>1540</v>
      </c>
      <c r="H480" s="475" t="s">
        <v>1218</v>
      </c>
      <c r="J480"/>
    </row>
    <row r="481" spans="2:10" x14ac:dyDescent="0.2">
      <c r="B481" s="472" t="s">
        <v>1541</v>
      </c>
      <c r="C481" s="472" t="s">
        <v>6</v>
      </c>
      <c r="D481" s="472" t="s">
        <v>1466</v>
      </c>
      <c r="E481" s="472" t="s">
        <v>1502</v>
      </c>
      <c r="F481" s="472" t="s">
        <v>1542</v>
      </c>
      <c r="G481" s="472" t="s">
        <v>1540</v>
      </c>
      <c r="H481" s="473" t="s">
        <v>1218</v>
      </c>
      <c r="J481"/>
    </row>
    <row r="482" spans="2:10" x14ac:dyDescent="0.2">
      <c r="B482" s="474" t="s">
        <v>1543</v>
      </c>
      <c r="C482" s="474" t="s">
        <v>6</v>
      </c>
      <c r="D482" s="474" t="s">
        <v>1466</v>
      </c>
      <c r="E482" s="474" t="s">
        <v>1502</v>
      </c>
      <c r="F482" s="474" t="s">
        <v>1544</v>
      </c>
      <c r="G482" s="474" t="s">
        <v>1540</v>
      </c>
      <c r="H482" s="475" t="s">
        <v>1218</v>
      </c>
      <c r="J482"/>
    </row>
    <row r="483" spans="2:10" x14ac:dyDescent="0.2">
      <c r="B483" s="472" t="s">
        <v>1545</v>
      </c>
      <c r="C483" s="472" t="s">
        <v>6</v>
      </c>
      <c r="D483" s="472" t="s">
        <v>1466</v>
      </c>
      <c r="E483" s="472" t="s">
        <v>1502</v>
      </c>
      <c r="F483" s="472" t="s">
        <v>1546</v>
      </c>
      <c r="G483" s="472" t="s">
        <v>1540</v>
      </c>
      <c r="H483" s="473" t="s">
        <v>1218</v>
      </c>
      <c r="J483"/>
    </row>
    <row r="484" spans="2:10" ht="30" x14ac:dyDescent="0.2">
      <c r="B484" s="474" t="s">
        <v>1547</v>
      </c>
      <c r="C484" s="474" t="s">
        <v>6</v>
      </c>
      <c r="D484" s="474" t="s">
        <v>1466</v>
      </c>
      <c r="E484" s="474" t="s">
        <v>1502</v>
      </c>
      <c r="F484" s="474" t="s">
        <v>1548</v>
      </c>
      <c r="G484" s="474" t="s">
        <v>1549</v>
      </c>
      <c r="H484" s="475" t="s">
        <v>1208</v>
      </c>
      <c r="J484"/>
    </row>
    <row r="485" spans="2:10" ht="30" x14ac:dyDescent="0.2">
      <c r="B485" s="472" t="s">
        <v>1550</v>
      </c>
      <c r="C485" s="472" t="s">
        <v>6</v>
      </c>
      <c r="D485" s="472" t="s">
        <v>1466</v>
      </c>
      <c r="E485" s="472" t="s">
        <v>1502</v>
      </c>
      <c r="F485" s="472" t="s">
        <v>1551</v>
      </c>
      <c r="G485" s="472" t="s">
        <v>1552</v>
      </c>
      <c r="H485" s="473" t="s">
        <v>1208</v>
      </c>
      <c r="J485"/>
    </row>
    <row r="486" spans="2:10" x14ac:dyDescent="0.2">
      <c r="B486" s="474" t="s">
        <v>1553</v>
      </c>
      <c r="C486" s="474" t="s">
        <v>6</v>
      </c>
      <c r="D486" s="474" t="s">
        <v>1466</v>
      </c>
      <c r="E486" s="474" t="s">
        <v>1502</v>
      </c>
      <c r="F486" s="474" t="s">
        <v>1554</v>
      </c>
      <c r="G486" s="474" t="s">
        <v>1555</v>
      </c>
      <c r="H486" s="475" t="s">
        <v>1208</v>
      </c>
      <c r="J486"/>
    </row>
    <row r="487" spans="2:10" x14ac:dyDescent="0.2">
      <c r="B487" s="472" t="s">
        <v>1556</v>
      </c>
      <c r="C487" s="472" t="s">
        <v>6</v>
      </c>
      <c r="D487" s="472" t="s">
        <v>1466</v>
      </c>
      <c r="E487" s="472" t="s">
        <v>1502</v>
      </c>
      <c r="F487" s="472" t="s">
        <v>1557</v>
      </c>
      <c r="G487" s="472" t="s">
        <v>1558</v>
      </c>
      <c r="H487" s="473" t="s">
        <v>1208</v>
      </c>
      <c r="J487"/>
    </row>
    <row r="488" spans="2:10" x14ac:dyDescent="0.2">
      <c r="B488" s="474" t="s">
        <v>1559</v>
      </c>
      <c r="C488" s="474" t="s">
        <v>6</v>
      </c>
      <c r="D488" s="474" t="s">
        <v>1466</v>
      </c>
      <c r="E488" s="474" t="s">
        <v>1502</v>
      </c>
      <c r="F488" s="474" t="s">
        <v>1560</v>
      </c>
      <c r="G488" s="474" t="s">
        <v>1561</v>
      </c>
      <c r="H488" s="475" t="s">
        <v>1208</v>
      </c>
      <c r="J488"/>
    </row>
    <row r="489" spans="2:10" x14ac:dyDescent="0.2">
      <c r="B489" s="472" t="s">
        <v>1562</v>
      </c>
      <c r="C489" s="472" t="s">
        <v>6</v>
      </c>
      <c r="D489" s="472" t="s">
        <v>1466</v>
      </c>
      <c r="E489" s="472" t="s">
        <v>1563</v>
      </c>
      <c r="F489" s="472" t="s">
        <v>1564</v>
      </c>
      <c r="G489" s="472" t="s">
        <v>1565</v>
      </c>
      <c r="H489" s="473" t="s">
        <v>1208</v>
      </c>
      <c r="J489"/>
    </row>
    <row r="490" spans="2:10" x14ac:dyDescent="0.2">
      <c r="B490" s="474" t="s">
        <v>1566</v>
      </c>
      <c r="C490" s="474" t="s">
        <v>6</v>
      </c>
      <c r="D490" s="474" t="s">
        <v>1466</v>
      </c>
      <c r="E490" s="474" t="s">
        <v>1563</v>
      </c>
      <c r="F490" s="474" t="s">
        <v>1567</v>
      </c>
      <c r="G490" s="474" t="s">
        <v>851</v>
      </c>
      <c r="H490" s="475" t="s">
        <v>1208</v>
      </c>
      <c r="J490"/>
    </row>
    <row r="491" spans="2:10" x14ac:dyDescent="0.2">
      <c r="B491" s="472" t="s">
        <v>1568</v>
      </c>
      <c r="C491" s="472" t="s">
        <v>6</v>
      </c>
      <c r="D491" s="472" t="s">
        <v>1466</v>
      </c>
      <c r="E491" s="472" t="s">
        <v>1563</v>
      </c>
      <c r="F491" s="472" t="s">
        <v>1569</v>
      </c>
      <c r="G491" s="472" t="s">
        <v>851</v>
      </c>
      <c r="H491" s="473" t="s">
        <v>1208</v>
      </c>
      <c r="J491"/>
    </row>
    <row r="492" spans="2:10" x14ac:dyDescent="0.2">
      <c r="B492" s="474" t="s">
        <v>1570</v>
      </c>
      <c r="C492" s="474" t="s">
        <v>6</v>
      </c>
      <c r="D492" s="474" t="s">
        <v>1466</v>
      </c>
      <c r="E492" s="474" t="s">
        <v>1563</v>
      </c>
      <c r="F492" s="474" t="s">
        <v>1571</v>
      </c>
      <c r="G492" s="474" t="s">
        <v>851</v>
      </c>
      <c r="H492" s="475" t="s">
        <v>1208</v>
      </c>
      <c r="J492"/>
    </row>
    <row r="493" spans="2:10" x14ac:dyDescent="0.2">
      <c r="B493" s="472" t="s">
        <v>1572</v>
      </c>
      <c r="C493" s="472" t="s">
        <v>6</v>
      </c>
      <c r="D493" s="472" t="s">
        <v>1466</v>
      </c>
      <c r="E493" s="472" t="s">
        <v>1563</v>
      </c>
      <c r="F493" s="472" t="s">
        <v>1573</v>
      </c>
      <c r="G493" s="472"/>
      <c r="H493" s="473" t="s">
        <v>1208</v>
      </c>
      <c r="J493"/>
    </row>
    <row r="494" spans="2:10" x14ac:dyDescent="0.2">
      <c r="B494" s="474" t="s">
        <v>1574</v>
      </c>
      <c r="C494" s="474" t="s">
        <v>6</v>
      </c>
      <c r="D494" s="474" t="s">
        <v>1466</v>
      </c>
      <c r="E494" s="474" t="s">
        <v>1563</v>
      </c>
      <c r="F494" s="474" t="s">
        <v>1575</v>
      </c>
      <c r="G494" s="474" t="s">
        <v>851</v>
      </c>
      <c r="H494" s="475" t="s">
        <v>1208</v>
      </c>
      <c r="J494"/>
    </row>
    <row r="495" spans="2:10" ht="30" x14ac:dyDescent="0.2">
      <c r="B495" s="472" t="s">
        <v>1576</v>
      </c>
      <c r="C495" s="472" t="s">
        <v>6</v>
      </c>
      <c r="D495" s="472" t="s">
        <v>1466</v>
      </c>
      <c r="E495" s="472" t="s">
        <v>1563</v>
      </c>
      <c r="F495" s="472" t="s">
        <v>1577</v>
      </c>
      <c r="G495" s="472" t="s">
        <v>1578</v>
      </c>
      <c r="H495" s="473" t="s">
        <v>1218</v>
      </c>
      <c r="J495"/>
    </row>
    <row r="496" spans="2:10" x14ac:dyDescent="0.2">
      <c r="B496" s="474" t="s">
        <v>1579</v>
      </c>
      <c r="C496" s="474" t="s">
        <v>6</v>
      </c>
      <c r="D496" s="474" t="s">
        <v>1466</v>
      </c>
      <c r="E496" s="474" t="s">
        <v>1563</v>
      </c>
      <c r="F496" s="474" t="s">
        <v>1580</v>
      </c>
      <c r="G496" s="474" t="s">
        <v>645</v>
      </c>
      <c r="H496" s="475" t="s">
        <v>1359</v>
      </c>
      <c r="J496"/>
    </row>
    <row r="497" spans="2:10" x14ac:dyDescent="0.2">
      <c r="B497" s="472" t="s">
        <v>1581</v>
      </c>
      <c r="C497" s="472" t="s">
        <v>6</v>
      </c>
      <c r="D497" s="472" t="s">
        <v>1466</v>
      </c>
      <c r="E497" s="472" t="s">
        <v>1582</v>
      </c>
      <c r="F497" s="472" t="s">
        <v>1583</v>
      </c>
      <c r="G497" s="472" t="s">
        <v>1584</v>
      </c>
      <c r="H497" s="473" t="s">
        <v>1218</v>
      </c>
      <c r="J497"/>
    </row>
    <row r="498" spans="2:10" x14ac:dyDescent="0.2">
      <c r="B498" s="474" t="s">
        <v>1585</v>
      </c>
      <c r="C498" s="474" t="s">
        <v>6</v>
      </c>
      <c r="D498" s="474" t="s">
        <v>1466</v>
      </c>
      <c r="E498" s="474" t="s">
        <v>1582</v>
      </c>
      <c r="F498" s="474" t="s">
        <v>1586</v>
      </c>
      <c r="G498" s="474" t="s">
        <v>1584</v>
      </c>
      <c r="H498" s="475" t="s">
        <v>1218</v>
      </c>
      <c r="J498"/>
    </row>
    <row r="499" spans="2:10" x14ac:dyDescent="0.2">
      <c r="B499" s="472" t="s">
        <v>1587</v>
      </c>
      <c r="C499" s="472" t="s">
        <v>6</v>
      </c>
      <c r="D499" s="472" t="s">
        <v>1466</v>
      </c>
      <c r="E499" s="472" t="s">
        <v>1582</v>
      </c>
      <c r="F499" s="472" t="s">
        <v>1588</v>
      </c>
      <c r="G499" s="472" t="s">
        <v>1532</v>
      </c>
      <c r="H499" s="473" t="s">
        <v>1208</v>
      </c>
      <c r="J499"/>
    </row>
    <row r="500" spans="2:10" x14ac:dyDescent="0.2">
      <c r="B500" s="474" t="s">
        <v>1589</v>
      </c>
      <c r="C500" s="474" t="s">
        <v>6</v>
      </c>
      <c r="D500" s="474" t="s">
        <v>1466</v>
      </c>
      <c r="E500" s="474" t="s">
        <v>1582</v>
      </c>
      <c r="F500" s="474" t="s">
        <v>1590</v>
      </c>
      <c r="G500" s="474" t="s">
        <v>1591</v>
      </c>
      <c r="H500" s="475" t="s">
        <v>1208</v>
      </c>
      <c r="J500"/>
    </row>
    <row r="501" spans="2:10" x14ac:dyDescent="0.2">
      <c r="B501" s="472" t="s">
        <v>1592</v>
      </c>
      <c r="C501" s="472" t="s">
        <v>6</v>
      </c>
      <c r="D501" s="472" t="s">
        <v>1466</v>
      </c>
      <c r="E501" s="472" t="s">
        <v>1593</v>
      </c>
      <c r="F501" s="472" t="s">
        <v>1594</v>
      </c>
      <c r="G501" s="472" t="s">
        <v>1595</v>
      </c>
      <c r="H501" s="473" t="s">
        <v>1208</v>
      </c>
      <c r="J501"/>
    </row>
    <row r="502" spans="2:10" x14ac:dyDescent="0.2">
      <c r="B502" s="474" t="s">
        <v>1596</v>
      </c>
      <c r="C502" s="474" t="s">
        <v>6</v>
      </c>
      <c r="D502" s="474" t="s">
        <v>1466</v>
      </c>
      <c r="E502" s="474" t="s">
        <v>1593</v>
      </c>
      <c r="F502" s="474" t="s">
        <v>1597</v>
      </c>
      <c r="G502" s="474" t="s">
        <v>1598</v>
      </c>
      <c r="H502" s="475" t="s">
        <v>1208</v>
      </c>
      <c r="J502"/>
    </row>
    <row r="503" spans="2:10" x14ac:dyDescent="0.2">
      <c r="B503" s="472" t="s">
        <v>1599</v>
      </c>
      <c r="C503" s="472" t="s">
        <v>6</v>
      </c>
      <c r="D503" s="472" t="s">
        <v>1466</v>
      </c>
      <c r="E503" s="472" t="s">
        <v>1593</v>
      </c>
      <c r="F503" s="472" t="s">
        <v>1600</v>
      </c>
      <c r="G503" s="472" t="s">
        <v>1601</v>
      </c>
      <c r="H503" s="473" t="s">
        <v>1208</v>
      </c>
      <c r="J503"/>
    </row>
    <row r="504" spans="2:10" x14ac:dyDescent="0.2">
      <c r="B504" s="474" t="s">
        <v>1602</v>
      </c>
      <c r="C504" s="474" t="s">
        <v>6</v>
      </c>
      <c r="D504" s="474" t="s">
        <v>1466</v>
      </c>
      <c r="E504" s="474" t="s">
        <v>1603</v>
      </c>
      <c r="F504" s="474" t="s">
        <v>1604</v>
      </c>
      <c r="G504" s="474" t="s">
        <v>1605</v>
      </c>
      <c r="H504" s="475" t="s">
        <v>1208</v>
      </c>
      <c r="J504"/>
    </row>
    <row r="505" spans="2:10" x14ac:dyDescent="0.2">
      <c r="B505" s="472" t="s">
        <v>1606</v>
      </c>
      <c r="C505" s="472" t="s">
        <v>6</v>
      </c>
      <c r="D505" s="472" t="s">
        <v>1466</v>
      </c>
      <c r="E505" s="472" t="s">
        <v>1603</v>
      </c>
      <c r="F505" s="472" t="s">
        <v>1607</v>
      </c>
      <c r="G505" s="472" t="s">
        <v>1605</v>
      </c>
      <c r="H505" s="473" t="s">
        <v>1208</v>
      </c>
      <c r="J505"/>
    </row>
    <row r="506" spans="2:10" x14ac:dyDescent="0.2">
      <c r="B506" s="474" t="s">
        <v>1608</v>
      </c>
      <c r="C506" s="474" t="s">
        <v>6</v>
      </c>
      <c r="D506" s="474" t="s">
        <v>1466</v>
      </c>
      <c r="E506" s="474" t="s">
        <v>1603</v>
      </c>
      <c r="F506" s="474" t="s">
        <v>1609</v>
      </c>
      <c r="G506" s="474" t="s">
        <v>1610</v>
      </c>
      <c r="H506" s="475" t="s">
        <v>1208</v>
      </c>
      <c r="J506"/>
    </row>
    <row r="507" spans="2:10" x14ac:dyDescent="0.2">
      <c r="B507" s="472" t="s">
        <v>1611</v>
      </c>
      <c r="C507" s="472" t="s">
        <v>6</v>
      </c>
      <c r="D507" s="472" t="s">
        <v>1466</v>
      </c>
      <c r="E507" s="472" t="s">
        <v>1603</v>
      </c>
      <c r="F507" s="472" t="s">
        <v>1612</v>
      </c>
      <c r="G507" s="472" t="s">
        <v>1610</v>
      </c>
      <c r="H507" s="473" t="s">
        <v>1208</v>
      </c>
      <c r="J507"/>
    </row>
    <row r="508" spans="2:10" x14ac:dyDescent="0.2">
      <c r="B508" s="474" t="s">
        <v>1613</v>
      </c>
      <c r="C508" s="474" t="s">
        <v>6</v>
      </c>
      <c r="D508" s="474" t="s">
        <v>1466</v>
      </c>
      <c r="E508" s="474" t="s">
        <v>1603</v>
      </c>
      <c r="F508" s="474" t="s">
        <v>1614</v>
      </c>
      <c r="G508" s="474" t="s">
        <v>1610</v>
      </c>
      <c r="H508" s="475" t="s">
        <v>1208</v>
      </c>
      <c r="J508"/>
    </row>
    <row r="509" spans="2:10" x14ac:dyDescent="0.2">
      <c r="B509" s="472" t="s">
        <v>1615</v>
      </c>
      <c r="C509" s="472" t="s">
        <v>6</v>
      </c>
      <c r="D509" s="472" t="s">
        <v>1466</v>
      </c>
      <c r="E509" s="472" t="s">
        <v>1603</v>
      </c>
      <c r="F509" s="472" t="s">
        <v>1616</v>
      </c>
      <c r="G509" s="472" t="s">
        <v>1617</v>
      </c>
      <c r="H509" s="473" t="s">
        <v>1208</v>
      </c>
      <c r="J509"/>
    </row>
    <row r="510" spans="2:10" x14ac:dyDescent="0.2">
      <c r="B510" s="474" t="s">
        <v>1618</v>
      </c>
      <c r="C510" s="474" t="s">
        <v>6</v>
      </c>
      <c r="D510" s="474" t="s">
        <v>1466</v>
      </c>
      <c r="E510" s="474" t="s">
        <v>1603</v>
      </c>
      <c r="F510" s="474" t="s">
        <v>1619</v>
      </c>
      <c r="G510" s="474" t="s">
        <v>1620</v>
      </c>
      <c r="H510" s="475" t="s">
        <v>1208</v>
      </c>
      <c r="J510"/>
    </row>
    <row r="511" spans="2:10" x14ac:dyDescent="0.2">
      <c r="B511" s="472" t="s">
        <v>1621</v>
      </c>
      <c r="C511" s="472" t="s">
        <v>6</v>
      </c>
      <c r="D511" s="472" t="s">
        <v>1466</v>
      </c>
      <c r="E511" s="472" t="s">
        <v>1603</v>
      </c>
      <c r="F511" s="472" t="s">
        <v>1622</v>
      </c>
      <c r="G511" s="472" t="s">
        <v>1623</v>
      </c>
      <c r="H511" s="473" t="s">
        <v>1208</v>
      </c>
      <c r="J511"/>
    </row>
    <row r="512" spans="2:10" x14ac:dyDescent="0.2">
      <c r="B512" s="474" t="s">
        <v>1624</v>
      </c>
      <c r="C512" s="474" t="s">
        <v>6</v>
      </c>
      <c r="D512" s="474" t="s">
        <v>1466</v>
      </c>
      <c r="E512" s="474" t="s">
        <v>1603</v>
      </c>
      <c r="F512" s="474" t="s">
        <v>1625</v>
      </c>
      <c r="G512" s="474" t="s">
        <v>806</v>
      </c>
      <c r="H512" s="475" t="s">
        <v>1208</v>
      </c>
      <c r="J512"/>
    </row>
    <row r="513" spans="2:10" x14ac:dyDescent="0.2">
      <c r="B513" s="472" t="s">
        <v>1626</v>
      </c>
      <c r="C513" s="472" t="s">
        <v>6</v>
      </c>
      <c r="D513" s="472" t="s">
        <v>1466</v>
      </c>
      <c r="E513" s="472" t="s">
        <v>1603</v>
      </c>
      <c r="F513" s="472" t="s">
        <v>1627</v>
      </c>
      <c r="G513" s="472" t="s">
        <v>806</v>
      </c>
      <c r="H513" s="473" t="s">
        <v>1208</v>
      </c>
      <c r="J513"/>
    </row>
    <row r="514" spans="2:10" x14ac:dyDescent="0.2">
      <c r="B514" s="474" t="s">
        <v>1628</v>
      </c>
      <c r="C514" s="474" t="s">
        <v>6</v>
      </c>
      <c r="D514" s="474" t="s">
        <v>1466</v>
      </c>
      <c r="E514" s="474" t="s">
        <v>1629</v>
      </c>
      <c r="F514" s="474" t="s">
        <v>1630</v>
      </c>
      <c r="G514" s="474" t="s">
        <v>1631</v>
      </c>
      <c r="H514" s="475" t="s">
        <v>1208</v>
      </c>
      <c r="J514"/>
    </row>
    <row r="515" spans="2:10" x14ac:dyDescent="0.2">
      <c r="B515" s="472" t="s">
        <v>1632</v>
      </c>
      <c r="C515" s="472" t="s">
        <v>6</v>
      </c>
      <c r="D515" s="472" t="s">
        <v>1466</v>
      </c>
      <c r="E515" s="472" t="s">
        <v>1629</v>
      </c>
      <c r="F515" s="472" t="s">
        <v>1633</v>
      </c>
      <c r="G515" s="472" t="s">
        <v>1631</v>
      </c>
      <c r="H515" s="473" t="s">
        <v>1208</v>
      </c>
      <c r="J515"/>
    </row>
    <row r="516" spans="2:10" x14ac:dyDescent="0.2">
      <c r="B516" s="474" t="s">
        <v>1634</v>
      </c>
      <c r="C516" s="474" t="s">
        <v>6</v>
      </c>
      <c r="D516" s="474" t="s">
        <v>1466</v>
      </c>
      <c r="E516" s="474" t="s">
        <v>1629</v>
      </c>
      <c r="F516" s="474" t="s">
        <v>1635</v>
      </c>
      <c r="G516" s="474" t="s">
        <v>1636</v>
      </c>
      <c r="H516" s="475" t="s">
        <v>1208</v>
      </c>
      <c r="J516"/>
    </row>
    <row r="517" spans="2:10" x14ac:dyDescent="0.2">
      <c r="B517" s="472" t="s">
        <v>1637</v>
      </c>
      <c r="C517" s="472" t="s">
        <v>6</v>
      </c>
      <c r="D517" s="472" t="s">
        <v>1466</v>
      </c>
      <c r="E517" s="472" t="s">
        <v>1629</v>
      </c>
      <c r="F517" s="472" t="s">
        <v>1638</v>
      </c>
      <c r="G517" s="472" t="s">
        <v>1636</v>
      </c>
      <c r="H517" s="473" t="s">
        <v>1208</v>
      </c>
      <c r="J517"/>
    </row>
    <row r="518" spans="2:10" x14ac:dyDescent="0.2">
      <c r="B518" s="474" t="s">
        <v>1639</v>
      </c>
      <c r="C518" s="474" t="s">
        <v>6</v>
      </c>
      <c r="D518" s="474" t="s">
        <v>1466</v>
      </c>
      <c r="E518" s="474" t="s">
        <v>1629</v>
      </c>
      <c r="F518" s="474" t="s">
        <v>1640</v>
      </c>
      <c r="G518" s="474" t="s">
        <v>806</v>
      </c>
      <c r="H518" s="475" t="s">
        <v>1208</v>
      </c>
      <c r="J518"/>
    </row>
    <row r="519" spans="2:10" x14ac:dyDescent="0.2">
      <c r="B519" s="472" t="s">
        <v>1641</v>
      </c>
      <c r="C519" s="472" t="s">
        <v>6</v>
      </c>
      <c r="D519" s="472" t="s">
        <v>1466</v>
      </c>
      <c r="E519" s="472" t="s">
        <v>1629</v>
      </c>
      <c r="F519" s="472" t="s">
        <v>1642</v>
      </c>
      <c r="G519" s="472" t="s">
        <v>1643</v>
      </c>
      <c r="H519" s="473" t="s">
        <v>1208</v>
      </c>
      <c r="J519"/>
    </row>
    <row r="520" spans="2:10" x14ac:dyDescent="0.2">
      <c r="B520" s="474" t="s">
        <v>1644</v>
      </c>
      <c r="C520" s="474" t="s">
        <v>6</v>
      </c>
      <c r="D520" s="474" t="s">
        <v>1466</v>
      </c>
      <c r="E520" s="474" t="s">
        <v>1629</v>
      </c>
      <c r="F520" s="474" t="s">
        <v>1645</v>
      </c>
      <c r="G520" s="474" t="s">
        <v>1643</v>
      </c>
      <c r="H520" s="475" t="s">
        <v>1208</v>
      </c>
      <c r="J520"/>
    </row>
    <row r="521" spans="2:10" x14ac:dyDescent="0.2">
      <c r="B521" s="472" t="s">
        <v>1646</v>
      </c>
      <c r="C521" s="472" t="s">
        <v>6</v>
      </c>
      <c r="D521" s="472" t="s">
        <v>1466</v>
      </c>
      <c r="E521" s="472" t="s">
        <v>1629</v>
      </c>
      <c r="F521" s="472" t="s">
        <v>1647</v>
      </c>
      <c r="G521" s="472" t="s">
        <v>1643</v>
      </c>
      <c r="H521" s="473" t="s">
        <v>1208</v>
      </c>
      <c r="J521"/>
    </row>
    <row r="522" spans="2:10" x14ac:dyDescent="0.2">
      <c r="B522" s="474" t="s">
        <v>1648</v>
      </c>
      <c r="C522" s="474" t="s">
        <v>6</v>
      </c>
      <c r="D522" s="474" t="s">
        <v>1466</v>
      </c>
      <c r="E522" s="474" t="s">
        <v>1629</v>
      </c>
      <c r="F522" s="474" t="s">
        <v>1649</v>
      </c>
      <c r="G522" s="474"/>
      <c r="H522" s="475" t="s">
        <v>1208</v>
      </c>
      <c r="J522"/>
    </row>
    <row r="523" spans="2:10" x14ac:dyDescent="0.2">
      <c r="B523" s="472" t="s">
        <v>1650</v>
      </c>
      <c r="C523" s="472" t="s">
        <v>6</v>
      </c>
      <c r="D523" s="472" t="s">
        <v>1466</v>
      </c>
      <c r="E523" s="472" t="s">
        <v>1629</v>
      </c>
      <c r="F523" s="472" t="s">
        <v>1651</v>
      </c>
      <c r="G523" s="472"/>
      <c r="H523" s="473" t="s">
        <v>1208</v>
      </c>
      <c r="J523"/>
    </row>
    <row r="524" spans="2:10" x14ac:dyDescent="0.2">
      <c r="B524" s="474" t="s">
        <v>1652</v>
      </c>
      <c r="C524" s="474" t="s">
        <v>6</v>
      </c>
      <c r="D524" s="474" t="s">
        <v>1653</v>
      </c>
      <c r="E524" s="474" t="s">
        <v>1654</v>
      </c>
      <c r="F524" s="474" t="s">
        <v>1655</v>
      </c>
      <c r="G524" s="474" t="s">
        <v>1656</v>
      </c>
      <c r="H524" s="475" t="s">
        <v>1218</v>
      </c>
      <c r="J524"/>
    </row>
    <row r="525" spans="2:10" x14ac:dyDescent="0.2">
      <c r="B525" s="472" t="s">
        <v>1657</v>
      </c>
      <c r="C525" s="472" t="s">
        <v>6</v>
      </c>
      <c r="D525" s="472" t="s">
        <v>1653</v>
      </c>
      <c r="E525" s="472" t="s">
        <v>1654</v>
      </c>
      <c r="F525" s="472" t="s">
        <v>1658</v>
      </c>
      <c r="G525" s="472" t="s">
        <v>1656</v>
      </c>
      <c r="H525" s="473" t="s">
        <v>1208</v>
      </c>
      <c r="J525"/>
    </row>
    <row r="526" spans="2:10" x14ac:dyDescent="0.2">
      <c r="B526" s="474" t="s">
        <v>1659</v>
      </c>
      <c r="C526" s="474" t="s">
        <v>6</v>
      </c>
      <c r="D526" s="474" t="s">
        <v>1653</v>
      </c>
      <c r="E526" s="474" t="s">
        <v>1654</v>
      </c>
      <c r="F526" s="474" t="s">
        <v>1660</v>
      </c>
      <c r="G526" s="474" t="s">
        <v>1656</v>
      </c>
      <c r="H526" s="475" t="s">
        <v>1208</v>
      </c>
      <c r="J526"/>
    </row>
    <row r="527" spans="2:10" x14ac:dyDescent="0.2">
      <c r="B527" s="472" t="s">
        <v>1661</v>
      </c>
      <c r="C527" s="472" t="s">
        <v>6</v>
      </c>
      <c r="D527" s="472" t="s">
        <v>1653</v>
      </c>
      <c r="E527" s="472" t="s">
        <v>1654</v>
      </c>
      <c r="F527" s="472" t="s">
        <v>1662</v>
      </c>
      <c r="G527" s="472" t="s">
        <v>1656</v>
      </c>
      <c r="H527" s="473" t="s">
        <v>1218</v>
      </c>
      <c r="J527"/>
    </row>
    <row r="528" spans="2:10" x14ac:dyDescent="0.2">
      <c r="B528" s="474" t="s">
        <v>1663</v>
      </c>
      <c r="C528" s="474" t="s">
        <v>6</v>
      </c>
      <c r="D528" s="474" t="s">
        <v>1653</v>
      </c>
      <c r="E528" s="474" t="s">
        <v>1654</v>
      </c>
      <c r="F528" s="474" t="s">
        <v>1664</v>
      </c>
      <c r="G528" s="474" t="s">
        <v>1656</v>
      </c>
      <c r="H528" s="475" t="s">
        <v>1208</v>
      </c>
      <c r="J528"/>
    </row>
    <row r="529" spans="2:10" x14ac:dyDescent="0.2">
      <c r="B529" s="472" t="s">
        <v>1665</v>
      </c>
      <c r="C529" s="472" t="s">
        <v>6</v>
      </c>
      <c r="D529" s="472" t="s">
        <v>1653</v>
      </c>
      <c r="E529" s="472" t="s">
        <v>1654</v>
      </c>
      <c r="F529" s="472" t="s">
        <v>1666</v>
      </c>
      <c r="G529" s="472"/>
      <c r="H529" s="473" t="s">
        <v>1218</v>
      </c>
      <c r="J529"/>
    </row>
    <row r="530" spans="2:10" x14ac:dyDescent="0.2">
      <c r="B530" s="474" t="s">
        <v>1667</v>
      </c>
      <c r="C530" s="474" t="s">
        <v>6</v>
      </c>
      <c r="D530" s="474" t="s">
        <v>1653</v>
      </c>
      <c r="E530" s="474" t="s">
        <v>1654</v>
      </c>
      <c r="F530" s="474" t="s">
        <v>1668</v>
      </c>
      <c r="G530" s="474" t="s">
        <v>1669</v>
      </c>
      <c r="H530" s="475" t="s">
        <v>1218</v>
      </c>
      <c r="J530"/>
    </row>
    <row r="531" spans="2:10" x14ac:dyDescent="0.2">
      <c r="B531" s="472" t="s">
        <v>1670</v>
      </c>
      <c r="C531" s="472" t="s">
        <v>6</v>
      </c>
      <c r="D531" s="472" t="s">
        <v>1653</v>
      </c>
      <c r="E531" s="472" t="s">
        <v>1654</v>
      </c>
      <c r="F531" s="472" t="s">
        <v>1671</v>
      </c>
      <c r="G531" s="472" t="s">
        <v>1672</v>
      </c>
      <c r="H531" s="473" t="s">
        <v>1208</v>
      </c>
      <c r="J531"/>
    </row>
    <row r="532" spans="2:10" x14ac:dyDescent="0.2">
      <c r="B532" s="474" t="s">
        <v>1673</v>
      </c>
      <c r="C532" s="474" t="s">
        <v>6</v>
      </c>
      <c r="D532" s="474" t="s">
        <v>1653</v>
      </c>
      <c r="E532" s="474" t="s">
        <v>1654</v>
      </c>
      <c r="F532" s="474" t="s">
        <v>1674</v>
      </c>
      <c r="G532" s="474" t="s">
        <v>1675</v>
      </c>
      <c r="H532" s="475" t="s">
        <v>1218</v>
      </c>
      <c r="J532"/>
    </row>
    <row r="533" spans="2:10" x14ac:dyDescent="0.2">
      <c r="B533" s="472" t="s">
        <v>1676</v>
      </c>
      <c r="C533" s="472" t="s">
        <v>6</v>
      </c>
      <c r="D533" s="472" t="s">
        <v>1653</v>
      </c>
      <c r="E533" s="472" t="s">
        <v>1654</v>
      </c>
      <c r="F533" s="472" t="s">
        <v>1677</v>
      </c>
      <c r="G533" s="472" t="s">
        <v>1678</v>
      </c>
      <c r="H533" s="473" t="s">
        <v>1218</v>
      </c>
      <c r="J533"/>
    </row>
    <row r="534" spans="2:10" x14ac:dyDescent="0.2">
      <c r="B534" s="474" t="s">
        <v>1679</v>
      </c>
      <c r="C534" s="474" t="s">
        <v>6</v>
      </c>
      <c r="D534" s="474" t="s">
        <v>1653</v>
      </c>
      <c r="E534" s="474" t="s">
        <v>1680</v>
      </c>
      <c r="F534" s="474" t="s">
        <v>1681</v>
      </c>
      <c r="G534" s="474" t="s">
        <v>1682</v>
      </c>
      <c r="H534" s="475" t="s">
        <v>1218</v>
      </c>
      <c r="J534"/>
    </row>
    <row r="535" spans="2:10" x14ac:dyDescent="0.2">
      <c r="B535" s="472" t="s">
        <v>1683</v>
      </c>
      <c r="C535" s="472" t="s">
        <v>6</v>
      </c>
      <c r="D535" s="472" t="s">
        <v>1653</v>
      </c>
      <c r="E535" s="472" t="s">
        <v>1680</v>
      </c>
      <c r="F535" s="472" t="s">
        <v>1684</v>
      </c>
      <c r="G535" s="472" t="s">
        <v>1685</v>
      </c>
      <c r="H535" s="473" t="s">
        <v>1208</v>
      </c>
      <c r="J535"/>
    </row>
    <row r="536" spans="2:10" x14ac:dyDescent="0.2">
      <c r="B536" s="474" t="s">
        <v>1686</v>
      </c>
      <c r="C536" s="474" t="s">
        <v>6</v>
      </c>
      <c r="D536" s="474" t="s">
        <v>1653</v>
      </c>
      <c r="E536" s="474" t="s">
        <v>1680</v>
      </c>
      <c r="F536" s="474" t="s">
        <v>1687</v>
      </c>
      <c r="G536" s="474" t="s">
        <v>1688</v>
      </c>
      <c r="H536" s="475" t="s">
        <v>1208</v>
      </c>
      <c r="J536"/>
    </row>
    <row r="537" spans="2:10" x14ac:dyDescent="0.2">
      <c r="B537" s="472" t="s">
        <v>1689</v>
      </c>
      <c r="C537" s="472" t="s">
        <v>6</v>
      </c>
      <c r="D537" s="472" t="s">
        <v>1653</v>
      </c>
      <c r="E537" s="472" t="s">
        <v>1680</v>
      </c>
      <c r="F537" s="472" t="s">
        <v>1690</v>
      </c>
      <c r="G537" s="472"/>
      <c r="H537" s="473" t="s">
        <v>1189</v>
      </c>
      <c r="J537"/>
    </row>
    <row r="538" spans="2:10" x14ac:dyDescent="0.2">
      <c r="B538" s="474" t="s">
        <v>1691</v>
      </c>
      <c r="C538" s="474" t="s">
        <v>6</v>
      </c>
      <c r="D538" s="474" t="s">
        <v>1653</v>
      </c>
      <c r="E538" s="474" t="s">
        <v>1680</v>
      </c>
      <c r="F538" s="474" t="s">
        <v>1692</v>
      </c>
      <c r="G538" s="474"/>
      <c r="H538" s="475" t="s">
        <v>1199</v>
      </c>
      <c r="J538"/>
    </row>
    <row r="539" spans="2:10" x14ac:dyDescent="0.2">
      <c r="B539" s="472" t="s">
        <v>1693</v>
      </c>
      <c r="C539" s="472" t="s">
        <v>6</v>
      </c>
      <c r="D539" s="472" t="s">
        <v>1653</v>
      </c>
      <c r="E539" s="472" t="s">
        <v>1680</v>
      </c>
      <c r="F539" s="472" t="s">
        <v>1694</v>
      </c>
      <c r="G539" s="472" t="s">
        <v>1695</v>
      </c>
      <c r="H539" s="473" t="s">
        <v>1218</v>
      </c>
      <c r="J539"/>
    </row>
    <row r="540" spans="2:10" x14ac:dyDescent="0.2">
      <c r="B540" s="474" t="s">
        <v>1696</v>
      </c>
      <c r="C540" s="474" t="s">
        <v>6</v>
      </c>
      <c r="D540" s="474" t="s">
        <v>1653</v>
      </c>
      <c r="E540" s="474" t="s">
        <v>1680</v>
      </c>
      <c r="F540" s="474" t="s">
        <v>1697</v>
      </c>
      <c r="G540" s="474" t="s">
        <v>1698</v>
      </c>
      <c r="H540" s="475" t="s">
        <v>1208</v>
      </c>
      <c r="J540"/>
    </row>
    <row r="541" spans="2:10" x14ac:dyDescent="0.2">
      <c r="B541" s="472" t="s">
        <v>1699</v>
      </c>
      <c r="C541" s="472" t="s">
        <v>6</v>
      </c>
      <c r="D541" s="472" t="s">
        <v>1653</v>
      </c>
      <c r="E541" s="472" t="s">
        <v>1680</v>
      </c>
      <c r="F541" s="472" t="s">
        <v>1700</v>
      </c>
      <c r="G541" s="472" t="s">
        <v>1701</v>
      </c>
      <c r="H541" s="473" t="s">
        <v>1208</v>
      </c>
      <c r="J541"/>
    </row>
    <row r="542" spans="2:10" x14ac:dyDescent="0.2">
      <c r="B542" s="474" t="s">
        <v>1702</v>
      </c>
      <c r="C542" s="474" t="s">
        <v>6</v>
      </c>
      <c r="D542" s="474" t="s">
        <v>1653</v>
      </c>
      <c r="E542" s="474" t="s">
        <v>1703</v>
      </c>
      <c r="F542" s="474" t="s">
        <v>1703</v>
      </c>
      <c r="G542" s="474" t="s">
        <v>1704</v>
      </c>
      <c r="H542" s="475" t="s">
        <v>1440</v>
      </c>
      <c r="J542"/>
    </row>
    <row r="543" spans="2:10" x14ac:dyDescent="0.2">
      <c r="B543" s="472" t="s">
        <v>1705</v>
      </c>
      <c r="C543" s="472" t="s">
        <v>6</v>
      </c>
      <c r="D543" s="472" t="s">
        <v>1653</v>
      </c>
      <c r="E543" s="472" t="s">
        <v>1703</v>
      </c>
      <c r="F543" s="472" t="s">
        <v>1706</v>
      </c>
      <c r="G543" s="472" t="s">
        <v>1707</v>
      </c>
      <c r="H543" s="473" t="s">
        <v>1440</v>
      </c>
      <c r="J543"/>
    </row>
    <row r="544" spans="2:10" x14ac:dyDescent="0.2">
      <c r="B544" s="474" t="s">
        <v>1708</v>
      </c>
      <c r="C544" s="474" t="s">
        <v>6</v>
      </c>
      <c r="D544" s="474" t="s">
        <v>1653</v>
      </c>
      <c r="E544" s="474" t="s">
        <v>1709</v>
      </c>
      <c r="F544" s="474" t="s">
        <v>1709</v>
      </c>
      <c r="G544" s="474" t="s">
        <v>645</v>
      </c>
      <c r="H544" s="475" t="s">
        <v>1440</v>
      </c>
      <c r="J544"/>
    </row>
    <row r="545" spans="2:10" x14ac:dyDescent="0.2">
      <c r="B545" s="472" t="s">
        <v>1710</v>
      </c>
      <c r="C545" s="472" t="s">
        <v>6</v>
      </c>
      <c r="D545" s="472" t="s">
        <v>1653</v>
      </c>
      <c r="E545" s="472" t="s">
        <v>1711</v>
      </c>
      <c r="F545" s="472" t="s">
        <v>1712</v>
      </c>
      <c r="G545" s="472" t="s">
        <v>1713</v>
      </c>
      <c r="H545" s="473" t="s">
        <v>1427</v>
      </c>
      <c r="J545"/>
    </row>
    <row r="546" spans="2:10" x14ac:dyDescent="0.2">
      <c r="B546" s="474" t="s">
        <v>1714</v>
      </c>
      <c r="C546" s="474" t="s">
        <v>6</v>
      </c>
      <c r="D546" s="474" t="s">
        <v>1653</v>
      </c>
      <c r="E546" s="474" t="s">
        <v>1711</v>
      </c>
      <c r="F546" s="474" t="s">
        <v>1715</v>
      </c>
      <c r="G546" s="474" t="s">
        <v>1716</v>
      </c>
      <c r="H546" s="475" t="s">
        <v>1427</v>
      </c>
      <c r="J546"/>
    </row>
    <row r="547" spans="2:10" x14ac:dyDescent="0.2">
      <c r="B547" s="472" t="s">
        <v>1717</v>
      </c>
      <c r="C547" s="472" t="s">
        <v>6</v>
      </c>
      <c r="D547" s="472" t="s">
        <v>1653</v>
      </c>
      <c r="E547" s="472" t="s">
        <v>1718</v>
      </c>
      <c r="F547" s="472" t="s">
        <v>1719</v>
      </c>
      <c r="G547" s="472" t="s">
        <v>645</v>
      </c>
      <c r="H547" s="473" t="s">
        <v>1208</v>
      </c>
      <c r="J547"/>
    </row>
    <row r="548" spans="2:10" x14ac:dyDescent="0.2">
      <c r="B548" s="474" t="s">
        <v>1720</v>
      </c>
      <c r="C548" s="474" t="s">
        <v>6</v>
      </c>
      <c r="D548" s="474" t="s">
        <v>1721</v>
      </c>
      <c r="E548" s="474" t="s">
        <v>1722</v>
      </c>
      <c r="F548" s="474" t="s">
        <v>1723</v>
      </c>
      <c r="G548" s="474" t="s">
        <v>1724</v>
      </c>
      <c r="H548" s="475" t="s">
        <v>1440</v>
      </c>
      <c r="J548"/>
    </row>
    <row r="549" spans="2:10" x14ac:dyDescent="0.2">
      <c r="B549" s="472" t="s">
        <v>1725</v>
      </c>
      <c r="C549" s="472" t="s">
        <v>6</v>
      </c>
      <c r="D549" s="472" t="s">
        <v>1721</v>
      </c>
      <c r="E549" s="472" t="s">
        <v>1722</v>
      </c>
      <c r="F549" s="472" t="s">
        <v>1726</v>
      </c>
      <c r="G549" s="472" t="s">
        <v>1727</v>
      </c>
      <c r="H549" s="473" t="s">
        <v>1440</v>
      </c>
      <c r="J549"/>
    </row>
    <row r="550" spans="2:10" x14ac:dyDescent="0.2">
      <c r="B550" s="474" t="s">
        <v>1728</v>
      </c>
      <c r="C550" s="474" t="s">
        <v>6</v>
      </c>
      <c r="D550" s="474" t="s">
        <v>1721</v>
      </c>
      <c r="E550" s="474" t="s">
        <v>1722</v>
      </c>
      <c r="F550" s="474" t="s">
        <v>1729</v>
      </c>
      <c r="G550" s="474" t="s">
        <v>1730</v>
      </c>
      <c r="H550" s="475" t="s">
        <v>1440</v>
      </c>
      <c r="J550"/>
    </row>
    <row r="551" spans="2:10" x14ac:dyDescent="0.2">
      <c r="B551" s="472" t="s">
        <v>1731</v>
      </c>
      <c r="C551" s="472" t="s">
        <v>6</v>
      </c>
      <c r="D551" s="472" t="s">
        <v>1721</v>
      </c>
      <c r="E551" s="472" t="s">
        <v>1722</v>
      </c>
      <c r="F551" s="472" t="s">
        <v>1732</v>
      </c>
      <c r="G551" s="472" t="s">
        <v>1733</v>
      </c>
      <c r="H551" s="473" t="s">
        <v>1440</v>
      </c>
      <c r="J551"/>
    </row>
    <row r="552" spans="2:10" x14ac:dyDescent="0.2">
      <c r="B552" s="474" t="s">
        <v>1734</v>
      </c>
      <c r="C552" s="474" t="s">
        <v>6</v>
      </c>
      <c r="D552" s="474" t="s">
        <v>1721</v>
      </c>
      <c r="E552" s="474" t="s">
        <v>1722</v>
      </c>
      <c r="F552" s="474" t="s">
        <v>1735</v>
      </c>
      <c r="G552" s="474" t="s">
        <v>1736</v>
      </c>
      <c r="H552" s="475" t="s">
        <v>1218</v>
      </c>
      <c r="J552"/>
    </row>
    <row r="553" spans="2:10" x14ac:dyDescent="0.2">
      <c r="B553" s="472" t="s">
        <v>1737</v>
      </c>
      <c r="C553" s="472" t="s">
        <v>6</v>
      </c>
      <c r="D553" s="472" t="s">
        <v>1721</v>
      </c>
      <c r="E553" s="472" t="s">
        <v>1722</v>
      </c>
      <c r="F553" s="472" t="s">
        <v>1738</v>
      </c>
      <c r="G553" s="472" t="s">
        <v>1739</v>
      </c>
      <c r="H553" s="473" t="s">
        <v>1208</v>
      </c>
      <c r="J553"/>
    </row>
    <row r="554" spans="2:10" x14ac:dyDescent="0.2">
      <c r="B554" s="474" t="s">
        <v>1740</v>
      </c>
      <c r="C554" s="474" t="s">
        <v>6</v>
      </c>
      <c r="D554" s="474" t="s">
        <v>1721</v>
      </c>
      <c r="E554" s="474" t="s">
        <v>1741</v>
      </c>
      <c r="F554" s="474" t="s">
        <v>1742</v>
      </c>
      <c r="G554" s="474" t="s">
        <v>1743</v>
      </c>
      <c r="H554" s="475" t="s">
        <v>1440</v>
      </c>
      <c r="J554"/>
    </row>
    <row r="555" spans="2:10" x14ac:dyDescent="0.2">
      <c r="B555" s="472" t="s">
        <v>1744</v>
      </c>
      <c r="C555" s="472" t="s">
        <v>6</v>
      </c>
      <c r="D555" s="472" t="s">
        <v>1721</v>
      </c>
      <c r="E555" s="472" t="s">
        <v>1741</v>
      </c>
      <c r="F555" s="472" t="s">
        <v>1745</v>
      </c>
      <c r="G555" s="472" t="s">
        <v>1746</v>
      </c>
      <c r="H555" s="473" t="s">
        <v>1440</v>
      </c>
      <c r="J555"/>
    </row>
    <row r="556" spans="2:10" x14ac:dyDescent="0.2">
      <c r="B556" s="474" t="s">
        <v>1747</v>
      </c>
      <c r="C556" s="474" t="s">
        <v>6</v>
      </c>
      <c r="D556" s="474" t="s">
        <v>1721</v>
      </c>
      <c r="E556" s="474" t="s">
        <v>1741</v>
      </c>
      <c r="F556" s="474" t="s">
        <v>1748</v>
      </c>
      <c r="G556" s="474" t="s">
        <v>1749</v>
      </c>
      <c r="H556" s="475" t="s">
        <v>1218</v>
      </c>
      <c r="J556"/>
    </row>
    <row r="557" spans="2:10" x14ac:dyDescent="0.2">
      <c r="B557" s="472" t="s">
        <v>1750</v>
      </c>
      <c r="C557" s="472" t="s">
        <v>6</v>
      </c>
      <c r="D557" s="472" t="s">
        <v>1721</v>
      </c>
      <c r="E557" s="472" t="s">
        <v>1751</v>
      </c>
      <c r="F557" s="472" t="s">
        <v>1752</v>
      </c>
      <c r="G557" s="472" t="s">
        <v>1753</v>
      </c>
      <c r="H557" s="473" t="s">
        <v>1189</v>
      </c>
      <c r="J557"/>
    </row>
    <row r="558" spans="2:10" x14ac:dyDescent="0.2">
      <c r="B558" s="474" t="s">
        <v>1754</v>
      </c>
      <c r="C558" s="474" t="s">
        <v>6</v>
      </c>
      <c r="D558" s="474" t="s">
        <v>1721</v>
      </c>
      <c r="E558" s="474" t="s">
        <v>1751</v>
      </c>
      <c r="F558" s="474" t="s">
        <v>1755</v>
      </c>
      <c r="G558" s="474" t="s">
        <v>1756</v>
      </c>
      <c r="H558" s="475" t="s">
        <v>1189</v>
      </c>
      <c r="J558"/>
    </row>
    <row r="559" spans="2:10" x14ac:dyDescent="0.2">
      <c r="B559" s="472" t="s">
        <v>1757</v>
      </c>
      <c r="C559" s="472" t="s">
        <v>6</v>
      </c>
      <c r="D559" s="472" t="s">
        <v>1721</v>
      </c>
      <c r="E559" s="472" t="s">
        <v>1758</v>
      </c>
      <c r="F559" s="472" t="s">
        <v>1759</v>
      </c>
      <c r="G559" s="472" t="s">
        <v>1749</v>
      </c>
      <c r="H559" s="473" t="s">
        <v>1218</v>
      </c>
      <c r="J559"/>
    </row>
    <row r="560" spans="2:10" x14ac:dyDescent="0.2">
      <c r="B560" s="474" t="s">
        <v>1760</v>
      </c>
      <c r="C560" s="474" t="s">
        <v>6</v>
      </c>
      <c r="D560" s="474" t="s">
        <v>1761</v>
      </c>
      <c r="E560" s="474" t="s">
        <v>1762</v>
      </c>
      <c r="F560" s="474" t="s">
        <v>1763</v>
      </c>
      <c r="G560" s="474" t="s">
        <v>806</v>
      </c>
      <c r="H560" s="475" t="s">
        <v>1208</v>
      </c>
      <c r="J560"/>
    </row>
    <row r="561" spans="2:10" x14ac:dyDescent="0.2">
      <c r="B561" s="472" t="s">
        <v>1764</v>
      </c>
      <c r="C561" s="472" t="s">
        <v>6</v>
      </c>
      <c r="D561" s="472" t="s">
        <v>1761</v>
      </c>
      <c r="E561" s="472" t="s">
        <v>1762</v>
      </c>
      <c r="F561" s="472" t="s">
        <v>1765</v>
      </c>
      <c r="G561" s="472" t="s">
        <v>806</v>
      </c>
      <c r="H561" s="473" t="s">
        <v>1208</v>
      </c>
      <c r="J561"/>
    </row>
    <row r="562" spans="2:10" x14ac:dyDescent="0.2">
      <c r="B562" s="474" t="s">
        <v>1766</v>
      </c>
      <c r="C562" s="474" t="s">
        <v>6</v>
      </c>
      <c r="D562" s="474" t="s">
        <v>1761</v>
      </c>
      <c r="E562" s="474" t="s">
        <v>1767</v>
      </c>
      <c r="F562" s="474" t="s">
        <v>1768</v>
      </c>
      <c r="G562" s="474" t="s">
        <v>611</v>
      </c>
      <c r="H562" s="475" t="s">
        <v>1208</v>
      </c>
      <c r="J562"/>
    </row>
    <row r="563" spans="2:10" x14ac:dyDescent="0.2">
      <c r="B563" s="472" t="s">
        <v>1769</v>
      </c>
      <c r="C563" s="472" t="s">
        <v>6</v>
      </c>
      <c r="D563" s="472" t="s">
        <v>1770</v>
      </c>
      <c r="E563" s="472" t="s">
        <v>1771</v>
      </c>
      <c r="F563" s="472" t="s">
        <v>1772</v>
      </c>
      <c r="G563" s="472" t="s">
        <v>1773</v>
      </c>
      <c r="H563" s="473" t="s">
        <v>1359</v>
      </c>
      <c r="J563"/>
    </row>
    <row r="564" spans="2:10" x14ac:dyDescent="0.2">
      <c r="B564" s="474" t="s">
        <v>1774</v>
      </c>
      <c r="C564" s="474" t="s">
        <v>6</v>
      </c>
      <c r="D564" s="474" t="s">
        <v>1770</v>
      </c>
      <c r="E564" s="474" t="s">
        <v>1771</v>
      </c>
      <c r="F564" s="474" t="s">
        <v>1775</v>
      </c>
      <c r="G564" s="474" t="s">
        <v>1776</v>
      </c>
      <c r="H564" s="475" t="s">
        <v>1218</v>
      </c>
      <c r="J564"/>
    </row>
    <row r="565" spans="2:10" ht="30" x14ac:dyDescent="0.2">
      <c r="B565" s="472" t="s">
        <v>1777</v>
      </c>
      <c r="C565" s="472" t="s">
        <v>6</v>
      </c>
      <c r="D565" s="472" t="s">
        <v>1770</v>
      </c>
      <c r="E565" s="472" t="s">
        <v>1771</v>
      </c>
      <c r="F565" s="472" t="s">
        <v>1778</v>
      </c>
      <c r="G565" s="472" t="s">
        <v>1779</v>
      </c>
      <c r="H565" s="473" t="s">
        <v>1218</v>
      </c>
      <c r="J565"/>
    </row>
    <row r="566" spans="2:10" x14ac:dyDescent="0.2">
      <c r="B566" s="474" t="s">
        <v>1780</v>
      </c>
      <c r="C566" s="474" t="s">
        <v>6</v>
      </c>
      <c r="D566" s="474" t="s">
        <v>1770</v>
      </c>
      <c r="E566" s="474" t="s">
        <v>1771</v>
      </c>
      <c r="F566" s="474" t="s">
        <v>1781</v>
      </c>
      <c r="G566" s="474"/>
      <c r="H566" s="475" t="s">
        <v>1218</v>
      </c>
      <c r="J566"/>
    </row>
    <row r="567" spans="2:10" x14ac:dyDescent="0.2">
      <c r="B567" s="472" t="s">
        <v>1782</v>
      </c>
      <c r="C567" s="472" t="s">
        <v>6</v>
      </c>
      <c r="D567" s="472" t="s">
        <v>1770</v>
      </c>
      <c r="E567" s="472" t="s">
        <v>1771</v>
      </c>
      <c r="F567" s="472" t="s">
        <v>1783</v>
      </c>
      <c r="G567" s="472"/>
      <c r="H567" s="473" t="s">
        <v>1218</v>
      </c>
      <c r="J567"/>
    </row>
    <row r="568" spans="2:10" x14ac:dyDescent="0.2">
      <c r="B568" s="474" t="s">
        <v>1784</v>
      </c>
      <c r="C568" s="474" t="s">
        <v>6</v>
      </c>
      <c r="D568" s="474" t="s">
        <v>1770</v>
      </c>
      <c r="E568" s="474" t="s">
        <v>1771</v>
      </c>
      <c r="F568" s="474" t="s">
        <v>1785</v>
      </c>
      <c r="G568" s="474" t="s">
        <v>1786</v>
      </c>
      <c r="H568" s="475" t="s">
        <v>1440</v>
      </c>
      <c r="J568"/>
    </row>
    <row r="569" spans="2:10" x14ac:dyDescent="0.2">
      <c r="B569" s="472" t="s">
        <v>1787</v>
      </c>
      <c r="C569" s="472" t="s">
        <v>6</v>
      </c>
      <c r="D569" s="472" t="s">
        <v>1770</v>
      </c>
      <c r="E569" s="472" t="s">
        <v>1771</v>
      </c>
      <c r="F569" s="472" t="s">
        <v>1788</v>
      </c>
      <c r="G569" s="472" t="s">
        <v>1789</v>
      </c>
      <c r="H569" s="473" t="s">
        <v>1440</v>
      </c>
      <c r="J569"/>
    </row>
    <row r="570" spans="2:10" x14ac:dyDescent="0.2">
      <c r="B570" s="474" t="s">
        <v>1790</v>
      </c>
      <c r="C570" s="474" t="s">
        <v>6</v>
      </c>
      <c r="D570" s="474" t="s">
        <v>1770</v>
      </c>
      <c r="E570" s="474" t="s">
        <v>1771</v>
      </c>
      <c r="F570" s="474" t="s">
        <v>1791</v>
      </c>
      <c r="G570" s="474" t="s">
        <v>1792</v>
      </c>
      <c r="H570" s="475" t="s">
        <v>1208</v>
      </c>
      <c r="J570"/>
    </row>
    <row r="571" spans="2:10" x14ac:dyDescent="0.2">
      <c r="B571" s="472" t="s">
        <v>1793</v>
      </c>
      <c r="C571" s="472" t="s">
        <v>6</v>
      </c>
      <c r="D571" s="472" t="s">
        <v>1770</v>
      </c>
      <c r="E571" s="472" t="s">
        <v>1771</v>
      </c>
      <c r="F571" s="472" t="s">
        <v>1794</v>
      </c>
      <c r="G571" s="472" t="s">
        <v>1795</v>
      </c>
      <c r="H571" s="473" t="s">
        <v>1208</v>
      </c>
      <c r="J571"/>
    </row>
    <row r="572" spans="2:10" x14ac:dyDescent="0.2">
      <c r="B572" s="474" t="s">
        <v>1796</v>
      </c>
      <c r="C572" s="474" t="s">
        <v>6</v>
      </c>
      <c r="D572" s="474" t="s">
        <v>1770</v>
      </c>
      <c r="E572" s="474" t="s">
        <v>1771</v>
      </c>
      <c r="F572" s="474" t="s">
        <v>1797</v>
      </c>
      <c r="G572" s="474" t="s">
        <v>1798</v>
      </c>
      <c r="H572" s="475" t="s">
        <v>1218</v>
      </c>
      <c r="J572"/>
    </row>
    <row r="573" spans="2:10" x14ac:dyDescent="0.2">
      <c r="B573" s="472" t="s">
        <v>1799</v>
      </c>
      <c r="C573" s="472" t="s">
        <v>6</v>
      </c>
      <c r="D573" s="472" t="s">
        <v>1770</v>
      </c>
      <c r="E573" s="472" t="s">
        <v>1771</v>
      </c>
      <c r="F573" s="472" t="s">
        <v>1800</v>
      </c>
      <c r="G573" s="472" t="s">
        <v>1801</v>
      </c>
      <c r="H573" s="473" t="s">
        <v>1218</v>
      </c>
      <c r="J573"/>
    </row>
    <row r="574" spans="2:10" x14ac:dyDescent="0.2">
      <c r="B574" s="474" t="s">
        <v>1802</v>
      </c>
      <c r="C574" s="474" t="s">
        <v>6</v>
      </c>
      <c r="D574" s="474" t="s">
        <v>1770</v>
      </c>
      <c r="E574" s="474" t="s">
        <v>1771</v>
      </c>
      <c r="F574" s="474" t="s">
        <v>1803</v>
      </c>
      <c r="G574" s="474" t="s">
        <v>1804</v>
      </c>
      <c r="H574" s="475" t="s">
        <v>1208</v>
      </c>
      <c r="J574"/>
    </row>
    <row r="575" spans="2:10" x14ac:dyDescent="0.2">
      <c r="B575" s="472" t="s">
        <v>1805</v>
      </c>
      <c r="C575" s="472" t="s">
        <v>6</v>
      </c>
      <c r="D575" s="472" t="s">
        <v>1770</v>
      </c>
      <c r="E575" s="472" t="s">
        <v>1771</v>
      </c>
      <c r="F575" s="472" t="s">
        <v>1806</v>
      </c>
      <c r="G575" s="472" t="s">
        <v>1807</v>
      </c>
      <c r="H575" s="473" t="s">
        <v>1208</v>
      </c>
      <c r="J575"/>
    </row>
    <row r="576" spans="2:10" x14ac:dyDescent="0.2">
      <c r="B576" s="474" t="s">
        <v>1808</v>
      </c>
      <c r="C576" s="474" t="s">
        <v>6</v>
      </c>
      <c r="D576" s="474" t="s">
        <v>1770</v>
      </c>
      <c r="E576" s="474" t="s">
        <v>1771</v>
      </c>
      <c r="F576" s="474" t="s">
        <v>1809</v>
      </c>
      <c r="G576" s="474" t="s">
        <v>1810</v>
      </c>
      <c r="H576" s="475" t="s">
        <v>1218</v>
      </c>
      <c r="J576"/>
    </row>
    <row r="577" spans="2:10" x14ac:dyDescent="0.2">
      <c r="B577" s="472" t="s">
        <v>1811</v>
      </c>
      <c r="C577" s="472" t="s">
        <v>6</v>
      </c>
      <c r="D577" s="472" t="s">
        <v>1770</v>
      </c>
      <c r="E577" s="472" t="s">
        <v>1771</v>
      </c>
      <c r="F577" s="472" t="s">
        <v>1812</v>
      </c>
      <c r="G577" s="472" t="s">
        <v>1813</v>
      </c>
      <c r="H577" s="473" t="s">
        <v>1208</v>
      </c>
      <c r="J577"/>
    </row>
    <row r="578" spans="2:10" x14ac:dyDescent="0.2">
      <c r="B578" s="474" t="s">
        <v>1814</v>
      </c>
      <c r="C578" s="474" t="s">
        <v>6</v>
      </c>
      <c r="D578" s="474" t="s">
        <v>1770</v>
      </c>
      <c r="E578" s="474" t="s">
        <v>1771</v>
      </c>
      <c r="F578" s="474" t="s">
        <v>1815</v>
      </c>
      <c r="G578" s="474" t="s">
        <v>1816</v>
      </c>
      <c r="H578" s="475" t="s">
        <v>1208</v>
      </c>
      <c r="J578"/>
    </row>
    <row r="579" spans="2:10" x14ac:dyDescent="0.2">
      <c r="B579" s="472" t="s">
        <v>1817</v>
      </c>
      <c r="C579" s="472" t="s">
        <v>6</v>
      </c>
      <c r="D579" s="472" t="s">
        <v>1770</v>
      </c>
      <c r="E579" s="472" t="s">
        <v>1818</v>
      </c>
      <c r="F579" s="472" t="s">
        <v>1819</v>
      </c>
      <c r="G579" s="472" t="s">
        <v>1820</v>
      </c>
      <c r="H579" s="473" t="s">
        <v>1218</v>
      </c>
      <c r="J579"/>
    </row>
    <row r="580" spans="2:10" x14ac:dyDescent="0.2">
      <c r="B580" s="474" t="s">
        <v>1821</v>
      </c>
      <c r="C580" s="474" t="s">
        <v>6</v>
      </c>
      <c r="D580" s="474" t="s">
        <v>1770</v>
      </c>
      <c r="E580" s="474" t="s">
        <v>1818</v>
      </c>
      <c r="F580" s="474" t="s">
        <v>1822</v>
      </c>
      <c r="G580" s="474" t="s">
        <v>1795</v>
      </c>
      <c r="H580" s="475" t="s">
        <v>1208</v>
      </c>
      <c r="J580"/>
    </row>
    <row r="581" spans="2:10" x14ac:dyDescent="0.2">
      <c r="B581" s="472" t="s">
        <v>1823</v>
      </c>
      <c r="C581" s="472" t="s">
        <v>6</v>
      </c>
      <c r="D581" s="472" t="s">
        <v>1770</v>
      </c>
      <c r="E581" s="472" t="s">
        <v>1818</v>
      </c>
      <c r="F581" s="472" t="s">
        <v>1824</v>
      </c>
      <c r="G581" s="472" t="s">
        <v>1402</v>
      </c>
      <c r="H581" s="473" t="s">
        <v>1218</v>
      </c>
      <c r="J581"/>
    </row>
    <row r="582" spans="2:10" x14ac:dyDescent="0.2">
      <c r="B582" s="474" t="s">
        <v>1825</v>
      </c>
      <c r="C582" s="474" t="s">
        <v>6</v>
      </c>
      <c r="D582" s="474" t="s">
        <v>1770</v>
      </c>
      <c r="E582" s="474" t="s">
        <v>1818</v>
      </c>
      <c r="F582" s="474" t="s">
        <v>1826</v>
      </c>
      <c r="G582" s="474" t="s">
        <v>1795</v>
      </c>
      <c r="H582" s="475" t="s">
        <v>1208</v>
      </c>
      <c r="J582"/>
    </row>
    <row r="583" spans="2:10" x14ac:dyDescent="0.2">
      <c r="B583" s="472" t="s">
        <v>1827</v>
      </c>
      <c r="C583" s="472" t="s">
        <v>6</v>
      </c>
      <c r="D583" s="472" t="s">
        <v>1770</v>
      </c>
      <c r="E583" s="472" t="s">
        <v>1818</v>
      </c>
      <c r="F583" s="472" t="s">
        <v>1828</v>
      </c>
      <c r="G583" s="472" t="s">
        <v>1820</v>
      </c>
      <c r="H583" s="473" t="s">
        <v>1218</v>
      </c>
      <c r="J583"/>
    </row>
    <row r="584" spans="2:10" x14ac:dyDescent="0.2">
      <c r="B584" s="474" t="s">
        <v>1829</v>
      </c>
      <c r="C584" s="474" t="s">
        <v>6</v>
      </c>
      <c r="D584" s="474" t="s">
        <v>1770</v>
      </c>
      <c r="E584" s="474" t="s">
        <v>1818</v>
      </c>
      <c r="F584" s="474" t="s">
        <v>1830</v>
      </c>
      <c r="G584" s="474" t="s">
        <v>1795</v>
      </c>
      <c r="H584" s="475" t="s">
        <v>1208</v>
      </c>
      <c r="J584"/>
    </row>
    <row r="585" spans="2:10" x14ac:dyDescent="0.2">
      <c r="B585" s="472" t="s">
        <v>1831</v>
      </c>
      <c r="C585" s="472" t="s">
        <v>6</v>
      </c>
      <c r="D585" s="472" t="s">
        <v>1770</v>
      </c>
      <c r="E585" s="472" t="s">
        <v>1818</v>
      </c>
      <c r="F585" s="472" t="s">
        <v>1832</v>
      </c>
      <c r="G585" s="472" t="s">
        <v>1820</v>
      </c>
      <c r="H585" s="473" t="s">
        <v>1218</v>
      </c>
      <c r="J585"/>
    </row>
    <row r="586" spans="2:10" x14ac:dyDescent="0.2">
      <c r="B586" s="474" t="s">
        <v>1833</v>
      </c>
      <c r="C586" s="474" t="s">
        <v>6</v>
      </c>
      <c r="D586" s="474" t="s">
        <v>1770</v>
      </c>
      <c r="E586" s="474" t="s">
        <v>1818</v>
      </c>
      <c r="F586" s="474" t="s">
        <v>1834</v>
      </c>
      <c r="G586" s="474" t="s">
        <v>1795</v>
      </c>
      <c r="H586" s="475" t="s">
        <v>1208</v>
      </c>
      <c r="J586"/>
    </row>
    <row r="587" spans="2:10" x14ac:dyDescent="0.2">
      <c r="B587" s="472" t="s">
        <v>1835</v>
      </c>
      <c r="C587" s="472" t="s">
        <v>6</v>
      </c>
      <c r="D587" s="472" t="s">
        <v>1770</v>
      </c>
      <c r="E587" s="472" t="s">
        <v>1818</v>
      </c>
      <c r="F587" s="472" t="s">
        <v>1172</v>
      </c>
      <c r="G587" s="472" t="s">
        <v>1798</v>
      </c>
      <c r="H587" s="473" t="s">
        <v>1208</v>
      </c>
      <c r="J587"/>
    </row>
    <row r="588" spans="2:10" x14ac:dyDescent="0.2">
      <c r="B588" s="474" t="s">
        <v>1836</v>
      </c>
      <c r="C588" s="474" t="s">
        <v>6</v>
      </c>
      <c r="D588" s="474" t="s">
        <v>1770</v>
      </c>
      <c r="E588" s="474" t="s">
        <v>1818</v>
      </c>
      <c r="F588" s="474" t="s">
        <v>1837</v>
      </c>
      <c r="G588" s="474" t="s">
        <v>1798</v>
      </c>
      <c r="H588" s="475" t="s">
        <v>1218</v>
      </c>
      <c r="J588"/>
    </row>
    <row r="589" spans="2:10" x14ac:dyDescent="0.2">
      <c r="B589" s="472" t="s">
        <v>1838</v>
      </c>
      <c r="C589" s="472" t="s">
        <v>6</v>
      </c>
      <c r="D589" s="472" t="s">
        <v>1770</v>
      </c>
      <c r="E589" s="472" t="s">
        <v>1818</v>
      </c>
      <c r="F589" s="472" t="s">
        <v>1839</v>
      </c>
      <c r="G589" s="472" t="s">
        <v>1810</v>
      </c>
      <c r="H589" s="473" t="s">
        <v>1218</v>
      </c>
      <c r="J589"/>
    </row>
    <row r="590" spans="2:10" x14ac:dyDescent="0.2">
      <c r="B590" s="474" t="s">
        <v>1840</v>
      </c>
      <c r="C590" s="474" t="s">
        <v>6</v>
      </c>
      <c r="D590" s="474" t="s">
        <v>1770</v>
      </c>
      <c r="E590" s="474" t="s">
        <v>1818</v>
      </c>
      <c r="F590" s="474" t="s">
        <v>1841</v>
      </c>
      <c r="G590" s="474" t="s">
        <v>1842</v>
      </c>
      <c r="H590" s="475" t="s">
        <v>1208</v>
      </c>
      <c r="J590"/>
    </row>
    <row r="591" spans="2:10" x14ac:dyDescent="0.2">
      <c r="B591" s="472" t="s">
        <v>1843</v>
      </c>
      <c r="C591" s="472" t="s">
        <v>6</v>
      </c>
      <c r="D591" s="472" t="s">
        <v>1844</v>
      </c>
      <c r="E591" s="472" t="s">
        <v>1845</v>
      </c>
      <c r="F591" s="472" t="s">
        <v>1846</v>
      </c>
      <c r="G591" s="472" t="s">
        <v>1798</v>
      </c>
      <c r="H591" s="473" t="s">
        <v>1208</v>
      </c>
      <c r="J591"/>
    </row>
    <row r="592" spans="2:10" x14ac:dyDescent="0.2">
      <c r="B592" s="474" t="s">
        <v>1847</v>
      </c>
      <c r="C592" s="474" t="s">
        <v>6</v>
      </c>
      <c r="D592" s="474" t="s">
        <v>1844</v>
      </c>
      <c r="E592" s="474" t="s">
        <v>1845</v>
      </c>
      <c r="F592" s="474" t="s">
        <v>1848</v>
      </c>
      <c r="G592" s="474" t="s">
        <v>1798</v>
      </c>
      <c r="H592" s="475" t="s">
        <v>1208</v>
      </c>
      <c r="J592"/>
    </row>
    <row r="593" spans="2:10" x14ac:dyDescent="0.2">
      <c r="B593" s="472" t="s">
        <v>1849</v>
      </c>
      <c r="C593" s="472" t="s">
        <v>6</v>
      </c>
      <c r="D593" s="472" t="s">
        <v>1844</v>
      </c>
      <c r="E593" s="472" t="s">
        <v>1845</v>
      </c>
      <c r="F593" s="472" t="s">
        <v>1850</v>
      </c>
      <c r="G593" s="472" t="s">
        <v>1851</v>
      </c>
      <c r="H593" s="473" t="s">
        <v>1208</v>
      </c>
      <c r="J593"/>
    </row>
    <row r="594" spans="2:10" x14ac:dyDescent="0.2">
      <c r="B594" s="474" t="s">
        <v>1852</v>
      </c>
      <c r="C594" s="474" t="s">
        <v>6</v>
      </c>
      <c r="D594" s="474" t="s">
        <v>1844</v>
      </c>
      <c r="E594" s="474" t="s">
        <v>1853</v>
      </c>
      <c r="F594" s="474" t="s">
        <v>1854</v>
      </c>
      <c r="G594" s="474" t="s">
        <v>1855</v>
      </c>
      <c r="H594" s="475" t="s">
        <v>1208</v>
      </c>
      <c r="J594"/>
    </row>
    <row r="595" spans="2:10" x14ac:dyDescent="0.2">
      <c r="B595" s="472" t="s">
        <v>1856</v>
      </c>
      <c r="C595" s="472" t="s">
        <v>6</v>
      </c>
      <c r="D595" s="472" t="s">
        <v>1844</v>
      </c>
      <c r="E595" s="472" t="s">
        <v>1853</v>
      </c>
      <c r="F595" s="472" t="s">
        <v>1857</v>
      </c>
      <c r="G595" s="472" t="s">
        <v>1855</v>
      </c>
      <c r="H595" s="473" t="s">
        <v>1208</v>
      </c>
      <c r="J595"/>
    </row>
    <row r="596" spans="2:10" x14ac:dyDescent="0.2">
      <c r="B596" s="474" t="s">
        <v>1858</v>
      </c>
      <c r="C596" s="474" t="s">
        <v>6</v>
      </c>
      <c r="D596" s="474" t="s">
        <v>1844</v>
      </c>
      <c r="E596" s="474" t="s">
        <v>1853</v>
      </c>
      <c r="F596" s="474" t="s">
        <v>1859</v>
      </c>
      <c r="G596" s="474" t="s">
        <v>1855</v>
      </c>
      <c r="H596" s="475" t="s">
        <v>1208</v>
      </c>
      <c r="J596"/>
    </row>
    <row r="597" spans="2:10" x14ac:dyDescent="0.2">
      <c r="B597" s="472" t="s">
        <v>1860</v>
      </c>
      <c r="C597" s="472" t="s">
        <v>6</v>
      </c>
      <c r="D597" s="472" t="s">
        <v>1844</v>
      </c>
      <c r="E597" s="472" t="s">
        <v>1853</v>
      </c>
      <c r="F597" s="472" t="s">
        <v>1861</v>
      </c>
      <c r="G597" s="472" t="s">
        <v>1855</v>
      </c>
      <c r="H597" s="473" t="s">
        <v>1208</v>
      </c>
      <c r="J597"/>
    </row>
    <row r="598" spans="2:10" x14ac:dyDescent="0.2">
      <c r="B598" s="474" t="s">
        <v>1862</v>
      </c>
      <c r="C598" s="474" t="s">
        <v>6</v>
      </c>
      <c r="D598" s="474" t="s">
        <v>1863</v>
      </c>
      <c r="E598" s="474" t="s">
        <v>1864</v>
      </c>
      <c r="F598" s="474" t="s">
        <v>1864</v>
      </c>
      <c r="G598" s="474" t="s">
        <v>1865</v>
      </c>
      <c r="H598" s="475" t="s">
        <v>1440</v>
      </c>
      <c r="J598"/>
    </row>
    <row r="599" spans="2:10" x14ac:dyDescent="0.2">
      <c r="B599" s="472" t="s">
        <v>1866</v>
      </c>
      <c r="C599" s="472" t="s">
        <v>6</v>
      </c>
      <c r="D599" s="472" t="s">
        <v>1863</v>
      </c>
      <c r="E599" s="472" t="s">
        <v>1867</v>
      </c>
      <c r="F599" s="472" t="s">
        <v>1868</v>
      </c>
      <c r="G599" s="472"/>
      <c r="H599" s="473" t="s">
        <v>1138</v>
      </c>
      <c r="J599"/>
    </row>
    <row r="600" spans="2:10" x14ac:dyDescent="0.2">
      <c r="B600" s="474" t="s">
        <v>1869</v>
      </c>
      <c r="C600" s="474" t="s">
        <v>6</v>
      </c>
      <c r="D600" s="474" t="s">
        <v>1863</v>
      </c>
      <c r="E600" s="474" t="s">
        <v>1870</v>
      </c>
      <c r="F600" s="474" t="s">
        <v>1870</v>
      </c>
      <c r="G600" s="474" t="s">
        <v>1871</v>
      </c>
      <c r="H600" s="475" t="s">
        <v>1218</v>
      </c>
      <c r="J600"/>
    </row>
    <row r="601" spans="2:10" x14ac:dyDescent="0.2">
      <c r="B601" s="472" t="s">
        <v>1872</v>
      </c>
      <c r="C601" s="472" t="s">
        <v>6</v>
      </c>
      <c r="D601" s="472" t="s">
        <v>1863</v>
      </c>
      <c r="E601" s="472" t="s">
        <v>1873</v>
      </c>
      <c r="F601" s="472" t="s">
        <v>1873</v>
      </c>
      <c r="G601" s="472" t="s">
        <v>1874</v>
      </c>
      <c r="H601" s="473" t="s">
        <v>1218</v>
      </c>
      <c r="J601"/>
    </row>
    <row r="602" spans="2:10" x14ac:dyDescent="0.2">
      <c r="B602" s="474" t="s">
        <v>1875</v>
      </c>
      <c r="C602" s="474" t="s">
        <v>6</v>
      </c>
      <c r="D602" s="474" t="s">
        <v>1863</v>
      </c>
      <c r="E602" s="474" t="s">
        <v>1876</v>
      </c>
      <c r="F602" s="474" t="s">
        <v>1876</v>
      </c>
      <c r="G602" s="474" t="s">
        <v>1874</v>
      </c>
      <c r="H602" s="475" t="s">
        <v>1218</v>
      </c>
      <c r="J602"/>
    </row>
    <row r="603" spans="2:10" x14ac:dyDescent="0.2">
      <c r="B603" s="472" t="s">
        <v>1877</v>
      </c>
      <c r="C603" s="472" t="s">
        <v>6</v>
      </c>
      <c r="D603" s="472" t="s">
        <v>1863</v>
      </c>
      <c r="E603" s="472" t="s">
        <v>1878</v>
      </c>
      <c r="F603" s="472" t="s">
        <v>1878</v>
      </c>
      <c r="G603" s="472" t="s">
        <v>1874</v>
      </c>
      <c r="H603" s="473" t="s">
        <v>1218</v>
      </c>
      <c r="J603"/>
    </row>
    <row r="604" spans="2:10" x14ac:dyDescent="0.2">
      <c r="B604" s="474" t="s">
        <v>1879</v>
      </c>
      <c r="C604" s="474" t="s">
        <v>6</v>
      </c>
      <c r="D604" s="474" t="s">
        <v>1880</v>
      </c>
      <c r="E604" s="474" t="s">
        <v>1881</v>
      </c>
      <c r="F604" s="474" t="s">
        <v>1882</v>
      </c>
      <c r="G604" s="474" t="s">
        <v>1883</v>
      </c>
      <c r="H604" s="475" t="s">
        <v>1138</v>
      </c>
      <c r="J604"/>
    </row>
    <row r="605" spans="2:10" x14ac:dyDescent="0.2">
      <c r="B605" s="472" t="s">
        <v>1884</v>
      </c>
      <c r="C605" s="472" t="s">
        <v>6</v>
      </c>
      <c r="D605" s="472" t="s">
        <v>1880</v>
      </c>
      <c r="E605" s="472" t="s">
        <v>1881</v>
      </c>
      <c r="F605" s="472" t="s">
        <v>1885</v>
      </c>
      <c r="G605" s="472" t="s">
        <v>1883</v>
      </c>
      <c r="H605" s="473" t="s">
        <v>1138</v>
      </c>
      <c r="J605"/>
    </row>
    <row r="606" spans="2:10" x14ac:dyDescent="0.2">
      <c r="B606" s="474" t="s">
        <v>1886</v>
      </c>
      <c r="C606" s="474" t="s">
        <v>6</v>
      </c>
      <c r="D606" s="474" t="s">
        <v>1880</v>
      </c>
      <c r="E606" s="474" t="s">
        <v>1881</v>
      </c>
      <c r="F606" s="474" t="s">
        <v>1887</v>
      </c>
      <c r="G606" s="474" t="s">
        <v>1888</v>
      </c>
      <c r="H606" s="475" t="s">
        <v>1138</v>
      </c>
      <c r="J606"/>
    </row>
    <row r="607" spans="2:10" x14ac:dyDescent="0.2">
      <c r="B607" s="472" t="s">
        <v>1889</v>
      </c>
      <c r="C607" s="472" t="s">
        <v>6</v>
      </c>
      <c r="D607" s="472" t="s">
        <v>1880</v>
      </c>
      <c r="E607" s="472" t="s">
        <v>1881</v>
      </c>
      <c r="F607" s="472" t="s">
        <v>1890</v>
      </c>
      <c r="G607" s="472" t="s">
        <v>1888</v>
      </c>
      <c r="H607" s="473" t="s">
        <v>1138</v>
      </c>
      <c r="J607"/>
    </row>
    <row r="608" spans="2:10" x14ac:dyDescent="0.2">
      <c r="B608" s="474" t="s">
        <v>1891</v>
      </c>
      <c r="C608" s="474" t="s">
        <v>6</v>
      </c>
      <c r="D608" s="474" t="s">
        <v>1880</v>
      </c>
      <c r="E608" s="474" t="s">
        <v>1881</v>
      </c>
      <c r="F608" s="474" t="s">
        <v>1892</v>
      </c>
      <c r="G608" s="474" t="s">
        <v>1893</v>
      </c>
      <c r="H608" s="475" t="s">
        <v>1208</v>
      </c>
      <c r="J608"/>
    </row>
    <row r="609" spans="2:10" x14ac:dyDescent="0.2">
      <c r="B609" s="472" t="s">
        <v>1894</v>
      </c>
      <c r="C609" s="472" t="s">
        <v>6</v>
      </c>
      <c r="D609" s="472" t="s">
        <v>1880</v>
      </c>
      <c r="E609" s="472" t="s">
        <v>1881</v>
      </c>
      <c r="F609" s="472" t="s">
        <v>1895</v>
      </c>
      <c r="G609" s="472" t="s">
        <v>1896</v>
      </c>
      <c r="H609" s="473" t="s">
        <v>1208</v>
      </c>
      <c r="J609"/>
    </row>
    <row r="610" spans="2:10" x14ac:dyDescent="0.2">
      <c r="B610" s="474" t="s">
        <v>1897</v>
      </c>
      <c r="C610" s="474" t="s">
        <v>6</v>
      </c>
      <c r="D610" s="474" t="s">
        <v>1898</v>
      </c>
      <c r="E610" s="474" t="s">
        <v>1899</v>
      </c>
      <c r="F610" s="474" t="s">
        <v>1900</v>
      </c>
      <c r="G610" s="474" t="s">
        <v>1901</v>
      </c>
      <c r="H610" s="475" t="s">
        <v>1218</v>
      </c>
      <c r="J610"/>
    </row>
    <row r="611" spans="2:10" x14ac:dyDescent="0.2">
      <c r="B611" s="472" t="s">
        <v>1902</v>
      </c>
      <c r="C611" s="472" t="s">
        <v>6</v>
      </c>
      <c r="D611" s="472" t="s">
        <v>1898</v>
      </c>
      <c r="E611" s="472" t="s">
        <v>1899</v>
      </c>
      <c r="F611" s="472" t="s">
        <v>1903</v>
      </c>
      <c r="G611" s="472" t="s">
        <v>1904</v>
      </c>
      <c r="H611" s="473" t="s">
        <v>1208</v>
      </c>
      <c r="J611"/>
    </row>
    <row r="612" spans="2:10" x14ac:dyDescent="0.2">
      <c r="B612" s="474" t="s">
        <v>1905</v>
      </c>
      <c r="C612" s="474" t="s">
        <v>6</v>
      </c>
      <c r="D612" s="474" t="s">
        <v>1898</v>
      </c>
      <c r="E612" s="474" t="s">
        <v>1899</v>
      </c>
      <c r="F612" s="474" t="s">
        <v>1906</v>
      </c>
      <c r="G612" s="474" t="s">
        <v>1907</v>
      </c>
      <c r="H612" s="475" t="s">
        <v>1208</v>
      </c>
      <c r="J612"/>
    </row>
    <row r="613" spans="2:10" x14ac:dyDescent="0.2">
      <c r="B613" s="472" t="s">
        <v>1908</v>
      </c>
      <c r="C613" s="472" t="s">
        <v>6</v>
      </c>
      <c r="D613" s="472" t="s">
        <v>1898</v>
      </c>
      <c r="E613" s="472" t="s">
        <v>1899</v>
      </c>
      <c r="F613" s="472" t="s">
        <v>1909</v>
      </c>
      <c r="G613" s="472"/>
      <c r="H613" s="473" t="s">
        <v>1218</v>
      </c>
      <c r="J613"/>
    </row>
    <row r="614" spans="2:10" x14ac:dyDescent="0.2">
      <c r="B614" s="474" t="s">
        <v>1910</v>
      </c>
      <c r="C614" s="474" t="s">
        <v>6</v>
      </c>
      <c r="D614" s="474" t="s">
        <v>1898</v>
      </c>
      <c r="E614" s="474" t="s">
        <v>1899</v>
      </c>
      <c r="F614" s="474" t="s">
        <v>1911</v>
      </c>
      <c r="G614" s="474"/>
      <c r="H614" s="475" t="s">
        <v>1208</v>
      </c>
      <c r="J614"/>
    </row>
    <row r="615" spans="2:10" x14ac:dyDescent="0.2">
      <c r="B615" s="472" t="s">
        <v>1912</v>
      </c>
      <c r="C615" s="472" t="s">
        <v>6</v>
      </c>
      <c r="D615" s="472" t="s">
        <v>1898</v>
      </c>
      <c r="E615" s="472" t="s">
        <v>1899</v>
      </c>
      <c r="F615" s="472" t="s">
        <v>1913</v>
      </c>
      <c r="G615" s="472"/>
      <c r="H615" s="473" t="s">
        <v>1208</v>
      </c>
      <c r="J615"/>
    </row>
    <row r="616" spans="2:10" x14ac:dyDescent="0.2">
      <c r="B616" s="474" t="s">
        <v>1914</v>
      </c>
      <c r="C616" s="474" t="s">
        <v>6</v>
      </c>
      <c r="D616" s="474" t="s">
        <v>1898</v>
      </c>
      <c r="E616" s="474" t="s">
        <v>1899</v>
      </c>
      <c r="F616" s="474" t="s">
        <v>1915</v>
      </c>
      <c r="G616" s="474" t="s">
        <v>1561</v>
      </c>
      <c r="H616" s="475" t="s">
        <v>1208</v>
      </c>
      <c r="J616"/>
    </row>
    <row r="617" spans="2:10" x14ac:dyDescent="0.2">
      <c r="B617" s="472" t="s">
        <v>1916</v>
      </c>
      <c r="C617" s="472" t="s">
        <v>6</v>
      </c>
      <c r="D617" s="472" t="s">
        <v>1898</v>
      </c>
      <c r="E617" s="472" t="s">
        <v>1899</v>
      </c>
      <c r="F617" s="472" t="s">
        <v>1917</v>
      </c>
      <c r="G617" s="472"/>
      <c r="H617" s="473" t="s">
        <v>1208</v>
      </c>
      <c r="J617"/>
    </row>
    <row r="618" spans="2:10" x14ac:dyDescent="0.2">
      <c r="B618" s="474" t="s">
        <v>1918</v>
      </c>
      <c r="C618" s="474" t="s">
        <v>6</v>
      </c>
      <c r="D618" s="474" t="s">
        <v>1898</v>
      </c>
      <c r="E618" s="474" t="s">
        <v>1919</v>
      </c>
      <c r="F618" s="474" t="s">
        <v>1920</v>
      </c>
      <c r="G618" s="474"/>
      <c r="H618" s="475" t="s">
        <v>1208</v>
      </c>
      <c r="J618"/>
    </row>
    <row r="619" spans="2:10" x14ac:dyDescent="0.2">
      <c r="B619" s="472" t="s">
        <v>1921</v>
      </c>
      <c r="C619" s="472" t="s">
        <v>6</v>
      </c>
      <c r="D619" s="472" t="s">
        <v>1898</v>
      </c>
      <c r="E619" s="472" t="s">
        <v>1919</v>
      </c>
      <c r="F619" s="472" t="s">
        <v>1922</v>
      </c>
      <c r="G619" s="472" t="s">
        <v>1923</v>
      </c>
      <c r="H619" s="473" t="s">
        <v>1208</v>
      </c>
      <c r="J619"/>
    </row>
    <row r="620" spans="2:10" x14ac:dyDescent="0.2">
      <c r="B620" s="474" t="s">
        <v>1924</v>
      </c>
      <c r="C620" s="474" t="s">
        <v>6</v>
      </c>
      <c r="D620" s="474" t="s">
        <v>1898</v>
      </c>
      <c r="E620" s="474" t="s">
        <v>1919</v>
      </c>
      <c r="F620" s="474" t="s">
        <v>1925</v>
      </c>
      <c r="G620" s="474" t="s">
        <v>1926</v>
      </c>
      <c r="H620" s="475" t="s">
        <v>1208</v>
      </c>
      <c r="J620"/>
    </row>
    <row r="621" spans="2:10" x14ac:dyDescent="0.2">
      <c r="B621" s="472" t="s">
        <v>1927</v>
      </c>
      <c r="C621" s="472" t="s">
        <v>6</v>
      </c>
      <c r="D621" s="472" t="s">
        <v>1898</v>
      </c>
      <c r="E621" s="472" t="s">
        <v>1919</v>
      </c>
      <c r="F621" s="472" t="s">
        <v>1928</v>
      </c>
      <c r="G621" s="472" t="s">
        <v>1929</v>
      </c>
      <c r="H621" s="473" t="s">
        <v>1208</v>
      </c>
      <c r="J621"/>
    </row>
    <row r="622" spans="2:10" x14ac:dyDescent="0.2">
      <c r="B622" s="474" t="s">
        <v>1930</v>
      </c>
      <c r="C622" s="474" t="s">
        <v>6</v>
      </c>
      <c r="D622" s="474" t="s">
        <v>1898</v>
      </c>
      <c r="E622" s="474" t="s">
        <v>1919</v>
      </c>
      <c r="F622" s="474" t="s">
        <v>1931</v>
      </c>
      <c r="G622" s="474" t="s">
        <v>1932</v>
      </c>
      <c r="H622" s="475" t="s">
        <v>1208</v>
      </c>
      <c r="J622"/>
    </row>
    <row r="623" spans="2:10" x14ac:dyDescent="0.2">
      <c r="B623" s="472" t="s">
        <v>1933</v>
      </c>
      <c r="C623" s="472" t="s">
        <v>6</v>
      </c>
      <c r="D623" s="472" t="s">
        <v>1898</v>
      </c>
      <c r="E623" s="472" t="s">
        <v>1919</v>
      </c>
      <c r="F623" s="472" t="s">
        <v>1934</v>
      </c>
      <c r="G623" s="472" t="s">
        <v>1935</v>
      </c>
      <c r="H623" s="473" t="s">
        <v>1208</v>
      </c>
      <c r="J623"/>
    </row>
    <row r="624" spans="2:10" x14ac:dyDescent="0.2">
      <c r="B624" s="474" t="s">
        <v>1936</v>
      </c>
      <c r="C624" s="474" t="s">
        <v>6</v>
      </c>
      <c r="D624" s="474" t="s">
        <v>1898</v>
      </c>
      <c r="E624" s="474" t="s">
        <v>1919</v>
      </c>
      <c r="F624" s="474" t="s">
        <v>1937</v>
      </c>
      <c r="G624" s="474"/>
      <c r="H624" s="475" t="s">
        <v>1208</v>
      </c>
      <c r="J624"/>
    </row>
    <row r="625" spans="2:10" x14ac:dyDescent="0.2">
      <c r="B625" s="472" t="s">
        <v>1938</v>
      </c>
      <c r="C625" s="472" t="s">
        <v>6</v>
      </c>
      <c r="D625" s="472" t="s">
        <v>1898</v>
      </c>
      <c r="E625" s="472" t="s">
        <v>1919</v>
      </c>
      <c r="F625" s="472" t="s">
        <v>1939</v>
      </c>
      <c r="G625" s="472" t="s">
        <v>1940</v>
      </c>
      <c r="H625" s="473" t="s">
        <v>1208</v>
      </c>
      <c r="J625"/>
    </row>
    <row r="626" spans="2:10" x14ac:dyDescent="0.2">
      <c r="B626" s="474" t="s">
        <v>1941</v>
      </c>
      <c r="C626" s="474" t="s">
        <v>6</v>
      </c>
      <c r="D626" s="474" t="s">
        <v>1898</v>
      </c>
      <c r="E626" s="474" t="s">
        <v>1919</v>
      </c>
      <c r="F626" s="474" t="s">
        <v>1942</v>
      </c>
      <c r="G626" s="474" t="s">
        <v>1940</v>
      </c>
      <c r="H626" s="475" t="s">
        <v>1208</v>
      </c>
      <c r="J626"/>
    </row>
    <row r="627" spans="2:10" x14ac:dyDescent="0.2">
      <c r="B627" s="472" t="s">
        <v>1943</v>
      </c>
      <c r="C627" s="472" t="s">
        <v>6</v>
      </c>
      <c r="D627" s="472" t="s">
        <v>1898</v>
      </c>
      <c r="E627" s="472" t="s">
        <v>1919</v>
      </c>
      <c r="F627" s="472" t="s">
        <v>1944</v>
      </c>
      <c r="G627" s="472" t="s">
        <v>1945</v>
      </c>
      <c r="H627" s="473" t="s">
        <v>1208</v>
      </c>
      <c r="J627"/>
    </row>
    <row r="628" spans="2:10" x14ac:dyDescent="0.2">
      <c r="B628" s="474" t="s">
        <v>1946</v>
      </c>
      <c r="C628" s="474" t="s">
        <v>6</v>
      </c>
      <c r="D628" s="474" t="s">
        <v>1898</v>
      </c>
      <c r="E628" s="474" t="s">
        <v>1919</v>
      </c>
      <c r="F628" s="474" t="s">
        <v>1947</v>
      </c>
      <c r="G628" s="474" t="s">
        <v>1948</v>
      </c>
      <c r="H628" s="475" t="s">
        <v>1208</v>
      </c>
      <c r="J628"/>
    </row>
    <row r="629" spans="2:10" x14ac:dyDescent="0.2">
      <c r="B629" s="472" t="s">
        <v>1949</v>
      </c>
      <c r="C629" s="472" t="s">
        <v>6</v>
      </c>
      <c r="D629" s="472" t="s">
        <v>1898</v>
      </c>
      <c r="E629" s="472" t="s">
        <v>1919</v>
      </c>
      <c r="F629" s="472" t="s">
        <v>1950</v>
      </c>
      <c r="G629" s="472" t="s">
        <v>611</v>
      </c>
      <c r="H629" s="473" t="s">
        <v>1208</v>
      </c>
      <c r="J629"/>
    </row>
    <row r="630" spans="2:10" x14ac:dyDescent="0.2">
      <c r="B630" s="474" t="s">
        <v>1951</v>
      </c>
      <c r="C630" s="474" t="s">
        <v>6</v>
      </c>
      <c r="D630" s="474" t="s">
        <v>1898</v>
      </c>
      <c r="E630" s="474" t="s">
        <v>1919</v>
      </c>
      <c r="F630" s="474" t="s">
        <v>1952</v>
      </c>
      <c r="G630" s="474" t="s">
        <v>611</v>
      </c>
      <c r="H630" s="475" t="s">
        <v>1208</v>
      </c>
      <c r="J630"/>
    </row>
    <row r="631" spans="2:10" x14ac:dyDescent="0.2">
      <c r="B631" s="472" t="s">
        <v>1953</v>
      </c>
      <c r="C631" s="472" t="s">
        <v>6</v>
      </c>
      <c r="D631" s="472" t="s">
        <v>1898</v>
      </c>
      <c r="E631" s="472" t="s">
        <v>1919</v>
      </c>
      <c r="F631" s="472" t="s">
        <v>1954</v>
      </c>
      <c r="G631" s="472" t="s">
        <v>611</v>
      </c>
      <c r="H631" s="473" t="s">
        <v>1208</v>
      </c>
      <c r="J631"/>
    </row>
    <row r="632" spans="2:10" x14ac:dyDescent="0.2">
      <c r="B632" s="474" t="s">
        <v>1955</v>
      </c>
      <c r="C632" s="474" t="s">
        <v>6</v>
      </c>
      <c r="D632" s="474" t="s">
        <v>1898</v>
      </c>
      <c r="E632" s="474" t="s">
        <v>1919</v>
      </c>
      <c r="F632" s="474" t="s">
        <v>1956</v>
      </c>
      <c r="G632" s="474"/>
      <c r="H632" s="475" t="s">
        <v>1208</v>
      </c>
      <c r="J632"/>
    </row>
    <row r="633" spans="2:10" x14ac:dyDescent="0.2">
      <c r="B633" s="472" t="s">
        <v>1957</v>
      </c>
      <c r="C633" s="472" t="s">
        <v>6</v>
      </c>
      <c r="D633" s="472" t="s">
        <v>1898</v>
      </c>
      <c r="E633" s="472" t="s">
        <v>1919</v>
      </c>
      <c r="F633" s="472" t="s">
        <v>1958</v>
      </c>
      <c r="G633" s="472"/>
      <c r="H633" s="473" t="s">
        <v>1208</v>
      </c>
      <c r="J633"/>
    </row>
    <row r="634" spans="2:10" x14ac:dyDescent="0.2">
      <c r="B634" s="474" t="s">
        <v>1959</v>
      </c>
      <c r="C634" s="474" t="s">
        <v>6</v>
      </c>
      <c r="D634" s="474" t="s">
        <v>1898</v>
      </c>
      <c r="E634" s="474" t="s">
        <v>1919</v>
      </c>
      <c r="F634" s="474" t="s">
        <v>1960</v>
      </c>
      <c r="G634" s="474"/>
      <c r="H634" s="475" t="s">
        <v>1208</v>
      </c>
      <c r="J634"/>
    </row>
    <row r="635" spans="2:10" x14ac:dyDescent="0.2">
      <c r="B635" s="472" t="s">
        <v>1961</v>
      </c>
      <c r="C635" s="472" t="s">
        <v>6</v>
      </c>
      <c r="D635" s="472" t="s">
        <v>1898</v>
      </c>
      <c r="E635" s="472" t="s">
        <v>1919</v>
      </c>
      <c r="F635" s="472" t="s">
        <v>1962</v>
      </c>
      <c r="G635" s="472"/>
      <c r="H635" s="473" t="s">
        <v>1208</v>
      </c>
      <c r="J635"/>
    </row>
    <row r="636" spans="2:10" x14ac:dyDescent="0.2">
      <c r="B636" s="474" t="s">
        <v>1963</v>
      </c>
      <c r="C636" s="474" t="s">
        <v>6</v>
      </c>
      <c r="D636" s="474" t="s">
        <v>1898</v>
      </c>
      <c r="E636" s="474" t="s">
        <v>1919</v>
      </c>
      <c r="F636" s="474" t="s">
        <v>1964</v>
      </c>
      <c r="G636" s="474"/>
      <c r="H636" s="475" t="s">
        <v>1208</v>
      </c>
      <c r="J636"/>
    </row>
    <row r="637" spans="2:10" x14ac:dyDescent="0.2">
      <c r="B637" s="472" t="s">
        <v>1965</v>
      </c>
      <c r="C637" s="472" t="s">
        <v>6</v>
      </c>
      <c r="D637" s="472" t="s">
        <v>1898</v>
      </c>
      <c r="E637" s="472" t="s">
        <v>1919</v>
      </c>
      <c r="F637" s="472" t="s">
        <v>1966</v>
      </c>
      <c r="G637" s="472" t="s">
        <v>1967</v>
      </c>
      <c r="H637" s="473" t="s">
        <v>1208</v>
      </c>
      <c r="J637"/>
    </row>
    <row r="638" spans="2:10" x14ac:dyDescent="0.2">
      <c r="B638" s="474" t="s">
        <v>1968</v>
      </c>
      <c r="C638" s="474" t="s">
        <v>6</v>
      </c>
      <c r="D638" s="474" t="s">
        <v>1898</v>
      </c>
      <c r="E638" s="474" t="s">
        <v>1919</v>
      </c>
      <c r="F638" s="474" t="s">
        <v>1969</v>
      </c>
      <c r="G638" s="474" t="s">
        <v>1967</v>
      </c>
      <c r="H638" s="475" t="s">
        <v>1208</v>
      </c>
      <c r="J638"/>
    </row>
    <row r="639" spans="2:10" x14ac:dyDescent="0.2">
      <c r="B639" s="472" t="s">
        <v>1970</v>
      </c>
      <c r="C639" s="472" t="s">
        <v>6</v>
      </c>
      <c r="D639" s="472" t="s">
        <v>1898</v>
      </c>
      <c r="E639" s="472" t="s">
        <v>1919</v>
      </c>
      <c r="F639" s="472" t="s">
        <v>1971</v>
      </c>
      <c r="G639" s="472" t="s">
        <v>1972</v>
      </c>
      <c r="H639" s="473" t="s">
        <v>1208</v>
      </c>
      <c r="J639"/>
    </row>
    <row r="640" spans="2:10" x14ac:dyDescent="0.2">
      <c r="B640" s="474" t="s">
        <v>1973</v>
      </c>
      <c r="C640" s="474" t="s">
        <v>6</v>
      </c>
      <c r="D640" s="474" t="s">
        <v>1898</v>
      </c>
      <c r="E640" s="474" t="s">
        <v>1919</v>
      </c>
      <c r="F640" s="474" t="s">
        <v>1974</v>
      </c>
      <c r="G640" s="474" t="s">
        <v>645</v>
      </c>
      <c r="H640" s="475" t="s">
        <v>1208</v>
      </c>
      <c r="J640"/>
    </row>
    <row r="641" spans="2:10" x14ac:dyDescent="0.2">
      <c r="B641" s="472" t="s">
        <v>1975</v>
      </c>
      <c r="C641" s="472" t="s">
        <v>6</v>
      </c>
      <c r="D641" s="472" t="s">
        <v>1898</v>
      </c>
      <c r="E641" s="472" t="s">
        <v>1919</v>
      </c>
      <c r="F641" s="472" t="s">
        <v>1976</v>
      </c>
      <c r="G641" s="472" t="s">
        <v>1977</v>
      </c>
      <c r="H641" s="473" t="s">
        <v>1208</v>
      </c>
      <c r="J641"/>
    </row>
    <row r="642" spans="2:10" x14ac:dyDescent="0.2">
      <c r="B642" s="474" t="s">
        <v>1978</v>
      </c>
      <c r="C642" s="474" t="s">
        <v>6</v>
      </c>
      <c r="D642" s="474" t="s">
        <v>1898</v>
      </c>
      <c r="E642" s="474" t="s">
        <v>1979</v>
      </c>
      <c r="F642" s="474" t="s">
        <v>1980</v>
      </c>
      <c r="G642" s="474" t="s">
        <v>1981</v>
      </c>
      <c r="H642" s="475" t="s">
        <v>1218</v>
      </c>
      <c r="J642"/>
    </row>
    <row r="643" spans="2:10" x14ac:dyDescent="0.2">
      <c r="B643" s="472" t="s">
        <v>1982</v>
      </c>
      <c r="C643" s="472" t="s">
        <v>6</v>
      </c>
      <c r="D643" s="472" t="s">
        <v>1898</v>
      </c>
      <c r="E643" s="472" t="s">
        <v>1979</v>
      </c>
      <c r="F643" s="472" t="s">
        <v>1983</v>
      </c>
      <c r="G643" s="472" t="s">
        <v>1904</v>
      </c>
      <c r="H643" s="473" t="s">
        <v>1208</v>
      </c>
      <c r="J643"/>
    </row>
    <row r="644" spans="2:10" x14ac:dyDescent="0.2">
      <c r="B644" s="474" t="s">
        <v>1984</v>
      </c>
      <c r="C644" s="474" t="s">
        <v>6</v>
      </c>
      <c r="D644" s="474" t="s">
        <v>1898</v>
      </c>
      <c r="E644" s="474" t="s">
        <v>1979</v>
      </c>
      <c r="F644" s="474" t="s">
        <v>1906</v>
      </c>
      <c r="G644" s="474" t="s">
        <v>1415</v>
      </c>
      <c r="H644" s="475" t="s">
        <v>1208</v>
      </c>
      <c r="J644"/>
    </row>
    <row r="645" spans="2:10" x14ac:dyDescent="0.2">
      <c r="B645" s="472" t="s">
        <v>1985</v>
      </c>
      <c r="C645" s="472" t="s">
        <v>6</v>
      </c>
      <c r="D645" s="472" t="s">
        <v>1898</v>
      </c>
      <c r="E645" s="472" t="s">
        <v>1986</v>
      </c>
      <c r="F645" s="472" t="s">
        <v>1987</v>
      </c>
      <c r="G645" s="472" t="s">
        <v>1988</v>
      </c>
      <c r="H645" s="473" t="s">
        <v>1208</v>
      </c>
      <c r="J645"/>
    </row>
    <row r="646" spans="2:10" x14ac:dyDescent="0.2">
      <c r="B646" s="474" t="s">
        <v>1989</v>
      </c>
      <c r="C646" s="474" t="s">
        <v>6</v>
      </c>
      <c r="D646" s="474" t="s">
        <v>1898</v>
      </c>
      <c r="E646" s="474" t="s">
        <v>1986</v>
      </c>
      <c r="F646" s="474" t="s">
        <v>1990</v>
      </c>
      <c r="G646" s="474"/>
      <c r="H646" s="475" t="s">
        <v>1208</v>
      </c>
      <c r="J646"/>
    </row>
    <row r="647" spans="2:10" x14ac:dyDescent="0.2">
      <c r="B647" s="472" t="s">
        <v>1991</v>
      </c>
      <c r="C647" s="472" t="s">
        <v>6</v>
      </c>
      <c r="D647" s="472" t="s">
        <v>1898</v>
      </c>
      <c r="E647" s="472" t="s">
        <v>1986</v>
      </c>
      <c r="F647" s="472" t="s">
        <v>1992</v>
      </c>
      <c r="G647" s="472" t="s">
        <v>1993</v>
      </c>
      <c r="H647" s="473" t="s">
        <v>1208</v>
      </c>
      <c r="J647"/>
    </row>
    <row r="648" spans="2:10" x14ac:dyDescent="0.2">
      <c r="B648" s="474" t="s">
        <v>1994</v>
      </c>
      <c r="C648" s="474" t="s">
        <v>6</v>
      </c>
      <c r="D648" s="474" t="s">
        <v>1898</v>
      </c>
      <c r="E648" s="474" t="s">
        <v>1986</v>
      </c>
      <c r="F648" s="474" t="s">
        <v>1995</v>
      </c>
      <c r="G648" s="474"/>
      <c r="H648" s="475" t="s">
        <v>1208</v>
      </c>
      <c r="J648"/>
    </row>
    <row r="649" spans="2:10" x14ac:dyDescent="0.2">
      <c r="B649" s="472" t="s">
        <v>1996</v>
      </c>
      <c r="C649" s="472" t="s">
        <v>6</v>
      </c>
      <c r="D649" s="472" t="s">
        <v>1898</v>
      </c>
      <c r="E649" s="472" t="s">
        <v>1986</v>
      </c>
      <c r="F649" s="472" t="s">
        <v>1997</v>
      </c>
      <c r="G649" s="472"/>
      <c r="H649" s="473" t="s">
        <v>1208</v>
      </c>
      <c r="J649"/>
    </row>
    <row r="650" spans="2:10" x14ac:dyDescent="0.2">
      <c r="B650" s="474" t="s">
        <v>1998</v>
      </c>
      <c r="C650" s="474" t="s">
        <v>6</v>
      </c>
      <c r="D650" s="474" t="s">
        <v>1898</v>
      </c>
      <c r="E650" s="474" t="s">
        <v>1986</v>
      </c>
      <c r="F650" s="474" t="s">
        <v>1999</v>
      </c>
      <c r="G650" s="474" t="s">
        <v>2000</v>
      </c>
      <c r="H650" s="475" t="s">
        <v>1208</v>
      </c>
      <c r="J650"/>
    </row>
    <row r="651" spans="2:10" x14ac:dyDescent="0.2">
      <c r="B651" s="472" t="s">
        <v>2001</v>
      </c>
      <c r="C651" s="472" t="s">
        <v>6</v>
      </c>
      <c r="D651" s="472" t="s">
        <v>1898</v>
      </c>
      <c r="E651" s="472" t="s">
        <v>1986</v>
      </c>
      <c r="F651" s="472" t="s">
        <v>2002</v>
      </c>
      <c r="G651" s="472"/>
      <c r="H651" s="473" t="s">
        <v>1208</v>
      </c>
      <c r="J651"/>
    </row>
    <row r="652" spans="2:10" x14ac:dyDescent="0.2">
      <c r="B652" s="474" t="s">
        <v>2003</v>
      </c>
      <c r="C652" s="474" t="s">
        <v>6</v>
      </c>
      <c r="D652" s="474" t="s">
        <v>1898</v>
      </c>
      <c r="E652" s="474" t="s">
        <v>1986</v>
      </c>
      <c r="F652" s="474" t="s">
        <v>2004</v>
      </c>
      <c r="G652" s="474"/>
      <c r="H652" s="475" t="s">
        <v>1208</v>
      </c>
      <c r="J652"/>
    </row>
    <row r="653" spans="2:10" x14ac:dyDescent="0.2">
      <c r="B653" s="472" t="s">
        <v>2005</v>
      </c>
      <c r="C653" s="472" t="s">
        <v>6</v>
      </c>
      <c r="D653" s="472" t="s">
        <v>1898</v>
      </c>
      <c r="E653" s="472" t="s">
        <v>1986</v>
      </c>
      <c r="F653" s="472" t="s">
        <v>2006</v>
      </c>
      <c r="G653" s="472"/>
      <c r="H653" s="473" t="s">
        <v>1208</v>
      </c>
      <c r="J653"/>
    </row>
    <row r="654" spans="2:10" x14ac:dyDescent="0.2">
      <c r="B654" s="474" t="s">
        <v>2007</v>
      </c>
      <c r="C654" s="474" t="s">
        <v>6</v>
      </c>
      <c r="D654" s="474" t="s">
        <v>1898</v>
      </c>
      <c r="E654" s="474" t="s">
        <v>1986</v>
      </c>
      <c r="F654" s="474" t="s">
        <v>2008</v>
      </c>
      <c r="G654" s="474" t="s">
        <v>2009</v>
      </c>
      <c r="H654" s="475" t="s">
        <v>1208</v>
      </c>
      <c r="J654"/>
    </row>
    <row r="655" spans="2:10" x14ac:dyDescent="0.2">
      <c r="B655" s="472" t="s">
        <v>2010</v>
      </c>
      <c r="C655" s="472" t="s">
        <v>6</v>
      </c>
      <c r="D655" s="472" t="s">
        <v>1898</v>
      </c>
      <c r="E655" s="472" t="s">
        <v>1986</v>
      </c>
      <c r="F655" s="472" t="s">
        <v>2011</v>
      </c>
      <c r="G655" s="472" t="s">
        <v>2012</v>
      </c>
      <c r="H655" s="473" t="s">
        <v>1208</v>
      </c>
      <c r="J655"/>
    </row>
    <row r="656" spans="2:10" x14ac:dyDescent="0.2">
      <c r="B656" s="474" t="s">
        <v>2013</v>
      </c>
      <c r="C656" s="474" t="s">
        <v>6</v>
      </c>
      <c r="D656" s="474" t="s">
        <v>1898</v>
      </c>
      <c r="E656" s="474" t="s">
        <v>1986</v>
      </c>
      <c r="F656" s="474" t="s">
        <v>2014</v>
      </c>
      <c r="G656" s="474" t="s">
        <v>2015</v>
      </c>
      <c r="H656" s="475" t="s">
        <v>1208</v>
      </c>
      <c r="J656"/>
    </row>
    <row r="657" spans="2:10" x14ac:dyDescent="0.2">
      <c r="B657" s="472" t="s">
        <v>2016</v>
      </c>
      <c r="C657" s="472" t="s">
        <v>6</v>
      </c>
      <c r="D657" s="472" t="s">
        <v>1898</v>
      </c>
      <c r="E657" s="472" t="s">
        <v>1986</v>
      </c>
      <c r="F657" s="472" t="s">
        <v>2017</v>
      </c>
      <c r="G657" s="472" t="s">
        <v>611</v>
      </c>
      <c r="H657" s="473" t="s">
        <v>1208</v>
      </c>
      <c r="J657"/>
    </row>
    <row r="658" spans="2:10" x14ac:dyDescent="0.2">
      <c r="B658" s="474" t="s">
        <v>2018</v>
      </c>
      <c r="C658" s="474" t="s">
        <v>6</v>
      </c>
      <c r="D658" s="474" t="s">
        <v>1898</v>
      </c>
      <c r="E658" s="474" t="s">
        <v>1986</v>
      </c>
      <c r="F658" s="474" t="s">
        <v>2019</v>
      </c>
      <c r="G658" s="474" t="s">
        <v>2020</v>
      </c>
      <c r="H658" s="475" t="s">
        <v>1208</v>
      </c>
      <c r="J658"/>
    </row>
    <row r="659" spans="2:10" x14ac:dyDescent="0.2">
      <c r="B659" s="472" t="s">
        <v>2021</v>
      </c>
      <c r="C659" s="472" t="s">
        <v>6</v>
      </c>
      <c r="D659" s="472" t="s">
        <v>1898</v>
      </c>
      <c r="E659" s="472" t="s">
        <v>2022</v>
      </c>
      <c r="F659" s="472" t="s">
        <v>2023</v>
      </c>
      <c r="G659" s="472" t="s">
        <v>2024</v>
      </c>
      <c r="H659" s="473" t="s">
        <v>1218</v>
      </c>
      <c r="J659"/>
    </row>
    <row r="660" spans="2:10" x14ac:dyDescent="0.2">
      <c r="B660" s="474" t="s">
        <v>2025</v>
      </c>
      <c r="C660" s="474" t="s">
        <v>6</v>
      </c>
      <c r="D660" s="474" t="s">
        <v>1898</v>
      </c>
      <c r="E660" s="474" t="s">
        <v>2022</v>
      </c>
      <c r="F660" s="474" t="s">
        <v>2026</v>
      </c>
      <c r="G660" s="474" t="s">
        <v>2024</v>
      </c>
      <c r="H660" s="475" t="s">
        <v>1218</v>
      </c>
      <c r="J660"/>
    </row>
    <row r="661" spans="2:10" x14ac:dyDescent="0.2">
      <c r="B661" s="472" t="s">
        <v>2027</v>
      </c>
      <c r="C661" s="472" t="s">
        <v>6</v>
      </c>
      <c r="D661" s="472" t="s">
        <v>1898</v>
      </c>
      <c r="E661" s="472" t="s">
        <v>2022</v>
      </c>
      <c r="F661" s="472" t="s">
        <v>2028</v>
      </c>
      <c r="G661" s="472" t="s">
        <v>2024</v>
      </c>
      <c r="H661" s="473" t="s">
        <v>1208</v>
      </c>
      <c r="J661"/>
    </row>
    <row r="662" spans="2:10" ht="30" x14ac:dyDescent="0.2">
      <c r="B662" s="474" t="s">
        <v>2029</v>
      </c>
      <c r="C662" s="474" t="s">
        <v>6</v>
      </c>
      <c r="D662" s="474" t="s">
        <v>2030</v>
      </c>
      <c r="E662" s="474" t="s">
        <v>2030</v>
      </c>
      <c r="F662" s="474" t="s">
        <v>2031</v>
      </c>
      <c r="G662" s="474" t="s">
        <v>2032</v>
      </c>
      <c r="H662" s="475" t="s">
        <v>391</v>
      </c>
      <c r="J662"/>
    </row>
    <row r="663" spans="2:10" ht="30" x14ac:dyDescent="0.2">
      <c r="B663" s="472" t="s">
        <v>2033</v>
      </c>
      <c r="C663" s="472" t="s">
        <v>6</v>
      </c>
      <c r="D663" s="472" t="s">
        <v>2030</v>
      </c>
      <c r="E663" s="472" t="s">
        <v>2030</v>
      </c>
      <c r="F663" s="472" t="s">
        <v>2034</v>
      </c>
      <c r="G663" s="472" t="s">
        <v>2035</v>
      </c>
      <c r="H663" s="473" t="s">
        <v>391</v>
      </c>
      <c r="J663"/>
    </row>
    <row r="664" spans="2:10" x14ac:dyDescent="0.2">
      <c r="B664" s="474" t="s">
        <v>2036</v>
      </c>
      <c r="C664" s="474" t="s">
        <v>6</v>
      </c>
      <c r="D664" s="474" t="s">
        <v>2030</v>
      </c>
      <c r="E664" s="474" t="s">
        <v>2030</v>
      </c>
      <c r="F664" s="474" t="s">
        <v>527</v>
      </c>
      <c r="G664" s="474"/>
      <c r="H664" s="475" t="s">
        <v>391</v>
      </c>
      <c r="J664"/>
    </row>
    <row r="665" spans="2:10" x14ac:dyDescent="0.2">
      <c r="B665" s="472" t="s">
        <v>2037</v>
      </c>
      <c r="C665" s="472" t="s">
        <v>6</v>
      </c>
      <c r="D665" s="472" t="s">
        <v>2030</v>
      </c>
      <c r="E665" s="472" t="s">
        <v>2030</v>
      </c>
      <c r="F665" s="472" t="s">
        <v>2038</v>
      </c>
      <c r="G665" s="472"/>
      <c r="H665" s="473" t="s">
        <v>391</v>
      </c>
      <c r="J665"/>
    </row>
    <row r="666" spans="2:10" x14ac:dyDescent="0.2">
      <c r="B666" s="474" t="s">
        <v>2039</v>
      </c>
      <c r="C666" s="474" t="s">
        <v>9</v>
      </c>
      <c r="D666" s="474" t="s">
        <v>2040</v>
      </c>
      <c r="E666" s="474" t="s">
        <v>2041</v>
      </c>
      <c r="F666" s="474" t="s">
        <v>2042</v>
      </c>
      <c r="G666" s="474"/>
      <c r="H666" s="475" t="s">
        <v>391</v>
      </c>
      <c r="J666"/>
    </row>
    <row r="667" spans="2:10" x14ac:dyDescent="0.2">
      <c r="B667" s="472" t="s">
        <v>2043</v>
      </c>
      <c r="C667" s="472" t="s">
        <v>9</v>
      </c>
      <c r="D667" s="472" t="s">
        <v>2040</v>
      </c>
      <c r="E667" s="472" t="s">
        <v>2041</v>
      </c>
      <c r="F667" s="472" t="s">
        <v>2044</v>
      </c>
      <c r="G667" s="472"/>
      <c r="H667" s="473" t="s">
        <v>391</v>
      </c>
      <c r="J667"/>
    </row>
    <row r="668" spans="2:10" x14ac:dyDescent="0.2">
      <c r="B668" s="474" t="s">
        <v>2045</v>
      </c>
      <c r="C668" s="474" t="s">
        <v>9</v>
      </c>
      <c r="D668" s="474" t="s">
        <v>2040</v>
      </c>
      <c r="E668" s="474" t="s">
        <v>2041</v>
      </c>
      <c r="F668" s="474" t="s">
        <v>2046</v>
      </c>
      <c r="G668" s="474"/>
      <c r="H668" s="475" t="s">
        <v>391</v>
      </c>
      <c r="J668"/>
    </row>
    <row r="669" spans="2:10" x14ac:dyDescent="0.2">
      <c r="B669" s="472" t="s">
        <v>2047</v>
      </c>
      <c r="C669" s="472" t="s">
        <v>9</v>
      </c>
      <c r="D669" s="472" t="s">
        <v>2040</v>
      </c>
      <c r="E669" s="472" t="s">
        <v>2048</v>
      </c>
      <c r="F669" s="472" t="s">
        <v>2049</v>
      </c>
      <c r="G669" s="472"/>
      <c r="H669" s="473" t="s">
        <v>391</v>
      </c>
      <c r="J669"/>
    </row>
    <row r="670" spans="2:10" x14ac:dyDescent="0.2">
      <c r="B670" s="474" t="s">
        <v>2050</v>
      </c>
      <c r="C670" s="474" t="s">
        <v>9</v>
      </c>
      <c r="D670" s="474" t="s">
        <v>2040</v>
      </c>
      <c r="E670" s="474" t="s">
        <v>2048</v>
      </c>
      <c r="F670" s="474" t="s">
        <v>2051</v>
      </c>
      <c r="G670" s="474"/>
      <c r="H670" s="475" t="s">
        <v>391</v>
      </c>
      <c r="J670"/>
    </row>
    <row r="671" spans="2:10" x14ac:dyDescent="0.2">
      <c r="B671" s="472" t="s">
        <v>2052</v>
      </c>
      <c r="C671" s="472" t="s">
        <v>9</v>
      </c>
      <c r="D671" s="472" t="s">
        <v>2040</v>
      </c>
      <c r="E671" s="472" t="s">
        <v>2048</v>
      </c>
      <c r="F671" s="472" t="s">
        <v>2053</v>
      </c>
      <c r="G671" s="472"/>
      <c r="H671" s="473" t="s">
        <v>391</v>
      </c>
      <c r="J671"/>
    </row>
    <row r="672" spans="2:10" x14ac:dyDescent="0.2">
      <c r="B672" s="474" t="s">
        <v>2054</v>
      </c>
      <c r="C672" s="474" t="s">
        <v>9</v>
      </c>
      <c r="D672" s="474" t="s">
        <v>2040</v>
      </c>
      <c r="E672" s="474" t="s">
        <v>2048</v>
      </c>
      <c r="F672" s="474" t="s">
        <v>2055</v>
      </c>
      <c r="G672" s="474"/>
      <c r="H672" s="475" t="s">
        <v>391</v>
      </c>
      <c r="J672"/>
    </row>
    <row r="673" spans="2:10" x14ac:dyDescent="0.2">
      <c r="B673" s="472" t="s">
        <v>2056</v>
      </c>
      <c r="C673" s="472" t="s">
        <v>9</v>
      </c>
      <c r="D673" s="472" t="s">
        <v>2040</v>
      </c>
      <c r="E673" s="472" t="s">
        <v>2057</v>
      </c>
      <c r="F673" s="472" t="s">
        <v>2058</v>
      </c>
      <c r="G673" s="472"/>
      <c r="H673" s="473" t="s">
        <v>391</v>
      </c>
      <c r="J673"/>
    </row>
    <row r="674" spans="2:10" x14ac:dyDescent="0.2">
      <c r="B674" s="474" t="s">
        <v>2059</v>
      </c>
      <c r="C674" s="474" t="s">
        <v>9</v>
      </c>
      <c r="D674" s="474" t="s">
        <v>2040</v>
      </c>
      <c r="E674" s="474" t="s">
        <v>2057</v>
      </c>
      <c r="F674" s="474" t="s">
        <v>2060</v>
      </c>
      <c r="G674" s="474"/>
      <c r="H674" s="475" t="s">
        <v>391</v>
      </c>
      <c r="J674"/>
    </row>
    <row r="675" spans="2:10" x14ac:dyDescent="0.2">
      <c r="B675" s="472" t="s">
        <v>2061</v>
      </c>
      <c r="C675" s="472" t="s">
        <v>9</v>
      </c>
      <c r="D675" s="472" t="s">
        <v>2040</v>
      </c>
      <c r="E675" s="472" t="s">
        <v>2057</v>
      </c>
      <c r="F675" s="472" t="s">
        <v>2062</v>
      </c>
      <c r="G675" s="472"/>
      <c r="H675" s="473" t="s">
        <v>391</v>
      </c>
      <c r="J675"/>
    </row>
    <row r="676" spans="2:10" ht="30" x14ac:dyDescent="0.2">
      <c r="B676" s="474" t="s">
        <v>2063</v>
      </c>
      <c r="C676" s="474" t="s">
        <v>9</v>
      </c>
      <c r="D676" s="474" t="s">
        <v>2064</v>
      </c>
      <c r="E676" s="474" t="s">
        <v>2065</v>
      </c>
      <c r="F676" s="474" t="s">
        <v>2066</v>
      </c>
      <c r="G676" s="474"/>
      <c r="H676" s="475" t="s">
        <v>391</v>
      </c>
      <c r="J676"/>
    </row>
    <row r="677" spans="2:10" ht="30" x14ac:dyDescent="0.2">
      <c r="B677" s="472" t="s">
        <v>2067</v>
      </c>
      <c r="C677" s="472" t="s">
        <v>9</v>
      </c>
      <c r="D677" s="472" t="s">
        <v>2064</v>
      </c>
      <c r="E677" s="472" t="s">
        <v>2065</v>
      </c>
      <c r="F677" s="472" t="s">
        <v>2068</v>
      </c>
      <c r="G677" s="472"/>
      <c r="H677" s="473" t="s">
        <v>391</v>
      </c>
      <c r="J677"/>
    </row>
    <row r="678" spans="2:10" ht="30" x14ac:dyDescent="0.2">
      <c r="B678" s="474" t="s">
        <v>2069</v>
      </c>
      <c r="C678" s="474" t="s">
        <v>9</v>
      </c>
      <c r="D678" s="474" t="s">
        <v>2064</v>
      </c>
      <c r="E678" s="474" t="s">
        <v>2065</v>
      </c>
      <c r="F678" s="474" t="s">
        <v>2070</v>
      </c>
      <c r="G678" s="474"/>
      <c r="H678" s="475" t="s">
        <v>391</v>
      </c>
      <c r="J678"/>
    </row>
    <row r="679" spans="2:10" x14ac:dyDescent="0.2">
      <c r="B679" s="472" t="s">
        <v>2071</v>
      </c>
      <c r="C679" s="472" t="s">
        <v>9</v>
      </c>
      <c r="D679" s="472" t="s">
        <v>2064</v>
      </c>
      <c r="E679" s="472" t="s">
        <v>2072</v>
      </c>
      <c r="F679" s="472" t="s">
        <v>2073</v>
      </c>
      <c r="G679" s="472"/>
      <c r="H679" s="473" t="s">
        <v>391</v>
      </c>
      <c r="J679"/>
    </row>
    <row r="680" spans="2:10" x14ac:dyDescent="0.2">
      <c r="B680" s="474" t="s">
        <v>2074</v>
      </c>
      <c r="C680" s="474" t="s">
        <v>9</v>
      </c>
      <c r="D680" s="474" t="s">
        <v>2064</v>
      </c>
      <c r="E680" s="474" t="s">
        <v>2072</v>
      </c>
      <c r="F680" s="474" t="s">
        <v>2075</v>
      </c>
      <c r="G680" s="474"/>
      <c r="H680" s="475" t="s">
        <v>391</v>
      </c>
      <c r="J680"/>
    </row>
    <row r="681" spans="2:10" x14ac:dyDescent="0.2">
      <c r="B681" s="472" t="s">
        <v>2076</v>
      </c>
      <c r="C681" s="472" t="s">
        <v>9</v>
      </c>
      <c r="D681" s="472" t="s">
        <v>2064</v>
      </c>
      <c r="E681" s="472" t="s">
        <v>2072</v>
      </c>
      <c r="F681" s="472" t="s">
        <v>2077</v>
      </c>
      <c r="G681" s="472"/>
      <c r="H681" s="473" t="s">
        <v>391</v>
      </c>
      <c r="J681"/>
    </row>
    <row r="682" spans="2:10" x14ac:dyDescent="0.2">
      <c r="B682" s="474" t="s">
        <v>2078</v>
      </c>
      <c r="C682" s="474" t="s">
        <v>9</v>
      </c>
      <c r="D682" s="474" t="s">
        <v>2064</v>
      </c>
      <c r="E682" s="474" t="s">
        <v>2072</v>
      </c>
      <c r="F682" s="474" t="s">
        <v>2079</v>
      </c>
      <c r="G682" s="474"/>
      <c r="H682" s="475" t="s">
        <v>391</v>
      </c>
      <c r="J682"/>
    </row>
    <row r="683" spans="2:10" x14ac:dyDescent="0.2">
      <c r="B683" s="472" t="s">
        <v>2080</v>
      </c>
      <c r="C683" s="472" t="s">
        <v>9</v>
      </c>
      <c r="D683" s="472" t="s">
        <v>2081</v>
      </c>
      <c r="E683" s="472" t="s">
        <v>2082</v>
      </c>
      <c r="F683" s="472" t="s">
        <v>2083</v>
      </c>
      <c r="G683" s="472"/>
      <c r="H683" s="473" t="s">
        <v>391</v>
      </c>
      <c r="J683"/>
    </row>
    <row r="684" spans="2:10" x14ac:dyDescent="0.2">
      <c r="B684" s="474" t="s">
        <v>2084</v>
      </c>
      <c r="C684" s="474" t="s">
        <v>9</v>
      </c>
      <c r="D684" s="474" t="s">
        <v>2081</v>
      </c>
      <c r="E684" s="474" t="s">
        <v>2082</v>
      </c>
      <c r="F684" s="474" t="s">
        <v>2085</v>
      </c>
      <c r="G684" s="474"/>
      <c r="H684" s="475" t="s">
        <v>391</v>
      </c>
      <c r="J684"/>
    </row>
    <row r="685" spans="2:10" x14ac:dyDescent="0.2">
      <c r="B685" s="472" t="s">
        <v>2086</v>
      </c>
      <c r="C685" s="472" t="s">
        <v>9</v>
      </c>
      <c r="D685" s="472" t="s">
        <v>2081</v>
      </c>
      <c r="E685" s="472" t="s">
        <v>2082</v>
      </c>
      <c r="F685" s="472" t="s">
        <v>2087</v>
      </c>
      <c r="G685" s="472"/>
      <c r="H685" s="473" t="s">
        <v>391</v>
      </c>
      <c r="J685"/>
    </row>
    <row r="686" spans="2:10" ht="30" x14ac:dyDescent="0.2">
      <c r="B686" s="474" t="s">
        <v>2088</v>
      </c>
      <c r="C686" s="474" t="s">
        <v>9</v>
      </c>
      <c r="D686" s="474" t="s">
        <v>2089</v>
      </c>
      <c r="E686" s="474" t="s">
        <v>2090</v>
      </c>
      <c r="F686" s="474" t="s">
        <v>2091</v>
      </c>
      <c r="G686" s="474"/>
      <c r="H686" s="475" t="s">
        <v>391</v>
      </c>
      <c r="J686"/>
    </row>
    <row r="687" spans="2:10" ht="30" x14ac:dyDescent="0.2">
      <c r="B687" s="472" t="s">
        <v>2092</v>
      </c>
      <c r="C687" s="472" t="s">
        <v>9</v>
      </c>
      <c r="D687" s="472" t="s">
        <v>2089</v>
      </c>
      <c r="E687" s="472" t="s">
        <v>2090</v>
      </c>
      <c r="F687" s="472" t="s">
        <v>2093</v>
      </c>
      <c r="G687" s="472"/>
      <c r="H687" s="473" t="s">
        <v>391</v>
      </c>
      <c r="J687"/>
    </row>
    <row r="688" spans="2:10" ht="30" x14ac:dyDescent="0.2">
      <c r="B688" s="474" t="s">
        <v>2094</v>
      </c>
      <c r="C688" s="474" t="s">
        <v>9</v>
      </c>
      <c r="D688" s="474" t="s">
        <v>2089</v>
      </c>
      <c r="E688" s="474" t="s">
        <v>2090</v>
      </c>
      <c r="F688" s="474" t="s">
        <v>2095</v>
      </c>
      <c r="G688" s="474"/>
      <c r="H688" s="475" t="s">
        <v>391</v>
      </c>
      <c r="J688"/>
    </row>
    <row r="689" spans="2:10" ht="30" x14ac:dyDescent="0.2">
      <c r="B689" s="472" t="s">
        <v>2096</v>
      </c>
      <c r="C689" s="472" t="s">
        <v>9</v>
      </c>
      <c r="D689" s="472" t="s">
        <v>2089</v>
      </c>
      <c r="E689" s="472" t="s">
        <v>2090</v>
      </c>
      <c r="F689" s="472" t="s">
        <v>2097</v>
      </c>
      <c r="G689" s="472"/>
      <c r="H689" s="473" t="s">
        <v>391</v>
      </c>
      <c r="J689"/>
    </row>
    <row r="690" spans="2:10" ht="30" x14ac:dyDescent="0.2">
      <c r="B690" s="474" t="s">
        <v>2098</v>
      </c>
      <c r="C690" s="474" t="s">
        <v>9</v>
      </c>
      <c r="D690" s="474" t="s">
        <v>2089</v>
      </c>
      <c r="E690" s="474" t="s">
        <v>2099</v>
      </c>
      <c r="F690" s="474" t="s">
        <v>2100</v>
      </c>
      <c r="G690" s="474"/>
      <c r="H690" s="475" t="s">
        <v>391</v>
      </c>
      <c r="J690"/>
    </row>
    <row r="691" spans="2:10" ht="30" x14ac:dyDescent="0.2">
      <c r="B691" s="472" t="s">
        <v>2101</v>
      </c>
      <c r="C691" s="472" t="s">
        <v>9</v>
      </c>
      <c r="D691" s="472" t="s">
        <v>2089</v>
      </c>
      <c r="E691" s="472" t="s">
        <v>2102</v>
      </c>
      <c r="F691" s="472" t="s">
        <v>2102</v>
      </c>
      <c r="G691" s="472"/>
      <c r="H691" s="473" t="s">
        <v>391</v>
      </c>
      <c r="J691"/>
    </row>
    <row r="692" spans="2:10" ht="30" x14ac:dyDescent="0.2">
      <c r="B692" s="474" t="s">
        <v>2103</v>
      </c>
      <c r="C692" s="474" t="s">
        <v>9</v>
      </c>
      <c r="D692" s="474" t="s">
        <v>2089</v>
      </c>
      <c r="E692" s="474" t="s">
        <v>2104</v>
      </c>
      <c r="F692" s="474" t="s">
        <v>2104</v>
      </c>
      <c r="G692" s="474" t="s">
        <v>2105</v>
      </c>
      <c r="H692" s="475" t="s">
        <v>391</v>
      </c>
      <c r="J692"/>
    </row>
    <row r="693" spans="2:10" ht="30" x14ac:dyDescent="0.2">
      <c r="B693" s="472" t="s">
        <v>2106</v>
      </c>
      <c r="C693" s="472" t="s">
        <v>9</v>
      </c>
      <c r="D693" s="472" t="s">
        <v>2089</v>
      </c>
      <c r="E693" s="472" t="s">
        <v>2107</v>
      </c>
      <c r="F693" s="472" t="s">
        <v>2107</v>
      </c>
      <c r="G693" s="472"/>
      <c r="H693" s="473" t="s">
        <v>391</v>
      </c>
      <c r="J693"/>
    </row>
    <row r="694" spans="2:10" ht="30" x14ac:dyDescent="0.2">
      <c r="B694" s="474" t="s">
        <v>2108</v>
      </c>
      <c r="C694" s="474" t="s">
        <v>9</v>
      </c>
      <c r="D694" s="474" t="s">
        <v>2089</v>
      </c>
      <c r="E694" s="474" t="s">
        <v>2109</v>
      </c>
      <c r="F694" s="474" t="s">
        <v>2109</v>
      </c>
      <c r="G694" s="474"/>
      <c r="H694" s="475" t="s">
        <v>391</v>
      </c>
      <c r="J694"/>
    </row>
    <row r="695" spans="2:10" x14ac:dyDescent="0.2">
      <c r="B695" s="472" t="s">
        <v>2110</v>
      </c>
      <c r="C695" s="472" t="s">
        <v>9</v>
      </c>
      <c r="D695" s="472" t="s">
        <v>2111</v>
      </c>
      <c r="E695" s="472" t="s">
        <v>2112</v>
      </c>
      <c r="F695" s="472" t="s">
        <v>2113</v>
      </c>
      <c r="G695" s="472" t="s">
        <v>2114</v>
      </c>
      <c r="H695" s="473" t="s">
        <v>391</v>
      </c>
      <c r="J695"/>
    </row>
    <row r="696" spans="2:10" x14ac:dyDescent="0.2">
      <c r="B696" s="474" t="s">
        <v>2115</v>
      </c>
      <c r="C696" s="474" t="s">
        <v>9</v>
      </c>
      <c r="D696" s="474" t="s">
        <v>2111</v>
      </c>
      <c r="E696" s="474" t="s">
        <v>2112</v>
      </c>
      <c r="F696" s="474" t="s">
        <v>2116</v>
      </c>
      <c r="G696" s="474"/>
      <c r="H696" s="475" t="s">
        <v>716</v>
      </c>
      <c r="J696"/>
    </row>
    <row r="697" spans="2:10" x14ac:dyDescent="0.2">
      <c r="B697" s="472" t="s">
        <v>2117</v>
      </c>
      <c r="C697" s="472" t="s">
        <v>9</v>
      </c>
      <c r="D697" s="472" t="s">
        <v>2111</v>
      </c>
      <c r="E697" s="472" t="s">
        <v>2112</v>
      </c>
      <c r="F697" s="472" t="s">
        <v>2118</v>
      </c>
      <c r="G697" s="472"/>
      <c r="H697" s="473" t="s">
        <v>391</v>
      </c>
      <c r="J697"/>
    </row>
    <row r="698" spans="2:10" x14ac:dyDescent="0.2">
      <c r="B698" s="474" t="s">
        <v>2119</v>
      </c>
      <c r="C698" s="474" t="s">
        <v>9</v>
      </c>
      <c r="D698" s="474" t="s">
        <v>2111</v>
      </c>
      <c r="E698" s="474" t="s">
        <v>2112</v>
      </c>
      <c r="F698" s="474" t="s">
        <v>2120</v>
      </c>
      <c r="G698" s="474" t="s">
        <v>2121</v>
      </c>
      <c r="H698" s="475" t="s">
        <v>391</v>
      </c>
      <c r="J698"/>
    </row>
    <row r="699" spans="2:10" x14ac:dyDescent="0.2">
      <c r="B699" s="472" t="s">
        <v>2122</v>
      </c>
      <c r="C699" s="472" t="s">
        <v>9</v>
      </c>
      <c r="D699" s="472" t="s">
        <v>2111</v>
      </c>
      <c r="E699" s="472" t="s">
        <v>2112</v>
      </c>
      <c r="F699" s="472" t="s">
        <v>2123</v>
      </c>
      <c r="G699" s="472"/>
      <c r="H699" s="473" t="s">
        <v>391</v>
      </c>
      <c r="J699"/>
    </row>
    <row r="700" spans="2:10" x14ac:dyDescent="0.2">
      <c r="B700" s="474" t="s">
        <v>2124</v>
      </c>
      <c r="C700" s="474" t="s">
        <v>9</v>
      </c>
      <c r="D700" s="474" t="s">
        <v>2111</v>
      </c>
      <c r="E700" s="474" t="s">
        <v>2112</v>
      </c>
      <c r="F700" s="474" t="s">
        <v>2125</v>
      </c>
      <c r="G700" s="474"/>
      <c r="H700" s="475" t="s">
        <v>391</v>
      </c>
      <c r="J700"/>
    </row>
    <row r="701" spans="2:10" x14ac:dyDescent="0.2">
      <c r="B701" s="472" t="s">
        <v>2126</v>
      </c>
      <c r="C701" s="472" t="s">
        <v>9</v>
      </c>
      <c r="D701" s="472" t="s">
        <v>2111</v>
      </c>
      <c r="E701" s="472" t="s">
        <v>2112</v>
      </c>
      <c r="F701" s="472" t="s">
        <v>2127</v>
      </c>
      <c r="G701" s="472" t="s">
        <v>2128</v>
      </c>
      <c r="H701" s="473" t="s">
        <v>391</v>
      </c>
      <c r="J701"/>
    </row>
    <row r="702" spans="2:10" ht="30" x14ac:dyDescent="0.2">
      <c r="B702" s="474" t="s">
        <v>2129</v>
      </c>
      <c r="C702" s="474" t="s">
        <v>9</v>
      </c>
      <c r="D702" s="474" t="s">
        <v>2111</v>
      </c>
      <c r="E702" s="474" t="s">
        <v>2130</v>
      </c>
      <c r="F702" s="474" t="s">
        <v>2131</v>
      </c>
      <c r="G702" s="474" t="s">
        <v>2132</v>
      </c>
      <c r="H702" s="475" t="s">
        <v>391</v>
      </c>
      <c r="J702"/>
    </row>
    <row r="703" spans="2:10" ht="30" x14ac:dyDescent="0.2">
      <c r="B703" s="472" t="s">
        <v>2133</v>
      </c>
      <c r="C703" s="472" t="s">
        <v>9</v>
      </c>
      <c r="D703" s="472" t="s">
        <v>2111</v>
      </c>
      <c r="E703" s="472" t="s">
        <v>2130</v>
      </c>
      <c r="F703" s="472" t="s">
        <v>2134</v>
      </c>
      <c r="G703" s="472"/>
      <c r="H703" s="473" t="s">
        <v>716</v>
      </c>
      <c r="J703"/>
    </row>
    <row r="704" spans="2:10" ht="30" x14ac:dyDescent="0.2">
      <c r="B704" s="474" t="s">
        <v>2135</v>
      </c>
      <c r="C704" s="474" t="s">
        <v>9</v>
      </c>
      <c r="D704" s="474" t="s">
        <v>2111</v>
      </c>
      <c r="E704" s="474" t="s">
        <v>2130</v>
      </c>
      <c r="F704" s="474" t="s">
        <v>2136</v>
      </c>
      <c r="G704" s="474"/>
      <c r="H704" s="475" t="s">
        <v>391</v>
      </c>
      <c r="J704"/>
    </row>
    <row r="705" spans="2:10" ht="30" x14ac:dyDescent="0.2">
      <c r="B705" s="472" t="s">
        <v>2137</v>
      </c>
      <c r="C705" s="472" t="s">
        <v>9</v>
      </c>
      <c r="D705" s="472" t="s">
        <v>2111</v>
      </c>
      <c r="E705" s="472" t="s">
        <v>2130</v>
      </c>
      <c r="F705" s="472" t="s">
        <v>2138</v>
      </c>
      <c r="G705" s="472" t="s">
        <v>2121</v>
      </c>
      <c r="H705" s="473" t="s">
        <v>391</v>
      </c>
      <c r="J705"/>
    </row>
    <row r="706" spans="2:10" ht="30" x14ac:dyDescent="0.2">
      <c r="B706" s="474" t="s">
        <v>2139</v>
      </c>
      <c r="C706" s="474" t="s">
        <v>9</v>
      </c>
      <c r="D706" s="474" t="s">
        <v>2111</v>
      </c>
      <c r="E706" s="474" t="s">
        <v>2130</v>
      </c>
      <c r="F706" s="474" t="s">
        <v>2140</v>
      </c>
      <c r="G706" s="474"/>
      <c r="H706" s="475" t="s">
        <v>391</v>
      </c>
      <c r="J706"/>
    </row>
    <row r="707" spans="2:10" ht="30" x14ac:dyDescent="0.2">
      <c r="B707" s="472" t="s">
        <v>2141</v>
      </c>
      <c r="C707" s="472" t="s">
        <v>9</v>
      </c>
      <c r="D707" s="472" t="s">
        <v>2111</v>
      </c>
      <c r="E707" s="472" t="s">
        <v>2130</v>
      </c>
      <c r="F707" s="472" t="s">
        <v>2142</v>
      </c>
      <c r="G707" s="472"/>
      <c r="H707" s="473" t="s">
        <v>391</v>
      </c>
      <c r="J707"/>
    </row>
    <row r="708" spans="2:10" ht="30" x14ac:dyDescent="0.2">
      <c r="B708" s="474" t="s">
        <v>2143</v>
      </c>
      <c r="C708" s="474" t="s">
        <v>9</v>
      </c>
      <c r="D708" s="474" t="s">
        <v>2111</v>
      </c>
      <c r="E708" s="474" t="s">
        <v>2130</v>
      </c>
      <c r="F708" s="474" t="s">
        <v>2144</v>
      </c>
      <c r="G708" s="474" t="s">
        <v>2128</v>
      </c>
      <c r="H708" s="475" t="s">
        <v>391</v>
      </c>
      <c r="J708"/>
    </row>
    <row r="709" spans="2:10" x14ac:dyDescent="0.2">
      <c r="B709" s="472" t="s">
        <v>2145</v>
      </c>
      <c r="C709" s="472" t="s">
        <v>9</v>
      </c>
      <c r="D709" s="472" t="s">
        <v>2111</v>
      </c>
      <c r="E709" s="472" t="s">
        <v>2146</v>
      </c>
      <c r="F709" s="472" t="s">
        <v>2147</v>
      </c>
      <c r="G709" s="472"/>
      <c r="H709" s="473" t="s">
        <v>391</v>
      </c>
      <c r="J709"/>
    </row>
    <row r="710" spans="2:10" x14ac:dyDescent="0.2">
      <c r="B710" s="474" t="s">
        <v>2148</v>
      </c>
      <c r="C710" s="474" t="s">
        <v>9</v>
      </c>
      <c r="D710" s="474" t="s">
        <v>2111</v>
      </c>
      <c r="E710" s="474" t="s">
        <v>2146</v>
      </c>
      <c r="F710" s="474" t="s">
        <v>2149</v>
      </c>
      <c r="G710" s="474"/>
      <c r="H710" s="475" t="s">
        <v>391</v>
      </c>
      <c r="J710"/>
    </row>
    <row r="711" spans="2:10" x14ac:dyDescent="0.2">
      <c r="B711" s="472" t="s">
        <v>2150</v>
      </c>
      <c r="C711" s="472" t="s">
        <v>9</v>
      </c>
      <c r="D711" s="472" t="s">
        <v>2111</v>
      </c>
      <c r="E711" s="472" t="s">
        <v>2146</v>
      </c>
      <c r="F711" s="472" t="s">
        <v>2151</v>
      </c>
      <c r="G711" s="472" t="s">
        <v>2152</v>
      </c>
      <c r="H711" s="473" t="s">
        <v>391</v>
      </c>
      <c r="J711"/>
    </row>
    <row r="712" spans="2:10" x14ac:dyDescent="0.2">
      <c r="B712" s="474" t="s">
        <v>2153</v>
      </c>
      <c r="C712" s="474" t="s">
        <v>9</v>
      </c>
      <c r="D712" s="474" t="s">
        <v>2111</v>
      </c>
      <c r="E712" s="474" t="s">
        <v>2146</v>
      </c>
      <c r="F712" s="474" t="s">
        <v>2154</v>
      </c>
      <c r="G712" s="474" t="s">
        <v>2155</v>
      </c>
      <c r="H712" s="475" t="s">
        <v>391</v>
      </c>
      <c r="J712"/>
    </row>
    <row r="713" spans="2:10" x14ac:dyDescent="0.2">
      <c r="B713" s="472" t="s">
        <v>2156</v>
      </c>
      <c r="C713" s="472" t="s">
        <v>9</v>
      </c>
      <c r="D713" s="472" t="s">
        <v>2111</v>
      </c>
      <c r="E713" s="472" t="s">
        <v>2146</v>
      </c>
      <c r="F713" s="472" t="s">
        <v>2157</v>
      </c>
      <c r="G713" s="472" t="s">
        <v>2158</v>
      </c>
      <c r="H713" s="473" t="s">
        <v>391</v>
      </c>
      <c r="J713"/>
    </row>
    <row r="714" spans="2:10" x14ac:dyDescent="0.2">
      <c r="B714" s="474" t="s">
        <v>2159</v>
      </c>
      <c r="C714" s="474" t="s">
        <v>9</v>
      </c>
      <c r="D714" s="474" t="s">
        <v>2111</v>
      </c>
      <c r="E714" s="474" t="s">
        <v>2146</v>
      </c>
      <c r="F714" s="474" t="s">
        <v>2160</v>
      </c>
      <c r="G714" s="474"/>
      <c r="H714" s="475" t="s">
        <v>391</v>
      </c>
      <c r="J714"/>
    </row>
    <row r="715" spans="2:10" x14ac:dyDescent="0.2">
      <c r="B715" s="472" t="s">
        <v>2161</v>
      </c>
      <c r="C715" s="472" t="s">
        <v>9</v>
      </c>
      <c r="D715" s="472" t="s">
        <v>2111</v>
      </c>
      <c r="E715" s="472" t="s">
        <v>2146</v>
      </c>
      <c r="F715" s="472" t="s">
        <v>2162</v>
      </c>
      <c r="G715" s="472"/>
      <c r="H715" s="473" t="s">
        <v>391</v>
      </c>
      <c r="J715"/>
    </row>
    <row r="716" spans="2:10" x14ac:dyDescent="0.2">
      <c r="B716" s="474" t="s">
        <v>2163</v>
      </c>
      <c r="C716" s="474" t="s">
        <v>9</v>
      </c>
      <c r="D716" s="474" t="s">
        <v>2111</v>
      </c>
      <c r="E716" s="474" t="s">
        <v>2146</v>
      </c>
      <c r="F716" s="474" t="s">
        <v>2164</v>
      </c>
      <c r="G716" s="474"/>
      <c r="H716" s="475" t="s">
        <v>391</v>
      </c>
      <c r="J716"/>
    </row>
    <row r="717" spans="2:10" x14ac:dyDescent="0.2">
      <c r="B717" s="472" t="s">
        <v>2165</v>
      </c>
      <c r="C717" s="472" t="s">
        <v>9</v>
      </c>
      <c r="D717" s="472" t="s">
        <v>2166</v>
      </c>
      <c r="E717" s="472" t="s">
        <v>2166</v>
      </c>
      <c r="F717" s="472" t="s">
        <v>2167</v>
      </c>
      <c r="G717" s="472" t="s">
        <v>522</v>
      </c>
      <c r="H717" s="473" t="s">
        <v>391</v>
      </c>
      <c r="J717"/>
    </row>
    <row r="718" spans="2:10" ht="30" x14ac:dyDescent="0.2">
      <c r="B718" s="474" t="s">
        <v>2168</v>
      </c>
      <c r="C718" s="474" t="s">
        <v>9</v>
      </c>
      <c r="D718" s="474" t="s">
        <v>2166</v>
      </c>
      <c r="E718" s="474" t="s">
        <v>2166</v>
      </c>
      <c r="F718" s="474" t="s">
        <v>2169</v>
      </c>
      <c r="G718" s="474" t="s">
        <v>1273</v>
      </c>
      <c r="H718" s="475" t="s">
        <v>391</v>
      </c>
      <c r="J718"/>
    </row>
    <row r="719" spans="2:10" x14ac:dyDescent="0.2">
      <c r="B719" s="472" t="s">
        <v>2170</v>
      </c>
      <c r="C719" s="472" t="s">
        <v>9</v>
      </c>
      <c r="D719" s="472" t="s">
        <v>2166</v>
      </c>
      <c r="E719" s="472" t="s">
        <v>2166</v>
      </c>
      <c r="F719" s="472" t="s">
        <v>527</v>
      </c>
      <c r="G719" s="472"/>
      <c r="H719" s="473" t="s">
        <v>391</v>
      </c>
      <c r="J719"/>
    </row>
    <row r="720" spans="2:10" x14ac:dyDescent="0.2">
      <c r="B720" s="474" t="s">
        <v>2171</v>
      </c>
      <c r="C720" s="474" t="s">
        <v>9</v>
      </c>
      <c r="D720" s="474" t="s">
        <v>2172</v>
      </c>
      <c r="E720" s="474" t="s">
        <v>2173</v>
      </c>
      <c r="F720" s="474" t="s">
        <v>2174</v>
      </c>
      <c r="G720" s="474"/>
      <c r="H720" s="475" t="s">
        <v>391</v>
      </c>
      <c r="J720"/>
    </row>
    <row r="721" spans="2:10" x14ac:dyDescent="0.2">
      <c r="B721" s="472" t="s">
        <v>2175</v>
      </c>
      <c r="C721" s="472" t="s">
        <v>9</v>
      </c>
      <c r="D721" s="472" t="s">
        <v>2172</v>
      </c>
      <c r="E721" s="472" t="s">
        <v>2173</v>
      </c>
      <c r="F721" s="472" t="s">
        <v>2176</v>
      </c>
      <c r="G721" s="472"/>
      <c r="H721" s="473" t="s">
        <v>391</v>
      </c>
      <c r="J721"/>
    </row>
    <row r="722" spans="2:10" x14ac:dyDescent="0.2">
      <c r="B722" s="474" t="s">
        <v>2177</v>
      </c>
      <c r="C722" s="474" t="s">
        <v>9</v>
      </c>
      <c r="D722" s="474" t="s">
        <v>2172</v>
      </c>
      <c r="E722" s="474" t="s">
        <v>2178</v>
      </c>
      <c r="F722" s="474" t="s">
        <v>2179</v>
      </c>
      <c r="G722" s="474"/>
      <c r="H722" s="475" t="s">
        <v>1440</v>
      </c>
      <c r="J722"/>
    </row>
    <row r="723" spans="2:10" x14ac:dyDescent="0.2">
      <c r="B723" s="472" t="s">
        <v>2180</v>
      </c>
      <c r="C723" s="472" t="s">
        <v>9</v>
      </c>
      <c r="D723" s="472" t="s">
        <v>2172</v>
      </c>
      <c r="E723" s="472" t="s">
        <v>2178</v>
      </c>
      <c r="F723" s="472" t="s">
        <v>2181</v>
      </c>
      <c r="G723" s="472"/>
      <c r="H723" s="473" t="s">
        <v>1440</v>
      </c>
      <c r="J723"/>
    </row>
    <row r="724" spans="2:10" x14ac:dyDescent="0.2">
      <c r="B724" s="474" t="s">
        <v>2182</v>
      </c>
      <c r="C724" s="474" t="s">
        <v>9</v>
      </c>
      <c r="D724" s="474" t="s">
        <v>2172</v>
      </c>
      <c r="E724" s="474" t="s">
        <v>2178</v>
      </c>
      <c r="F724" s="474" t="s">
        <v>2183</v>
      </c>
      <c r="G724" s="474"/>
      <c r="H724" s="475" t="s">
        <v>391</v>
      </c>
      <c r="J724"/>
    </row>
    <row r="725" spans="2:10" x14ac:dyDescent="0.2">
      <c r="B725" s="472" t="s">
        <v>2184</v>
      </c>
      <c r="C725" s="472" t="s">
        <v>9</v>
      </c>
      <c r="D725" s="472" t="s">
        <v>2172</v>
      </c>
      <c r="E725" s="472" t="s">
        <v>2178</v>
      </c>
      <c r="F725" s="472" t="s">
        <v>2185</v>
      </c>
      <c r="G725" s="472"/>
      <c r="H725" s="473" t="s">
        <v>391</v>
      </c>
      <c r="J725"/>
    </row>
    <row r="726" spans="2:10" x14ac:dyDescent="0.2">
      <c r="B726" s="474" t="s">
        <v>2186</v>
      </c>
      <c r="C726" s="474" t="s">
        <v>9</v>
      </c>
      <c r="D726" s="474" t="s">
        <v>2172</v>
      </c>
      <c r="E726" s="474" t="s">
        <v>2178</v>
      </c>
      <c r="F726" s="474" t="s">
        <v>2187</v>
      </c>
      <c r="G726" s="474"/>
      <c r="H726" s="475" t="s">
        <v>391</v>
      </c>
      <c r="J726"/>
    </row>
    <row r="727" spans="2:10" x14ac:dyDescent="0.2">
      <c r="B727" s="472" t="s">
        <v>2188</v>
      </c>
      <c r="C727" s="472" t="s">
        <v>9</v>
      </c>
      <c r="D727" s="472" t="s">
        <v>2172</v>
      </c>
      <c r="E727" s="472" t="s">
        <v>2189</v>
      </c>
      <c r="F727" s="472" t="s">
        <v>2190</v>
      </c>
      <c r="G727" s="472"/>
      <c r="H727" s="473" t="s">
        <v>716</v>
      </c>
      <c r="J727"/>
    </row>
    <row r="728" spans="2:10" x14ac:dyDescent="0.2">
      <c r="B728" s="474" t="s">
        <v>2191</v>
      </c>
      <c r="C728" s="474" t="s">
        <v>9</v>
      </c>
      <c r="D728" s="474" t="s">
        <v>2172</v>
      </c>
      <c r="E728" s="474" t="s">
        <v>2189</v>
      </c>
      <c r="F728" s="474" t="s">
        <v>2192</v>
      </c>
      <c r="G728" s="474"/>
      <c r="H728" s="475" t="s">
        <v>716</v>
      </c>
      <c r="J728"/>
    </row>
    <row r="729" spans="2:10" x14ac:dyDescent="0.2">
      <c r="B729" s="472" t="s">
        <v>2193</v>
      </c>
      <c r="C729" s="472" t="s">
        <v>9</v>
      </c>
      <c r="D729" s="472" t="s">
        <v>2172</v>
      </c>
      <c r="E729" s="472" t="s">
        <v>2189</v>
      </c>
      <c r="F729" s="472" t="s">
        <v>2194</v>
      </c>
      <c r="G729" s="472"/>
      <c r="H729" s="473" t="s">
        <v>716</v>
      </c>
      <c r="J729"/>
    </row>
    <row r="730" spans="2:10" x14ac:dyDescent="0.2">
      <c r="B730" s="474" t="s">
        <v>2195</v>
      </c>
      <c r="C730" s="474" t="s">
        <v>9</v>
      </c>
      <c r="D730" s="474" t="s">
        <v>2172</v>
      </c>
      <c r="E730" s="474" t="s">
        <v>2189</v>
      </c>
      <c r="F730" s="474" t="s">
        <v>2038</v>
      </c>
      <c r="G730" s="474"/>
      <c r="H730" s="475" t="s">
        <v>391</v>
      </c>
      <c r="J730"/>
    </row>
    <row r="731" spans="2:10" ht="30" x14ac:dyDescent="0.2">
      <c r="B731" s="472" t="s">
        <v>2196</v>
      </c>
      <c r="C731" s="472" t="s">
        <v>9</v>
      </c>
      <c r="D731" s="472" t="s">
        <v>2172</v>
      </c>
      <c r="E731" s="472" t="s">
        <v>2197</v>
      </c>
      <c r="F731" s="472" t="s">
        <v>2198</v>
      </c>
      <c r="G731" s="472"/>
      <c r="H731" s="473" t="s">
        <v>1218</v>
      </c>
      <c r="J731"/>
    </row>
    <row r="732" spans="2:10" ht="30" x14ac:dyDescent="0.2">
      <c r="B732" s="474" t="s">
        <v>2199</v>
      </c>
      <c r="C732" s="474" t="s">
        <v>9</v>
      </c>
      <c r="D732" s="474" t="s">
        <v>2172</v>
      </c>
      <c r="E732" s="474" t="s">
        <v>2197</v>
      </c>
      <c r="F732" s="474" t="s">
        <v>2200</v>
      </c>
      <c r="G732" s="474"/>
      <c r="H732" s="475" t="s">
        <v>1208</v>
      </c>
      <c r="J732"/>
    </row>
    <row r="733" spans="2:10" ht="30" x14ac:dyDescent="0.2">
      <c r="B733" s="472" t="s">
        <v>2201</v>
      </c>
      <c r="C733" s="472" t="s">
        <v>9</v>
      </c>
      <c r="D733" s="472" t="s">
        <v>2172</v>
      </c>
      <c r="E733" s="472" t="s">
        <v>2197</v>
      </c>
      <c r="F733" s="472" t="s">
        <v>2202</v>
      </c>
      <c r="G733" s="472"/>
      <c r="H733" s="473" t="s">
        <v>1208</v>
      </c>
      <c r="J733"/>
    </row>
    <row r="734" spans="2:10" x14ac:dyDescent="0.2">
      <c r="B734" s="474" t="s">
        <v>2203</v>
      </c>
      <c r="C734" s="474" t="s">
        <v>9</v>
      </c>
      <c r="D734" s="474" t="s">
        <v>2172</v>
      </c>
      <c r="E734" s="474" t="s">
        <v>2204</v>
      </c>
      <c r="F734" s="474" t="s">
        <v>2205</v>
      </c>
      <c r="G734" s="474"/>
      <c r="H734" s="475" t="s">
        <v>391</v>
      </c>
      <c r="J734"/>
    </row>
    <row r="735" spans="2:10" x14ac:dyDescent="0.2">
      <c r="B735" s="472" t="s">
        <v>2206</v>
      </c>
      <c r="C735" s="472" t="s">
        <v>9</v>
      </c>
      <c r="D735" s="472" t="s">
        <v>2172</v>
      </c>
      <c r="E735" s="472" t="s">
        <v>2204</v>
      </c>
      <c r="F735" s="472" t="s">
        <v>2207</v>
      </c>
      <c r="G735" s="472"/>
      <c r="H735" s="473" t="s">
        <v>391</v>
      </c>
      <c r="J735"/>
    </row>
    <row r="736" spans="2:10" x14ac:dyDescent="0.2">
      <c r="B736" s="474" t="s">
        <v>2208</v>
      </c>
      <c r="C736" s="474" t="s">
        <v>9</v>
      </c>
      <c r="D736" s="474" t="s">
        <v>2172</v>
      </c>
      <c r="E736" s="474" t="s">
        <v>2209</v>
      </c>
      <c r="F736" s="474" t="s">
        <v>2210</v>
      </c>
      <c r="G736" s="474"/>
      <c r="H736" s="475" t="s">
        <v>1440</v>
      </c>
      <c r="J736"/>
    </row>
    <row r="737" spans="2:10" x14ac:dyDescent="0.2">
      <c r="B737" s="472" t="s">
        <v>2211</v>
      </c>
      <c r="C737" s="472" t="s">
        <v>9</v>
      </c>
      <c r="D737" s="472" t="s">
        <v>2172</v>
      </c>
      <c r="E737" s="472" t="s">
        <v>2209</v>
      </c>
      <c r="F737" s="472" t="s">
        <v>2212</v>
      </c>
      <c r="G737" s="472"/>
      <c r="H737" s="473" t="s">
        <v>1440</v>
      </c>
      <c r="J737"/>
    </row>
    <row r="738" spans="2:10" x14ac:dyDescent="0.2">
      <c r="B738" s="474" t="s">
        <v>2213</v>
      </c>
      <c r="C738" s="474" t="s">
        <v>9</v>
      </c>
      <c r="D738" s="474" t="s">
        <v>2172</v>
      </c>
      <c r="E738" s="474" t="s">
        <v>2209</v>
      </c>
      <c r="F738" s="474" t="s">
        <v>2214</v>
      </c>
      <c r="G738" s="474"/>
      <c r="H738" s="475" t="s">
        <v>1440</v>
      </c>
      <c r="J738"/>
    </row>
    <row r="739" spans="2:10" x14ac:dyDescent="0.2">
      <c r="B739" s="472" t="s">
        <v>2215</v>
      </c>
      <c r="C739" s="472" t="s">
        <v>9</v>
      </c>
      <c r="D739" s="472" t="s">
        <v>2172</v>
      </c>
      <c r="E739" s="472" t="s">
        <v>2209</v>
      </c>
      <c r="F739" s="472" t="s">
        <v>2216</v>
      </c>
      <c r="G739" s="472"/>
      <c r="H739" s="473" t="s">
        <v>391</v>
      </c>
      <c r="J739"/>
    </row>
    <row r="740" spans="2:10" x14ac:dyDescent="0.2">
      <c r="B740" s="474" t="s">
        <v>2217</v>
      </c>
      <c r="C740" s="474" t="s">
        <v>9</v>
      </c>
      <c r="D740" s="474" t="s">
        <v>2172</v>
      </c>
      <c r="E740" s="474" t="s">
        <v>2218</v>
      </c>
      <c r="F740" s="474" t="s">
        <v>2219</v>
      </c>
      <c r="G740" s="474"/>
      <c r="H740" s="475" t="s">
        <v>391</v>
      </c>
      <c r="J740"/>
    </row>
    <row r="741" spans="2:10" x14ac:dyDescent="0.2">
      <c r="B741" s="472" t="s">
        <v>2220</v>
      </c>
      <c r="C741" s="472" t="s">
        <v>9</v>
      </c>
      <c r="D741" s="472" t="s">
        <v>2172</v>
      </c>
      <c r="E741" s="472" t="s">
        <v>2221</v>
      </c>
      <c r="F741" s="472" t="s">
        <v>2222</v>
      </c>
      <c r="G741" s="472"/>
      <c r="H741" s="473" t="s">
        <v>391</v>
      </c>
      <c r="J741"/>
    </row>
    <row r="742" spans="2:10" x14ac:dyDescent="0.2">
      <c r="B742" s="474" t="s">
        <v>2223</v>
      </c>
      <c r="C742" s="474" t="s">
        <v>9</v>
      </c>
      <c r="D742" s="474" t="s">
        <v>2172</v>
      </c>
      <c r="E742" s="474" t="s">
        <v>2221</v>
      </c>
      <c r="F742" s="474" t="s">
        <v>2224</v>
      </c>
      <c r="G742" s="474"/>
      <c r="H742" s="475" t="s">
        <v>391</v>
      </c>
      <c r="J742"/>
    </row>
    <row r="743" spans="2:10" x14ac:dyDescent="0.2">
      <c r="B743" s="472" t="s">
        <v>2225</v>
      </c>
      <c r="C743" s="472" t="s">
        <v>9</v>
      </c>
      <c r="D743" s="472" t="s">
        <v>2172</v>
      </c>
      <c r="E743" s="472" t="s">
        <v>2221</v>
      </c>
      <c r="F743" s="472" t="s">
        <v>2226</v>
      </c>
      <c r="G743" s="472"/>
      <c r="H743" s="473" t="s">
        <v>391</v>
      </c>
      <c r="J743"/>
    </row>
    <row r="744" spans="2:10" x14ac:dyDescent="0.2">
      <c r="B744" s="474" t="s">
        <v>2227</v>
      </c>
      <c r="C744" s="474" t="s">
        <v>9</v>
      </c>
      <c r="D744" s="474" t="s">
        <v>2172</v>
      </c>
      <c r="E744" s="474" t="s">
        <v>2221</v>
      </c>
      <c r="F744" s="474" t="s">
        <v>2228</v>
      </c>
      <c r="G744" s="474"/>
      <c r="H744" s="475" t="s">
        <v>391</v>
      </c>
      <c r="J744"/>
    </row>
    <row r="745" spans="2:10" ht="30" x14ac:dyDescent="0.2">
      <c r="B745" s="472" t="s">
        <v>2229</v>
      </c>
      <c r="C745" s="472" t="s">
        <v>9</v>
      </c>
      <c r="D745" s="472" t="s">
        <v>2172</v>
      </c>
      <c r="E745" s="472" t="s">
        <v>2230</v>
      </c>
      <c r="F745" s="472" t="s">
        <v>2231</v>
      </c>
      <c r="G745" s="472"/>
      <c r="H745" s="473" t="s">
        <v>391</v>
      </c>
      <c r="J745"/>
    </row>
    <row r="746" spans="2:10" ht="30" x14ac:dyDescent="0.2">
      <c r="B746" s="474" t="s">
        <v>2232</v>
      </c>
      <c r="C746" s="474" t="s">
        <v>9</v>
      </c>
      <c r="D746" s="474" t="s">
        <v>2172</v>
      </c>
      <c r="E746" s="474" t="s">
        <v>2230</v>
      </c>
      <c r="F746" s="474" t="s">
        <v>2233</v>
      </c>
      <c r="G746" s="474"/>
      <c r="H746" s="475" t="s">
        <v>391</v>
      </c>
      <c r="J746"/>
    </row>
    <row r="747" spans="2:10" ht="30" x14ac:dyDescent="0.2">
      <c r="B747" s="472" t="s">
        <v>2234</v>
      </c>
      <c r="C747" s="472" t="s">
        <v>9</v>
      </c>
      <c r="D747" s="472" t="s">
        <v>2172</v>
      </c>
      <c r="E747" s="472" t="s">
        <v>2230</v>
      </c>
      <c r="F747" s="472" t="s">
        <v>2235</v>
      </c>
      <c r="G747" s="472"/>
      <c r="H747" s="473" t="s">
        <v>391</v>
      </c>
      <c r="J747"/>
    </row>
    <row r="748" spans="2:10" ht="30" x14ac:dyDescent="0.2">
      <c r="B748" s="474" t="s">
        <v>2236</v>
      </c>
      <c r="C748" s="474" t="s">
        <v>9</v>
      </c>
      <c r="D748" s="474" t="s">
        <v>2172</v>
      </c>
      <c r="E748" s="474" t="s">
        <v>2237</v>
      </c>
      <c r="F748" s="474" t="s">
        <v>2238</v>
      </c>
      <c r="G748" s="474"/>
      <c r="H748" s="475" t="s">
        <v>391</v>
      </c>
      <c r="J748"/>
    </row>
    <row r="749" spans="2:10" ht="30" x14ac:dyDescent="0.2">
      <c r="B749" s="472" t="s">
        <v>2239</v>
      </c>
      <c r="C749" s="472" t="s">
        <v>9</v>
      </c>
      <c r="D749" s="472" t="s">
        <v>2172</v>
      </c>
      <c r="E749" s="472" t="s">
        <v>2237</v>
      </c>
      <c r="F749" s="472" t="s">
        <v>2240</v>
      </c>
      <c r="G749" s="472"/>
      <c r="H749" s="473" t="s">
        <v>391</v>
      </c>
      <c r="J749"/>
    </row>
    <row r="750" spans="2:10" ht="30" x14ac:dyDescent="0.2">
      <c r="B750" s="474" t="s">
        <v>2241</v>
      </c>
      <c r="C750" s="474" t="s">
        <v>9</v>
      </c>
      <c r="D750" s="474" t="s">
        <v>2172</v>
      </c>
      <c r="E750" s="474" t="s">
        <v>2237</v>
      </c>
      <c r="F750" s="474" t="s">
        <v>2242</v>
      </c>
      <c r="G750" s="474"/>
      <c r="H750" s="475" t="s">
        <v>391</v>
      </c>
      <c r="J750"/>
    </row>
    <row r="751" spans="2:10" x14ac:dyDescent="0.2">
      <c r="B751" s="472" t="s">
        <v>2243</v>
      </c>
      <c r="C751" s="472" t="s">
        <v>9</v>
      </c>
      <c r="D751" s="472" t="s">
        <v>2172</v>
      </c>
      <c r="E751" s="472" t="s">
        <v>2244</v>
      </c>
      <c r="F751" s="472" t="s">
        <v>2245</v>
      </c>
      <c r="G751" s="472"/>
      <c r="H751" s="473" t="s">
        <v>391</v>
      </c>
      <c r="J751"/>
    </row>
    <row r="752" spans="2:10" x14ac:dyDescent="0.2">
      <c r="B752" s="474" t="s">
        <v>2246</v>
      </c>
      <c r="C752" s="474" t="s">
        <v>9</v>
      </c>
      <c r="D752" s="474" t="s">
        <v>2172</v>
      </c>
      <c r="E752" s="474" t="s">
        <v>2244</v>
      </c>
      <c r="F752" s="474" t="s">
        <v>2247</v>
      </c>
      <c r="G752" s="474"/>
      <c r="H752" s="475" t="s">
        <v>391</v>
      </c>
      <c r="J752"/>
    </row>
    <row r="753" spans="2:10" x14ac:dyDescent="0.2">
      <c r="B753" s="472" t="s">
        <v>2248</v>
      </c>
      <c r="C753" s="472" t="s">
        <v>9</v>
      </c>
      <c r="D753" s="472" t="s">
        <v>2172</v>
      </c>
      <c r="E753" s="472" t="s">
        <v>2244</v>
      </c>
      <c r="F753" s="472" t="s">
        <v>2249</v>
      </c>
      <c r="G753" s="472"/>
      <c r="H753" s="473" t="s">
        <v>391</v>
      </c>
      <c r="J753"/>
    </row>
    <row r="754" spans="2:10" x14ac:dyDescent="0.2">
      <c r="B754" s="474" t="s">
        <v>2250</v>
      </c>
      <c r="C754" s="474" t="s">
        <v>9</v>
      </c>
      <c r="D754" s="474" t="s">
        <v>2172</v>
      </c>
      <c r="E754" s="474" t="s">
        <v>2244</v>
      </c>
      <c r="F754" s="474" t="s">
        <v>2251</v>
      </c>
      <c r="G754" s="474"/>
      <c r="H754" s="475" t="s">
        <v>391</v>
      </c>
      <c r="J754"/>
    </row>
    <row r="755" spans="2:10" x14ac:dyDescent="0.2">
      <c r="B755" s="472" t="s">
        <v>2252</v>
      </c>
      <c r="C755" s="472" t="s">
        <v>9</v>
      </c>
      <c r="D755" s="472" t="s">
        <v>2172</v>
      </c>
      <c r="E755" s="472" t="s">
        <v>2253</v>
      </c>
      <c r="F755" s="472" t="s">
        <v>2254</v>
      </c>
      <c r="G755" s="472"/>
      <c r="H755" s="473" t="s">
        <v>391</v>
      </c>
      <c r="J755"/>
    </row>
    <row r="756" spans="2:10" x14ac:dyDescent="0.2">
      <c r="B756" s="474" t="s">
        <v>2255</v>
      </c>
      <c r="C756" s="474" t="s">
        <v>9</v>
      </c>
      <c r="D756" s="474" t="s">
        <v>2172</v>
      </c>
      <c r="E756" s="474" t="s">
        <v>2253</v>
      </c>
      <c r="F756" s="474" t="s">
        <v>2256</v>
      </c>
      <c r="G756" s="474"/>
      <c r="H756" s="475" t="s">
        <v>716</v>
      </c>
      <c r="J756"/>
    </row>
    <row r="757" spans="2:10" x14ac:dyDescent="0.2">
      <c r="B757" s="472" t="s">
        <v>2257</v>
      </c>
      <c r="C757" s="472" t="s">
        <v>9</v>
      </c>
      <c r="D757" s="472" t="s">
        <v>2172</v>
      </c>
      <c r="E757" s="472" t="s">
        <v>2253</v>
      </c>
      <c r="F757" s="472" t="s">
        <v>2258</v>
      </c>
      <c r="G757" s="472"/>
      <c r="H757" s="473" t="s">
        <v>716</v>
      </c>
      <c r="J757"/>
    </row>
    <row r="758" spans="2:10" x14ac:dyDescent="0.2">
      <c r="B758" s="474" t="s">
        <v>2259</v>
      </c>
      <c r="C758" s="474" t="s">
        <v>9</v>
      </c>
      <c r="D758" s="474" t="s">
        <v>2172</v>
      </c>
      <c r="E758" s="474" t="s">
        <v>2253</v>
      </c>
      <c r="F758" s="474" t="s">
        <v>2260</v>
      </c>
      <c r="G758" s="474"/>
      <c r="H758" s="475" t="s">
        <v>716</v>
      </c>
      <c r="J758"/>
    </row>
    <row r="759" spans="2:10" x14ac:dyDescent="0.2">
      <c r="B759" s="472" t="s">
        <v>2261</v>
      </c>
      <c r="C759" s="472" t="s">
        <v>9</v>
      </c>
      <c r="D759" s="472" t="s">
        <v>2172</v>
      </c>
      <c r="E759" s="472" t="s">
        <v>2262</v>
      </c>
      <c r="F759" s="472" t="s">
        <v>2263</v>
      </c>
      <c r="G759" s="472"/>
      <c r="H759" s="473" t="s">
        <v>391</v>
      </c>
      <c r="J759"/>
    </row>
    <row r="760" spans="2:10" x14ac:dyDescent="0.2">
      <c r="B760" s="474" t="s">
        <v>2264</v>
      </c>
      <c r="C760" s="474" t="s">
        <v>9</v>
      </c>
      <c r="D760" s="474" t="s">
        <v>2172</v>
      </c>
      <c r="E760" s="474" t="s">
        <v>2265</v>
      </c>
      <c r="F760" s="474" t="s">
        <v>2266</v>
      </c>
      <c r="G760" s="474"/>
      <c r="H760" s="475" t="s">
        <v>391</v>
      </c>
      <c r="J760"/>
    </row>
    <row r="761" spans="2:10" x14ac:dyDescent="0.2">
      <c r="B761" s="472" t="s">
        <v>2267</v>
      </c>
      <c r="C761" s="472" t="s">
        <v>9</v>
      </c>
      <c r="D761" s="472" t="s">
        <v>2172</v>
      </c>
      <c r="E761" s="472" t="s">
        <v>2265</v>
      </c>
      <c r="F761" s="472" t="s">
        <v>2268</v>
      </c>
      <c r="G761" s="472"/>
      <c r="H761" s="473" t="s">
        <v>391</v>
      </c>
      <c r="J761"/>
    </row>
    <row r="762" spans="2:10" x14ac:dyDescent="0.2">
      <c r="B762" s="474" t="s">
        <v>2269</v>
      </c>
      <c r="C762" s="474" t="s">
        <v>9</v>
      </c>
      <c r="D762" s="474" t="s">
        <v>2172</v>
      </c>
      <c r="E762" s="474" t="s">
        <v>2265</v>
      </c>
      <c r="F762" s="474" t="s">
        <v>2270</v>
      </c>
      <c r="G762" s="474"/>
      <c r="H762" s="475" t="s">
        <v>391</v>
      </c>
      <c r="J762"/>
    </row>
    <row r="763" spans="2:10" x14ac:dyDescent="0.2">
      <c r="B763" s="472" t="s">
        <v>2271</v>
      </c>
      <c r="C763" s="472" t="s">
        <v>9</v>
      </c>
      <c r="D763" s="472" t="s">
        <v>2172</v>
      </c>
      <c r="E763" s="472" t="s">
        <v>2272</v>
      </c>
      <c r="F763" s="472" t="s">
        <v>2273</v>
      </c>
      <c r="G763" s="472"/>
      <c r="H763" s="473" t="s">
        <v>391</v>
      </c>
      <c r="J763"/>
    </row>
    <row r="764" spans="2:10" x14ac:dyDescent="0.2">
      <c r="B764" s="474" t="s">
        <v>2274</v>
      </c>
      <c r="C764" s="474" t="s">
        <v>9</v>
      </c>
      <c r="D764" s="474" t="s">
        <v>2172</v>
      </c>
      <c r="E764" s="474" t="s">
        <v>2272</v>
      </c>
      <c r="F764" s="474" t="s">
        <v>2275</v>
      </c>
      <c r="G764" s="474"/>
      <c r="H764" s="475" t="s">
        <v>391</v>
      </c>
      <c r="J764"/>
    </row>
    <row r="765" spans="2:10" x14ac:dyDescent="0.2">
      <c r="B765" s="472" t="s">
        <v>2276</v>
      </c>
      <c r="C765" s="472" t="s">
        <v>9</v>
      </c>
      <c r="D765" s="472" t="s">
        <v>2172</v>
      </c>
      <c r="E765" s="472" t="s">
        <v>2272</v>
      </c>
      <c r="F765" s="472" t="s">
        <v>2277</v>
      </c>
      <c r="G765" s="472"/>
      <c r="H765" s="473" t="s">
        <v>391</v>
      </c>
      <c r="J765"/>
    </row>
    <row r="766" spans="2:10" x14ac:dyDescent="0.2">
      <c r="B766" s="474" t="s">
        <v>2278</v>
      </c>
      <c r="C766" s="474" t="s">
        <v>9</v>
      </c>
      <c r="D766" s="474" t="s">
        <v>2279</v>
      </c>
      <c r="E766" s="474" t="s">
        <v>2280</v>
      </c>
      <c r="F766" s="474" t="s">
        <v>2281</v>
      </c>
      <c r="G766" s="474"/>
      <c r="H766" s="475" t="s">
        <v>2282</v>
      </c>
      <c r="J766"/>
    </row>
    <row r="767" spans="2:10" ht="30" x14ac:dyDescent="0.2">
      <c r="B767" s="472" t="s">
        <v>2283</v>
      </c>
      <c r="C767" s="472" t="s">
        <v>9</v>
      </c>
      <c r="D767" s="472" t="s">
        <v>2279</v>
      </c>
      <c r="E767" s="472" t="s">
        <v>2284</v>
      </c>
      <c r="F767" s="472" t="s">
        <v>2285</v>
      </c>
      <c r="G767" s="472"/>
      <c r="H767" s="473" t="s">
        <v>1218</v>
      </c>
      <c r="J767"/>
    </row>
    <row r="768" spans="2:10" ht="30" x14ac:dyDescent="0.2">
      <c r="B768" s="474" t="s">
        <v>2286</v>
      </c>
      <c r="C768" s="474" t="s">
        <v>9</v>
      </c>
      <c r="D768" s="474" t="s">
        <v>2279</v>
      </c>
      <c r="E768" s="474" t="s">
        <v>2284</v>
      </c>
      <c r="F768" s="474" t="s">
        <v>2287</v>
      </c>
      <c r="G768" s="474"/>
      <c r="H768" s="475" t="s">
        <v>1218</v>
      </c>
      <c r="J768"/>
    </row>
    <row r="769" spans="2:10" ht="30" x14ac:dyDescent="0.2">
      <c r="B769" s="472" t="s">
        <v>2288</v>
      </c>
      <c r="C769" s="472" t="s">
        <v>9</v>
      </c>
      <c r="D769" s="472" t="s">
        <v>2279</v>
      </c>
      <c r="E769" s="472" t="s">
        <v>2284</v>
      </c>
      <c r="F769" s="472" t="s">
        <v>2289</v>
      </c>
      <c r="G769" s="472"/>
      <c r="H769" s="473" t="s">
        <v>1218</v>
      </c>
      <c r="J769"/>
    </row>
    <row r="770" spans="2:10" ht="30" x14ac:dyDescent="0.2">
      <c r="B770" s="474" t="s">
        <v>2290</v>
      </c>
      <c r="C770" s="474" t="s">
        <v>9</v>
      </c>
      <c r="D770" s="474" t="s">
        <v>2279</v>
      </c>
      <c r="E770" s="474" t="s">
        <v>2284</v>
      </c>
      <c r="F770" s="474" t="s">
        <v>2291</v>
      </c>
      <c r="G770" s="474"/>
      <c r="H770" s="475" t="s">
        <v>1218</v>
      </c>
      <c r="J770"/>
    </row>
    <row r="771" spans="2:10" ht="30" x14ac:dyDescent="0.2">
      <c r="B771" s="472" t="s">
        <v>2292</v>
      </c>
      <c r="C771" s="472" t="s">
        <v>9</v>
      </c>
      <c r="D771" s="472" t="s">
        <v>2279</v>
      </c>
      <c r="E771" s="472" t="s">
        <v>2284</v>
      </c>
      <c r="F771" s="472" t="s">
        <v>2293</v>
      </c>
      <c r="G771" s="472"/>
      <c r="H771" s="473" t="s">
        <v>1218</v>
      </c>
      <c r="J771"/>
    </row>
    <row r="772" spans="2:10" ht="30" x14ac:dyDescent="0.2">
      <c r="B772" s="474" t="s">
        <v>2294</v>
      </c>
      <c r="C772" s="474" t="s">
        <v>9</v>
      </c>
      <c r="D772" s="474" t="s">
        <v>2279</v>
      </c>
      <c r="E772" s="474" t="s">
        <v>2295</v>
      </c>
      <c r="F772" s="474" t="s">
        <v>2296</v>
      </c>
      <c r="G772" s="474"/>
      <c r="H772" s="475" t="s">
        <v>1218</v>
      </c>
      <c r="J772"/>
    </row>
    <row r="773" spans="2:10" ht="30" x14ac:dyDescent="0.2">
      <c r="B773" s="472" t="s">
        <v>2297</v>
      </c>
      <c r="C773" s="472" t="s">
        <v>9</v>
      </c>
      <c r="D773" s="472" t="s">
        <v>2279</v>
      </c>
      <c r="E773" s="472" t="s">
        <v>2295</v>
      </c>
      <c r="F773" s="472" t="s">
        <v>2298</v>
      </c>
      <c r="G773" s="472"/>
      <c r="H773" s="473" t="s">
        <v>1218</v>
      </c>
      <c r="J773"/>
    </row>
    <row r="774" spans="2:10" ht="30" x14ac:dyDescent="0.2">
      <c r="B774" s="474" t="s">
        <v>2299</v>
      </c>
      <c r="C774" s="474" t="s">
        <v>9</v>
      </c>
      <c r="D774" s="474" t="s">
        <v>2279</v>
      </c>
      <c r="E774" s="474" t="s">
        <v>2295</v>
      </c>
      <c r="F774" s="474" t="s">
        <v>2300</v>
      </c>
      <c r="G774" s="474"/>
      <c r="H774" s="475" t="s">
        <v>1218</v>
      </c>
      <c r="J774"/>
    </row>
    <row r="775" spans="2:10" ht="30" x14ac:dyDescent="0.2">
      <c r="B775" s="472" t="s">
        <v>2301</v>
      </c>
      <c r="C775" s="472" t="s">
        <v>9</v>
      </c>
      <c r="D775" s="472" t="s">
        <v>2279</v>
      </c>
      <c r="E775" s="472" t="s">
        <v>2302</v>
      </c>
      <c r="F775" s="472" t="s">
        <v>2303</v>
      </c>
      <c r="G775" s="472"/>
      <c r="H775" s="473" t="s">
        <v>1359</v>
      </c>
      <c r="J775"/>
    </row>
    <row r="776" spans="2:10" ht="30" x14ac:dyDescent="0.2">
      <c r="B776" s="474" t="s">
        <v>2304</v>
      </c>
      <c r="C776" s="474" t="s">
        <v>9</v>
      </c>
      <c r="D776" s="474" t="s">
        <v>2279</v>
      </c>
      <c r="E776" s="474" t="s">
        <v>2302</v>
      </c>
      <c r="F776" s="474" t="s">
        <v>2305</v>
      </c>
      <c r="G776" s="474"/>
      <c r="H776" s="475" t="s">
        <v>1440</v>
      </c>
      <c r="J776"/>
    </row>
    <row r="777" spans="2:10" ht="30" x14ac:dyDescent="0.2">
      <c r="B777" s="472" t="s">
        <v>2306</v>
      </c>
      <c r="C777" s="472" t="s">
        <v>9</v>
      </c>
      <c r="D777" s="472" t="s">
        <v>2279</v>
      </c>
      <c r="E777" s="472" t="s">
        <v>2302</v>
      </c>
      <c r="F777" s="472" t="s">
        <v>2307</v>
      </c>
      <c r="G777" s="472"/>
      <c r="H777" s="473" t="s">
        <v>1440</v>
      </c>
      <c r="J777"/>
    </row>
    <row r="778" spans="2:10" ht="30" x14ac:dyDescent="0.2">
      <c r="B778" s="474" t="s">
        <v>2308</v>
      </c>
      <c r="C778" s="474" t="s">
        <v>9</v>
      </c>
      <c r="D778" s="474" t="s">
        <v>2279</v>
      </c>
      <c r="E778" s="474" t="s">
        <v>2302</v>
      </c>
      <c r="F778" s="474" t="s">
        <v>2309</v>
      </c>
      <c r="G778" s="474"/>
      <c r="H778" s="475" t="s">
        <v>1218</v>
      </c>
      <c r="J778"/>
    </row>
    <row r="779" spans="2:10" ht="30" x14ac:dyDescent="0.2">
      <c r="B779" s="472" t="s">
        <v>2310</v>
      </c>
      <c r="C779" s="472" t="s">
        <v>9</v>
      </c>
      <c r="D779" s="472" t="s">
        <v>2279</v>
      </c>
      <c r="E779" s="472" t="s">
        <v>2311</v>
      </c>
      <c r="F779" s="472" t="s">
        <v>2312</v>
      </c>
      <c r="G779" s="472"/>
      <c r="H779" s="473" t="s">
        <v>1208</v>
      </c>
      <c r="J779"/>
    </row>
    <row r="780" spans="2:10" ht="30" x14ac:dyDescent="0.2">
      <c r="B780" s="474" t="s">
        <v>2313</v>
      </c>
      <c r="C780" s="474" t="s">
        <v>9</v>
      </c>
      <c r="D780" s="474" t="s">
        <v>2279</v>
      </c>
      <c r="E780" s="474" t="s">
        <v>2311</v>
      </c>
      <c r="F780" s="474" t="s">
        <v>2314</v>
      </c>
      <c r="G780" s="474"/>
      <c r="H780" s="475" t="s">
        <v>1208</v>
      </c>
      <c r="J780"/>
    </row>
    <row r="781" spans="2:10" ht="30" x14ac:dyDescent="0.2">
      <c r="B781" s="472" t="s">
        <v>2315</v>
      </c>
      <c r="C781" s="472" t="s">
        <v>9</v>
      </c>
      <c r="D781" s="472" t="s">
        <v>2279</v>
      </c>
      <c r="E781" s="472" t="s">
        <v>2311</v>
      </c>
      <c r="F781" s="472" t="s">
        <v>2316</v>
      </c>
      <c r="G781" s="472"/>
      <c r="H781" s="473" t="s">
        <v>1208</v>
      </c>
      <c r="J781"/>
    </row>
    <row r="782" spans="2:10" ht="30" x14ac:dyDescent="0.2">
      <c r="B782" s="474" t="s">
        <v>2317</v>
      </c>
      <c r="C782" s="474" t="s">
        <v>9</v>
      </c>
      <c r="D782" s="474" t="s">
        <v>2279</v>
      </c>
      <c r="E782" s="474" t="s">
        <v>2311</v>
      </c>
      <c r="F782" s="474" t="s">
        <v>2318</v>
      </c>
      <c r="G782" s="474"/>
      <c r="H782" s="475" t="s">
        <v>1208</v>
      </c>
      <c r="J782"/>
    </row>
    <row r="783" spans="2:10" ht="30" x14ac:dyDescent="0.2">
      <c r="B783" s="472" t="s">
        <v>2319</v>
      </c>
      <c r="C783" s="472" t="s">
        <v>9</v>
      </c>
      <c r="D783" s="472" t="s">
        <v>2279</v>
      </c>
      <c r="E783" s="472" t="s">
        <v>2311</v>
      </c>
      <c r="F783" s="472" t="s">
        <v>2320</v>
      </c>
      <c r="G783" s="472"/>
      <c r="H783" s="473" t="s">
        <v>1208</v>
      </c>
      <c r="J783"/>
    </row>
    <row r="784" spans="2:10" ht="30" x14ac:dyDescent="0.2">
      <c r="B784" s="474" t="s">
        <v>2321</v>
      </c>
      <c r="C784" s="474" t="s">
        <v>9</v>
      </c>
      <c r="D784" s="474" t="s">
        <v>2279</v>
      </c>
      <c r="E784" s="474" t="s">
        <v>2311</v>
      </c>
      <c r="F784" s="474" t="s">
        <v>2322</v>
      </c>
      <c r="G784" s="474"/>
      <c r="H784" s="475" t="s">
        <v>391</v>
      </c>
      <c r="J784"/>
    </row>
    <row r="785" spans="2:10" ht="30" x14ac:dyDescent="0.2">
      <c r="B785" s="472" t="s">
        <v>2323</v>
      </c>
      <c r="C785" s="472" t="s">
        <v>9</v>
      </c>
      <c r="D785" s="472" t="s">
        <v>2279</v>
      </c>
      <c r="E785" s="472" t="s">
        <v>2324</v>
      </c>
      <c r="F785" s="472" t="s">
        <v>2325</v>
      </c>
      <c r="G785" s="472"/>
      <c r="H785" s="473" t="s">
        <v>1218</v>
      </c>
      <c r="J785"/>
    </row>
    <row r="786" spans="2:10" ht="30" x14ac:dyDescent="0.2">
      <c r="B786" s="474" t="s">
        <v>2326</v>
      </c>
      <c r="C786" s="474" t="s">
        <v>9</v>
      </c>
      <c r="D786" s="474" t="s">
        <v>2279</v>
      </c>
      <c r="E786" s="474" t="s">
        <v>2324</v>
      </c>
      <c r="F786" s="474" t="s">
        <v>2327</v>
      </c>
      <c r="G786" s="474"/>
      <c r="H786" s="475" t="s">
        <v>1208</v>
      </c>
      <c r="J786"/>
    </row>
    <row r="787" spans="2:10" ht="30" x14ac:dyDescent="0.2">
      <c r="B787" s="472" t="s">
        <v>2328</v>
      </c>
      <c r="C787" s="472" t="s">
        <v>9</v>
      </c>
      <c r="D787" s="472" t="s">
        <v>2279</v>
      </c>
      <c r="E787" s="472" t="s">
        <v>2324</v>
      </c>
      <c r="F787" s="472" t="s">
        <v>2329</v>
      </c>
      <c r="G787" s="472"/>
      <c r="H787" s="473" t="s">
        <v>1208</v>
      </c>
      <c r="J787"/>
    </row>
    <row r="788" spans="2:10" ht="30" x14ac:dyDescent="0.2">
      <c r="B788" s="474" t="s">
        <v>2330</v>
      </c>
      <c r="C788" s="474" t="s">
        <v>9</v>
      </c>
      <c r="D788" s="474" t="s">
        <v>2279</v>
      </c>
      <c r="E788" s="474" t="s">
        <v>2324</v>
      </c>
      <c r="F788" s="474" t="s">
        <v>2331</v>
      </c>
      <c r="G788" s="474"/>
      <c r="H788" s="475" t="s">
        <v>1208</v>
      </c>
      <c r="J788"/>
    </row>
    <row r="789" spans="2:10" ht="30" x14ac:dyDescent="0.2">
      <c r="B789" s="472" t="s">
        <v>2332</v>
      </c>
      <c r="C789" s="472" t="s">
        <v>9</v>
      </c>
      <c r="D789" s="472" t="s">
        <v>2279</v>
      </c>
      <c r="E789" s="472" t="s">
        <v>2324</v>
      </c>
      <c r="F789" s="472" t="s">
        <v>2333</v>
      </c>
      <c r="G789" s="472"/>
      <c r="H789" s="473" t="s">
        <v>1208</v>
      </c>
      <c r="J789"/>
    </row>
    <row r="790" spans="2:10" ht="30" x14ac:dyDescent="0.2">
      <c r="B790" s="474" t="s">
        <v>2334</v>
      </c>
      <c r="C790" s="474" t="s">
        <v>9</v>
      </c>
      <c r="D790" s="474" t="s">
        <v>2279</v>
      </c>
      <c r="E790" s="474" t="s">
        <v>2324</v>
      </c>
      <c r="F790" s="474" t="s">
        <v>2335</v>
      </c>
      <c r="G790" s="474"/>
      <c r="H790" s="475" t="s">
        <v>1208</v>
      </c>
      <c r="J790"/>
    </row>
    <row r="791" spans="2:10" x14ac:dyDescent="0.2">
      <c r="B791" s="472" t="s">
        <v>2336</v>
      </c>
      <c r="C791" s="472" t="s">
        <v>9</v>
      </c>
      <c r="D791" s="472" t="s">
        <v>2279</v>
      </c>
      <c r="E791" s="472" t="s">
        <v>2337</v>
      </c>
      <c r="F791" s="472" t="s">
        <v>2338</v>
      </c>
      <c r="G791" s="472"/>
      <c r="H791" s="473" t="s">
        <v>1208</v>
      </c>
      <c r="J791"/>
    </row>
    <row r="792" spans="2:10" x14ac:dyDescent="0.2">
      <c r="B792" s="474" t="s">
        <v>2339</v>
      </c>
      <c r="C792" s="474" t="s">
        <v>9</v>
      </c>
      <c r="D792" s="474" t="s">
        <v>2279</v>
      </c>
      <c r="E792" s="474" t="s">
        <v>2337</v>
      </c>
      <c r="F792" s="474" t="s">
        <v>2340</v>
      </c>
      <c r="G792" s="474"/>
      <c r="H792" s="475" t="s">
        <v>391</v>
      </c>
      <c r="J792"/>
    </row>
    <row r="793" spans="2:10" ht="30" x14ac:dyDescent="0.2">
      <c r="B793" s="472" t="s">
        <v>2341</v>
      </c>
      <c r="C793" s="472" t="s">
        <v>9</v>
      </c>
      <c r="D793" s="472" t="s">
        <v>2279</v>
      </c>
      <c r="E793" s="472" t="s">
        <v>2337</v>
      </c>
      <c r="F793" s="472" t="s">
        <v>2342</v>
      </c>
      <c r="G793" s="472"/>
      <c r="H793" s="473" t="s">
        <v>1208</v>
      </c>
      <c r="J793"/>
    </row>
    <row r="794" spans="2:10" ht="45" x14ac:dyDescent="0.2">
      <c r="B794" s="474" t="s">
        <v>2343</v>
      </c>
      <c r="C794" s="474" t="s">
        <v>9</v>
      </c>
      <c r="D794" s="474" t="s">
        <v>2279</v>
      </c>
      <c r="E794" s="474" t="s">
        <v>2337</v>
      </c>
      <c r="F794" s="474" t="s">
        <v>2344</v>
      </c>
      <c r="G794" s="474"/>
      <c r="H794" s="475" t="s">
        <v>1208</v>
      </c>
      <c r="J794"/>
    </row>
    <row r="795" spans="2:10" ht="30" x14ac:dyDescent="0.2">
      <c r="B795" s="472" t="s">
        <v>2345</v>
      </c>
      <c r="C795" s="472" t="s">
        <v>9</v>
      </c>
      <c r="D795" s="472" t="s">
        <v>2279</v>
      </c>
      <c r="E795" s="472" t="s">
        <v>2337</v>
      </c>
      <c r="F795" s="472" t="s">
        <v>2346</v>
      </c>
      <c r="G795" s="472"/>
      <c r="H795" s="473" t="s">
        <v>1218</v>
      </c>
      <c r="J795"/>
    </row>
    <row r="796" spans="2:10" ht="30" x14ac:dyDescent="0.2">
      <c r="B796" s="474" t="s">
        <v>2347</v>
      </c>
      <c r="C796" s="474" t="s">
        <v>9</v>
      </c>
      <c r="D796" s="474" t="s">
        <v>2279</v>
      </c>
      <c r="E796" s="474" t="s">
        <v>2337</v>
      </c>
      <c r="F796" s="474" t="s">
        <v>2348</v>
      </c>
      <c r="G796" s="474"/>
      <c r="H796" s="475" t="s">
        <v>391</v>
      </c>
      <c r="J796"/>
    </row>
    <row r="797" spans="2:10" x14ac:dyDescent="0.2">
      <c r="B797" s="472" t="s">
        <v>2349</v>
      </c>
      <c r="C797" s="472" t="s">
        <v>9</v>
      </c>
      <c r="D797" s="472" t="s">
        <v>2291</v>
      </c>
      <c r="E797" s="472" t="s">
        <v>2291</v>
      </c>
      <c r="F797" s="472" t="s">
        <v>2350</v>
      </c>
      <c r="G797" s="472"/>
      <c r="H797" s="473" t="s">
        <v>1208</v>
      </c>
      <c r="J797"/>
    </row>
    <row r="798" spans="2:10" x14ac:dyDescent="0.2">
      <c r="B798" s="474" t="s">
        <v>2351</v>
      </c>
      <c r="C798" s="474" t="s">
        <v>9</v>
      </c>
      <c r="D798" s="474" t="s">
        <v>2291</v>
      </c>
      <c r="E798" s="474" t="s">
        <v>2291</v>
      </c>
      <c r="F798" s="474" t="s">
        <v>2352</v>
      </c>
      <c r="G798" s="474"/>
      <c r="H798" s="475" t="s">
        <v>1218</v>
      </c>
      <c r="J798"/>
    </row>
    <row r="799" spans="2:10" x14ac:dyDescent="0.2">
      <c r="B799" s="472" t="s">
        <v>2353</v>
      </c>
      <c r="C799" s="472" t="s">
        <v>9</v>
      </c>
      <c r="D799" s="472" t="s">
        <v>2291</v>
      </c>
      <c r="E799" s="472" t="s">
        <v>2291</v>
      </c>
      <c r="F799" s="472" t="s">
        <v>2354</v>
      </c>
      <c r="G799" s="472"/>
      <c r="H799" s="473" t="s">
        <v>1218</v>
      </c>
      <c r="J799"/>
    </row>
    <row r="800" spans="2:10" x14ac:dyDescent="0.2">
      <c r="B800" s="474" t="s">
        <v>2355</v>
      </c>
      <c r="C800" s="474" t="s">
        <v>9</v>
      </c>
      <c r="D800" s="474" t="s">
        <v>2291</v>
      </c>
      <c r="E800" s="474" t="s">
        <v>2291</v>
      </c>
      <c r="F800" s="474" t="s">
        <v>2356</v>
      </c>
      <c r="G800" s="474"/>
      <c r="H800" s="475" t="s">
        <v>1218</v>
      </c>
      <c r="J800"/>
    </row>
    <row r="801" spans="2:10" x14ac:dyDescent="0.2">
      <c r="B801" s="472" t="s">
        <v>2357</v>
      </c>
      <c r="C801" s="472" t="s">
        <v>9</v>
      </c>
      <c r="D801" s="472" t="s">
        <v>2291</v>
      </c>
      <c r="E801" s="472" t="s">
        <v>2291</v>
      </c>
      <c r="F801" s="472" t="s">
        <v>2358</v>
      </c>
      <c r="G801" s="472"/>
      <c r="H801" s="473" t="s">
        <v>1218</v>
      </c>
      <c r="J801"/>
    </row>
    <row r="802" spans="2:10" x14ac:dyDescent="0.2">
      <c r="B802" s="474" t="s">
        <v>2359</v>
      </c>
      <c r="C802" s="474" t="s">
        <v>9</v>
      </c>
      <c r="D802" s="474" t="s">
        <v>2291</v>
      </c>
      <c r="E802" s="474" t="s">
        <v>2291</v>
      </c>
      <c r="F802" s="474" t="s">
        <v>2360</v>
      </c>
      <c r="G802" s="474"/>
      <c r="H802" s="475" t="s">
        <v>1218</v>
      </c>
      <c r="J802"/>
    </row>
    <row r="803" spans="2:10" x14ac:dyDescent="0.2">
      <c r="B803" s="472" t="s">
        <v>2361</v>
      </c>
      <c r="C803" s="472" t="s">
        <v>9</v>
      </c>
      <c r="D803" s="472" t="s">
        <v>2291</v>
      </c>
      <c r="E803" s="472" t="s">
        <v>2291</v>
      </c>
      <c r="F803" s="472" t="s">
        <v>2362</v>
      </c>
      <c r="G803" s="472"/>
      <c r="H803" s="473" t="s">
        <v>1218</v>
      </c>
      <c r="J803"/>
    </row>
    <row r="804" spans="2:10" x14ac:dyDescent="0.2">
      <c r="B804" s="474" t="s">
        <v>2363</v>
      </c>
      <c r="C804" s="474" t="s">
        <v>9</v>
      </c>
      <c r="D804" s="474" t="s">
        <v>2291</v>
      </c>
      <c r="E804" s="474" t="s">
        <v>2291</v>
      </c>
      <c r="F804" s="474" t="s">
        <v>2364</v>
      </c>
      <c r="G804" s="474"/>
      <c r="H804" s="475" t="s">
        <v>1218</v>
      </c>
      <c r="J804"/>
    </row>
    <row r="805" spans="2:10" x14ac:dyDescent="0.2">
      <c r="B805" s="472" t="s">
        <v>2365</v>
      </c>
      <c r="C805" s="472" t="s">
        <v>9</v>
      </c>
      <c r="D805" s="472" t="s">
        <v>2291</v>
      </c>
      <c r="E805" s="472" t="s">
        <v>2291</v>
      </c>
      <c r="F805" s="472" t="s">
        <v>2366</v>
      </c>
      <c r="G805" s="472"/>
      <c r="H805" s="473" t="s">
        <v>1218</v>
      </c>
      <c r="J805"/>
    </row>
    <row r="806" spans="2:10" x14ac:dyDescent="0.2">
      <c r="B806" s="474" t="s">
        <v>2367</v>
      </c>
      <c r="C806" s="474" t="s">
        <v>9</v>
      </c>
      <c r="D806" s="474" t="s">
        <v>2291</v>
      </c>
      <c r="E806" s="474" t="s">
        <v>2368</v>
      </c>
      <c r="F806" s="474" t="s">
        <v>2369</v>
      </c>
      <c r="G806" s="474"/>
      <c r="H806" s="475" t="s">
        <v>1208</v>
      </c>
      <c r="J806"/>
    </row>
    <row r="807" spans="2:10" x14ac:dyDescent="0.2">
      <c r="B807" s="472" t="s">
        <v>2370</v>
      </c>
      <c r="C807" s="472" t="s">
        <v>9</v>
      </c>
      <c r="D807" s="472" t="s">
        <v>2291</v>
      </c>
      <c r="E807" s="472" t="s">
        <v>2368</v>
      </c>
      <c r="F807" s="472" t="s">
        <v>2371</v>
      </c>
      <c r="G807" s="472"/>
      <c r="H807" s="473" t="s">
        <v>1208</v>
      </c>
      <c r="J807"/>
    </row>
    <row r="808" spans="2:10" x14ac:dyDescent="0.2">
      <c r="B808" s="474" t="s">
        <v>2372</v>
      </c>
      <c r="C808" s="474" t="s">
        <v>9</v>
      </c>
      <c r="D808" s="474" t="s">
        <v>2291</v>
      </c>
      <c r="E808" s="474" t="s">
        <v>2368</v>
      </c>
      <c r="F808" s="474" t="s">
        <v>2373</v>
      </c>
      <c r="G808" s="474"/>
      <c r="H808" s="475" t="s">
        <v>1208</v>
      </c>
      <c r="J808"/>
    </row>
    <row r="809" spans="2:10" x14ac:dyDescent="0.2">
      <c r="B809" s="472" t="s">
        <v>2374</v>
      </c>
      <c r="C809" s="472" t="s">
        <v>9</v>
      </c>
      <c r="D809" s="472" t="s">
        <v>2291</v>
      </c>
      <c r="E809" s="472" t="s">
        <v>2368</v>
      </c>
      <c r="F809" s="472" t="s">
        <v>2375</v>
      </c>
      <c r="G809" s="472"/>
      <c r="H809" s="473" t="s">
        <v>1208</v>
      </c>
      <c r="J809"/>
    </row>
    <row r="810" spans="2:10" x14ac:dyDescent="0.2">
      <c r="B810" s="474" t="s">
        <v>2376</v>
      </c>
      <c r="C810" s="474" t="s">
        <v>9</v>
      </c>
      <c r="D810" s="474" t="s">
        <v>2291</v>
      </c>
      <c r="E810" s="474" t="s">
        <v>2377</v>
      </c>
      <c r="F810" s="474" t="s">
        <v>2378</v>
      </c>
      <c r="G810" s="474"/>
      <c r="H810" s="475" t="s">
        <v>1208</v>
      </c>
      <c r="J810"/>
    </row>
    <row r="811" spans="2:10" x14ac:dyDescent="0.2">
      <c r="B811" s="472" t="s">
        <v>2379</v>
      </c>
      <c r="C811" s="472" t="s">
        <v>9</v>
      </c>
      <c r="D811" s="472" t="s">
        <v>2291</v>
      </c>
      <c r="E811" s="472" t="s">
        <v>2377</v>
      </c>
      <c r="F811" s="472" t="s">
        <v>2380</v>
      </c>
      <c r="G811" s="472"/>
      <c r="H811" s="473" t="s">
        <v>1208</v>
      </c>
      <c r="J811"/>
    </row>
    <row r="812" spans="2:10" x14ac:dyDescent="0.2">
      <c r="B812" s="474" t="s">
        <v>2381</v>
      </c>
      <c r="C812" s="474" t="s">
        <v>9</v>
      </c>
      <c r="D812" s="474" t="s">
        <v>2291</v>
      </c>
      <c r="E812" s="474" t="s">
        <v>2377</v>
      </c>
      <c r="F812" s="474" t="s">
        <v>2382</v>
      </c>
      <c r="G812" s="474"/>
      <c r="H812" s="475" t="s">
        <v>1218</v>
      </c>
      <c r="J812"/>
    </row>
    <row r="813" spans="2:10" x14ac:dyDescent="0.2">
      <c r="B813" s="472" t="s">
        <v>2383</v>
      </c>
      <c r="C813" s="472" t="s">
        <v>9</v>
      </c>
      <c r="D813" s="472" t="s">
        <v>2291</v>
      </c>
      <c r="E813" s="472" t="s">
        <v>2384</v>
      </c>
      <c r="F813" s="472" t="s">
        <v>2385</v>
      </c>
      <c r="G813" s="472"/>
      <c r="H813" s="473" t="s">
        <v>1359</v>
      </c>
      <c r="J813"/>
    </row>
    <row r="814" spans="2:10" x14ac:dyDescent="0.2">
      <c r="B814" s="474" t="s">
        <v>2386</v>
      </c>
      <c r="C814" s="474" t="s">
        <v>9</v>
      </c>
      <c r="D814" s="474" t="s">
        <v>2291</v>
      </c>
      <c r="E814" s="474" t="s">
        <v>2387</v>
      </c>
      <c r="F814" s="474" t="s">
        <v>2388</v>
      </c>
      <c r="G814" s="474"/>
      <c r="H814" s="475" t="s">
        <v>1218</v>
      </c>
      <c r="J814"/>
    </row>
    <row r="815" spans="2:10" ht="30" x14ac:dyDescent="0.2">
      <c r="B815" s="472" t="s">
        <v>2389</v>
      </c>
      <c r="C815" s="472" t="s">
        <v>9</v>
      </c>
      <c r="D815" s="472" t="s">
        <v>2291</v>
      </c>
      <c r="E815" s="472" t="s">
        <v>2390</v>
      </c>
      <c r="F815" s="472" t="s">
        <v>2391</v>
      </c>
      <c r="G815" s="472"/>
      <c r="H815" s="473" t="s">
        <v>1218</v>
      </c>
      <c r="J815"/>
    </row>
    <row r="816" spans="2:10" ht="30" x14ac:dyDescent="0.2">
      <c r="B816" s="474" t="s">
        <v>2392</v>
      </c>
      <c r="C816" s="474" t="s">
        <v>9</v>
      </c>
      <c r="D816" s="474" t="s">
        <v>2393</v>
      </c>
      <c r="E816" s="474" t="s">
        <v>2394</v>
      </c>
      <c r="F816" s="474" t="s">
        <v>2395</v>
      </c>
      <c r="G816" s="474"/>
      <c r="H816" s="475" t="s">
        <v>1218</v>
      </c>
      <c r="J816"/>
    </row>
    <row r="817" spans="2:10" ht="30" x14ac:dyDescent="0.2">
      <c r="B817" s="472" t="s">
        <v>2396</v>
      </c>
      <c r="C817" s="472" t="s">
        <v>9</v>
      </c>
      <c r="D817" s="472" t="s">
        <v>2393</v>
      </c>
      <c r="E817" s="472" t="s">
        <v>2394</v>
      </c>
      <c r="F817" s="472" t="s">
        <v>2397</v>
      </c>
      <c r="G817" s="472"/>
      <c r="H817" s="473" t="s">
        <v>1208</v>
      </c>
      <c r="J817"/>
    </row>
    <row r="818" spans="2:10" ht="30" x14ac:dyDescent="0.2">
      <c r="B818" s="474" t="s">
        <v>2398</v>
      </c>
      <c r="C818" s="474" t="s">
        <v>9</v>
      </c>
      <c r="D818" s="474" t="s">
        <v>2393</v>
      </c>
      <c r="E818" s="474" t="s">
        <v>2394</v>
      </c>
      <c r="F818" s="474" t="s">
        <v>2399</v>
      </c>
      <c r="G818" s="474"/>
      <c r="H818" s="475" t="s">
        <v>1208</v>
      </c>
      <c r="J818"/>
    </row>
    <row r="819" spans="2:10" ht="30" x14ac:dyDescent="0.2">
      <c r="B819" s="472" t="s">
        <v>2400</v>
      </c>
      <c r="C819" s="472" t="s">
        <v>9</v>
      </c>
      <c r="D819" s="472" t="s">
        <v>2393</v>
      </c>
      <c r="E819" s="472" t="s">
        <v>2394</v>
      </c>
      <c r="F819" s="472" t="s">
        <v>2401</v>
      </c>
      <c r="G819" s="472"/>
      <c r="H819" s="473" t="s">
        <v>1208</v>
      </c>
      <c r="J819"/>
    </row>
    <row r="820" spans="2:10" ht="30" x14ac:dyDescent="0.2">
      <c r="B820" s="474" t="s">
        <v>2402</v>
      </c>
      <c r="C820" s="474" t="s">
        <v>9</v>
      </c>
      <c r="D820" s="474" t="s">
        <v>2393</v>
      </c>
      <c r="E820" s="474" t="s">
        <v>2403</v>
      </c>
      <c r="F820" s="474" t="s">
        <v>2404</v>
      </c>
      <c r="G820" s="474"/>
      <c r="H820" s="475" t="s">
        <v>1218</v>
      </c>
      <c r="J820"/>
    </row>
    <row r="821" spans="2:10" ht="30" x14ac:dyDescent="0.2">
      <c r="B821" s="472" t="s">
        <v>2405</v>
      </c>
      <c r="C821" s="472" t="s">
        <v>9</v>
      </c>
      <c r="D821" s="472" t="s">
        <v>2393</v>
      </c>
      <c r="E821" s="472" t="s">
        <v>2403</v>
      </c>
      <c r="F821" s="472" t="s">
        <v>2406</v>
      </c>
      <c r="G821" s="472"/>
      <c r="H821" s="473" t="s">
        <v>1208</v>
      </c>
      <c r="J821"/>
    </row>
    <row r="822" spans="2:10" ht="30" x14ac:dyDescent="0.2">
      <c r="B822" s="474" t="s">
        <v>2407</v>
      </c>
      <c r="C822" s="474" t="s">
        <v>9</v>
      </c>
      <c r="D822" s="474" t="s">
        <v>2393</v>
      </c>
      <c r="E822" s="474" t="s">
        <v>2403</v>
      </c>
      <c r="F822" s="474" t="s">
        <v>2408</v>
      </c>
      <c r="G822" s="474"/>
      <c r="H822" s="475" t="s">
        <v>1208</v>
      </c>
      <c r="J822"/>
    </row>
    <row r="823" spans="2:10" ht="30" x14ac:dyDescent="0.2">
      <c r="B823" s="472" t="s">
        <v>2409</v>
      </c>
      <c r="C823" s="472" t="s">
        <v>9</v>
      </c>
      <c r="D823" s="472" t="s">
        <v>2393</v>
      </c>
      <c r="E823" s="472" t="s">
        <v>2403</v>
      </c>
      <c r="F823" s="472" t="s">
        <v>2410</v>
      </c>
      <c r="G823" s="472"/>
      <c r="H823" s="473" t="s">
        <v>1208</v>
      </c>
      <c r="J823"/>
    </row>
    <row r="824" spans="2:10" ht="30" x14ac:dyDescent="0.2">
      <c r="B824" s="474" t="s">
        <v>2411</v>
      </c>
      <c r="C824" s="474" t="s">
        <v>9</v>
      </c>
      <c r="D824" s="474" t="s">
        <v>2393</v>
      </c>
      <c r="E824" s="474" t="s">
        <v>2412</v>
      </c>
      <c r="F824" s="474" t="s">
        <v>2413</v>
      </c>
      <c r="G824" s="474"/>
      <c r="H824" s="475" t="s">
        <v>1218</v>
      </c>
      <c r="J824"/>
    </row>
    <row r="825" spans="2:10" ht="30" x14ac:dyDescent="0.2">
      <c r="B825" s="472" t="s">
        <v>2414</v>
      </c>
      <c r="C825" s="472" t="s">
        <v>9</v>
      </c>
      <c r="D825" s="472" t="s">
        <v>2393</v>
      </c>
      <c r="E825" s="472" t="s">
        <v>2412</v>
      </c>
      <c r="F825" s="472" t="s">
        <v>2415</v>
      </c>
      <c r="G825" s="472"/>
      <c r="H825" s="473" t="s">
        <v>1208</v>
      </c>
      <c r="J825"/>
    </row>
    <row r="826" spans="2:10" ht="30" x14ac:dyDescent="0.2">
      <c r="B826" s="474" t="s">
        <v>2416</v>
      </c>
      <c r="C826" s="474" t="s">
        <v>9</v>
      </c>
      <c r="D826" s="474" t="s">
        <v>2393</v>
      </c>
      <c r="E826" s="474" t="s">
        <v>2412</v>
      </c>
      <c r="F826" s="474" t="s">
        <v>2417</v>
      </c>
      <c r="G826" s="474"/>
      <c r="H826" s="475" t="s">
        <v>1208</v>
      </c>
      <c r="J826"/>
    </row>
    <row r="827" spans="2:10" ht="30" x14ac:dyDescent="0.2">
      <c r="B827" s="472" t="s">
        <v>2418</v>
      </c>
      <c r="C827" s="472" t="s">
        <v>9</v>
      </c>
      <c r="D827" s="472" t="s">
        <v>2393</v>
      </c>
      <c r="E827" s="472" t="s">
        <v>2412</v>
      </c>
      <c r="F827" s="472" t="s">
        <v>2419</v>
      </c>
      <c r="G827" s="472"/>
      <c r="H827" s="473" t="s">
        <v>1208</v>
      </c>
      <c r="J827"/>
    </row>
    <row r="828" spans="2:10" ht="30" x14ac:dyDescent="0.2">
      <c r="B828" s="474" t="s">
        <v>2420</v>
      </c>
      <c r="C828" s="474" t="s">
        <v>9</v>
      </c>
      <c r="D828" s="474" t="s">
        <v>2393</v>
      </c>
      <c r="E828" s="474" t="s">
        <v>2421</v>
      </c>
      <c r="F828" s="474" t="s">
        <v>2422</v>
      </c>
      <c r="G828" s="474"/>
      <c r="H828" s="475" t="s">
        <v>1218</v>
      </c>
      <c r="J828"/>
    </row>
    <row r="829" spans="2:10" ht="30" x14ac:dyDescent="0.2">
      <c r="B829" s="472" t="s">
        <v>2423</v>
      </c>
      <c r="C829" s="472" t="s">
        <v>9</v>
      </c>
      <c r="D829" s="472" t="s">
        <v>2393</v>
      </c>
      <c r="E829" s="472" t="s">
        <v>2421</v>
      </c>
      <c r="F829" s="472" t="s">
        <v>2424</v>
      </c>
      <c r="G829" s="472"/>
      <c r="H829" s="473" t="s">
        <v>1208</v>
      </c>
      <c r="J829"/>
    </row>
    <row r="830" spans="2:10" ht="30" x14ac:dyDescent="0.2">
      <c r="B830" s="474" t="s">
        <v>2425</v>
      </c>
      <c r="C830" s="474" t="s">
        <v>9</v>
      </c>
      <c r="D830" s="474" t="s">
        <v>2393</v>
      </c>
      <c r="E830" s="474" t="s">
        <v>2421</v>
      </c>
      <c r="F830" s="474" t="s">
        <v>2426</v>
      </c>
      <c r="G830" s="474"/>
      <c r="H830" s="475" t="s">
        <v>1208</v>
      </c>
      <c r="J830"/>
    </row>
    <row r="831" spans="2:10" ht="30" x14ac:dyDescent="0.2">
      <c r="B831" s="472" t="s">
        <v>2427</v>
      </c>
      <c r="C831" s="472" t="s">
        <v>9</v>
      </c>
      <c r="D831" s="472" t="s">
        <v>2393</v>
      </c>
      <c r="E831" s="472" t="s">
        <v>2421</v>
      </c>
      <c r="F831" s="472" t="s">
        <v>2428</v>
      </c>
      <c r="G831" s="472"/>
      <c r="H831" s="473" t="s">
        <v>1208</v>
      </c>
      <c r="J831"/>
    </row>
    <row r="832" spans="2:10" x14ac:dyDescent="0.2">
      <c r="B832" s="474" t="s">
        <v>2429</v>
      </c>
      <c r="C832" s="474" t="s">
        <v>9</v>
      </c>
      <c r="D832" s="474" t="s">
        <v>2393</v>
      </c>
      <c r="E832" s="474" t="s">
        <v>2430</v>
      </c>
      <c r="F832" s="474" t="s">
        <v>2431</v>
      </c>
      <c r="G832" s="474"/>
      <c r="H832" s="475" t="s">
        <v>1208</v>
      </c>
      <c r="J832"/>
    </row>
    <row r="833" spans="2:10" x14ac:dyDescent="0.2">
      <c r="B833" s="472" t="s">
        <v>2432</v>
      </c>
      <c r="C833" s="472" t="s">
        <v>9</v>
      </c>
      <c r="D833" s="472" t="s">
        <v>2393</v>
      </c>
      <c r="E833" s="472" t="s">
        <v>2430</v>
      </c>
      <c r="F833" s="472" t="s">
        <v>2433</v>
      </c>
      <c r="G833" s="472"/>
      <c r="H833" s="473" t="s">
        <v>1208</v>
      </c>
      <c r="J833"/>
    </row>
    <row r="834" spans="2:10" x14ac:dyDescent="0.2">
      <c r="B834" s="474" t="s">
        <v>2434</v>
      </c>
      <c r="C834" s="474" t="s">
        <v>9</v>
      </c>
      <c r="D834" s="474" t="s">
        <v>2393</v>
      </c>
      <c r="E834" s="474" t="s">
        <v>2430</v>
      </c>
      <c r="F834" s="474" t="s">
        <v>2435</v>
      </c>
      <c r="G834" s="474"/>
      <c r="H834" s="475" t="s">
        <v>1208</v>
      </c>
      <c r="J834"/>
    </row>
    <row r="835" spans="2:10" x14ac:dyDescent="0.2">
      <c r="B835" s="472" t="s">
        <v>2436</v>
      </c>
      <c r="C835" s="472" t="s">
        <v>9</v>
      </c>
      <c r="D835" s="472" t="s">
        <v>2393</v>
      </c>
      <c r="E835" s="472" t="s">
        <v>2437</v>
      </c>
      <c r="F835" s="472" t="s">
        <v>2438</v>
      </c>
      <c r="G835" s="472"/>
      <c r="H835" s="473" t="s">
        <v>1208</v>
      </c>
      <c r="J835"/>
    </row>
    <row r="836" spans="2:10" x14ac:dyDescent="0.2">
      <c r="B836" s="474" t="s">
        <v>2439</v>
      </c>
      <c r="C836" s="474" t="s">
        <v>9</v>
      </c>
      <c r="D836" s="474" t="s">
        <v>2393</v>
      </c>
      <c r="E836" s="474" t="s">
        <v>2437</v>
      </c>
      <c r="F836" s="474" t="s">
        <v>2440</v>
      </c>
      <c r="G836" s="474"/>
      <c r="H836" s="475" t="s">
        <v>1218</v>
      </c>
      <c r="J836"/>
    </row>
    <row r="837" spans="2:10" ht="30" x14ac:dyDescent="0.2">
      <c r="B837" s="472" t="s">
        <v>2441</v>
      </c>
      <c r="C837" s="472" t="s">
        <v>9</v>
      </c>
      <c r="D837" s="472" t="s">
        <v>2393</v>
      </c>
      <c r="E837" s="472" t="s">
        <v>2442</v>
      </c>
      <c r="F837" s="472" t="s">
        <v>2443</v>
      </c>
      <c r="G837" s="472"/>
      <c r="H837" s="473" t="s">
        <v>1218</v>
      </c>
      <c r="J837"/>
    </row>
    <row r="838" spans="2:10" x14ac:dyDescent="0.2">
      <c r="B838" s="474" t="s">
        <v>2444</v>
      </c>
      <c r="C838" s="474" t="s">
        <v>9</v>
      </c>
      <c r="D838" s="474" t="s">
        <v>2393</v>
      </c>
      <c r="E838" s="474" t="s">
        <v>2445</v>
      </c>
      <c r="F838" s="474" t="s">
        <v>2446</v>
      </c>
      <c r="G838" s="474"/>
      <c r="H838" s="475" t="s">
        <v>1208</v>
      </c>
      <c r="J838"/>
    </row>
    <row r="839" spans="2:10" x14ac:dyDescent="0.2">
      <c r="B839" s="472" t="s">
        <v>2447</v>
      </c>
      <c r="C839" s="472" t="s">
        <v>9</v>
      </c>
      <c r="D839" s="472" t="s">
        <v>2393</v>
      </c>
      <c r="E839" s="472" t="s">
        <v>2445</v>
      </c>
      <c r="F839" s="472" t="s">
        <v>2448</v>
      </c>
      <c r="G839" s="472"/>
      <c r="H839" s="473" t="s">
        <v>1208</v>
      </c>
      <c r="J839"/>
    </row>
    <row r="840" spans="2:10" x14ac:dyDescent="0.2">
      <c r="B840" s="474" t="s">
        <v>2449</v>
      </c>
      <c r="C840" s="474" t="s">
        <v>9</v>
      </c>
      <c r="D840" s="474" t="s">
        <v>2393</v>
      </c>
      <c r="E840" s="474" t="s">
        <v>2450</v>
      </c>
      <c r="F840" s="474" t="s">
        <v>2289</v>
      </c>
      <c r="G840" s="474"/>
      <c r="H840" s="475" t="s">
        <v>1218</v>
      </c>
      <c r="J840"/>
    </row>
    <row r="841" spans="2:10" x14ac:dyDescent="0.2">
      <c r="B841" s="472" t="s">
        <v>2451</v>
      </c>
      <c r="C841" s="472" t="s">
        <v>9</v>
      </c>
      <c r="D841" s="472" t="s">
        <v>2393</v>
      </c>
      <c r="E841" s="472" t="s">
        <v>2450</v>
      </c>
      <c r="F841" s="472" t="s">
        <v>2452</v>
      </c>
      <c r="G841" s="472"/>
      <c r="H841" s="473" t="s">
        <v>1218</v>
      </c>
      <c r="J841"/>
    </row>
    <row r="842" spans="2:10" x14ac:dyDescent="0.2">
      <c r="B842" s="474" t="s">
        <v>2453</v>
      </c>
      <c r="C842" s="474" t="s">
        <v>9</v>
      </c>
      <c r="D842" s="474" t="s">
        <v>2393</v>
      </c>
      <c r="E842" s="474" t="s">
        <v>2454</v>
      </c>
      <c r="F842" s="474" t="s">
        <v>2455</v>
      </c>
      <c r="G842" s="474"/>
      <c r="H842" s="475" t="s">
        <v>1218</v>
      </c>
      <c r="J842"/>
    </row>
    <row r="843" spans="2:10" x14ac:dyDescent="0.2">
      <c r="B843" s="472" t="s">
        <v>2456</v>
      </c>
      <c r="C843" s="472" t="s">
        <v>9</v>
      </c>
      <c r="D843" s="472" t="s">
        <v>2393</v>
      </c>
      <c r="E843" s="472" t="s">
        <v>2454</v>
      </c>
      <c r="F843" s="472" t="s">
        <v>2457</v>
      </c>
      <c r="G843" s="472"/>
      <c r="H843" s="473" t="s">
        <v>1208</v>
      </c>
      <c r="J843"/>
    </row>
    <row r="844" spans="2:10" x14ac:dyDescent="0.2">
      <c r="B844" s="474" t="s">
        <v>2458</v>
      </c>
      <c r="C844" s="474" t="s">
        <v>9</v>
      </c>
      <c r="D844" s="474" t="s">
        <v>2393</v>
      </c>
      <c r="E844" s="474" t="s">
        <v>2459</v>
      </c>
      <c r="F844" s="474" t="s">
        <v>2459</v>
      </c>
      <c r="G844" s="474"/>
      <c r="H844" s="475" t="s">
        <v>1218</v>
      </c>
      <c r="J844"/>
    </row>
    <row r="845" spans="2:10" x14ac:dyDescent="0.2">
      <c r="B845" s="472" t="s">
        <v>2460</v>
      </c>
      <c r="C845" s="472" t="s">
        <v>9</v>
      </c>
      <c r="D845" s="472" t="s">
        <v>2393</v>
      </c>
      <c r="E845" s="472" t="s">
        <v>2459</v>
      </c>
      <c r="F845" s="472" t="s">
        <v>2461</v>
      </c>
      <c r="G845" s="472"/>
      <c r="H845" s="473" t="s">
        <v>1208</v>
      </c>
      <c r="J845"/>
    </row>
    <row r="846" spans="2:10" x14ac:dyDescent="0.2">
      <c r="B846" s="474" t="s">
        <v>2462</v>
      </c>
      <c r="C846" s="474" t="s">
        <v>9</v>
      </c>
      <c r="D846" s="474" t="s">
        <v>2393</v>
      </c>
      <c r="E846" s="474" t="s">
        <v>2459</v>
      </c>
      <c r="F846" s="474" t="s">
        <v>2463</v>
      </c>
      <c r="G846" s="474"/>
      <c r="H846" s="475" t="s">
        <v>1208</v>
      </c>
      <c r="J846"/>
    </row>
    <row r="847" spans="2:10" x14ac:dyDescent="0.2">
      <c r="B847" s="472" t="s">
        <v>2464</v>
      </c>
      <c r="C847" s="472" t="s">
        <v>9</v>
      </c>
      <c r="D847" s="472" t="s">
        <v>2393</v>
      </c>
      <c r="E847" s="472" t="s">
        <v>2459</v>
      </c>
      <c r="F847" s="472" t="s">
        <v>2465</v>
      </c>
      <c r="G847" s="472"/>
      <c r="H847" s="473" t="s">
        <v>1208</v>
      </c>
      <c r="J847"/>
    </row>
    <row r="848" spans="2:10" x14ac:dyDescent="0.2">
      <c r="B848" s="474" t="s">
        <v>2466</v>
      </c>
      <c r="C848" s="474" t="s">
        <v>9</v>
      </c>
      <c r="D848" s="474" t="s">
        <v>2393</v>
      </c>
      <c r="E848" s="474" t="s">
        <v>2459</v>
      </c>
      <c r="F848" s="474" t="s">
        <v>2467</v>
      </c>
      <c r="G848" s="474"/>
      <c r="H848" s="475" t="s">
        <v>1208</v>
      </c>
      <c r="J848"/>
    </row>
    <row r="849" spans="2:10" x14ac:dyDescent="0.2">
      <c r="B849" s="472" t="s">
        <v>2468</v>
      </c>
      <c r="C849" s="472" t="s">
        <v>9</v>
      </c>
      <c r="D849" s="472" t="s">
        <v>2393</v>
      </c>
      <c r="E849" s="472" t="s">
        <v>2459</v>
      </c>
      <c r="F849" s="472" t="s">
        <v>2469</v>
      </c>
      <c r="G849" s="472"/>
      <c r="H849" s="473" t="s">
        <v>391</v>
      </c>
      <c r="J849"/>
    </row>
    <row r="850" spans="2:10" ht="30" x14ac:dyDescent="0.2">
      <c r="B850" s="474" t="s">
        <v>2470</v>
      </c>
      <c r="C850" s="474" t="s">
        <v>9</v>
      </c>
      <c r="D850" s="474" t="s">
        <v>2471</v>
      </c>
      <c r="E850" s="474" t="s">
        <v>2472</v>
      </c>
      <c r="F850" s="474" t="s">
        <v>2473</v>
      </c>
      <c r="G850" s="474"/>
      <c r="H850" s="475" t="s">
        <v>1218</v>
      </c>
      <c r="J850"/>
    </row>
    <row r="851" spans="2:10" ht="30" x14ac:dyDescent="0.2">
      <c r="B851" s="472" t="s">
        <v>2474</v>
      </c>
      <c r="C851" s="472" t="s">
        <v>9</v>
      </c>
      <c r="D851" s="472" t="s">
        <v>2471</v>
      </c>
      <c r="E851" s="472" t="s">
        <v>2472</v>
      </c>
      <c r="F851" s="472" t="s">
        <v>2475</v>
      </c>
      <c r="G851" s="472"/>
      <c r="H851" s="473" t="s">
        <v>1218</v>
      </c>
      <c r="J851"/>
    </row>
    <row r="852" spans="2:10" ht="30" x14ac:dyDescent="0.2">
      <c r="B852" s="474" t="s">
        <v>2476</v>
      </c>
      <c r="C852" s="474" t="s">
        <v>9</v>
      </c>
      <c r="D852" s="474" t="s">
        <v>2471</v>
      </c>
      <c r="E852" s="474" t="s">
        <v>2472</v>
      </c>
      <c r="F852" s="474" t="s">
        <v>2477</v>
      </c>
      <c r="G852" s="474"/>
      <c r="H852" s="475" t="s">
        <v>1218</v>
      </c>
      <c r="J852"/>
    </row>
    <row r="853" spans="2:10" ht="30" x14ac:dyDescent="0.2">
      <c r="B853" s="472" t="s">
        <v>2478</v>
      </c>
      <c r="C853" s="472" t="s">
        <v>9</v>
      </c>
      <c r="D853" s="472" t="s">
        <v>2471</v>
      </c>
      <c r="E853" s="472" t="s">
        <v>2472</v>
      </c>
      <c r="F853" s="472" t="s">
        <v>2479</v>
      </c>
      <c r="G853" s="472"/>
      <c r="H853" s="473" t="s">
        <v>1218</v>
      </c>
      <c r="J853"/>
    </row>
    <row r="854" spans="2:10" ht="30" x14ac:dyDescent="0.2">
      <c r="B854" s="474" t="s">
        <v>2480</v>
      </c>
      <c r="C854" s="474" t="s">
        <v>9</v>
      </c>
      <c r="D854" s="474" t="s">
        <v>2471</v>
      </c>
      <c r="E854" s="474" t="s">
        <v>2472</v>
      </c>
      <c r="F854" s="474" t="s">
        <v>2481</v>
      </c>
      <c r="G854" s="474"/>
      <c r="H854" s="475" t="s">
        <v>1218</v>
      </c>
      <c r="J854"/>
    </row>
    <row r="855" spans="2:10" ht="30" x14ac:dyDescent="0.2">
      <c r="B855" s="472" t="s">
        <v>2482</v>
      </c>
      <c r="C855" s="472" t="s">
        <v>9</v>
      </c>
      <c r="D855" s="472" t="s">
        <v>2471</v>
      </c>
      <c r="E855" s="472" t="s">
        <v>2472</v>
      </c>
      <c r="F855" s="472" t="s">
        <v>2483</v>
      </c>
      <c r="G855" s="472"/>
      <c r="H855" s="473" t="s">
        <v>1218</v>
      </c>
      <c r="J855"/>
    </row>
    <row r="856" spans="2:10" ht="30" x14ac:dyDescent="0.2">
      <c r="B856" s="474" t="s">
        <v>2484</v>
      </c>
      <c r="C856" s="474" t="s">
        <v>9</v>
      </c>
      <c r="D856" s="474" t="s">
        <v>2471</v>
      </c>
      <c r="E856" s="474" t="s">
        <v>2472</v>
      </c>
      <c r="F856" s="474" t="s">
        <v>2485</v>
      </c>
      <c r="G856" s="474"/>
      <c r="H856" s="475" t="s">
        <v>1218</v>
      </c>
      <c r="J856"/>
    </row>
    <row r="857" spans="2:10" ht="30" x14ac:dyDescent="0.2">
      <c r="B857" s="472" t="s">
        <v>2486</v>
      </c>
      <c r="C857" s="472" t="s">
        <v>9</v>
      </c>
      <c r="D857" s="472" t="s">
        <v>2471</v>
      </c>
      <c r="E857" s="472" t="s">
        <v>2472</v>
      </c>
      <c r="F857" s="472" t="s">
        <v>2487</v>
      </c>
      <c r="G857" s="472"/>
      <c r="H857" s="473" t="s">
        <v>1218</v>
      </c>
      <c r="J857"/>
    </row>
    <row r="858" spans="2:10" ht="30" x14ac:dyDescent="0.2">
      <c r="B858" s="474" t="s">
        <v>2488</v>
      </c>
      <c r="C858" s="474" t="s">
        <v>9</v>
      </c>
      <c r="D858" s="474" t="s">
        <v>2471</v>
      </c>
      <c r="E858" s="474" t="s">
        <v>2472</v>
      </c>
      <c r="F858" s="474" t="s">
        <v>2489</v>
      </c>
      <c r="G858" s="474"/>
      <c r="H858" s="475" t="s">
        <v>1218</v>
      </c>
      <c r="J858"/>
    </row>
    <row r="859" spans="2:10" ht="30" x14ac:dyDescent="0.2">
      <c r="B859" s="472" t="s">
        <v>2490</v>
      </c>
      <c r="C859" s="472" t="s">
        <v>9</v>
      </c>
      <c r="D859" s="472" t="s">
        <v>2471</v>
      </c>
      <c r="E859" s="472" t="s">
        <v>2472</v>
      </c>
      <c r="F859" s="472" t="s">
        <v>2491</v>
      </c>
      <c r="G859" s="472"/>
      <c r="H859" s="473" t="s">
        <v>1218</v>
      </c>
      <c r="J859"/>
    </row>
    <row r="860" spans="2:10" ht="30" x14ac:dyDescent="0.2">
      <c r="B860" s="474" t="s">
        <v>2492</v>
      </c>
      <c r="C860" s="474" t="s">
        <v>9</v>
      </c>
      <c r="D860" s="474" t="s">
        <v>2471</v>
      </c>
      <c r="E860" s="474" t="s">
        <v>2472</v>
      </c>
      <c r="F860" s="474" t="s">
        <v>2493</v>
      </c>
      <c r="G860" s="474"/>
      <c r="H860" s="475" t="s">
        <v>1218</v>
      </c>
      <c r="J860"/>
    </row>
    <row r="861" spans="2:10" ht="30" x14ac:dyDescent="0.2">
      <c r="B861" s="472" t="s">
        <v>2494</v>
      </c>
      <c r="C861" s="472" t="s">
        <v>9</v>
      </c>
      <c r="D861" s="472" t="s">
        <v>2471</v>
      </c>
      <c r="E861" s="472" t="s">
        <v>2472</v>
      </c>
      <c r="F861" s="472" t="s">
        <v>2495</v>
      </c>
      <c r="G861" s="472"/>
      <c r="H861" s="473" t="s">
        <v>1218</v>
      </c>
      <c r="J861"/>
    </row>
    <row r="862" spans="2:10" ht="30" x14ac:dyDescent="0.2">
      <c r="B862" s="474" t="s">
        <v>2496</v>
      </c>
      <c r="C862" s="474" t="s">
        <v>9</v>
      </c>
      <c r="D862" s="474" t="s">
        <v>2471</v>
      </c>
      <c r="E862" s="474" t="s">
        <v>2472</v>
      </c>
      <c r="F862" s="474" t="s">
        <v>2497</v>
      </c>
      <c r="G862" s="474"/>
      <c r="H862" s="475" t="s">
        <v>1218</v>
      </c>
      <c r="J862"/>
    </row>
    <row r="863" spans="2:10" ht="30" x14ac:dyDescent="0.2">
      <c r="B863" s="472" t="s">
        <v>2498</v>
      </c>
      <c r="C863" s="472" t="s">
        <v>9</v>
      </c>
      <c r="D863" s="472" t="s">
        <v>2471</v>
      </c>
      <c r="E863" s="472" t="s">
        <v>2472</v>
      </c>
      <c r="F863" s="472" t="s">
        <v>2499</v>
      </c>
      <c r="G863" s="472"/>
      <c r="H863" s="473" t="s">
        <v>1218</v>
      </c>
      <c r="J863"/>
    </row>
    <row r="864" spans="2:10" ht="30" x14ac:dyDescent="0.2">
      <c r="B864" s="474" t="s">
        <v>2500</v>
      </c>
      <c r="C864" s="474" t="s">
        <v>9</v>
      </c>
      <c r="D864" s="474" t="s">
        <v>2471</v>
      </c>
      <c r="E864" s="474" t="s">
        <v>2472</v>
      </c>
      <c r="F864" s="474" t="s">
        <v>2501</v>
      </c>
      <c r="G864" s="474"/>
      <c r="H864" s="475" t="s">
        <v>1218</v>
      </c>
      <c r="J864"/>
    </row>
    <row r="865" spans="2:10" ht="30" x14ac:dyDescent="0.2">
      <c r="B865" s="472" t="s">
        <v>2502</v>
      </c>
      <c r="C865" s="472" t="s">
        <v>9</v>
      </c>
      <c r="D865" s="472" t="s">
        <v>2471</v>
      </c>
      <c r="E865" s="472" t="s">
        <v>2472</v>
      </c>
      <c r="F865" s="472" t="s">
        <v>2503</v>
      </c>
      <c r="G865" s="472"/>
      <c r="H865" s="473" t="s">
        <v>1218</v>
      </c>
      <c r="J865"/>
    </row>
    <row r="866" spans="2:10" ht="30" x14ac:dyDescent="0.2">
      <c r="B866" s="474" t="s">
        <v>2504</v>
      </c>
      <c r="C866" s="474" t="s">
        <v>9</v>
      </c>
      <c r="D866" s="474" t="s">
        <v>2471</v>
      </c>
      <c r="E866" s="474" t="s">
        <v>2472</v>
      </c>
      <c r="F866" s="474" t="s">
        <v>2505</v>
      </c>
      <c r="G866" s="474"/>
      <c r="H866" s="475" t="s">
        <v>1218</v>
      </c>
      <c r="J866"/>
    </row>
    <row r="867" spans="2:10" ht="30" x14ac:dyDescent="0.2">
      <c r="B867" s="472" t="s">
        <v>2506</v>
      </c>
      <c r="C867" s="472" t="s">
        <v>9</v>
      </c>
      <c r="D867" s="472" t="s">
        <v>2471</v>
      </c>
      <c r="E867" s="472" t="s">
        <v>2472</v>
      </c>
      <c r="F867" s="472" t="s">
        <v>2507</v>
      </c>
      <c r="G867" s="472"/>
      <c r="H867" s="473" t="s">
        <v>1218</v>
      </c>
      <c r="J867"/>
    </row>
    <row r="868" spans="2:10" ht="30" x14ac:dyDescent="0.2">
      <c r="B868" s="474" t="s">
        <v>2508</v>
      </c>
      <c r="C868" s="474" t="s">
        <v>9</v>
      </c>
      <c r="D868" s="474" t="s">
        <v>2471</v>
      </c>
      <c r="E868" s="474" t="s">
        <v>2472</v>
      </c>
      <c r="F868" s="474" t="s">
        <v>2509</v>
      </c>
      <c r="G868" s="474"/>
      <c r="H868" s="475" t="s">
        <v>1218</v>
      </c>
      <c r="J868"/>
    </row>
    <row r="869" spans="2:10" ht="30" x14ac:dyDescent="0.2">
      <c r="B869" s="472" t="s">
        <v>2510</v>
      </c>
      <c r="C869" s="472" t="s">
        <v>9</v>
      </c>
      <c r="D869" s="472" t="s">
        <v>2471</v>
      </c>
      <c r="E869" s="472" t="s">
        <v>2472</v>
      </c>
      <c r="F869" s="472" t="s">
        <v>2511</v>
      </c>
      <c r="G869" s="472"/>
      <c r="H869" s="473" t="s">
        <v>1218</v>
      </c>
      <c r="J869"/>
    </row>
    <row r="870" spans="2:10" ht="30" x14ac:dyDescent="0.2">
      <c r="B870" s="474" t="s">
        <v>2512</v>
      </c>
      <c r="C870" s="474" t="s">
        <v>9</v>
      </c>
      <c r="D870" s="474" t="s">
        <v>2471</v>
      </c>
      <c r="E870" s="474" t="s">
        <v>2472</v>
      </c>
      <c r="F870" s="474" t="s">
        <v>2513</v>
      </c>
      <c r="G870" s="474"/>
      <c r="H870" s="475" t="s">
        <v>1218</v>
      </c>
      <c r="J870"/>
    </row>
    <row r="871" spans="2:10" ht="30" x14ac:dyDescent="0.2">
      <c r="B871" s="472" t="s">
        <v>2514</v>
      </c>
      <c r="C871" s="472" t="s">
        <v>9</v>
      </c>
      <c r="D871" s="472" t="s">
        <v>2471</v>
      </c>
      <c r="E871" s="472" t="s">
        <v>2472</v>
      </c>
      <c r="F871" s="472" t="s">
        <v>2515</v>
      </c>
      <c r="G871" s="472"/>
      <c r="H871" s="473" t="s">
        <v>1218</v>
      </c>
      <c r="J871"/>
    </row>
    <row r="872" spans="2:10" ht="30" x14ac:dyDescent="0.2">
      <c r="B872" s="474" t="s">
        <v>2516</v>
      </c>
      <c r="C872" s="474" t="s">
        <v>9</v>
      </c>
      <c r="D872" s="474" t="s">
        <v>2471</v>
      </c>
      <c r="E872" s="474" t="s">
        <v>2472</v>
      </c>
      <c r="F872" s="474" t="s">
        <v>2517</v>
      </c>
      <c r="G872" s="474"/>
      <c r="H872" s="475" t="s">
        <v>1218</v>
      </c>
      <c r="J872"/>
    </row>
    <row r="873" spans="2:10" ht="30" x14ac:dyDescent="0.2">
      <c r="B873" s="472" t="s">
        <v>2518</v>
      </c>
      <c r="C873" s="472" t="s">
        <v>9</v>
      </c>
      <c r="D873" s="472" t="s">
        <v>2471</v>
      </c>
      <c r="E873" s="472" t="s">
        <v>2472</v>
      </c>
      <c r="F873" s="472" t="s">
        <v>2519</v>
      </c>
      <c r="G873" s="472"/>
      <c r="H873" s="473" t="s">
        <v>1218</v>
      </c>
      <c r="J873"/>
    </row>
    <row r="874" spans="2:10" ht="30" x14ac:dyDescent="0.2">
      <c r="B874" s="474" t="s">
        <v>2520</v>
      </c>
      <c r="C874" s="474" t="s">
        <v>9</v>
      </c>
      <c r="D874" s="474" t="s">
        <v>2471</v>
      </c>
      <c r="E874" s="474" t="s">
        <v>2472</v>
      </c>
      <c r="F874" s="474" t="s">
        <v>2521</v>
      </c>
      <c r="G874" s="474"/>
      <c r="H874" s="475" t="s">
        <v>1218</v>
      </c>
      <c r="J874"/>
    </row>
    <row r="875" spans="2:10" ht="30" x14ac:dyDescent="0.2">
      <c r="B875" s="472" t="s">
        <v>2522</v>
      </c>
      <c r="C875" s="472" t="s">
        <v>9</v>
      </c>
      <c r="D875" s="472" t="s">
        <v>2471</v>
      </c>
      <c r="E875" s="472" t="s">
        <v>2472</v>
      </c>
      <c r="F875" s="472" t="s">
        <v>2523</v>
      </c>
      <c r="G875" s="472"/>
      <c r="H875" s="473" t="s">
        <v>1218</v>
      </c>
      <c r="J875"/>
    </row>
    <row r="876" spans="2:10" ht="30" x14ac:dyDescent="0.2">
      <c r="B876" s="474" t="s">
        <v>2524</v>
      </c>
      <c r="C876" s="474" t="s">
        <v>9</v>
      </c>
      <c r="D876" s="474" t="s">
        <v>2471</v>
      </c>
      <c r="E876" s="474" t="s">
        <v>2472</v>
      </c>
      <c r="F876" s="474" t="s">
        <v>2525</v>
      </c>
      <c r="G876" s="474"/>
      <c r="H876" s="475" t="s">
        <v>1218</v>
      </c>
      <c r="J876"/>
    </row>
    <row r="877" spans="2:10" x14ac:dyDescent="0.2">
      <c r="B877" s="472" t="s">
        <v>2526</v>
      </c>
      <c r="C877" s="472" t="s">
        <v>9</v>
      </c>
      <c r="D877" s="472" t="s">
        <v>2471</v>
      </c>
      <c r="E877" s="472" t="s">
        <v>2527</v>
      </c>
      <c r="F877" s="472" t="s">
        <v>2528</v>
      </c>
      <c r="G877" s="472"/>
      <c r="H877" s="473" t="s">
        <v>1218</v>
      </c>
      <c r="J877"/>
    </row>
    <row r="878" spans="2:10" x14ac:dyDescent="0.2">
      <c r="B878" s="474" t="s">
        <v>2529</v>
      </c>
      <c r="C878" s="474" t="s">
        <v>9</v>
      </c>
      <c r="D878" s="474" t="s">
        <v>2471</v>
      </c>
      <c r="E878" s="474" t="s">
        <v>2527</v>
      </c>
      <c r="F878" s="474" t="s">
        <v>2530</v>
      </c>
      <c r="G878" s="474"/>
      <c r="H878" s="475" t="s">
        <v>1218</v>
      </c>
      <c r="J878"/>
    </row>
    <row r="879" spans="2:10" x14ac:dyDescent="0.2">
      <c r="B879" s="472" t="s">
        <v>2531</v>
      </c>
      <c r="C879" s="472" t="s">
        <v>9</v>
      </c>
      <c r="D879" s="472" t="s">
        <v>2471</v>
      </c>
      <c r="E879" s="472" t="s">
        <v>2527</v>
      </c>
      <c r="F879" s="472" t="s">
        <v>2532</v>
      </c>
      <c r="G879" s="472"/>
      <c r="H879" s="473" t="s">
        <v>1218</v>
      </c>
      <c r="J879"/>
    </row>
    <row r="880" spans="2:10" x14ac:dyDescent="0.2">
      <c r="B880" s="474" t="s">
        <v>2533</v>
      </c>
      <c r="C880" s="474" t="s">
        <v>9</v>
      </c>
      <c r="D880" s="474" t="s">
        <v>2471</v>
      </c>
      <c r="E880" s="474" t="s">
        <v>2527</v>
      </c>
      <c r="F880" s="474" t="s">
        <v>2534</v>
      </c>
      <c r="G880" s="474"/>
      <c r="H880" s="475" t="s">
        <v>1359</v>
      </c>
      <c r="J880"/>
    </row>
    <row r="881" spans="2:10" x14ac:dyDescent="0.2">
      <c r="B881" s="472" t="s">
        <v>2535</v>
      </c>
      <c r="C881" s="472" t="s">
        <v>9</v>
      </c>
      <c r="D881" s="472" t="s">
        <v>2471</v>
      </c>
      <c r="E881" s="472" t="s">
        <v>2527</v>
      </c>
      <c r="F881" s="472" t="s">
        <v>2536</v>
      </c>
      <c r="G881" s="472"/>
      <c r="H881" s="473" t="s">
        <v>1359</v>
      </c>
      <c r="J881"/>
    </row>
    <row r="882" spans="2:10" x14ac:dyDescent="0.2">
      <c r="B882" s="474" t="s">
        <v>2537</v>
      </c>
      <c r="C882" s="474" t="s">
        <v>9</v>
      </c>
      <c r="D882" s="474" t="s">
        <v>2471</v>
      </c>
      <c r="E882" s="474" t="s">
        <v>2527</v>
      </c>
      <c r="F882" s="474" t="s">
        <v>2538</v>
      </c>
      <c r="G882" s="474"/>
      <c r="H882" s="475" t="s">
        <v>1359</v>
      </c>
      <c r="J882"/>
    </row>
    <row r="883" spans="2:10" x14ac:dyDescent="0.2">
      <c r="B883" s="472" t="s">
        <v>2539</v>
      </c>
      <c r="C883" s="472" t="s">
        <v>9</v>
      </c>
      <c r="D883" s="472" t="s">
        <v>2471</v>
      </c>
      <c r="E883" s="472" t="s">
        <v>2527</v>
      </c>
      <c r="F883" s="472" t="s">
        <v>2540</v>
      </c>
      <c r="G883" s="472"/>
      <c r="H883" s="473" t="s">
        <v>1359</v>
      </c>
      <c r="J883"/>
    </row>
    <row r="884" spans="2:10" x14ac:dyDescent="0.2">
      <c r="B884" s="474" t="s">
        <v>2541</v>
      </c>
      <c r="C884" s="474" t="s">
        <v>9</v>
      </c>
      <c r="D884" s="474" t="s">
        <v>2471</v>
      </c>
      <c r="E884" s="474" t="s">
        <v>2542</v>
      </c>
      <c r="F884" s="474" t="s">
        <v>2543</v>
      </c>
      <c r="G884" s="474"/>
      <c r="H884" s="475" t="s">
        <v>1218</v>
      </c>
      <c r="J884"/>
    </row>
    <row r="885" spans="2:10" x14ac:dyDescent="0.2">
      <c r="B885" s="472" t="s">
        <v>2544</v>
      </c>
      <c r="C885" s="472" t="s">
        <v>9</v>
      </c>
      <c r="D885" s="472" t="s">
        <v>2471</v>
      </c>
      <c r="E885" s="472" t="s">
        <v>2542</v>
      </c>
      <c r="F885" s="472" t="s">
        <v>2545</v>
      </c>
      <c r="G885" s="472"/>
      <c r="H885" s="473" t="s">
        <v>1218</v>
      </c>
      <c r="J885"/>
    </row>
    <row r="886" spans="2:10" x14ac:dyDescent="0.2">
      <c r="B886" s="474" t="s">
        <v>2546</v>
      </c>
      <c r="C886" s="474" t="s">
        <v>9</v>
      </c>
      <c r="D886" s="474" t="s">
        <v>2471</v>
      </c>
      <c r="E886" s="474" t="s">
        <v>2542</v>
      </c>
      <c r="F886" s="474" t="s">
        <v>2547</v>
      </c>
      <c r="G886" s="474"/>
      <c r="H886" s="475" t="s">
        <v>1218</v>
      </c>
      <c r="J886"/>
    </row>
    <row r="887" spans="2:10" x14ac:dyDescent="0.2">
      <c r="B887" s="472" t="s">
        <v>2548</v>
      </c>
      <c r="C887" s="472" t="s">
        <v>9</v>
      </c>
      <c r="D887" s="472" t="s">
        <v>2471</v>
      </c>
      <c r="E887" s="472" t="s">
        <v>2542</v>
      </c>
      <c r="F887" s="472" t="s">
        <v>2549</v>
      </c>
      <c r="G887" s="472"/>
      <c r="H887" s="473" t="s">
        <v>1218</v>
      </c>
      <c r="J887"/>
    </row>
    <row r="888" spans="2:10" x14ac:dyDescent="0.2">
      <c r="B888" s="474" t="s">
        <v>2550</v>
      </c>
      <c r="C888" s="474" t="s">
        <v>9</v>
      </c>
      <c r="D888" s="474" t="s">
        <v>2471</v>
      </c>
      <c r="E888" s="474" t="s">
        <v>2551</v>
      </c>
      <c r="F888" s="474" t="s">
        <v>2552</v>
      </c>
      <c r="G888" s="474"/>
      <c r="H888" s="475" t="s">
        <v>1208</v>
      </c>
      <c r="J888"/>
    </row>
    <row r="889" spans="2:10" x14ac:dyDescent="0.2">
      <c r="B889" s="472" t="s">
        <v>2553</v>
      </c>
      <c r="C889" s="472" t="s">
        <v>9</v>
      </c>
      <c r="D889" s="472" t="s">
        <v>2471</v>
      </c>
      <c r="E889" s="472" t="s">
        <v>2551</v>
      </c>
      <c r="F889" s="472" t="s">
        <v>2554</v>
      </c>
      <c r="G889" s="472"/>
      <c r="H889" s="473" t="s">
        <v>1208</v>
      </c>
      <c r="J889"/>
    </row>
    <row r="890" spans="2:10" x14ac:dyDescent="0.2">
      <c r="B890" s="474" t="s">
        <v>2555</v>
      </c>
      <c r="C890" s="474" t="s">
        <v>9</v>
      </c>
      <c r="D890" s="474" t="s">
        <v>2471</v>
      </c>
      <c r="E890" s="474" t="s">
        <v>2551</v>
      </c>
      <c r="F890" s="474" t="s">
        <v>2556</v>
      </c>
      <c r="G890" s="474"/>
      <c r="H890" s="475" t="s">
        <v>1208</v>
      </c>
      <c r="J890"/>
    </row>
    <row r="891" spans="2:10" x14ac:dyDescent="0.2">
      <c r="B891" s="472" t="s">
        <v>2557</v>
      </c>
      <c r="C891" s="472" t="s">
        <v>9</v>
      </c>
      <c r="D891" s="472" t="s">
        <v>2471</v>
      </c>
      <c r="E891" s="472" t="s">
        <v>2558</v>
      </c>
      <c r="F891" s="472" t="s">
        <v>2559</v>
      </c>
      <c r="G891" s="472"/>
      <c r="H891" s="473" t="s">
        <v>1359</v>
      </c>
      <c r="J891"/>
    </row>
    <row r="892" spans="2:10" x14ac:dyDescent="0.2">
      <c r="B892" s="474" t="s">
        <v>2560</v>
      </c>
      <c r="C892" s="474" t="s">
        <v>9</v>
      </c>
      <c r="D892" s="474" t="s">
        <v>2471</v>
      </c>
      <c r="E892" s="474" t="s">
        <v>2558</v>
      </c>
      <c r="F892" s="474" t="s">
        <v>2561</v>
      </c>
      <c r="G892" s="474"/>
      <c r="H892" s="475" t="s">
        <v>1359</v>
      </c>
      <c r="J892"/>
    </row>
    <row r="893" spans="2:10" x14ac:dyDescent="0.2">
      <c r="B893" s="472" t="s">
        <v>2562</v>
      </c>
      <c r="C893" s="472" t="s">
        <v>9</v>
      </c>
      <c r="D893" s="472" t="s">
        <v>2471</v>
      </c>
      <c r="E893" s="472" t="s">
        <v>2563</v>
      </c>
      <c r="F893" s="472" t="s">
        <v>2563</v>
      </c>
      <c r="G893" s="472"/>
      <c r="H893" s="473" t="s">
        <v>1440</v>
      </c>
      <c r="J893"/>
    </row>
    <row r="894" spans="2:10" x14ac:dyDescent="0.2">
      <c r="B894" s="474" t="s">
        <v>2564</v>
      </c>
      <c r="C894" s="474" t="s">
        <v>9</v>
      </c>
      <c r="D894" s="474" t="s">
        <v>2471</v>
      </c>
      <c r="E894" s="474" t="s">
        <v>2565</v>
      </c>
      <c r="F894" s="474" t="s">
        <v>2565</v>
      </c>
      <c r="G894" s="474"/>
      <c r="H894" s="475" t="s">
        <v>1359</v>
      </c>
      <c r="J894"/>
    </row>
    <row r="895" spans="2:10" x14ac:dyDescent="0.2">
      <c r="B895" s="472" t="s">
        <v>2566</v>
      </c>
      <c r="C895" s="472" t="s">
        <v>9</v>
      </c>
      <c r="D895" s="472" t="s">
        <v>2471</v>
      </c>
      <c r="E895" s="472" t="s">
        <v>2567</v>
      </c>
      <c r="F895" s="472" t="s">
        <v>2567</v>
      </c>
      <c r="G895" s="472"/>
      <c r="H895" s="473" t="s">
        <v>1218</v>
      </c>
      <c r="J895"/>
    </row>
    <row r="896" spans="2:10" x14ac:dyDescent="0.2">
      <c r="B896" s="474" t="s">
        <v>2568</v>
      </c>
      <c r="C896" s="474" t="s">
        <v>9</v>
      </c>
      <c r="D896" s="474" t="s">
        <v>2471</v>
      </c>
      <c r="E896" s="474" t="s">
        <v>2569</v>
      </c>
      <c r="F896" s="474" t="s">
        <v>2570</v>
      </c>
      <c r="G896" s="474"/>
      <c r="H896" s="475" t="s">
        <v>1208</v>
      </c>
      <c r="J896"/>
    </row>
    <row r="897" spans="2:10" x14ac:dyDescent="0.2">
      <c r="B897" s="472" t="s">
        <v>2571</v>
      </c>
      <c r="C897" s="472" t="s">
        <v>9</v>
      </c>
      <c r="D897" s="472" t="s">
        <v>2471</v>
      </c>
      <c r="E897" s="472" t="s">
        <v>2569</v>
      </c>
      <c r="F897" s="472" t="s">
        <v>2572</v>
      </c>
      <c r="G897" s="472"/>
      <c r="H897" s="473" t="s">
        <v>1208</v>
      </c>
      <c r="J897"/>
    </row>
    <row r="898" spans="2:10" x14ac:dyDescent="0.2">
      <c r="B898" s="474" t="s">
        <v>2573</v>
      </c>
      <c r="C898" s="474" t="s">
        <v>9</v>
      </c>
      <c r="D898" s="474" t="s">
        <v>2471</v>
      </c>
      <c r="E898" s="474" t="s">
        <v>2569</v>
      </c>
      <c r="F898" s="474" t="s">
        <v>2574</v>
      </c>
      <c r="G898" s="474"/>
      <c r="H898" s="475" t="s">
        <v>1208</v>
      </c>
      <c r="J898"/>
    </row>
    <row r="899" spans="2:10" x14ac:dyDescent="0.2">
      <c r="B899" s="472" t="s">
        <v>2575</v>
      </c>
      <c r="C899" s="472" t="s">
        <v>9</v>
      </c>
      <c r="D899" s="472" t="s">
        <v>2471</v>
      </c>
      <c r="E899" s="472" t="s">
        <v>2569</v>
      </c>
      <c r="F899" s="472" t="s">
        <v>2576</v>
      </c>
      <c r="G899" s="472"/>
      <c r="H899" s="473" t="s">
        <v>1208</v>
      </c>
      <c r="J899"/>
    </row>
    <row r="900" spans="2:10" x14ac:dyDescent="0.2">
      <c r="B900" s="474" t="s">
        <v>2577</v>
      </c>
      <c r="C900" s="474" t="s">
        <v>9</v>
      </c>
      <c r="D900" s="474" t="s">
        <v>2471</v>
      </c>
      <c r="E900" s="474" t="s">
        <v>2569</v>
      </c>
      <c r="F900" s="474" t="s">
        <v>2578</v>
      </c>
      <c r="G900" s="474"/>
      <c r="H900" s="475" t="s">
        <v>1208</v>
      </c>
      <c r="J900"/>
    </row>
    <row r="901" spans="2:10" x14ac:dyDescent="0.2">
      <c r="B901" s="472" t="s">
        <v>2579</v>
      </c>
      <c r="C901" s="472" t="s">
        <v>9</v>
      </c>
      <c r="D901" s="472" t="s">
        <v>2471</v>
      </c>
      <c r="E901" s="472" t="s">
        <v>2569</v>
      </c>
      <c r="F901" s="472" t="s">
        <v>2580</v>
      </c>
      <c r="G901" s="472"/>
      <c r="H901" s="473" t="s">
        <v>1208</v>
      </c>
      <c r="J901"/>
    </row>
    <row r="902" spans="2:10" x14ac:dyDescent="0.2">
      <c r="B902" s="474" t="s">
        <v>2581</v>
      </c>
      <c r="C902" s="474" t="s">
        <v>9</v>
      </c>
      <c r="D902" s="474" t="s">
        <v>2471</v>
      </c>
      <c r="E902" s="474" t="s">
        <v>2569</v>
      </c>
      <c r="F902" s="474" t="s">
        <v>2582</v>
      </c>
      <c r="G902" s="474"/>
      <c r="H902" s="475" t="s">
        <v>1208</v>
      </c>
      <c r="J902"/>
    </row>
    <row r="903" spans="2:10" x14ac:dyDescent="0.2">
      <c r="B903" s="472" t="s">
        <v>2583</v>
      </c>
      <c r="C903" s="472" t="s">
        <v>9</v>
      </c>
      <c r="D903" s="472" t="s">
        <v>2471</v>
      </c>
      <c r="E903" s="472" t="s">
        <v>2569</v>
      </c>
      <c r="F903" s="472" t="s">
        <v>2584</v>
      </c>
      <c r="G903" s="472"/>
      <c r="H903" s="473" t="s">
        <v>1208</v>
      </c>
      <c r="J903"/>
    </row>
    <row r="904" spans="2:10" x14ac:dyDescent="0.2">
      <c r="B904" s="474" t="s">
        <v>2585</v>
      </c>
      <c r="C904" s="474" t="s">
        <v>9</v>
      </c>
      <c r="D904" s="474" t="s">
        <v>2471</v>
      </c>
      <c r="E904" s="474" t="s">
        <v>2569</v>
      </c>
      <c r="F904" s="474" t="s">
        <v>2586</v>
      </c>
      <c r="G904" s="474"/>
      <c r="H904" s="475" t="s">
        <v>1208</v>
      </c>
      <c r="J904"/>
    </row>
    <row r="905" spans="2:10" x14ac:dyDescent="0.2">
      <c r="B905" s="472" t="s">
        <v>2587</v>
      </c>
      <c r="C905" s="472" t="s">
        <v>9</v>
      </c>
      <c r="D905" s="472" t="s">
        <v>2471</v>
      </c>
      <c r="E905" s="472" t="s">
        <v>2588</v>
      </c>
      <c r="F905" s="472" t="s">
        <v>2589</v>
      </c>
      <c r="G905" s="472"/>
      <c r="H905" s="473" t="s">
        <v>1208</v>
      </c>
      <c r="J905"/>
    </row>
    <row r="906" spans="2:10" x14ac:dyDescent="0.2">
      <c r="B906" s="474" t="s">
        <v>2590</v>
      </c>
      <c r="C906" s="474" t="s">
        <v>9</v>
      </c>
      <c r="D906" s="474" t="s">
        <v>2471</v>
      </c>
      <c r="E906" s="474" t="s">
        <v>2588</v>
      </c>
      <c r="F906" s="474" t="s">
        <v>2591</v>
      </c>
      <c r="G906" s="474"/>
      <c r="H906" s="475" t="s">
        <v>391</v>
      </c>
      <c r="J906"/>
    </row>
    <row r="907" spans="2:10" x14ac:dyDescent="0.2">
      <c r="B907" s="472" t="s">
        <v>2592</v>
      </c>
      <c r="C907" s="472" t="s">
        <v>9</v>
      </c>
      <c r="D907" s="472" t="s">
        <v>2471</v>
      </c>
      <c r="E907" s="472" t="s">
        <v>2593</v>
      </c>
      <c r="F907" s="472" t="s">
        <v>2594</v>
      </c>
      <c r="G907" s="472"/>
      <c r="H907" s="473" t="s">
        <v>1208</v>
      </c>
      <c r="J907"/>
    </row>
    <row r="908" spans="2:10" x14ac:dyDescent="0.2">
      <c r="B908" s="474" t="s">
        <v>2595</v>
      </c>
      <c r="C908" s="474" t="s">
        <v>9</v>
      </c>
      <c r="D908" s="474" t="s">
        <v>2471</v>
      </c>
      <c r="E908" s="474" t="s">
        <v>2593</v>
      </c>
      <c r="F908" s="474" t="s">
        <v>2596</v>
      </c>
      <c r="G908" s="474"/>
      <c r="H908" s="475" t="s">
        <v>1208</v>
      </c>
      <c r="J908"/>
    </row>
    <row r="909" spans="2:10" x14ac:dyDescent="0.2">
      <c r="B909" s="472" t="s">
        <v>2597</v>
      </c>
      <c r="C909" s="472" t="s">
        <v>9</v>
      </c>
      <c r="D909" s="472" t="s">
        <v>2471</v>
      </c>
      <c r="E909" s="472" t="s">
        <v>2593</v>
      </c>
      <c r="F909" s="472" t="s">
        <v>2598</v>
      </c>
      <c r="G909" s="472"/>
      <c r="H909" s="473" t="s">
        <v>1208</v>
      </c>
      <c r="J909"/>
    </row>
    <row r="910" spans="2:10" x14ac:dyDescent="0.2">
      <c r="B910" s="474" t="s">
        <v>2599</v>
      </c>
      <c r="C910" s="474" t="s">
        <v>9</v>
      </c>
      <c r="D910" s="474" t="s">
        <v>2471</v>
      </c>
      <c r="E910" s="474" t="s">
        <v>2600</v>
      </c>
      <c r="F910" s="474" t="s">
        <v>2601</v>
      </c>
      <c r="G910" s="474"/>
      <c r="H910" s="475" t="s">
        <v>1208</v>
      </c>
      <c r="J910"/>
    </row>
    <row r="911" spans="2:10" x14ac:dyDescent="0.2">
      <c r="B911" s="472" t="s">
        <v>2602</v>
      </c>
      <c r="C911" s="472" t="s">
        <v>9</v>
      </c>
      <c r="D911" s="472" t="s">
        <v>2471</v>
      </c>
      <c r="E911" s="472" t="s">
        <v>2600</v>
      </c>
      <c r="F911" s="472" t="s">
        <v>2603</v>
      </c>
      <c r="G911" s="472"/>
      <c r="H911" s="473" t="s">
        <v>1208</v>
      </c>
      <c r="J911"/>
    </row>
    <row r="912" spans="2:10" x14ac:dyDescent="0.2">
      <c r="B912" s="474" t="s">
        <v>2604</v>
      </c>
      <c r="C912" s="474" t="s">
        <v>9</v>
      </c>
      <c r="D912" s="474" t="s">
        <v>2471</v>
      </c>
      <c r="E912" s="474" t="s">
        <v>2600</v>
      </c>
      <c r="F912" s="474" t="s">
        <v>2605</v>
      </c>
      <c r="G912" s="474"/>
      <c r="H912" s="475" t="s">
        <v>1208</v>
      </c>
      <c r="J912"/>
    </row>
    <row r="913" spans="2:10" x14ac:dyDescent="0.2">
      <c r="B913" s="472" t="s">
        <v>2606</v>
      </c>
      <c r="C913" s="472" t="s">
        <v>9</v>
      </c>
      <c r="D913" s="472" t="s">
        <v>2471</v>
      </c>
      <c r="E913" s="472" t="s">
        <v>2600</v>
      </c>
      <c r="F913" s="472" t="s">
        <v>2607</v>
      </c>
      <c r="G913" s="472"/>
      <c r="H913" s="473" t="s">
        <v>1208</v>
      </c>
      <c r="J913"/>
    </row>
    <row r="914" spans="2:10" x14ac:dyDescent="0.2">
      <c r="B914" s="474" t="s">
        <v>2608</v>
      </c>
      <c r="C914" s="474" t="s">
        <v>9</v>
      </c>
      <c r="D914" s="474" t="s">
        <v>2471</v>
      </c>
      <c r="E914" s="474" t="s">
        <v>2609</v>
      </c>
      <c r="F914" s="474" t="s">
        <v>2601</v>
      </c>
      <c r="G914" s="474"/>
      <c r="H914" s="475" t="s">
        <v>1208</v>
      </c>
      <c r="J914"/>
    </row>
    <row r="915" spans="2:10" x14ac:dyDescent="0.2">
      <c r="B915" s="472" t="s">
        <v>2610</v>
      </c>
      <c r="C915" s="472" t="s">
        <v>9</v>
      </c>
      <c r="D915" s="472" t="s">
        <v>2471</v>
      </c>
      <c r="E915" s="472" t="s">
        <v>2609</v>
      </c>
      <c r="F915" s="472" t="s">
        <v>2603</v>
      </c>
      <c r="G915" s="472"/>
      <c r="H915" s="473" t="s">
        <v>1208</v>
      </c>
      <c r="J915"/>
    </row>
    <row r="916" spans="2:10" x14ac:dyDescent="0.2">
      <c r="B916" s="474" t="s">
        <v>2611</v>
      </c>
      <c r="C916" s="474" t="s">
        <v>9</v>
      </c>
      <c r="D916" s="474" t="s">
        <v>2471</v>
      </c>
      <c r="E916" s="474" t="s">
        <v>2609</v>
      </c>
      <c r="F916" s="474" t="s">
        <v>2605</v>
      </c>
      <c r="G916" s="474"/>
      <c r="H916" s="475" t="s">
        <v>1208</v>
      </c>
      <c r="J916"/>
    </row>
    <row r="917" spans="2:10" x14ac:dyDescent="0.2">
      <c r="B917" s="472" t="s">
        <v>2612</v>
      </c>
      <c r="C917" s="472" t="s">
        <v>9</v>
      </c>
      <c r="D917" s="472" t="s">
        <v>2471</v>
      </c>
      <c r="E917" s="472" t="s">
        <v>2609</v>
      </c>
      <c r="F917" s="472" t="s">
        <v>2607</v>
      </c>
      <c r="G917" s="472"/>
      <c r="H917" s="473" t="s">
        <v>1208</v>
      </c>
      <c r="J917"/>
    </row>
    <row r="918" spans="2:10" x14ac:dyDescent="0.2">
      <c r="B918" s="474" t="s">
        <v>2613</v>
      </c>
      <c r="C918" s="474" t="s">
        <v>9</v>
      </c>
      <c r="D918" s="474" t="s">
        <v>2471</v>
      </c>
      <c r="E918" s="474" t="s">
        <v>2614</v>
      </c>
      <c r="F918" s="474" t="s">
        <v>2615</v>
      </c>
      <c r="G918" s="474"/>
      <c r="H918" s="475" t="s">
        <v>1208</v>
      </c>
      <c r="J918"/>
    </row>
    <row r="919" spans="2:10" x14ac:dyDescent="0.2">
      <c r="B919" s="472" t="s">
        <v>2616</v>
      </c>
      <c r="C919" s="472" t="s">
        <v>9</v>
      </c>
      <c r="D919" s="472" t="s">
        <v>2471</v>
      </c>
      <c r="E919" s="472" t="s">
        <v>2617</v>
      </c>
      <c r="F919" s="472" t="s">
        <v>2617</v>
      </c>
      <c r="G919" s="472"/>
      <c r="H919" s="473" t="s">
        <v>1208</v>
      </c>
      <c r="J919"/>
    </row>
    <row r="920" spans="2:10" ht="30" x14ac:dyDescent="0.2">
      <c r="B920" s="474" t="s">
        <v>2618</v>
      </c>
      <c r="C920" s="474" t="s">
        <v>9</v>
      </c>
      <c r="D920" s="474" t="s">
        <v>2471</v>
      </c>
      <c r="E920" s="474" t="s">
        <v>2619</v>
      </c>
      <c r="F920" s="474" t="s">
        <v>2620</v>
      </c>
      <c r="G920" s="474"/>
      <c r="H920" s="475" t="s">
        <v>1208</v>
      </c>
      <c r="J920"/>
    </row>
    <row r="921" spans="2:10" ht="30" x14ac:dyDescent="0.2">
      <c r="B921" s="472" t="s">
        <v>2621</v>
      </c>
      <c r="C921" s="472" t="s">
        <v>9</v>
      </c>
      <c r="D921" s="472" t="s">
        <v>2471</v>
      </c>
      <c r="E921" s="472" t="s">
        <v>2619</v>
      </c>
      <c r="F921" s="472" t="s">
        <v>2622</v>
      </c>
      <c r="G921" s="472"/>
      <c r="H921" s="473" t="s">
        <v>1208</v>
      </c>
      <c r="J921"/>
    </row>
    <row r="922" spans="2:10" ht="30" x14ac:dyDescent="0.2">
      <c r="B922" s="474" t="s">
        <v>2623</v>
      </c>
      <c r="C922" s="474" t="s">
        <v>9</v>
      </c>
      <c r="D922" s="474" t="s">
        <v>2471</v>
      </c>
      <c r="E922" s="474" t="s">
        <v>2624</v>
      </c>
      <c r="F922" s="474" t="s">
        <v>2620</v>
      </c>
      <c r="G922" s="474"/>
      <c r="H922" s="475" t="s">
        <v>1208</v>
      </c>
      <c r="J922"/>
    </row>
    <row r="923" spans="2:10" ht="30" x14ac:dyDescent="0.2">
      <c r="B923" s="472" t="s">
        <v>2625</v>
      </c>
      <c r="C923" s="472" t="s">
        <v>9</v>
      </c>
      <c r="D923" s="472" t="s">
        <v>2471</v>
      </c>
      <c r="E923" s="472" t="s">
        <v>2624</v>
      </c>
      <c r="F923" s="472" t="s">
        <v>2622</v>
      </c>
      <c r="G923" s="472"/>
      <c r="H923" s="473" t="s">
        <v>1208</v>
      </c>
      <c r="J923"/>
    </row>
    <row r="924" spans="2:10" ht="30" x14ac:dyDescent="0.2">
      <c r="B924" s="474" t="s">
        <v>2626</v>
      </c>
      <c r="C924" s="474" t="s">
        <v>9</v>
      </c>
      <c r="D924" s="474" t="s">
        <v>2471</v>
      </c>
      <c r="E924" s="474" t="s">
        <v>2627</v>
      </c>
      <c r="F924" s="474" t="s">
        <v>2628</v>
      </c>
      <c r="G924" s="474"/>
      <c r="H924" s="475" t="s">
        <v>1208</v>
      </c>
      <c r="J924"/>
    </row>
    <row r="925" spans="2:10" ht="30" x14ac:dyDescent="0.2">
      <c r="B925" s="472" t="s">
        <v>2629</v>
      </c>
      <c r="C925" s="472" t="s">
        <v>9</v>
      </c>
      <c r="D925" s="472" t="s">
        <v>2471</v>
      </c>
      <c r="E925" s="472" t="s">
        <v>2627</v>
      </c>
      <c r="F925" s="472" t="s">
        <v>2630</v>
      </c>
      <c r="G925" s="472"/>
      <c r="H925" s="473" t="s">
        <v>1208</v>
      </c>
      <c r="J925"/>
    </row>
    <row r="926" spans="2:10" x14ac:dyDescent="0.2">
      <c r="B926" s="474" t="s">
        <v>2631</v>
      </c>
      <c r="C926" s="474" t="s">
        <v>9</v>
      </c>
      <c r="D926" s="474" t="s">
        <v>2471</v>
      </c>
      <c r="E926" s="474" t="s">
        <v>2632</v>
      </c>
      <c r="F926" s="474" t="s">
        <v>2632</v>
      </c>
      <c r="G926" s="474"/>
      <c r="H926" s="475" t="s">
        <v>391</v>
      </c>
      <c r="J926"/>
    </row>
    <row r="927" spans="2:10" x14ac:dyDescent="0.2">
      <c r="B927" s="472" t="s">
        <v>2633</v>
      </c>
      <c r="C927" s="472" t="s">
        <v>9</v>
      </c>
      <c r="D927" s="472" t="s">
        <v>2471</v>
      </c>
      <c r="E927" s="472" t="s">
        <v>2634</v>
      </c>
      <c r="F927" s="472" t="s">
        <v>2635</v>
      </c>
      <c r="G927" s="472"/>
      <c r="H927" s="473" t="s">
        <v>1218</v>
      </c>
      <c r="J927"/>
    </row>
    <row r="928" spans="2:10" x14ac:dyDescent="0.2">
      <c r="B928" s="474" t="s">
        <v>2636</v>
      </c>
      <c r="C928" s="474" t="s">
        <v>9</v>
      </c>
      <c r="D928" s="474" t="s">
        <v>2471</v>
      </c>
      <c r="E928" s="474" t="s">
        <v>2634</v>
      </c>
      <c r="F928" s="474" t="s">
        <v>2637</v>
      </c>
      <c r="G928" s="474"/>
      <c r="H928" s="475" t="s">
        <v>1218</v>
      </c>
      <c r="J928"/>
    </row>
    <row r="929" spans="2:10" x14ac:dyDescent="0.2">
      <c r="B929" s="472" t="s">
        <v>2638</v>
      </c>
      <c r="C929" s="472" t="s">
        <v>9</v>
      </c>
      <c r="D929" s="472" t="s">
        <v>2471</v>
      </c>
      <c r="E929" s="472" t="s">
        <v>2634</v>
      </c>
      <c r="F929" s="472" t="s">
        <v>2639</v>
      </c>
      <c r="G929" s="472"/>
      <c r="H929" s="473" t="s">
        <v>1218</v>
      </c>
      <c r="J929"/>
    </row>
    <row r="930" spans="2:10" x14ac:dyDescent="0.2">
      <c r="B930" s="474" t="s">
        <v>2640</v>
      </c>
      <c r="C930" s="474" t="s">
        <v>9</v>
      </c>
      <c r="D930" s="474" t="s">
        <v>2471</v>
      </c>
      <c r="E930" s="474" t="s">
        <v>2634</v>
      </c>
      <c r="F930" s="474" t="s">
        <v>2641</v>
      </c>
      <c r="G930" s="474"/>
      <c r="H930" s="475" t="s">
        <v>1218</v>
      </c>
      <c r="J930"/>
    </row>
    <row r="931" spans="2:10" x14ac:dyDescent="0.2">
      <c r="B931" s="472" t="s">
        <v>2642</v>
      </c>
      <c r="C931" s="472" t="s">
        <v>9</v>
      </c>
      <c r="D931" s="472" t="s">
        <v>2471</v>
      </c>
      <c r="E931" s="472" t="s">
        <v>2634</v>
      </c>
      <c r="F931" s="472" t="s">
        <v>2643</v>
      </c>
      <c r="G931" s="472"/>
      <c r="H931" s="473" t="s">
        <v>391</v>
      </c>
      <c r="J931"/>
    </row>
    <row r="932" spans="2:10" x14ac:dyDescent="0.2">
      <c r="B932" s="474" t="s">
        <v>2644</v>
      </c>
      <c r="C932" s="474" t="s">
        <v>9</v>
      </c>
      <c r="D932" s="474" t="s">
        <v>2471</v>
      </c>
      <c r="E932" s="474" t="s">
        <v>2634</v>
      </c>
      <c r="F932" s="474" t="s">
        <v>2645</v>
      </c>
      <c r="G932" s="474"/>
      <c r="H932" s="475" t="s">
        <v>1208</v>
      </c>
      <c r="J932"/>
    </row>
    <row r="933" spans="2:10" x14ac:dyDescent="0.2">
      <c r="B933" s="472" t="s">
        <v>2646</v>
      </c>
      <c r="C933" s="472" t="s">
        <v>9</v>
      </c>
      <c r="D933" s="472" t="s">
        <v>2471</v>
      </c>
      <c r="E933" s="472" t="s">
        <v>2634</v>
      </c>
      <c r="F933" s="472" t="s">
        <v>2647</v>
      </c>
      <c r="G933" s="472"/>
      <c r="H933" s="473" t="s">
        <v>1208</v>
      </c>
      <c r="J933"/>
    </row>
    <row r="934" spans="2:10" ht="30" x14ac:dyDescent="0.2">
      <c r="B934" s="474" t="s">
        <v>2648</v>
      </c>
      <c r="C934" s="474" t="s">
        <v>9</v>
      </c>
      <c r="D934" s="474" t="s">
        <v>2471</v>
      </c>
      <c r="E934" s="474" t="s">
        <v>2649</v>
      </c>
      <c r="F934" s="474" t="s">
        <v>2649</v>
      </c>
      <c r="G934" s="474"/>
      <c r="H934" s="475" t="s">
        <v>391</v>
      </c>
      <c r="J934"/>
    </row>
    <row r="935" spans="2:10" x14ac:dyDescent="0.2">
      <c r="B935" s="472" t="s">
        <v>2650</v>
      </c>
      <c r="C935" s="472" t="s">
        <v>9</v>
      </c>
      <c r="D935" s="472" t="s">
        <v>2471</v>
      </c>
      <c r="E935" s="472" t="s">
        <v>2651</v>
      </c>
      <c r="F935" s="472" t="s">
        <v>2651</v>
      </c>
      <c r="G935" s="472"/>
      <c r="H935" s="473" t="s">
        <v>391</v>
      </c>
      <c r="J935"/>
    </row>
    <row r="936" spans="2:10" x14ac:dyDescent="0.2">
      <c r="B936" s="474" t="s">
        <v>2652</v>
      </c>
      <c r="C936" s="474" t="s">
        <v>9</v>
      </c>
      <c r="D936" s="474" t="s">
        <v>2471</v>
      </c>
      <c r="E936" s="474" t="s">
        <v>2653</v>
      </c>
      <c r="F936" s="474" t="s">
        <v>2653</v>
      </c>
      <c r="G936" s="474"/>
      <c r="H936" s="475" t="s">
        <v>1359</v>
      </c>
      <c r="J936"/>
    </row>
    <row r="937" spans="2:10" x14ac:dyDescent="0.2">
      <c r="B937" s="472" t="s">
        <v>2654</v>
      </c>
      <c r="C937" s="472" t="s">
        <v>9</v>
      </c>
      <c r="D937" s="472" t="s">
        <v>2471</v>
      </c>
      <c r="E937" s="472" t="s">
        <v>2655</v>
      </c>
      <c r="F937" s="472" t="s">
        <v>2656</v>
      </c>
      <c r="G937" s="472"/>
      <c r="H937" s="473" t="s">
        <v>1208</v>
      </c>
      <c r="J937"/>
    </row>
    <row r="938" spans="2:10" x14ac:dyDescent="0.2">
      <c r="B938" s="474" t="s">
        <v>2657</v>
      </c>
      <c r="C938" s="474" t="s">
        <v>9</v>
      </c>
      <c r="D938" s="474" t="s">
        <v>2471</v>
      </c>
      <c r="E938" s="474" t="s">
        <v>2655</v>
      </c>
      <c r="F938" s="474" t="s">
        <v>2658</v>
      </c>
      <c r="G938" s="474"/>
      <c r="H938" s="475" t="s">
        <v>1208</v>
      </c>
      <c r="J938"/>
    </row>
    <row r="939" spans="2:10" x14ac:dyDescent="0.2">
      <c r="B939" s="472" t="s">
        <v>2659</v>
      </c>
      <c r="C939" s="472" t="s">
        <v>9</v>
      </c>
      <c r="D939" s="472" t="s">
        <v>2471</v>
      </c>
      <c r="E939" s="472" t="s">
        <v>2655</v>
      </c>
      <c r="F939" s="472" t="s">
        <v>2660</v>
      </c>
      <c r="G939" s="472"/>
      <c r="H939" s="473" t="s">
        <v>1208</v>
      </c>
      <c r="J939"/>
    </row>
    <row r="940" spans="2:10" x14ac:dyDescent="0.2">
      <c r="B940" s="474" t="s">
        <v>2661</v>
      </c>
      <c r="C940" s="474" t="s">
        <v>9</v>
      </c>
      <c r="D940" s="474" t="s">
        <v>2471</v>
      </c>
      <c r="E940" s="474" t="s">
        <v>2655</v>
      </c>
      <c r="F940" s="474" t="s">
        <v>2662</v>
      </c>
      <c r="G940" s="474"/>
      <c r="H940" s="475" t="s">
        <v>1208</v>
      </c>
      <c r="J940"/>
    </row>
    <row r="941" spans="2:10" x14ac:dyDescent="0.2">
      <c r="B941" s="472" t="s">
        <v>2663</v>
      </c>
      <c r="C941" s="472" t="s">
        <v>9</v>
      </c>
      <c r="D941" s="472" t="s">
        <v>2471</v>
      </c>
      <c r="E941" s="472" t="s">
        <v>2664</v>
      </c>
      <c r="F941" s="472" t="s">
        <v>2664</v>
      </c>
      <c r="G941" s="472"/>
      <c r="H941" s="473" t="s">
        <v>1359</v>
      </c>
      <c r="J941"/>
    </row>
    <row r="942" spans="2:10" x14ac:dyDescent="0.2">
      <c r="B942" s="474" t="s">
        <v>2665</v>
      </c>
      <c r="C942" s="474" t="s">
        <v>9</v>
      </c>
      <c r="D942" s="474" t="s">
        <v>2666</v>
      </c>
      <c r="E942" s="474" t="s">
        <v>2667</v>
      </c>
      <c r="F942" s="474" t="s">
        <v>2668</v>
      </c>
      <c r="G942" s="474"/>
      <c r="H942" s="475" t="s">
        <v>1359</v>
      </c>
      <c r="J942"/>
    </row>
    <row r="943" spans="2:10" x14ac:dyDescent="0.2">
      <c r="B943" s="472" t="s">
        <v>2669</v>
      </c>
      <c r="C943" s="472" t="s">
        <v>9</v>
      </c>
      <c r="D943" s="472" t="s">
        <v>2666</v>
      </c>
      <c r="E943" s="472" t="s">
        <v>2670</v>
      </c>
      <c r="F943" s="472" t="s">
        <v>2671</v>
      </c>
      <c r="G943" s="472"/>
      <c r="H943" s="473" t="s">
        <v>1359</v>
      </c>
      <c r="J943"/>
    </row>
    <row r="944" spans="2:10" x14ac:dyDescent="0.2">
      <c r="B944" s="474" t="s">
        <v>2672</v>
      </c>
      <c r="C944" s="474" t="s">
        <v>9</v>
      </c>
      <c r="D944" s="474" t="s">
        <v>2666</v>
      </c>
      <c r="E944" s="474" t="s">
        <v>2670</v>
      </c>
      <c r="F944" s="474" t="s">
        <v>2673</v>
      </c>
      <c r="G944" s="474"/>
      <c r="H944" s="475" t="s">
        <v>1359</v>
      </c>
      <c r="J944"/>
    </row>
    <row r="945" spans="2:10" x14ac:dyDescent="0.2">
      <c r="B945" s="472" t="s">
        <v>2674</v>
      </c>
      <c r="C945" s="472" t="s">
        <v>9</v>
      </c>
      <c r="D945" s="472" t="s">
        <v>2666</v>
      </c>
      <c r="E945" s="472" t="s">
        <v>2675</v>
      </c>
      <c r="F945" s="472" t="s">
        <v>2676</v>
      </c>
      <c r="G945" s="472"/>
      <c r="H945" s="473" t="s">
        <v>1359</v>
      </c>
      <c r="J945"/>
    </row>
    <row r="946" spans="2:10" x14ac:dyDescent="0.2">
      <c r="B946" s="474" t="s">
        <v>2677</v>
      </c>
      <c r="C946" s="474" t="s">
        <v>9</v>
      </c>
      <c r="D946" s="474" t="s">
        <v>2666</v>
      </c>
      <c r="E946" s="474" t="s">
        <v>2675</v>
      </c>
      <c r="F946" s="474" t="s">
        <v>2678</v>
      </c>
      <c r="G946" s="474"/>
      <c r="H946" s="475" t="s">
        <v>1359</v>
      </c>
      <c r="J946"/>
    </row>
    <row r="947" spans="2:10" x14ac:dyDescent="0.2">
      <c r="B947" s="472" t="s">
        <v>2679</v>
      </c>
      <c r="C947" s="472" t="s">
        <v>9</v>
      </c>
      <c r="D947" s="472" t="s">
        <v>2666</v>
      </c>
      <c r="E947" s="472" t="s">
        <v>2675</v>
      </c>
      <c r="F947" s="472" t="s">
        <v>2680</v>
      </c>
      <c r="G947" s="472"/>
      <c r="H947" s="473" t="s">
        <v>1359</v>
      </c>
      <c r="J947"/>
    </row>
    <row r="948" spans="2:10" x14ac:dyDescent="0.2">
      <c r="B948" s="474" t="s">
        <v>2681</v>
      </c>
      <c r="C948" s="474" t="s">
        <v>9</v>
      </c>
      <c r="D948" s="474" t="s">
        <v>2666</v>
      </c>
      <c r="E948" s="474" t="s">
        <v>2675</v>
      </c>
      <c r="F948" s="474" t="s">
        <v>2682</v>
      </c>
      <c r="G948" s="474"/>
      <c r="H948" s="475" t="s">
        <v>1359</v>
      </c>
      <c r="J948"/>
    </row>
    <row r="949" spans="2:10" x14ac:dyDescent="0.2">
      <c r="B949" s="472" t="s">
        <v>2683</v>
      </c>
      <c r="C949" s="472" t="s">
        <v>9</v>
      </c>
      <c r="D949" s="472" t="s">
        <v>2666</v>
      </c>
      <c r="E949" s="472" t="s">
        <v>2675</v>
      </c>
      <c r="F949" s="472" t="s">
        <v>2684</v>
      </c>
      <c r="G949" s="472"/>
      <c r="H949" s="473" t="s">
        <v>1359</v>
      </c>
      <c r="J949"/>
    </row>
    <row r="950" spans="2:10" ht="30" x14ac:dyDescent="0.2">
      <c r="B950" s="474" t="s">
        <v>2685</v>
      </c>
      <c r="C950" s="474" t="s">
        <v>9</v>
      </c>
      <c r="D950" s="474" t="s">
        <v>2666</v>
      </c>
      <c r="E950" s="474" t="s">
        <v>2675</v>
      </c>
      <c r="F950" s="474" t="s">
        <v>2686</v>
      </c>
      <c r="G950" s="474"/>
      <c r="H950" s="475" t="s">
        <v>1359</v>
      </c>
      <c r="J950"/>
    </row>
    <row r="951" spans="2:10" x14ac:dyDescent="0.2">
      <c r="B951" s="472" t="s">
        <v>2687</v>
      </c>
      <c r="C951" s="472" t="s">
        <v>9</v>
      </c>
      <c r="D951" s="472" t="s">
        <v>2666</v>
      </c>
      <c r="E951" s="472" t="s">
        <v>2688</v>
      </c>
      <c r="F951" s="472" t="s">
        <v>2689</v>
      </c>
      <c r="G951" s="472"/>
      <c r="H951" s="473" t="s">
        <v>1359</v>
      </c>
      <c r="J951"/>
    </row>
    <row r="952" spans="2:10" x14ac:dyDescent="0.2">
      <c r="B952" s="474" t="s">
        <v>2690</v>
      </c>
      <c r="C952" s="474" t="s">
        <v>9</v>
      </c>
      <c r="D952" s="474" t="s">
        <v>2666</v>
      </c>
      <c r="E952" s="474" t="s">
        <v>2688</v>
      </c>
      <c r="F952" s="474" t="s">
        <v>2691</v>
      </c>
      <c r="G952" s="474"/>
      <c r="H952" s="475" t="s">
        <v>1359</v>
      </c>
      <c r="J952"/>
    </row>
    <row r="953" spans="2:10" x14ac:dyDescent="0.2">
      <c r="B953" s="472" t="s">
        <v>2692</v>
      </c>
      <c r="C953" s="472" t="s">
        <v>9</v>
      </c>
      <c r="D953" s="472" t="s">
        <v>2666</v>
      </c>
      <c r="E953" s="472" t="s">
        <v>2688</v>
      </c>
      <c r="F953" s="472" t="s">
        <v>2693</v>
      </c>
      <c r="G953" s="472"/>
      <c r="H953" s="473" t="s">
        <v>1359</v>
      </c>
      <c r="J953"/>
    </row>
    <row r="954" spans="2:10" x14ac:dyDescent="0.2">
      <c r="B954" s="474" t="s">
        <v>2694</v>
      </c>
      <c r="C954" s="474" t="s">
        <v>9</v>
      </c>
      <c r="D954" s="474" t="s">
        <v>2666</v>
      </c>
      <c r="E954" s="474" t="s">
        <v>2688</v>
      </c>
      <c r="F954" s="474" t="s">
        <v>2695</v>
      </c>
      <c r="G954" s="474"/>
      <c r="H954" s="475" t="s">
        <v>1359</v>
      </c>
      <c r="J954"/>
    </row>
    <row r="955" spans="2:10" x14ac:dyDescent="0.2">
      <c r="B955" s="472" t="s">
        <v>2696</v>
      </c>
      <c r="C955" s="472" t="s">
        <v>9</v>
      </c>
      <c r="D955" s="472" t="s">
        <v>2666</v>
      </c>
      <c r="E955" s="472" t="s">
        <v>2688</v>
      </c>
      <c r="F955" s="472" t="s">
        <v>2697</v>
      </c>
      <c r="G955" s="472"/>
      <c r="H955" s="473" t="s">
        <v>1359</v>
      </c>
      <c r="J955"/>
    </row>
    <row r="956" spans="2:10" ht="30" x14ac:dyDescent="0.2">
      <c r="B956" s="474" t="s">
        <v>2698</v>
      </c>
      <c r="C956" s="474" t="s">
        <v>9</v>
      </c>
      <c r="D956" s="474" t="s">
        <v>2666</v>
      </c>
      <c r="E956" s="474" t="s">
        <v>2688</v>
      </c>
      <c r="F956" s="474" t="s">
        <v>2699</v>
      </c>
      <c r="G956" s="474"/>
      <c r="H956" s="475" t="s">
        <v>1359</v>
      </c>
      <c r="J956"/>
    </row>
    <row r="957" spans="2:10" x14ac:dyDescent="0.2">
      <c r="B957" s="472" t="s">
        <v>2700</v>
      </c>
      <c r="C957" s="472" t="s">
        <v>9</v>
      </c>
      <c r="D957" s="472" t="s">
        <v>2666</v>
      </c>
      <c r="E957" s="472" t="s">
        <v>2701</v>
      </c>
      <c r="F957" s="472" t="s">
        <v>2702</v>
      </c>
      <c r="G957" s="472"/>
      <c r="H957" s="473" t="s">
        <v>1359</v>
      </c>
      <c r="J957"/>
    </row>
    <row r="958" spans="2:10" x14ac:dyDescent="0.2">
      <c r="B958" s="474" t="s">
        <v>2703</v>
      </c>
      <c r="C958" s="474" t="s">
        <v>9</v>
      </c>
      <c r="D958" s="474" t="s">
        <v>2666</v>
      </c>
      <c r="E958" s="474" t="s">
        <v>2701</v>
      </c>
      <c r="F958" s="474" t="s">
        <v>2704</v>
      </c>
      <c r="G958" s="474"/>
      <c r="H958" s="475" t="s">
        <v>1359</v>
      </c>
      <c r="J958"/>
    </row>
    <row r="959" spans="2:10" x14ac:dyDescent="0.2">
      <c r="B959" s="472" t="s">
        <v>2705</v>
      </c>
      <c r="C959" s="472" t="s">
        <v>9</v>
      </c>
      <c r="D959" s="472" t="s">
        <v>2666</v>
      </c>
      <c r="E959" s="472" t="s">
        <v>2701</v>
      </c>
      <c r="F959" s="472" t="s">
        <v>2706</v>
      </c>
      <c r="G959" s="472"/>
      <c r="H959" s="473" t="s">
        <v>1359</v>
      </c>
      <c r="J959"/>
    </row>
    <row r="960" spans="2:10" x14ac:dyDescent="0.2">
      <c r="B960" s="474" t="s">
        <v>2707</v>
      </c>
      <c r="C960" s="474" t="s">
        <v>9</v>
      </c>
      <c r="D960" s="474" t="s">
        <v>2666</v>
      </c>
      <c r="E960" s="474" t="s">
        <v>2701</v>
      </c>
      <c r="F960" s="474" t="s">
        <v>2708</v>
      </c>
      <c r="G960" s="474"/>
      <c r="H960" s="475" t="s">
        <v>1359</v>
      </c>
      <c r="J960"/>
    </row>
    <row r="961" spans="2:10" x14ac:dyDescent="0.2">
      <c r="B961" s="472" t="s">
        <v>2709</v>
      </c>
      <c r="C961" s="472" t="s">
        <v>9</v>
      </c>
      <c r="D961" s="472" t="s">
        <v>2666</v>
      </c>
      <c r="E961" s="472" t="s">
        <v>2701</v>
      </c>
      <c r="F961" s="472" t="s">
        <v>2710</v>
      </c>
      <c r="G961" s="472"/>
      <c r="H961" s="473" t="s">
        <v>1359</v>
      </c>
      <c r="J961"/>
    </row>
    <row r="962" spans="2:10" ht="30" x14ac:dyDescent="0.2">
      <c r="B962" s="474" t="s">
        <v>2711</v>
      </c>
      <c r="C962" s="474" t="s">
        <v>9</v>
      </c>
      <c r="D962" s="474" t="s">
        <v>2666</v>
      </c>
      <c r="E962" s="474" t="s">
        <v>2701</v>
      </c>
      <c r="F962" s="474" t="s">
        <v>2712</v>
      </c>
      <c r="G962" s="474"/>
      <c r="H962" s="475" t="s">
        <v>1359</v>
      </c>
      <c r="J962"/>
    </row>
    <row r="963" spans="2:10" x14ac:dyDescent="0.2">
      <c r="B963" s="472" t="s">
        <v>2713</v>
      </c>
      <c r="C963" s="472" t="s">
        <v>9</v>
      </c>
      <c r="D963" s="472" t="s">
        <v>2666</v>
      </c>
      <c r="E963" s="472" t="s">
        <v>2565</v>
      </c>
      <c r="F963" s="472" t="s">
        <v>2714</v>
      </c>
      <c r="G963" s="472"/>
      <c r="H963" s="473" t="s">
        <v>1359</v>
      </c>
      <c r="J963"/>
    </row>
    <row r="964" spans="2:10" x14ac:dyDescent="0.2">
      <c r="B964" s="474" t="s">
        <v>2715</v>
      </c>
      <c r="C964" s="474" t="s">
        <v>9</v>
      </c>
      <c r="D964" s="474" t="s">
        <v>2666</v>
      </c>
      <c r="E964" s="474" t="s">
        <v>2565</v>
      </c>
      <c r="F964" s="474" t="s">
        <v>2716</v>
      </c>
      <c r="G964" s="474"/>
      <c r="H964" s="475" t="s">
        <v>1359</v>
      </c>
      <c r="J964"/>
    </row>
    <row r="965" spans="2:10" x14ac:dyDescent="0.2">
      <c r="B965" s="472" t="s">
        <v>2717</v>
      </c>
      <c r="C965" s="472" t="s">
        <v>9</v>
      </c>
      <c r="D965" s="472" t="s">
        <v>2666</v>
      </c>
      <c r="E965" s="472" t="s">
        <v>2565</v>
      </c>
      <c r="F965" s="472" t="s">
        <v>2718</v>
      </c>
      <c r="G965" s="472"/>
      <c r="H965" s="473" t="s">
        <v>1359</v>
      </c>
      <c r="J965"/>
    </row>
    <row r="966" spans="2:10" x14ac:dyDescent="0.2">
      <c r="B966" s="474" t="s">
        <v>2719</v>
      </c>
      <c r="C966" s="474" t="s">
        <v>9</v>
      </c>
      <c r="D966" s="474" t="s">
        <v>2666</v>
      </c>
      <c r="E966" s="474" t="s">
        <v>2565</v>
      </c>
      <c r="F966" s="474" t="s">
        <v>2720</v>
      </c>
      <c r="G966" s="474"/>
      <c r="H966" s="475" t="s">
        <v>1359</v>
      </c>
      <c r="J966"/>
    </row>
    <row r="967" spans="2:10" x14ac:dyDescent="0.2">
      <c r="B967" s="472" t="s">
        <v>2721</v>
      </c>
      <c r="C967" s="472" t="s">
        <v>9</v>
      </c>
      <c r="D967" s="472" t="s">
        <v>2666</v>
      </c>
      <c r="E967" s="472" t="s">
        <v>2565</v>
      </c>
      <c r="F967" s="472" t="s">
        <v>2722</v>
      </c>
      <c r="G967" s="472"/>
      <c r="H967" s="473" t="s">
        <v>1359</v>
      </c>
      <c r="J967"/>
    </row>
    <row r="968" spans="2:10" ht="30" x14ac:dyDescent="0.2">
      <c r="B968" s="474" t="s">
        <v>2723</v>
      </c>
      <c r="C968" s="474" t="s">
        <v>9</v>
      </c>
      <c r="D968" s="474" t="s">
        <v>2666</v>
      </c>
      <c r="E968" s="474" t="s">
        <v>2565</v>
      </c>
      <c r="F968" s="474" t="s">
        <v>2724</v>
      </c>
      <c r="G968" s="474"/>
      <c r="H968" s="475" t="s">
        <v>1359</v>
      </c>
      <c r="J968"/>
    </row>
    <row r="969" spans="2:10" x14ac:dyDescent="0.2">
      <c r="B969" s="472" t="s">
        <v>2725</v>
      </c>
      <c r="C969" s="472" t="s">
        <v>9</v>
      </c>
      <c r="D969" s="472" t="s">
        <v>2666</v>
      </c>
      <c r="E969" s="472" t="s">
        <v>2538</v>
      </c>
      <c r="F969" s="472" t="s">
        <v>2538</v>
      </c>
      <c r="G969" s="472"/>
      <c r="H969" s="473" t="s">
        <v>1359</v>
      </c>
      <c r="J969"/>
    </row>
    <row r="970" spans="2:10" x14ac:dyDescent="0.2">
      <c r="B970" s="474" t="s">
        <v>2726</v>
      </c>
      <c r="C970" s="474" t="s">
        <v>9</v>
      </c>
      <c r="D970" s="474" t="s">
        <v>2666</v>
      </c>
      <c r="E970" s="474" t="s">
        <v>2538</v>
      </c>
      <c r="F970" s="474" t="s">
        <v>2538</v>
      </c>
      <c r="G970" s="474"/>
      <c r="H970" s="475" t="s">
        <v>1359</v>
      </c>
      <c r="J970"/>
    </row>
    <row r="971" spans="2:10" x14ac:dyDescent="0.2">
      <c r="B971" s="472" t="s">
        <v>2727</v>
      </c>
      <c r="C971" s="472" t="s">
        <v>9</v>
      </c>
      <c r="D971" s="472" t="s">
        <v>2666</v>
      </c>
      <c r="E971" s="472" t="s">
        <v>2538</v>
      </c>
      <c r="F971" s="472" t="s">
        <v>2538</v>
      </c>
      <c r="G971" s="472"/>
      <c r="H971" s="473" t="s">
        <v>1218</v>
      </c>
      <c r="J971"/>
    </row>
    <row r="972" spans="2:10" x14ac:dyDescent="0.2">
      <c r="B972" s="474" t="s">
        <v>2728</v>
      </c>
      <c r="C972" s="474" t="s">
        <v>9</v>
      </c>
      <c r="D972" s="474" t="s">
        <v>2666</v>
      </c>
      <c r="E972" s="474" t="s">
        <v>2538</v>
      </c>
      <c r="F972" s="474" t="s">
        <v>2538</v>
      </c>
      <c r="G972" s="474"/>
      <c r="H972" s="475" t="s">
        <v>1359</v>
      </c>
      <c r="J972"/>
    </row>
    <row r="973" spans="2:10" x14ac:dyDescent="0.2">
      <c r="B973" s="472" t="s">
        <v>2729</v>
      </c>
      <c r="C973" s="472" t="s">
        <v>9</v>
      </c>
      <c r="D973" s="472" t="s">
        <v>2666</v>
      </c>
      <c r="E973" s="472" t="s">
        <v>2538</v>
      </c>
      <c r="F973" s="472" t="s">
        <v>2538</v>
      </c>
      <c r="G973" s="472"/>
      <c r="H973" s="473" t="s">
        <v>1359</v>
      </c>
      <c r="J973"/>
    </row>
    <row r="974" spans="2:10" x14ac:dyDescent="0.2">
      <c r="B974" s="474" t="s">
        <v>2730</v>
      </c>
      <c r="C974" s="474" t="s">
        <v>9</v>
      </c>
      <c r="D974" s="474" t="s">
        <v>2666</v>
      </c>
      <c r="E974" s="474" t="s">
        <v>2538</v>
      </c>
      <c r="F974" s="474" t="s">
        <v>2538</v>
      </c>
      <c r="G974" s="474"/>
      <c r="H974" s="475" t="s">
        <v>1208</v>
      </c>
      <c r="J974"/>
    </row>
    <row r="975" spans="2:10" x14ac:dyDescent="0.2">
      <c r="B975" s="472" t="s">
        <v>2731</v>
      </c>
      <c r="C975" s="472" t="s">
        <v>9</v>
      </c>
      <c r="D975" s="472" t="s">
        <v>2666</v>
      </c>
      <c r="E975" s="472" t="s">
        <v>2538</v>
      </c>
      <c r="F975" s="472" t="s">
        <v>2538</v>
      </c>
      <c r="G975" s="472"/>
      <c r="H975" s="473" t="s">
        <v>1440</v>
      </c>
      <c r="J975"/>
    </row>
    <row r="976" spans="2:10" x14ac:dyDescent="0.2">
      <c r="B976" s="474" t="s">
        <v>2732</v>
      </c>
      <c r="C976" s="474" t="s">
        <v>9</v>
      </c>
      <c r="D976" s="474" t="s">
        <v>2666</v>
      </c>
      <c r="E976" s="474" t="s">
        <v>2538</v>
      </c>
      <c r="F976" s="474" t="s">
        <v>2538</v>
      </c>
      <c r="G976" s="474"/>
      <c r="H976" s="475" t="s">
        <v>1359</v>
      </c>
      <c r="J976"/>
    </row>
    <row r="977" spans="2:10" x14ac:dyDescent="0.2">
      <c r="B977" s="472" t="s">
        <v>2733</v>
      </c>
      <c r="C977" s="472" t="s">
        <v>9</v>
      </c>
      <c r="D977" s="472" t="s">
        <v>2666</v>
      </c>
      <c r="E977" s="472" t="s">
        <v>2538</v>
      </c>
      <c r="F977" s="472" t="s">
        <v>2538</v>
      </c>
      <c r="G977" s="472"/>
      <c r="H977" s="473" t="s">
        <v>1440</v>
      </c>
      <c r="J977"/>
    </row>
    <row r="978" spans="2:10" x14ac:dyDescent="0.2">
      <c r="B978" s="474" t="s">
        <v>2734</v>
      </c>
      <c r="C978" s="474" t="s">
        <v>9</v>
      </c>
      <c r="D978" s="474" t="s">
        <v>2666</v>
      </c>
      <c r="E978" s="474" t="s">
        <v>2538</v>
      </c>
      <c r="F978" s="474" t="s">
        <v>2538</v>
      </c>
      <c r="G978" s="474"/>
      <c r="H978" s="475" t="s">
        <v>1440</v>
      </c>
      <c r="J978"/>
    </row>
    <row r="979" spans="2:10" x14ac:dyDescent="0.2">
      <c r="B979" s="472" t="s">
        <v>2735</v>
      </c>
      <c r="C979" s="472" t="s">
        <v>9</v>
      </c>
      <c r="D979" s="472" t="s">
        <v>2666</v>
      </c>
      <c r="E979" s="472" t="s">
        <v>2538</v>
      </c>
      <c r="F979" s="472" t="s">
        <v>2538</v>
      </c>
      <c r="G979" s="472"/>
      <c r="H979" s="473" t="s">
        <v>1440</v>
      </c>
      <c r="J979"/>
    </row>
    <row r="980" spans="2:10" x14ac:dyDescent="0.2">
      <c r="B980" s="474" t="s">
        <v>2736</v>
      </c>
      <c r="C980" s="474" t="s">
        <v>9</v>
      </c>
      <c r="D980" s="474" t="s">
        <v>2666</v>
      </c>
      <c r="E980" s="474" t="s">
        <v>2538</v>
      </c>
      <c r="F980" s="474" t="s">
        <v>2538</v>
      </c>
      <c r="G980" s="474"/>
      <c r="H980" s="475" t="s">
        <v>1440</v>
      </c>
      <c r="J980"/>
    </row>
    <row r="981" spans="2:10" ht="30" x14ac:dyDescent="0.2">
      <c r="B981" s="472" t="s">
        <v>2737</v>
      </c>
      <c r="C981" s="472" t="s">
        <v>9</v>
      </c>
      <c r="D981" s="472" t="s">
        <v>2666</v>
      </c>
      <c r="E981" s="472" t="s">
        <v>2738</v>
      </c>
      <c r="F981" s="472" t="s">
        <v>2739</v>
      </c>
      <c r="G981" s="472"/>
      <c r="H981" s="473" t="s">
        <v>1359</v>
      </c>
      <c r="J981"/>
    </row>
    <row r="982" spans="2:10" x14ac:dyDescent="0.2">
      <c r="B982" s="474" t="s">
        <v>2740</v>
      </c>
      <c r="C982" s="474" t="s">
        <v>9</v>
      </c>
      <c r="D982" s="474" t="s">
        <v>2666</v>
      </c>
      <c r="E982" s="474" t="s">
        <v>2741</v>
      </c>
      <c r="F982" s="474" t="s">
        <v>2742</v>
      </c>
      <c r="G982" s="474"/>
      <c r="H982" s="475" t="s">
        <v>1359</v>
      </c>
      <c r="J982"/>
    </row>
    <row r="983" spans="2:10" x14ac:dyDescent="0.2">
      <c r="B983" s="472" t="s">
        <v>2743</v>
      </c>
      <c r="C983" s="472" t="s">
        <v>9</v>
      </c>
      <c r="D983" s="472" t="s">
        <v>2666</v>
      </c>
      <c r="E983" s="472" t="s">
        <v>2741</v>
      </c>
      <c r="F983" s="472" t="s">
        <v>2744</v>
      </c>
      <c r="G983" s="472"/>
      <c r="H983" s="473" t="s">
        <v>1359</v>
      </c>
      <c r="J983"/>
    </row>
    <row r="984" spans="2:10" x14ac:dyDescent="0.2">
      <c r="B984" s="474" t="s">
        <v>2745</v>
      </c>
      <c r="C984" s="474" t="s">
        <v>9</v>
      </c>
      <c r="D984" s="474" t="s">
        <v>2666</v>
      </c>
      <c r="E984" s="474" t="s">
        <v>2741</v>
      </c>
      <c r="F984" s="474" t="s">
        <v>2746</v>
      </c>
      <c r="G984" s="474"/>
      <c r="H984" s="475" t="s">
        <v>1359</v>
      </c>
      <c r="J984"/>
    </row>
    <row r="985" spans="2:10" x14ac:dyDescent="0.2">
      <c r="B985" s="472" t="s">
        <v>2747</v>
      </c>
      <c r="C985" s="472" t="s">
        <v>9</v>
      </c>
      <c r="D985" s="472" t="s">
        <v>2666</v>
      </c>
      <c r="E985" s="472" t="s">
        <v>2748</v>
      </c>
      <c r="F985" s="472" t="s">
        <v>2748</v>
      </c>
      <c r="G985" s="472"/>
      <c r="H985" s="473" t="s">
        <v>1359</v>
      </c>
      <c r="J985"/>
    </row>
    <row r="986" spans="2:10" x14ac:dyDescent="0.2">
      <c r="B986" s="474" t="s">
        <v>2749</v>
      </c>
      <c r="C986" s="474" t="s">
        <v>9</v>
      </c>
      <c r="D986" s="474" t="s">
        <v>2666</v>
      </c>
      <c r="E986" s="474" t="s">
        <v>2748</v>
      </c>
      <c r="F986" s="474" t="s">
        <v>2750</v>
      </c>
      <c r="G986" s="474"/>
      <c r="H986" s="475" t="s">
        <v>1359</v>
      </c>
      <c r="J986"/>
    </row>
    <row r="987" spans="2:10" ht="30" x14ac:dyDescent="0.2">
      <c r="B987" s="472" t="s">
        <v>2751</v>
      </c>
      <c r="C987" s="472" t="s">
        <v>9</v>
      </c>
      <c r="D987" s="472" t="s">
        <v>2666</v>
      </c>
      <c r="E987" s="472" t="s">
        <v>2752</v>
      </c>
      <c r="F987" s="472" t="s">
        <v>2753</v>
      </c>
      <c r="G987" s="472"/>
      <c r="H987" s="473" t="s">
        <v>1359</v>
      </c>
      <c r="J987"/>
    </row>
    <row r="988" spans="2:10" x14ac:dyDescent="0.2">
      <c r="B988" s="474" t="s">
        <v>2754</v>
      </c>
      <c r="C988" s="474" t="s">
        <v>9</v>
      </c>
      <c r="D988" s="474" t="s">
        <v>2666</v>
      </c>
      <c r="E988" s="474" t="s">
        <v>2752</v>
      </c>
      <c r="F988" s="474" t="s">
        <v>2755</v>
      </c>
      <c r="G988" s="474"/>
      <c r="H988" s="475" t="s">
        <v>1359</v>
      </c>
      <c r="J988"/>
    </row>
    <row r="989" spans="2:10" x14ac:dyDescent="0.2">
      <c r="B989" s="472" t="s">
        <v>2756</v>
      </c>
      <c r="C989" s="472" t="s">
        <v>9</v>
      </c>
      <c r="D989" s="472" t="s">
        <v>2666</v>
      </c>
      <c r="E989" s="472" t="s">
        <v>2752</v>
      </c>
      <c r="F989" s="472" t="s">
        <v>2757</v>
      </c>
      <c r="G989" s="472"/>
      <c r="H989" s="473" t="s">
        <v>1359</v>
      </c>
      <c r="J989"/>
    </row>
    <row r="990" spans="2:10" ht="30" x14ac:dyDescent="0.2">
      <c r="B990" s="474" t="s">
        <v>2758</v>
      </c>
      <c r="C990" s="474" t="s">
        <v>9</v>
      </c>
      <c r="D990" s="474" t="s">
        <v>2666</v>
      </c>
      <c r="E990" s="474" t="s">
        <v>2752</v>
      </c>
      <c r="F990" s="474" t="s">
        <v>2759</v>
      </c>
      <c r="G990" s="474"/>
      <c r="H990" s="475" t="s">
        <v>1359</v>
      </c>
      <c r="J990"/>
    </row>
    <row r="991" spans="2:10" x14ac:dyDescent="0.2">
      <c r="B991" s="472" t="s">
        <v>2760</v>
      </c>
      <c r="C991" s="472" t="s">
        <v>9</v>
      </c>
      <c r="D991" s="472" t="s">
        <v>2666</v>
      </c>
      <c r="E991" s="472" t="s">
        <v>2752</v>
      </c>
      <c r="F991" s="472" t="s">
        <v>2761</v>
      </c>
      <c r="G991" s="472"/>
      <c r="H991" s="473" t="s">
        <v>1359</v>
      </c>
      <c r="J991"/>
    </row>
    <row r="992" spans="2:10" x14ac:dyDescent="0.2">
      <c r="B992" s="474" t="s">
        <v>2762</v>
      </c>
      <c r="C992" s="474" t="s">
        <v>9</v>
      </c>
      <c r="D992" s="474" t="s">
        <v>2666</v>
      </c>
      <c r="E992" s="474" t="s">
        <v>2752</v>
      </c>
      <c r="F992" s="474" t="s">
        <v>2763</v>
      </c>
      <c r="G992" s="474"/>
      <c r="H992" s="475" t="s">
        <v>1359</v>
      </c>
      <c r="J992"/>
    </row>
    <row r="993" spans="2:10" x14ac:dyDescent="0.2">
      <c r="B993" s="472" t="s">
        <v>2764</v>
      </c>
      <c r="C993" s="472" t="s">
        <v>9</v>
      </c>
      <c r="D993" s="472" t="s">
        <v>2666</v>
      </c>
      <c r="E993" s="472" t="s">
        <v>2752</v>
      </c>
      <c r="F993" s="472" t="s">
        <v>2765</v>
      </c>
      <c r="G993" s="472"/>
      <c r="H993" s="473" t="s">
        <v>1359</v>
      </c>
      <c r="J993"/>
    </row>
    <row r="994" spans="2:10" x14ac:dyDescent="0.2">
      <c r="B994" s="474" t="s">
        <v>2766</v>
      </c>
      <c r="C994" s="474" t="s">
        <v>9</v>
      </c>
      <c r="D994" s="474" t="s">
        <v>2666</v>
      </c>
      <c r="E994" s="474" t="s">
        <v>2752</v>
      </c>
      <c r="F994" s="474" t="s">
        <v>2767</v>
      </c>
      <c r="G994" s="474"/>
      <c r="H994" s="475" t="s">
        <v>1359</v>
      </c>
      <c r="J994"/>
    </row>
    <row r="995" spans="2:10" x14ac:dyDescent="0.2">
      <c r="B995" s="472" t="s">
        <v>2768</v>
      </c>
      <c r="C995" s="472" t="s">
        <v>9</v>
      </c>
      <c r="D995" s="472" t="s">
        <v>2666</v>
      </c>
      <c r="E995" s="472" t="s">
        <v>2538</v>
      </c>
      <c r="F995" s="472" t="s">
        <v>2538</v>
      </c>
      <c r="G995" s="472"/>
      <c r="H995" s="473" t="s">
        <v>1359</v>
      </c>
      <c r="J995"/>
    </row>
    <row r="996" spans="2:10" x14ac:dyDescent="0.2">
      <c r="B996" s="474" t="s">
        <v>2769</v>
      </c>
      <c r="C996" s="474" t="s">
        <v>9</v>
      </c>
      <c r="D996" s="474" t="s">
        <v>2666</v>
      </c>
      <c r="E996" s="474" t="s">
        <v>2538</v>
      </c>
      <c r="F996" s="474" t="s">
        <v>2538</v>
      </c>
      <c r="G996" s="474"/>
      <c r="H996" s="475" t="s">
        <v>1359</v>
      </c>
      <c r="J996"/>
    </row>
    <row r="997" spans="2:10" x14ac:dyDescent="0.2">
      <c r="B997" s="472" t="s">
        <v>2770</v>
      </c>
      <c r="C997" s="472" t="s">
        <v>9</v>
      </c>
      <c r="D997" s="472" t="s">
        <v>2666</v>
      </c>
      <c r="E997" s="472" t="s">
        <v>2771</v>
      </c>
      <c r="F997" s="472" t="s">
        <v>2772</v>
      </c>
      <c r="G997" s="472"/>
      <c r="H997" s="473" t="s">
        <v>1359</v>
      </c>
      <c r="J997"/>
    </row>
    <row r="998" spans="2:10" x14ac:dyDescent="0.2">
      <c r="B998" s="474" t="s">
        <v>2773</v>
      </c>
      <c r="C998" s="474" t="s">
        <v>9</v>
      </c>
      <c r="D998" s="474" t="s">
        <v>2666</v>
      </c>
      <c r="E998" s="474" t="s">
        <v>2771</v>
      </c>
      <c r="F998" s="474" t="s">
        <v>2538</v>
      </c>
      <c r="G998" s="474"/>
      <c r="H998" s="475" t="s">
        <v>1359</v>
      </c>
      <c r="J998"/>
    </row>
    <row r="999" spans="2:10" x14ac:dyDescent="0.2">
      <c r="B999" s="472" t="s">
        <v>2774</v>
      </c>
      <c r="C999" s="472" t="s">
        <v>9</v>
      </c>
      <c r="D999" s="472" t="s">
        <v>2666</v>
      </c>
      <c r="E999" s="472" t="s">
        <v>2771</v>
      </c>
      <c r="F999" s="472" t="s">
        <v>2775</v>
      </c>
      <c r="G999" s="472"/>
      <c r="H999" s="473" t="s">
        <v>1359</v>
      </c>
      <c r="J999"/>
    </row>
    <row r="1000" spans="2:10" x14ac:dyDescent="0.2">
      <c r="B1000" s="474" t="s">
        <v>2776</v>
      </c>
      <c r="C1000" s="474" t="s">
        <v>9</v>
      </c>
      <c r="D1000" s="474" t="s">
        <v>2666</v>
      </c>
      <c r="E1000" s="474" t="s">
        <v>2771</v>
      </c>
      <c r="F1000" s="474" t="s">
        <v>2777</v>
      </c>
      <c r="G1000" s="474"/>
      <c r="H1000" s="475" t="s">
        <v>1359</v>
      </c>
      <c r="J1000"/>
    </row>
    <row r="1001" spans="2:10" x14ac:dyDescent="0.2">
      <c r="B1001" s="472" t="s">
        <v>2778</v>
      </c>
      <c r="C1001" s="472" t="s">
        <v>9</v>
      </c>
      <c r="D1001" s="472" t="s">
        <v>2666</v>
      </c>
      <c r="E1001" s="472" t="s">
        <v>2779</v>
      </c>
      <c r="F1001" s="472" t="s">
        <v>2780</v>
      </c>
      <c r="G1001" s="472"/>
      <c r="H1001" s="473" t="s">
        <v>1359</v>
      </c>
      <c r="J1001"/>
    </row>
    <row r="1002" spans="2:10" x14ac:dyDescent="0.2">
      <c r="B1002" s="474" t="s">
        <v>2781</v>
      </c>
      <c r="C1002" s="474" t="s">
        <v>9</v>
      </c>
      <c r="D1002" s="474" t="s">
        <v>2666</v>
      </c>
      <c r="E1002" s="474" t="s">
        <v>2779</v>
      </c>
      <c r="F1002" s="474" t="s">
        <v>2782</v>
      </c>
      <c r="G1002" s="474"/>
      <c r="H1002" s="475" t="s">
        <v>1359</v>
      </c>
      <c r="J1002"/>
    </row>
    <row r="1003" spans="2:10" x14ac:dyDescent="0.2">
      <c r="B1003" s="472" t="s">
        <v>2783</v>
      </c>
      <c r="C1003" s="472" t="s">
        <v>9</v>
      </c>
      <c r="D1003" s="472" t="s">
        <v>2666</v>
      </c>
      <c r="E1003" s="472" t="s">
        <v>2779</v>
      </c>
      <c r="F1003" s="472" t="s">
        <v>2538</v>
      </c>
      <c r="G1003" s="472"/>
      <c r="H1003" s="473" t="s">
        <v>1359</v>
      </c>
      <c r="J1003"/>
    </row>
    <row r="1004" spans="2:10" x14ac:dyDescent="0.2">
      <c r="B1004" s="474" t="s">
        <v>2784</v>
      </c>
      <c r="C1004" s="474" t="s">
        <v>9</v>
      </c>
      <c r="D1004" s="474" t="s">
        <v>2666</v>
      </c>
      <c r="E1004" s="474" t="s">
        <v>2785</v>
      </c>
      <c r="F1004" s="474" t="s">
        <v>2786</v>
      </c>
      <c r="G1004" s="474"/>
      <c r="H1004" s="475" t="s">
        <v>1359</v>
      </c>
      <c r="J1004"/>
    </row>
    <row r="1005" spans="2:10" x14ac:dyDescent="0.2">
      <c r="B1005" s="472" t="s">
        <v>2787</v>
      </c>
      <c r="C1005" s="472" t="s">
        <v>9</v>
      </c>
      <c r="D1005" s="472" t="s">
        <v>2666</v>
      </c>
      <c r="E1005" s="472" t="s">
        <v>2785</v>
      </c>
      <c r="F1005" s="472" t="s">
        <v>2788</v>
      </c>
      <c r="G1005" s="472"/>
      <c r="H1005" s="473" t="s">
        <v>1359</v>
      </c>
      <c r="J1005"/>
    </row>
    <row r="1006" spans="2:10" x14ac:dyDescent="0.2">
      <c r="B1006" s="474" t="s">
        <v>2789</v>
      </c>
      <c r="C1006" s="474" t="s">
        <v>9</v>
      </c>
      <c r="D1006" s="474" t="s">
        <v>2666</v>
      </c>
      <c r="E1006" s="474" t="s">
        <v>2785</v>
      </c>
      <c r="F1006" s="474" t="s">
        <v>2790</v>
      </c>
      <c r="G1006" s="474"/>
      <c r="H1006" s="475" t="s">
        <v>1359</v>
      </c>
      <c r="J1006"/>
    </row>
    <row r="1007" spans="2:10" x14ac:dyDescent="0.2">
      <c r="B1007" s="472" t="s">
        <v>2791</v>
      </c>
      <c r="C1007" s="472" t="s">
        <v>9</v>
      </c>
      <c r="D1007" s="472" t="s">
        <v>2666</v>
      </c>
      <c r="E1007" s="472" t="s">
        <v>2785</v>
      </c>
      <c r="F1007" s="472" t="s">
        <v>2792</v>
      </c>
      <c r="G1007" s="472"/>
      <c r="H1007" s="473" t="s">
        <v>1359</v>
      </c>
      <c r="J1007"/>
    </row>
    <row r="1008" spans="2:10" x14ac:dyDescent="0.2">
      <c r="B1008" s="474" t="s">
        <v>2793</v>
      </c>
      <c r="C1008" s="474" t="s">
        <v>9</v>
      </c>
      <c r="D1008" s="474" t="s">
        <v>2666</v>
      </c>
      <c r="E1008" s="474" t="s">
        <v>2785</v>
      </c>
      <c r="F1008" s="474" t="s">
        <v>2794</v>
      </c>
      <c r="G1008" s="474"/>
      <c r="H1008" s="475" t="s">
        <v>1359</v>
      </c>
      <c r="J1008"/>
    </row>
    <row r="1009" spans="2:10" x14ac:dyDescent="0.2">
      <c r="B1009" s="472" t="s">
        <v>2795</v>
      </c>
      <c r="C1009" s="472" t="s">
        <v>9</v>
      </c>
      <c r="D1009" s="472" t="s">
        <v>2666</v>
      </c>
      <c r="E1009" s="472" t="s">
        <v>2785</v>
      </c>
      <c r="F1009" s="472" t="s">
        <v>2796</v>
      </c>
      <c r="G1009" s="472"/>
      <c r="H1009" s="473" t="s">
        <v>1359</v>
      </c>
      <c r="J1009"/>
    </row>
    <row r="1010" spans="2:10" x14ac:dyDescent="0.2">
      <c r="B1010" s="474" t="s">
        <v>2797</v>
      </c>
      <c r="C1010" s="474" t="s">
        <v>9</v>
      </c>
      <c r="D1010" s="474" t="s">
        <v>2666</v>
      </c>
      <c r="E1010" s="474" t="s">
        <v>2785</v>
      </c>
      <c r="F1010" s="474" t="s">
        <v>2798</v>
      </c>
      <c r="G1010" s="474"/>
      <c r="H1010" s="475" t="s">
        <v>1359</v>
      </c>
      <c r="J1010"/>
    </row>
    <row r="1011" spans="2:10" x14ac:dyDescent="0.2">
      <c r="B1011" s="472" t="s">
        <v>2799</v>
      </c>
      <c r="C1011" s="472" t="s">
        <v>9</v>
      </c>
      <c r="D1011" s="472" t="s">
        <v>2666</v>
      </c>
      <c r="E1011" s="472" t="s">
        <v>2785</v>
      </c>
      <c r="F1011" s="472" t="s">
        <v>2800</v>
      </c>
      <c r="G1011" s="472"/>
      <c r="H1011" s="473" t="s">
        <v>1359</v>
      </c>
      <c r="J1011"/>
    </row>
    <row r="1012" spans="2:10" x14ac:dyDescent="0.2">
      <c r="B1012" s="474" t="s">
        <v>2801</v>
      </c>
      <c r="C1012" s="474" t="s">
        <v>9</v>
      </c>
      <c r="D1012" s="474" t="s">
        <v>2666</v>
      </c>
      <c r="E1012" s="474" t="s">
        <v>2802</v>
      </c>
      <c r="F1012" s="474" t="s">
        <v>2803</v>
      </c>
      <c r="G1012" s="474"/>
      <c r="H1012" s="475" t="s">
        <v>1440</v>
      </c>
      <c r="J1012"/>
    </row>
    <row r="1013" spans="2:10" x14ac:dyDescent="0.2">
      <c r="B1013" s="472" t="s">
        <v>2804</v>
      </c>
      <c r="C1013" s="472" t="s">
        <v>9</v>
      </c>
      <c r="D1013" s="472" t="s">
        <v>2666</v>
      </c>
      <c r="E1013" s="472" t="s">
        <v>2802</v>
      </c>
      <c r="F1013" s="472" t="s">
        <v>2805</v>
      </c>
      <c r="G1013" s="472"/>
      <c r="H1013" s="473" t="s">
        <v>1440</v>
      </c>
      <c r="J1013"/>
    </row>
    <row r="1014" spans="2:10" x14ac:dyDescent="0.2">
      <c r="B1014" s="474" t="s">
        <v>2806</v>
      </c>
      <c r="C1014" s="474" t="s">
        <v>9</v>
      </c>
      <c r="D1014" s="474" t="s">
        <v>2666</v>
      </c>
      <c r="E1014" s="474" t="s">
        <v>2802</v>
      </c>
      <c r="F1014" s="474" t="s">
        <v>2807</v>
      </c>
      <c r="G1014" s="474"/>
      <c r="H1014" s="475" t="s">
        <v>1359</v>
      </c>
      <c r="J1014"/>
    </row>
    <row r="1015" spans="2:10" x14ac:dyDescent="0.2">
      <c r="B1015" s="472" t="s">
        <v>2808</v>
      </c>
      <c r="C1015" s="472" t="s">
        <v>9</v>
      </c>
      <c r="D1015" s="472" t="s">
        <v>2666</v>
      </c>
      <c r="E1015" s="472" t="s">
        <v>2809</v>
      </c>
      <c r="F1015" s="472" t="s">
        <v>2810</v>
      </c>
      <c r="G1015" s="472"/>
      <c r="H1015" s="473" t="s">
        <v>1440</v>
      </c>
      <c r="J1015"/>
    </row>
    <row r="1016" spans="2:10" x14ac:dyDescent="0.2">
      <c r="B1016" s="474" t="s">
        <v>2811</v>
      </c>
      <c r="C1016" s="474" t="s">
        <v>9</v>
      </c>
      <c r="D1016" s="474" t="s">
        <v>2666</v>
      </c>
      <c r="E1016" s="474" t="s">
        <v>2809</v>
      </c>
      <c r="F1016" s="474" t="s">
        <v>2812</v>
      </c>
      <c r="G1016" s="474"/>
      <c r="H1016" s="475" t="s">
        <v>1440</v>
      </c>
      <c r="J1016"/>
    </row>
    <row r="1017" spans="2:10" x14ac:dyDescent="0.2">
      <c r="B1017" s="472" t="s">
        <v>2813</v>
      </c>
      <c r="C1017" s="472" t="s">
        <v>9</v>
      </c>
      <c r="D1017" s="472" t="s">
        <v>2666</v>
      </c>
      <c r="E1017" s="472" t="s">
        <v>2814</v>
      </c>
      <c r="F1017" s="472" t="s">
        <v>2815</v>
      </c>
      <c r="G1017" s="472"/>
      <c r="H1017" s="473" t="s">
        <v>1440</v>
      </c>
      <c r="J1017"/>
    </row>
    <row r="1018" spans="2:10" x14ac:dyDescent="0.2">
      <c r="B1018" s="474" t="s">
        <v>2816</v>
      </c>
      <c r="C1018" s="474" t="s">
        <v>9</v>
      </c>
      <c r="D1018" s="474" t="s">
        <v>2666</v>
      </c>
      <c r="E1018" s="474" t="s">
        <v>2814</v>
      </c>
      <c r="F1018" s="474" t="s">
        <v>2817</v>
      </c>
      <c r="G1018" s="474"/>
      <c r="H1018" s="475" t="s">
        <v>1440</v>
      </c>
      <c r="J1018"/>
    </row>
    <row r="1019" spans="2:10" x14ac:dyDescent="0.2">
      <c r="B1019" s="472" t="s">
        <v>2818</v>
      </c>
      <c r="C1019" s="472" t="s">
        <v>9</v>
      </c>
      <c r="D1019" s="472" t="s">
        <v>2666</v>
      </c>
      <c r="E1019" s="472" t="s">
        <v>2814</v>
      </c>
      <c r="F1019" s="472" t="s">
        <v>2819</v>
      </c>
      <c r="G1019" s="472"/>
      <c r="H1019" s="473" t="s">
        <v>1440</v>
      </c>
      <c r="J1019"/>
    </row>
    <row r="1020" spans="2:10" x14ac:dyDescent="0.2">
      <c r="B1020" s="474" t="s">
        <v>2820</v>
      </c>
      <c r="C1020" s="474" t="s">
        <v>9</v>
      </c>
      <c r="D1020" s="474" t="s">
        <v>2666</v>
      </c>
      <c r="E1020" s="474" t="s">
        <v>2814</v>
      </c>
      <c r="F1020" s="474" t="s">
        <v>2821</v>
      </c>
      <c r="G1020" s="474"/>
      <c r="H1020" s="475" t="s">
        <v>1440</v>
      </c>
      <c r="J1020"/>
    </row>
    <row r="1021" spans="2:10" x14ac:dyDescent="0.2">
      <c r="B1021" s="472" t="s">
        <v>2822</v>
      </c>
      <c r="C1021" s="472" t="s">
        <v>9</v>
      </c>
      <c r="D1021" s="472" t="s">
        <v>2666</v>
      </c>
      <c r="E1021" s="472" t="s">
        <v>2538</v>
      </c>
      <c r="F1021" s="472" t="s">
        <v>2538</v>
      </c>
      <c r="G1021" s="472"/>
      <c r="H1021" s="473" t="s">
        <v>1359</v>
      </c>
      <c r="J1021"/>
    </row>
    <row r="1022" spans="2:10" x14ac:dyDescent="0.2">
      <c r="B1022" s="474" t="s">
        <v>2823</v>
      </c>
      <c r="C1022" s="474" t="s">
        <v>9</v>
      </c>
      <c r="D1022" s="474" t="s">
        <v>2666</v>
      </c>
      <c r="E1022" s="474" t="s">
        <v>2538</v>
      </c>
      <c r="F1022" s="474" t="s">
        <v>2538</v>
      </c>
      <c r="G1022" s="474"/>
      <c r="H1022" s="475" t="s">
        <v>1359</v>
      </c>
      <c r="J1022"/>
    </row>
    <row r="1023" spans="2:10" x14ac:dyDescent="0.2">
      <c r="B1023" s="472" t="s">
        <v>2824</v>
      </c>
      <c r="C1023" s="472" t="s">
        <v>9</v>
      </c>
      <c r="D1023" s="472" t="s">
        <v>2666</v>
      </c>
      <c r="E1023" s="472" t="s">
        <v>2538</v>
      </c>
      <c r="F1023" s="472" t="s">
        <v>2538</v>
      </c>
      <c r="G1023" s="472"/>
      <c r="H1023" s="473" t="s">
        <v>1440</v>
      </c>
      <c r="J1023"/>
    </row>
    <row r="1024" spans="2:10" x14ac:dyDescent="0.2">
      <c r="B1024" s="474" t="s">
        <v>2825</v>
      </c>
      <c r="C1024" s="474" t="s">
        <v>9</v>
      </c>
      <c r="D1024" s="474" t="s">
        <v>2666</v>
      </c>
      <c r="E1024" s="474" t="s">
        <v>2538</v>
      </c>
      <c r="F1024" s="474" t="s">
        <v>2538</v>
      </c>
      <c r="G1024" s="474"/>
      <c r="H1024" s="475" t="s">
        <v>1218</v>
      </c>
      <c r="J1024"/>
    </row>
    <row r="1025" spans="2:10" x14ac:dyDescent="0.2">
      <c r="B1025" s="472" t="s">
        <v>2826</v>
      </c>
      <c r="C1025" s="472" t="s">
        <v>9</v>
      </c>
      <c r="D1025" s="472" t="s">
        <v>2666</v>
      </c>
      <c r="E1025" s="472" t="s">
        <v>2827</v>
      </c>
      <c r="F1025" s="472" t="s">
        <v>2828</v>
      </c>
      <c r="G1025" s="472"/>
      <c r="H1025" s="473" t="s">
        <v>391</v>
      </c>
      <c r="J1025"/>
    </row>
    <row r="1026" spans="2:10" x14ac:dyDescent="0.2">
      <c r="B1026" s="474" t="s">
        <v>2829</v>
      </c>
      <c r="C1026" s="474" t="s">
        <v>9</v>
      </c>
      <c r="D1026" s="474" t="s">
        <v>2666</v>
      </c>
      <c r="E1026" s="474" t="s">
        <v>2827</v>
      </c>
      <c r="F1026" s="474" t="s">
        <v>2830</v>
      </c>
      <c r="G1026" s="474"/>
      <c r="H1026" s="475" t="s">
        <v>1208</v>
      </c>
      <c r="J1026"/>
    </row>
    <row r="1027" spans="2:10" x14ac:dyDescent="0.2">
      <c r="B1027" s="472" t="s">
        <v>2831</v>
      </c>
      <c r="C1027" s="472" t="s">
        <v>9</v>
      </c>
      <c r="D1027" s="472" t="s">
        <v>2666</v>
      </c>
      <c r="E1027" s="472" t="s">
        <v>2832</v>
      </c>
      <c r="F1027" s="472" t="s">
        <v>2833</v>
      </c>
      <c r="G1027" s="472"/>
      <c r="H1027" s="473" t="s">
        <v>1218</v>
      </c>
      <c r="J1027"/>
    </row>
    <row r="1028" spans="2:10" x14ac:dyDescent="0.2">
      <c r="B1028" s="474" t="s">
        <v>2834</v>
      </c>
      <c r="C1028" s="474" t="s">
        <v>9</v>
      </c>
      <c r="D1028" s="474" t="s">
        <v>2666</v>
      </c>
      <c r="E1028" s="474" t="s">
        <v>2832</v>
      </c>
      <c r="F1028" s="474" t="s">
        <v>2835</v>
      </c>
      <c r="G1028" s="474"/>
      <c r="H1028" s="475" t="s">
        <v>1208</v>
      </c>
      <c r="J1028"/>
    </row>
    <row r="1029" spans="2:10" x14ac:dyDescent="0.2">
      <c r="B1029" s="472" t="s">
        <v>2836</v>
      </c>
      <c r="C1029" s="472" t="s">
        <v>9</v>
      </c>
      <c r="D1029" s="472" t="s">
        <v>2666</v>
      </c>
      <c r="E1029" s="472" t="s">
        <v>2832</v>
      </c>
      <c r="F1029" s="472" t="s">
        <v>2837</v>
      </c>
      <c r="G1029" s="472"/>
      <c r="H1029" s="473" t="s">
        <v>1208</v>
      </c>
      <c r="J1029"/>
    </row>
    <row r="1030" spans="2:10" x14ac:dyDescent="0.2">
      <c r="B1030" s="474" t="s">
        <v>2838</v>
      </c>
      <c r="C1030" s="474" t="s">
        <v>9</v>
      </c>
      <c r="D1030" s="474" t="s">
        <v>2666</v>
      </c>
      <c r="E1030" s="474" t="s">
        <v>2832</v>
      </c>
      <c r="F1030" s="474" t="s">
        <v>2839</v>
      </c>
      <c r="G1030" s="474"/>
      <c r="H1030" s="475" t="s">
        <v>1218</v>
      </c>
      <c r="J1030"/>
    </row>
    <row r="1031" spans="2:10" x14ac:dyDescent="0.2">
      <c r="B1031" s="472" t="s">
        <v>2840</v>
      </c>
      <c r="C1031" s="472" t="s">
        <v>9</v>
      </c>
      <c r="D1031" s="472" t="s">
        <v>2666</v>
      </c>
      <c r="E1031" s="472" t="s">
        <v>2832</v>
      </c>
      <c r="F1031" s="472" t="s">
        <v>2841</v>
      </c>
      <c r="G1031" s="472"/>
      <c r="H1031" s="473" t="s">
        <v>1218</v>
      </c>
      <c r="J1031"/>
    </row>
    <row r="1032" spans="2:10" x14ac:dyDescent="0.2">
      <c r="B1032" s="474" t="s">
        <v>2842</v>
      </c>
      <c r="C1032" s="474" t="s">
        <v>9</v>
      </c>
      <c r="D1032" s="474" t="s">
        <v>2666</v>
      </c>
      <c r="E1032" s="474" t="s">
        <v>2832</v>
      </c>
      <c r="F1032" s="474" t="s">
        <v>2843</v>
      </c>
      <c r="G1032" s="474"/>
      <c r="H1032" s="475" t="s">
        <v>1218</v>
      </c>
      <c r="J1032"/>
    </row>
    <row r="1033" spans="2:10" x14ac:dyDescent="0.2">
      <c r="B1033" s="472" t="s">
        <v>2844</v>
      </c>
      <c r="C1033" s="472" t="s">
        <v>9</v>
      </c>
      <c r="D1033" s="472" t="s">
        <v>2666</v>
      </c>
      <c r="E1033" s="472" t="s">
        <v>2832</v>
      </c>
      <c r="F1033" s="472" t="s">
        <v>2845</v>
      </c>
      <c r="G1033" s="472"/>
      <c r="H1033" s="473" t="s">
        <v>1218</v>
      </c>
      <c r="J1033"/>
    </row>
    <row r="1034" spans="2:10" x14ac:dyDescent="0.2">
      <c r="B1034" s="474" t="s">
        <v>2846</v>
      </c>
      <c r="C1034" s="474" t="s">
        <v>9</v>
      </c>
      <c r="D1034" s="474" t="s">
        <v>2666</v>
      </c>
      <c r="E1034" s="474" t="s">
        <v>2832</v>
      </c>
      <c r="F1034" s="474" t="s">
        <v>2847</v>
      </c>
      <c r="G1034" s="474"/>
      <c r="H1034" s="475" t="s">
        <v>1218</v>
      </c>
      <c r="J1034"/>
    </row>
    <row r="1035" spans="2:10" ht="30" x14ac:dyDescent="0.2">
      <c r="B1035" s="472" t="s">
        <v>2848</v>
      </c>
      <c r="C1035" s="472" t="s">
        <v>9</v>
      </c>
      <c r="D1035" s="472" t="s">
        <v>2666</v>
      </c>
      <c r="E1035" s="472" t="s">
        <v>2849</v>
      </c>
      <c r="F1035" s="472" t="s">
        <v>2850</v>
      </c>
      <c r="G1035" s="472"/>
      <c r="H1035" s="473" t="s">
        <v>391</v>
      </c>
      <c r="J1035"/>
    </row>
    <row r="1036" spans="2:10" ht="30" x14ac:dyDescent="0.2">
      <c r="B1036" s="474" t="s">
        <v>2851</v>
      </c>
      <c r="C1036" s="474" t="s">
        <v>9</v>
      </c>
      <c r="D1036" s="474" t="s">
        <v>2666</v>
      </c>
      <c r="E1036" s="474" t="s">
        <v>2849</v>
      </c>
      <c r="F1036" s="474" t="s">
        <v>2852</v>
      </c>
      <c r="G1036" s="474"/>
      <c r="H1036" s="475" t="s">
        <v>1208</v>
      </c>
      <c r="J1036"/>
    </row>
    <row r="1037" spans="2:10" ht="30" x14ac:dyDescent="0.2">
      <c r="B1037" s="472" t="s">
        <v>2853</v>
      </c>
      <c r="C1037" s="472" t="s">
        <v>9</v>
      </c>
      <c r="D1037" s="472" t="s">
        <v>2666</v>
      </c>
      <c r="E1037" s="472" t="s">
        <v>2849</v>
      </c>
      <c r="F1037" s="472" t="s">
        <v>2854</v>
      </c>
      <c r="G1037" s="472"/>
      <c r="H1037" s="473" t="s">
        <v>1208</v>
      </c>
      <c r="J1037"/>
    </row>
    <row r="1038" spans="2:10" x14ac:dyDescent="0.2">
      <c r="B1038" s="474" t="s">
        <v>2855</v>
      </c>
      <c r="C1038" s="474" t="s">
        <v>9</v>
      </c>
      <c r="D1038" s="474" t="s">
        <v>2666</v>
      </c>
      <c r="E1038" s="474" t="s">
        <v>2856</v>
      </c>
      <c r="F1038" s="474" t="s">
        <v>2857</v>
      </c>
      <c r="G1038" s="474"/>
      <c r="H1038" s="475" t="s">
        <v>391</v>
      </c>
      <c r="J1038"/>
    </row>
    <row r="1039" spans="2:10" x14ac:dyDescent="0.2">
      <c r="B1039" s="472" t="s">
        <v>2858</v>
      </c>
      <c r="C1039" s="472" t="s">
        <v>9</v>
      </c>
      <c r="D1039" s="472" t="s">
        <v>2666</v>
      </c>
      <c r="E1039" s="472" t="s">
        <v>2856</v>
      </c>
      <c r="F1039" s="472" t="s">
        <v>2859</v>
      </c>
      <c r="G1039" s="472"/>
      <c r="H1039" s="473" t="s">
        <v>1208</v>
      </c>
      <c r="J1039"/>
    </row>
    <row r="1040" spans="2:10" x14ac:dyDescent="0.2">
      <c r="B1040" s="474" t="s">
        <v>2860</v>
      </c>
      <c r="C1040" s="474" t="s">
        <v>9</v>
      </c>
      <c r="D1040" s="474" t="s">
        <v>2666</v>
      </c>
      <c r="E1040" s="474" t="s">
        <v>2861</v>
      </c>
      <c r="F1040" s="474" t="s">
        <v>2862</v>
      </c>
      <c r="G1040" s="474"/>
      <c r="H1040" s="475" t="s">
        <v>1218</v>
      </c>
      <c r="J1040"/>
    </row>
    <row r="1041" spans="2:10" x14ac:dyDescent="0.2">
      <c r="B1041" s="472" t="s">
        <v>2863</v>
      </c>
      <c r="C1041" s="472" t="s">
        <v>9</v>
      </c>
      <c r="D1041" s="472" t="s">
        <v>2666</v>
      </c>
      <c r="E1041" s="472" t="s">
        <v>2861</v>
      </c>
      <c r="F1041" s="472" t="s">
        <v>2864</v>
      </c>
      <c r="G1041" s="472"/>
      <c r="H1041" s="473" t="s">
        <v>1218</v>
      </c>
      <c r="J1041"/>
    </row>
    <row r="1042" spans="2:10" x14ac:dyDescent="0.2">
      <c r="B1042" s="474" t="s">
        <v>2865</v>
      </c>
      <c r="C1042" s="474" t="s">
        <v>9</v>
      </c>
      <c r="D1042" s="474" t="s">
        <v>2666</v>
      </c>
      <c r="E1042" s="474" t="s">
        <v>2861</v>
      </c>
      <c r="F1042" s="474" t="s">
        <v>2866</v>
      </c>
      <c r="G1042" s="474"/>
      <c r="H1042" s="475" t="s">
        <v>1218</v>
      </c>
      <c r="J1042"/>
    </row>
    <row r="1043" spans="2:10" x14ac:dyDescent="0.2">
      <c r="B1043" s="472" t="s">
        <v>2867</v>
      </c>
      <c r="C1043" s="472" t="s">
        <v>9</v>
      </c>
      <c r="D1043" s="472" t="s">
        <v>2666</v>
      </c>
      <c r="E1043" s="472" t="s">
        <v>2861</v>
      </c>
      <c r="F1043" s="472" t="s">
        <v>2868</v>
      </c>
      <c r="G1043" s="472"/>
      <c r="H1043" s="473" t="s">
        <v>1218</v>
      </c>
      <c r="J1043"/>
    </row>
    <row r="1044" spans="2:10" x14ac:dyDescent="0.2">
      <c r="B1044" s="474" t="s">
        <v>2869</v>
      </c>
      <c r="C1044" s="474" t="s">
        <v>9</v>
      </c>
      <c r="D1044" s="474" t="s">
        <v>2666</v>
      </c>
      <c r="E1044" s="474" t="s">
        <v>2861</v>
      </c>
      <c r="F1044" s="474" t="s">
        <v>2870</v>
      </c>
      <c r="G1044" s="474"/>
      <c r="H1044" s="475" t="s">
        <v>1218</v>
      </c>
      <c r="J1044"/>
    </row>
    <row r="1045" spans="2:10" x14ac:dyDescent="0.2">
      <c r="B1045" s="472" t="s">
        <v>2871</v>
      </c>
      <c r="C1045" s="472" t="s">
        <v>9</v>
      </c>
      <c r="D1045" s="472" t="s">
        <v>2666</v>
      </c>
      <c r="E1045" s="472" t="s">
        <v>2861</v>
      </c>
      <c r="F1045" s="472" t="s">
        <v>2872</v>
      </c>
      <c r="G1045" s="472"/>
      <c r="H1045" s="473" t="s">
        <v>1218</v>
      </c>
      <c r="J1045"/>
    </row>
    <row r="1046" spans="2:10" x14ac:dyDescent="0.2">
      <c r="B1046" s="474" t="s">
        <v>2873</v>
      </c>
      <c r="C1046" s="474" t="s">
        <v>9</v>
      </c>
      <c r="D1046" s="474" t="s">
        <v>2666</v>
      </c>
      <c r="E1046" s="474" t="s">
        <v>2861</v>
      </c>
      <c r="F1046" s="474" t="s">
        <v>2874</v>
      </c>
      <c r="G1046" s="474"/>
      <c r="H1046" s="475" t="s">
        <v>1218</v>
      </c>
      <c r="J1046"/>
    </row>
    <row r="1047" spans="2:10" x14ac:dyDescent="0.2">
      <c r="B1047" s="472" t="s">
        <v>2875</v>
      </c>
      <c r="C1047" s="472" t="s">
        <v>9</v>
      </c>
      <c r="D1047" s="472" t="s">
        <v>2666</v>
      </c>
      <c r="E1047" s="472" t="s">
        <v>2861</v>
      </c>
      <c r="F1047" s="472" t="s">
        <v>2876</v>
      </c>
      <c r="G1047" s="472"/>
      <c r="H1047" s="473" t="s">
        <v>1218</v>
      </c>
      <c r="J1047"/>
    </row>
    <row r="1048" spans="2:10" x14ac:dyDescent="0.2">
      <c r="B1048" s="474" t="s">
        <v>2877</v>
      </c>
      <c r="C1048" s="474" t="s">
        <v>9</v>
      </c>
      <c r="D1048" s="474" t="s">
        <v>2666</v>
      </c>
      <c r="E1048" s="474" t="s">
        <v>2861</v>
      </c>
      <c r="F1048" s="474" t="s">
        <v>2878</v>
      </c>
      <c r="G1048" s="474"/>
      <c r="H1048" s="475" t="s">
        <v>1208</v>
      </c>
      <c r="J1048"/>
    </row>
    <row r="1049" spans="2:10" x14ac:dyDescent="0.2">
      <c r="B1049" s="472" t="s">
        <v>2879</v>
      </c>
      <c r="C1049" s="472" t="s">
        <v>9</v>
      </c>
      <c r="D1049" s="472" t="s">
        <v>2666</v>
      </c>
      <c r="E1049" s="472" t="s">
        <v>2880</v>
      </c>
      <c r="F1049" s="472" t="s">
        <v>2881</v>
      </c>
      <c r="G1049" s="472"/>
      <c r="H1049" s="473" t="s">
        <v>1138</v>
      </c>
      <c r="J1049"/>
    </row>
    <row r="1050" spans="2:10" x14ac:dyDescent="0.2">
      <c r="B1050" s="474" t="s">
        <v>2882</v>
      </c>
      <c r="C1050" s="474" t="s">
        <v>9</v>
      </c>
      <c r="D1050" s="474" t="s">
        <v>2666</v>
      </c>
      <c r="E1050" s="474" t="s">
        <v>2880</v>
      </c>
      <c r="F1050" s="474" t="s">
        <v>2883</v>
      </c>
      <c r="G1050" s="474"/>
      <c r="H1050" s="475" t="s">
        <v>1138</v>
      </c>
      <c r="J1050"/>
    </row>
    <row r="1051" spans="2:10" x14ac:dyDescent="0.2">
      <c r="B1051" s="472" t="s">
        <v>2884</v>
      </c>
      <c r="C1051" s="472" t="s">
        <v>9</v>
      </c>
      <c r="D1051" s="472" t="s">
        <v>2666</v>
      </c>
      <c r="E1051" s="472" t="s">
        <v>2885</v>
      </c>
      <c r="F1051" s="472" t="s">
        <v>2886</v>
      </c>
      <c r="G1051" s="472"/>
      <c r="H1051" s="473" t="s">
        <v>391</v>
      </c>
      <c r="J1051"/>
    </row>
    <row r="1052" spans="2:10" x14ac:dyDescent="0.2">
      <c r="B1052" s="474" t="s">
        <v>2887</v>
      </c>
      <c r="C1052" s="474" t="s">
        <v>9</v>
      </c>
      <c r="D1052" s="474" t="s">
        <v>2666</v>
      </c>
      <c r="E1052" s="474" t="s">
        <v>2885</v>
      </c>
      <c r="F1052" s="474" t="s">
        <v>2852</v>
      </c>
      <c r="G1052" s="474"/>
      <c r="H1052" s="475" t="s">
        <v>1208</v>
      </c>
      <c r="J1052"/>
    </row>
    <row r="1053" spans="2:10" x14ac:dyDescent="0.2">
      <c r="B1053" s="472" t="s">
        <v>2888</v>
      </c>
      <c r="C1053" s="472" t="s">
        <v>9</v>
      </c>
      <c r="D1053" s="472" t="s">
        <v>2666</v>
      </c>
      <c r="E1053" s="472" t="s">
        <v>2885</v>
      </c>
      <c r="F1053" s="472" t="s">
        <v>2854</v>
      </c>
      <c r="G1053" s="472"/>
      <c r="H1053" s="473" t="s">
        <v>1208</v>
      </c>
      <c r="J1053"/>
    </row>
    <row r="1054" spans="2:10" x14ac:dyDescent="0.2">
      <c r="B1054" s="474" t="s">
        <v>2889</v>
      </c>
      <c r="C1054" s="474" t="s">
        <v>9</v>
      </c>
      <c r="D1054" s="474" t="s">
        <v>2666</v>
      </c>
      <c r="E1054" s="474" t="s">
        <v>2890</v>
      </c>
      <c r="F1054" s="474" t="s">
        <v>2891</v>
      </c>
      <c r="G1054" s="474"/>
      <c r="H1054" s="475" t="s">
        <v>391</v>
      </c>
      <c r="J1054"/>
    </row>
    <row r="1055" spans="2:10" x14ac:dyDescent="0.2">
      <c r="B1055" s="472" t="s">
        <v>2892</v>
      </c>
      <c r="C1055" s="472" t="s">
        <v>9</v>
      </c>
      <c r="D1055" s="472" t="s">
        <v>2666</v>
      </c>
      <c r="E1055" s="472" t="s">
        <v>2890</v>
      </c>
      <c r="F1055" s="472" t="s">
        <v>2893</v>
      </c>
      <c r="G1055" s="472"/>
      <c r="H1055" s="473" t="s">
        <v>391</v>
      </c>
      <c r="J1055"/>
    </row>
    <row r="1056" spans="2:10" x14ac:dyDescent="0.2">
      <c r="B1056" s="474" t="s">
        <v>2894</v>
      </c>
      <c r="C1056" s="474" t="s">
        <v>9</v>
      </c>
      <c r="D1056" s="474" t="s">
        <v>2666</v>
      </c>
      <c r="E1056" s="474" t="s">
        <v>2895</v>
      </c>
      <c r="F1056" s="474" t="s">
        <v>2896</v>
      </c>
      <c r="G1056" s="474"/>
      <c r="H1056" s="475" t="s">
        <v>1218</v>
      </c>
      <c r="J1056"/>
    </row>
    <row r="1057" spans="2:10" x14ac:dyDescent="0.2">
      <c r="B1057" s="472" t="s">
        <v>2897</v>
      </c>
      <c r="C1057" s="472" t="s">
        <v>9</v>
      </c>
      <c r="D1057" s="472" t="s">
        <v>2666</v>
      </c>
      <c r="E1057" s="472" t="s">
        <v>2895</v>
      </c>
      <c r="F1057" s="472" t="s">
        <v>2898</v>
      </c>
      <c r="G1057" s="472"/>
      <c r="H1057" s="473" t="s">
        <v>1218</v>
      </c>
      <c r="J1057"/>
    </row>
    <row r="1058" spans="2:10" x14ac:dyDescent="0.2">
      <c r="B1058" s="474" t="s">
        <v>2899</v>
      </c>
      <c r="C1058" s="474" t="s">
        <v>9</v>
      </c>
      <c r="D1058" s="474" t="s">
        <v>2666</v>
      </c>
      <c r="E1058" s="474" t="s">
        <v>2895</v>
      </c>
      <c r="F1058" s="474" t="s">
        <v>2900</v>
      </c>
      <c r="G1058" s="474"/>
      <c r="H1058" s="475" t="s">
        <v>2901</v>
      </c>
      <c r="J1058"/>
    </row>
    <row r="1059" spans="2:10" x14ac:dyDescent="0.2">
      <c r="B1059" s="472" t="s">
        <v>2902</v>
      </c>
      <c r="C1059" s="472" t="s">
        <v>9</v>
      </c>
      <c r="D1059" s="472" t="s">
        <v>2666</v>
      </c>
      <c r="E1059" s="472" t="s">
        <v>2895</v>
      </c>
      <c r="F1059" s="472" t="s">
        <v>2903</v>
      </c>
      <c r="G1059" s="472"/>
      <c r="H1059" s="473" t="s">
        <v>1138</v>
      </c>
      <c r="J1059"/>
    </row>
    <row r="1060" spans="2:10" x14ac:dyDescent="0.2">
      <c r="B1060" s="474" t="s">
        <v>2904</v>
      </c>
      <c r="C1060" s="474" t="s">
        <v>9</v>
      </c>
      <c r="D1060" s="474" t="s">
        <v>2666</v>
      </c>
      <c r="E1060" s="474" t="s">
        <v>2905</v>
      </c>
      <c r="F1060" s="474" t="s">
        <v>2906</v>
      </c>
      <c r="G1060" s="474"/>
      <c r="H1060" s="475" t="s">
        <v>1218</v>
      </c>
      <c r="J1060"/>
    </row>
    <row r="1061" spans="2:10" x14ac:dyDescent="0.2">
      <c r="B1061" s="472" t="s">
        <v>2907</v>
      </c>
      <c r="C1061" s="472" t="s">
        <v>9</v>
      </c>
      <c r="D1061" s="472" t="s">
        <v>2666</v>
      </c>
      <c r="E1061" s="472" t="s">
        <v>2905</v>
      </c>
      <c r="F1061" s="472" t="s">
        <v>2908</v>
      </c>
      <c r="G1061" s="472"/>
      <c r="H1061" s="473" t="s">
        <v>1218</v>
      </c>
      <c r="J1061"/>
    </row>
    <row r="1062" spans="2:10" x14ac:dyDescent="0.2">
      <c r="B1062" s="474" t="s">
        <v>2909</v>
      </c>
      <c r="C1062" s="474" t="s">
        <v>9</v>
      </c>
      <c r="D1062" s="474" t="s">
        <v>2666</v>
      </c>
      <c r="E1062" s="474" t="s">
        <v>2905</v>
      </c>
      <c r="F1062" s="474" t="s">
        <v>2910</v>
      </c>
      <c r="G1062" s="474"/>
      <c r="H1062" s="475" t="s">
        <v>1218</v>
      </c>
      <c r="J1062"/>
    </row>
    <row r="1063" spans="2:10" x14ac:dyDescent="0.2">
      <c r="B1063" s="472" t="s">
        <v>2911</v>
      </c>
      <c r="C1063" s="472" t="s">
        <v>9</v>
      </c>
      <c r="D1063" s="472" t="s">
        <v>2666</v>
      </c>
      <c r="E1063" s="472" t="s">
        <v>2905</v>
      </c>
      <c r="F1063" s="472" t="s">
        <v>2912</v>
      </c>
      <c r="G1063" s="472"/>
      <c r="H1063" s="473" t="s">
        <v>1218</v>
      </c>
      <c r="J1063"/>
    </row>
    <row r="1064" spans="2:10" x14ac:dyDescent="0.2">
      <c r="B1064" s="474" t="s">
        <v>2913</v>
      </c>
      <c r="C1064" s="474" t="s">
        <v>9</v>
      </c>
      <c r="D1064" s="474" t="s">
        <v>2666</v>
      </c>
      <c r="E1064" s="474" t="s">
        <v>2905</v>
      </c>
      <c r="F1064" s="474" t="s">
        <v>2914</v>
      </c>
      <c r="G1064" s="474"/>
      <c r="H1064" s="475" t="s">
        <v>2901</v>
      </c>
      <c r="J1064"/>
    </row>
    <row r="1065" spans="2:10" x14ac:dyDescent="0.2">
      <c r="B1065" s="472" t="s">
        <v>2915</v>
      </c>
      <c r="C1065" s="472" t="s">
        <v>9</v>
      </c>
      <c r="D1065" s="472" t="s">
        <v>2666</v>
      </c>
      <c r="E1065" s="472" t="s">
        <v>2916</v>
      </c>
      <c r="F1065" s="472" t="s">
        <v>2917</v>
      </c>
      <c r="G1065" s="472"/>
      <c r="H1065" s="473" t="s">
        <v>391</v>
      </c>
      <c r="J1065"/>
    </row>
    <row r="1066" spans="2:10" x14ac:dyDescent="0.2">
      <c r="B1066" s="474" t="s">
        <v>2918</v>
      </c>
      <c r="C1066" s="474" t="s">
        <v>9</v>
      </c>
      <c r="D1066" s="474" t="s">
        <v>2666</v>
      </c>
      <c r="E1066" s="474" t="s">
        <v>2916</v>
      </c>
      <c r="F1066" s="474" t="s">
        <v>2919</v>
      </c>
      <c r="G1066" s="474"/>
      <c r="H1066" s="475" t="s">
        <v>1208</v>
      </c>
      <c r="J1066"/>
    </row>
    <row r="1067" spans="2:10" x14ac:dyDescent="0.2">
      <c r="B1067" s="472" t="s">
        <v>2920</v>
      </c>
      <c r="C1067" s="472" t="s">
        <v>9</v>
      </c>
      <c r="D1067" s="472" t="s">
        <v>2666</v>
      </c>
      <c r="E1067" s="472" t="s">
        <v>2916</v>
      </c>
      <c r="F1067" s="472" t="s">
        <v>2921</v>
      </c>
      <c r="G1067" s="472"/>
      <c r="H1067" s="473" t="s">
        <v>1218</v>
      </c>
      <c r="J1067"/>
    </row>
    <row r="1068" spans="2:10" x14ac:dyDescent="0.2">
      <c r="B1068" s="474" t="s">
        <v>2922</v>
      </c>
      <c r="C1068" s="474" t="s">
        <v>9</v>
      </c>
      <c r="D1068" s="474" t="s">
        <v>2666</v>
      </c>
      <c r="E1068" s="474" t="s">
        <v>2916</v>
      </c>
      <c r="F1068" s="474" t="s">
        <v>2923</v>
      </c>
      <c r="G1068" s="474"/>
      <c r="H1068" s="475" t="s">
        <v>1218</v>
      </c>
      <c r="J1068"/>
    </row>
    <row r="1069" spans="2:10" x14ac:dyDescent="0.2">
      <c r="B1069" s="472" t="s">
        <v>2924</v>
      </c>
      <c r="C1069" s="472" t="s">
        <v>9</v>
      </c>
      <c r="D1069" s="472" t="s">
        <v>2666</v>
      </c>
      <c r="E1069" s="472" t="s">
        <v>2916</v>
      </c>
      <c r="F1069" s="472" t="s">
        <v>2925</v>
      </c>
      <c r="G1069" s="472"/>
      <c r="H1069" s="473" t="s">
        <v>1218</v>
      </c>
      <c r="J1069"/>
    </row>
    <row r="1070" spans="2:10" x14ac:dyDescent="0.2">
      <c r="B1070" s="474" t="s">
        <v>2926</v>
      </c>
      <c r="C1070" s="474" t="s">
        <v>9</v>
      </c>
      <c r="D1070" s="474" t="s">
        <v>2666</v>
      </c>
      <c r="E1070" s="474" t="s">
        <v>2916</v>
      </c>
      <c r="F1070" s="474" t="s">
        <v>2927</v>
      </c>
      <c r="G1070" s="474"/>
      <c r="H1070" s="475" t="s">
        <v>1218</v>
      </c>
      <c r="J1070"/>
    </row>
    <row r="1071" spans="2:10" x14ac:dyDescent="0.2">
      <c r="B1071" s="472" t="s">
        <v>2928</v>
      </c>
      <c r="C1071" s="472" t="s">
        <v>9</v>
      </c>
      <c r="D1071" s="472" t="s">
        <v>2666</v>
      </c>
      <c r="E1071" s="472" t="s">
        <v>2916</v>
      </c>
      <c r="F1071" s="472" t="s">
        <v>2929</v>
      </c>
      <c r="G1071" s="472"/>
      <c r="H1071" s="473" t="s">
        <v>1218</v>
      </c>
      <c r="J1071"/>
    </row>
    <row r="1072" spans="2:10" x14ac:dyDescent="0.2">
      <c r="B1072" s="474" t="s">
        <v>2930</v>
      </c>
      <c r="C1072" s="474" t="s">
        <v>9</v>
      </c>
      <c r="D1072" s="474" t="s">
        <v>2666</v>
      </c>
      <c r="E1072" s="474" t="s">
        <v>2931</v>
      </c>
      <c r="F1072" s="474" t="s">
        <v>2931</v>
      </c>
      <c r="G1072" s="474"/>
      <c r="H1072" s="475" t="s">
        <v>391</v>
      </c>
      <c r="J1072"/>
    </row>
    <row r="1073" spans="2:10" x14ac:dyDescent="0.2">
      <c r="B1073" s="472" t="s">
        <v>2932</v>
      </c>
      <c r="C1073" s="472" t="s">
        <v>9</v>
      </c>
      <c r="D1073" s="472" t="s">
        <v>2666</v>
      </c>
      <c r="E1073" s="472" t="s">
        <v>2933</v>
      </c>
      <c r="F1073" s="472" t="s">
        <v>2934</v>
      </c>
      <c r="G1073" s="472"/>
      <c r="H1073" s="473" t="s">
        <v>391</v>
      </c>
      <c r="J1073"/>
    </row>
    <row r="1074" spans="2:10" x14ac:dyDescent="0.2">
      <c r="B1074" s="474" t="s">
        <v>2935</v>
      </c>
      <c r="C1074" s="474" t="s">
        <v>9</v>
      </c>
      <c r="D1074" s="474" t="s">
        <v>2666</v>
      </c>
      <c r="E1074" s="474" t="s">
        <v>2936</v>
      </c>
      <c r="F1074" s="474" t="s">
        <v>2937</v>
      </c>
      <c r="G1074" s="474"/>
      <c r="H1074" s="475" t="s">
        <v>1218</v>
      </c>
      <c r="J1074"/>
    </row>
    <row r="1075" spans="2:10" x14ac:dyDescent="0.2">
      <c r="B1075" s="472" t="s">
        <v>2938</v>
      </c>
      <c r="C1075" s="472" t="s">
        <v>9</v>
      </c>
      <c r="D1075" s="472" t="s">
        <v>2666</v>
      </c>
      <c r="E1075" s="472" t="s">
        <v>2936</v>
      </c>
      <c r="F1075" s="472" t="s">
        <v>2939</v>
      </c>
      <c r="G1075" s="472"/>
      <c r="H1075" s="473" t="s">
        <v>1218</v>
      </c>
      <c r="J1075"/>
    </row>
    <row r="1076" spans="2:10" x14ac:dyDescent="0.2">
      <c r="B1076" s="474" t="s">
        <v>2940</v>
      </c>
      <c r="C1076" s="474" t="s">
        <v>9</v>
      </c>
      <c r="D1076" s="474" t="s">
        <v>2666</v>
      </c>
      <c r="E1076" s="474" t="s">
        <v>2941</v>
      </c>
      <c r="F1076" s="474" t="s">
        <v>2942</v>
      </c>
      <c r="G1076" s="474"/>
      <c r="H1076" s="475" t="s">
        <v>1218</v>
      </c>
      <c r="J1076"/>
    </row>
    <row r="1077" spans="2:10" x14ac:dyDescent="0.2">
      <c r="B1077" s="472" t="s">
        <v>2943</v>
      </c>
      <c r="C1077" s="472" t="s">
        <v>9</v>
      </c>
      <c r="D1077" s="472" t="s">
        <v>2666</v>
      </c>
      <c r="E1077" s="472" t="s">
        <v>2944</v>
      </c>
      <c r="F1077" s="472" t="s">
        <v>2945</v>
      </c>
      <c r="G1077" s="472"/>
      <c r="H1077" s="473" t="s">
        <v>391</v>
      </c>
      <c r="J1077"/>
    </row>
    <row r="1078" spans="2:10" x14ac:dyDescent="0.2">
      <c r="B1078" s="474" t="s">
        <v>2946</v>
      </c>
      <c r="C1078" s="474" t="s">
        <v>9</v>
      </c>
      <c r="D1078" s="474" t="s">
        <v>2666</v>
      </c>
      <c r="E1078" s="474" t="s">
        <v>2947</v>
      </c>
      <c r="F1078" s="474" t="s">
        <v>2948</v>
      </c>
      <c r="G1078" s="474"/>
      <c r="H1078" s="475" t="s">
        <v>1359</v>
      </c>
      <c r="J1078"/>
    </row>
    <row r="1079" spans="2:10" x14ac:dyDescent="0.2">
      <c r="B1079" s="472" t="s">
        <v>2949</v>
      </c>
      <c r="C1079" s="472" t="s">
        <v>9</v>
      </c>
      <c r="D1079" s="472" t="s">
        <v>2666</v>
      </c>
      <c r="E1079" s="472" t="s">
        <v>2947</v>
      </c>
      <c r="F1079" s="472" t="s">
        <v>2950</v>
      </c>
      <c r="G1079" s="472"/>
      <c r="H1079" s="473" t="s">
        <v>1359</v>
      </c>
      <c r="J1079"/>
    </row>
    <row r="1080" spans="2:10" x14ac:dyDescent="0.2">
      <c r="B1080" s="474" t="s">
        <v>2951</v>
      </c>
      <c r="C1080" s="474" t="s">
        <v>9</v>
      </c>
      <c r="D1080" s="474" t="s">
        <v>2666</v>
      </c>
      <c r="E1080" s="474" t="s">
        <v>2952</v>
      </c>
      <c r="F1080" s="474" t="s">
        <v>2952</v>
      </c>
      <c r="G1080" s="474"/>
      <c r="H1080" s="475" t="s">
        <v>1440</v>
      </c>
      <c r="J1080"/>
    </row>
    <row r="1081" spans="2:10" x14ac:dyDescent="0.2">
      <c r="B1081" s="472" t="s">
        <v>2953</v>
      </c>
      <c r="C1081" s="472" t="s">
        <v>9</v>
      </c>
      <c r="D1081" s="472" t="s">
        <v>2666</v>
      </c>
      <c r="E1081" s="472" t="s">
        <v>2952</v>
      </c>
      <c r="F1081" s="472" t="s">
        <v>2954</v>
      </c>
      <c r="G1081" s="472"/>
      <c r="H1081" s="473" t="s">
        <v>1440</v>
      </c>
      <c r="J1081"/>
    </row>
    <row r="1082" spans="2:10" x14ac:dyDescent="0.2">
      <c r="B1082" s="474" t="s">
        <v>2955</v>
      </c>
      <c r="C1082" s="474" t="s">
        <v>9</v>
      </c>
      <c r="D1082" s="474" t="s">
        <v>2666</v>
      </c>
      <c r="E1082" s="474" t="s">
        <v>2956</v>
      </c>
      <c r="F1082" s="474" t="s">
        <v>2957</v>
      </c>
      <c r="G1082" s="474"/>
      <c r="H1082" s="475" t="s">
        <v>391</v>
      </c>
      <c r="J1082"/>
    </row>
    <row r="1083" spans="2:10" x14ac:dyDescent="0.2">
      <c r="B1083" s="472" t="s">
        <v>2958</v>
      </c>
      <c r="C1083" s="472" t="s">
        <v>9</v>
      </c>
      <c r="D1083" s="472" t="s">
        <v>2666</v>
      </c>
      <c r="E1083" s="472" t="s">
        <v>2959</v>
      </c>
      <c r="F1083" s="472" t="s">
        <v>2960</v>
      </c>
      <c r="G1083" s="472"/>
      <c r="H1083" s="473" t="s">
        <v>1218</v>
      </c>
      <c r="J1083"/>
    </row>
    <row r="1084" spans="2:10" x14ac:dyDescent="0.2">
      <c r="B1084" s="474" t="s">
        <v>2961</v>
      </c>
      <c r="C1084" s="474" t="s">
        <v>9</v>
      </c>
      <c r="D1084" s="474" t="s">
        <v>2666</v>
      </c>
      <c r="E1084" s="474" t="s">
        <v>2959</v>
      </c>
      <c r="F1084" s="474" t="s">
        <v>2962</v>
      </c>
      <c r="G1084" s="474"/>
      <c r="H1084" s="475" t="s">
        <v>1218</v>
      </c>
      <c r="J1084"/>
    </row>
    <row r="1085" spans="2:10" x14ac:dyDescent="0.2">
      <c r="B1085" s="472" t="s">
        <v>2963</v>
      </c>
      <c r="C1085" s="472" t="s">
        <v>9</v>
      </c>
      <c r="D1085" s="472" t="s">
        <v>2666</v>
      </c>
      <c r="E1085" s="472" t="s">
        <v>2964</v>
      </c>
      <c r="F1085" s="472" t="s">
        <v>2965</v>
      </c>
      <c r="G1085" s="472"/>
      <c r="H1085" s="473" t="s">
        <v>1208</v>
      </c>
      <c r="J1085"/>
    </row>
    <row r="1086" spans="2:10" x14ac:dyDescent="0.2">
      <c r="B1086" s="474" t="s">
        <v>2966</v>
      </c>
      <c r="C1086" s="474" t="s">
        <v>9</v>
      </c>
      <c r="D1086" s="474" t="s">
        <v>2666</v>
      </c>
      <c r="E1086" s="474" t="s">
        <v>2964</v>
      </c>
      <c r="F1086" s="474" t="s">
        <v>2967</v>
      </c>
      <c r="G1086" s="474"/>
      <c r="H1086" s="475" t="s">
        <v>1218</v>
      </c>
      <c r="J1086"/>
    </row>
    <row r="1087" spans="2:10" x14ac:dyDescent="0.2">
      <c r="B1087" s="472" t="s">
        <v>2968</v>
      </c>
      <c r="C1087" s="472" t="s">
        <v>9</v>
      </c>
      <c r="D1087" s="472" t="s">
        <v>2666</v>
      </c>
      <c r="E1087" s="472" t="s">
        <v>2964</v>
      </c>
      <c r="F1087" s="472" t="s">
        <v>2969</v>
      </c>
      <c r="G1087" s="472"/>
      <c r="H1087" s="473" t="s">
        <v>1218</v>
      </c>
      <c r="J1087"/>
    </row>
    <row r="1088" spans="2:10" x14ac:dyDescent="0.2">
      <c r="B1088" s="474" t="s">
        <v>2970</v>
      </c>
      <c r="C1088" s="474" t="s">
        <v>9</v>
      </c>
      <c r="D1088" s="474" t="s">
        <v>2666</v>
      </c>
      <c r="E1088" s="474" t="s">
        <v>2964</v>
      </c>
      <c r="F1088" s="474" t="s">
        <v>2971</v>
      </c>
      <c r="G1088" s="474"/>
      <c r="H1088" s="475" t="s">
        <v>1218</v>
      </c>
      <c r="J1088"/>
    </row>
    <row r="1089" spans="2:10" x14ac:dyDescent="0.2">
      <c r="B1089" s="472" t="s">
        <v>2972</v>
      </c>
      <c r="C1089" s="472" t="s">
        <v>9</v>
      </c>
      <c r="D1089" s="472" t="s">
        <v>2666</v>
      </c>
      <c r="E1089" s="472" t="s">
        <v>2964</v>
      </c>
      <c r="F1089" s="472" t="s">
        <v>2973</v>
      </c>
      <c r="G1089" s="472"/>
      <c r="H1089" s="473" t="s">
        <v>1218</v>
      </c>
      <c r="J1089"/>
    </row>
    <row r="1090" spans="2:10" x14ac:dyDescent="0.2">
      <c r="B1090" s="474" t="s">
        <v>2974</v>
      </c>
      <c r="C1090" s="474" t="s">
        <v>9</v>
      </c>
      <c r="D1090" s="474" t="s">
        <v>2666</v>
      </c>
      <c r="E1090" s="474" t="s">
        <v>2975</v>
      </c>
      <c r="F1090" s="474" t="s">
        <v>2976</v>
      </c>
      <c r="G1090" s="474"/>
      <c r="H1090" s="475" t="s">
        <v>391</v>
      </c>
      <c r="J1090"/>
    </row>
    <row r="1091" spans="2:10" x14ac:dyDescent="0.2">
      <c r="B1091" s="472" t="s">
        <v>2977</v>
      </c>
      <c r="C1091" s="472" t="s">
        <v>9</v>
      </c>
      <c r="D1091" s="472" t="s">
        <v>2666</v>
      </c>
      <c r="E1091" s="472" t="s">
        <v>2975</v>
      </c>
      <c r="F1091" s="472" t="s">
        <v>2978</v>
      </c>
      <c r="G1091" s="472"/>
      <c r="H1091" s="473" t="s">
        <v>391</v>
      </c>
      <c r="J1091"/>
    </row>
    <row r="1092" spans="2:10" x14ac:dyDescent="0.2">
      <c r="B1092" s="474" t="s">
        <v>2979</v>
      </c>
      <c r="C1092" s="474" t="s">
        <v>9</v>
      </c>
      <c r="D1092" s="474" t="s">
        <v>2666</v>
      </c>
      <c r="E1092" s="474" t="s">
        <v>2975</v>
      </c>
      <c r="F1092" s="474" t="s">
        <v>2980</v>
      </c>
      <c r="G1092" s="474"/>
      <c r="H1092" s="475" t="s">
        <v>391</v>
      </c>
      <c r="J1092"/>
    </row>
    <row r="1093" spans="2:10" x14ac:dyDescent="0.2">
      <c r="B1093" s="472" t="s">
        <v>2981</v>
      </c>
      <c r="C1093" s="472" t="s">
        <v>9</v>
      </c>
      <c r="D1093" s="472" t="s">
        <v>2666</v>
      </c>
      <c r="E1093" s="472" t="s">
        <v>2982</v>
      </c>
      <c r="F1093" s="472" t="s">
        <v>2982</v>
      </c>
      <c r="G1093" s="472"/>
      <c r="H1093" s="473" t="s">
        <v>391</v>
      </c>
      <c r="J1093"/>
    </row>
    <row r="1094" spans="2:10" x14ac:dyDescent="0.2">
      <c r="B1094" s="474" t="s">
        <v>2983</v>
      </c>
      <c r="C1094" s="474" t="s">
        <v>9</v>
      </c>
      <c r="D1094" s="474" t="s">
        <v>2666</v>
      </c>
      <c r="E1094" s="474" t="s">
        <v>2558</v>
      </c>
      <c r="F1094" s="474" t="s">
        <v>2559</v>
      </c>
      <c r="G1094" s="474"/>
      <c r="H1094" s="475" t="s">
        <v>1359</v>
      </c>
      <c r="J1094"/>
    </row>
    <row r="1095" spans="2:10" x14ac:dyDescent="0.2">
      <c r="B1095" s="472" t="s">
        <v>2984</v>
      </c>
      <c r="C1095" s="472" t="s">
        <v>9</v>
      </c>
      <c r="D1095" s="472" t="s">
        <v>2666</v>
      </c>
      <c r="E1095" s="472" t="s">
        <v>2558</v>
      </c>
      <c r="F1095" s="472" t="s">
        <v>2561</v>
      </c>
      <c r="G1095" s="472"/>
      <c r="H1095" s="473" t="s">
        <v>1359</v>
      </c>
      <c r="J1095"/>
    </row>
    <row r="1096" spans="2:10" ht="45" x14ac:dyDescent="0.2">
      <c r="B1096" s="474" t="s">
        <v>2985</v>
      </c>
      <c r="C1096" s="474" t="s">
        <v>9</v>
      </c>
      <c r="D1096" s="474" t="s">
        <v>2666</v>
      </c>
      <c r="E1096" s="474" t="s">
        <v>2986</v>
      </c>
      <c r="F1096" s="474" t="s">
        <v>2987</v>
      </c>
      <c r="G1096" s="474"/>
      <c r="H1096" s="475" t="s">
        <v>1218</v>
      </c>
      <c r="J1096"/>
    </row>
    <row r="1097" spans="2:10" ht="45" x14ac:dyDescent="0.2">
      <c r="B1097" s="472" t="s">
        <v>2988</v>
      </c>
      <c r="C1097" s="472" t="s">
        <v>9</v>
      </c>
      <c r="D1097" s="472" t="s">
        <v>2666</v>
      </c>
      <c r="E1097" s="472" t="s">
        <v>2986</v>
      </c>
      <c r="F1097" s="472" t="s">
        <v>2989</v>
      </c>
      <c r="G1097" s="472"/>
      <c r="H1097" s="473" t="s">
        <v>1359</v>
      </c>
      <c r="J1097"/>
    </row>
    <row r="1098" spans="2:10" ht="45" x14ac:dyDescent="0.2">
      <c r="B1098" s="474" t="s">
        <v>2990</v>
      </c>
      <c r="C1098" s="474" t="s">
        <v>9</v>
      </c>
      <c r="D1098" s="474" t="s">
        <v>2666</v>
      </c>
      <c r="E1098" s="474" t="s">
        <v>2986</v>
      </c>
      <c r="F1098" s="474" t="s">
        <v>2991</v>
      </c>
      <c r="G1098" s="474"/>
      <c r="H1098" s="475" t="s">
        <v>1359</v>
      </c>
      <c r="J1098"/>
    </row>
    <row r="1099" spans="2:10" ht="45" x14ac:dyDescent="0.2">
      <c r="B1099" s="472" t="s">
        <v>2992</v>
      </c>
      <c r="C1099" s="472" t="s">
        <v>9</v>
      </c>
      <c r="D1099" s="472" t="s">
        <v>2666</v>
      </c>
      <c r="E1099" s="472" t="s">
        <v>2986</v>
      </c>
      <c r="F1099" s="472" t="s">
        <v>2993</v>
      </c>
      <c r="G1099" s="472"/>
      <c r="H1099" s="473" t="s">
        <v>1208</v>
      </c>
      <c r="J1099"/>
    </row>
    <row r="1100" spans="2:10" x14ac:dyDescent="0.2">
      <c r="B1100" s="474" t="s">
        <v>2994</v>
      </c>
      <c r="C1100" s="474" t="s">
        <v>9</v>
      </c>
      <c r="D1100" s="474" t="s">
        <v>2666</v>
      </c>
      <c r="E1100" s="474" t="s">
        <v>2563</v>
      </c>
      <c r="F1100" s="474" t="s">
        <v>2563</v>
      </c>
      <c r="G1100" s="474"/>
      <c r="H1100" s="475" t="s">
        <v>1440</v>
      </c>
      <c r="J1100"/>
    </row>
    <row r="1101" spans="2:10" x14ac:dyDescent="0.2">
      <c r="B1101" s="472" t="s">
        <v>2995</v>
      </c>
      <c r="C1101" s="472" t="s">
        <v>9</v>
      </c>
      <c r="D1101" s="472" t="s">
        <v>2666</v>
      </c>
      <c r="E1101" s="472" t="s">
        <v>2996</v>
      </c>
      <c r="F1101" s="472" t="s">
        <v>2996</v>
      </c>
      <c r="G1101" s="472"/>
      <c r="H1101" s="473" t="s">
        <v>1359</v>
      </c>
      <c r="J1101"/>
    </row>
    <row r="1102" spans="2:10" x14ac:dyDescent="0.2">
      <c r="B1102" s="474" t="s">
        <v>2997</v>
      </c>
      <c r="C1102" s="474" t="s">
        <v>9</v>
      </c>
      <c r="D1102" s="474" t="s">
        <v>2666</v>
      </c>
      <c r="E1102" s="474" t="s">
        <v>2998</v>
      </c>
      <c r="F1102" s="474" t="s">
        <v>2999</v>
      </c>
      <c r="G1102" s="474"/>
      <c r="H1102" s="475" t="s">
        <v>1440</v>
      </c>
      <c r="J1102"/>
    </row>
    <row r="1103" spans="2:10" x14ac:dyDescent="0.2">
      <c r="B1103" s="472" t="s">
        <v>3000</v>
      </c>
      <c r="C1103" s="472" t="s">
        <v>9</v>
      </c>
      <c r="D1103" s="472" t="s">
        <v>2666</v>
      </c>
      <c r="E1103" s="472" t="s">
        <v>2998</v>
      </c>
      <c r="F1103" s="472" t="s">
        <v>3001</v>
      </c>
      <c r="G1103" s="472"/>
      <c r="H1103" s="473" t="s">
        <v>1440</v>
      </c>
      <c r="J1103"/>
    </row>
    <row r="1104" spans="2:10" x14ac:dyDescent="0.2">
      <c r="B1104" s="474" t="s">
        <v>3002</v>
      </c>
      <c r="C1104" s="474" t="s">
        <v>9</v>
      </c>
      <c r="D1104" s="474" t="s">
        <v>2666</v>
      </c>
      <c r="E1104" s="474" t="s">
        <v>3003</v>
      </c>
      <c r="F1104" s="474" t="s">
        <v>3004</v>
      </c>
      <c r="G1104" s="474"/>
      <c r="H1104" s="475" t="s">
        <v>1440</v>
      </c>
      <c r="J1104"/>
    </row>
    <row r="1105" spans="2:10" x14ac:dyDescent="0.2">
      <c r="B1105" s="472" t="s">
        <v>3005</v>
      </c>
      <c r="C1105" s="472" t="s">
        <v>9</v>
      </c>
      <c r="D1105" s="472" t="s">
        <v>2666</v>
      </c>
      <c r="E1105" s="472" t="s">
        <v>3003</v>
      </c>
      <c r="F1105" s="472" t="s">
        <v>3006</v>
      </c>
      <c r="G1105" s="472"/>
      <c r="H1105" s="473" t="s">
        <v>1440</v>
      </c>
      <c r="J1105"/>
    </row>
    <row r="1106" spans="2:10" ht="30" x14ac:dyDescent="0.2">
      <c r="B1106" s="474" t="s">
        <v>3007</v>
      </c>
      <c r="C1106" s="474" t="s">
        <v>9</v>
      </c>
      <c r="D1106" s="474" t="s">
        <v>2666</v>
      </c>
      <c r="E1106" s="474" t="s">
        <v>3008</v>
      </c>
      <c r="F1106" s="474" t="s">
        <v>3009</v>
      </c>
      <c r="G1106" s="474"/>
      <c r="H1106" s="475" t="s">
        <v>1359</v>
      </c>
      <c r="J1106"/>
    </row>
    <row r="1107" spans="2:10" ht="30" x14ac:dyDescent="0.2">
      <c r="B1107" s="472" t="s">
        <v>3010</v>
      </c>
      <c r="C1107" s="472" t="s">
        <v>9</v>
      </c>
      <c r="D1107" s="472" t="s">
        <v>2666</v>
      </c>
      <c r="E1107" s="472" t="s">
        <v>3008</v>
      </c>
      <c r="F1107" s="472" t="s">
        <v>3011</v>
      </c>
      <c r="G1107" s="472"/>
      <c r="H1107" s="473" t="s">
        <v>1359</v>
      </c>
      <c r="J1107"/>
    </row>
    <row r="1108" spans="2:10" x14ac:dyDescent="0.2">
      <c r="B1108" s="474" t="s">
        <v>3012</v>
      </c>
      <c r="C1108" s="474" t="s">
        <v>9</v>
      </c>
      <c r="D1108" s="474" t="s">
        <v>2666</v>
      </c>
      <c r="E1108" s="474" t="s">
        <v>3013</v>
      </c>
      <c r="F1108" s="474" t="s">
        <v>3013</v>
      </c>
      <c r="G1108" s="474"/>
      <c r="H1108" s="475" t="s">
        <v>1440</v>
      </c>
      <c r="J1108"/>
    </row>
    <row r="1109" spans="2:10" x14ac:dyDescent="0.2">
      <c r="B1109" s="472" t="s">
        <v>3014</v>
      </c>
      <c r="C1109" s="472" t="s">
        <v>9</v>
      </c>
      <c r="D1109" s="472" t="s">
        <v>2666</v>
      </c>
      <c r="E1109" s="472" t="s">
        <v>3015</v>
      </c>
      <c r="F1109" s="472" t="s">
        <v>3015</v>
      </c>
      <c r="G1109" s="472"/>
      <c r="H1109" s="473" t="s">
        <v>1218</v>
      </c>
      <c r="J1109"/>
    </row>
    <row r="1110" spans="2:10" x14ac:dyDescent="0.2">
      <c r="B1110" s="474" t="s">
        <v>3016</v>
      </c>
      <c r="C1110" s="474" t="s">
        <v>9</v>
      </c>
      <c r="D1110" s="474" t="s">
        <v>3017</v>
      </c>
      <c r="E1110" s="474" t="s">
        <v>3018</v>
      </c>
      <c r="F1110" s="474" t="s">
        <v>3019</v>
      </c>
      <c r="G1110" s="474"/>
      <c r="H1110" s="475" t="s">
        <v>1359</v>
      </c>
      <c r="J1110"/>
    </row>
    <row r="1111" spans="2:10" x14ac:dyDescent="0.2">
      <c r="B1111" s="472" t="s">
        <v>3020</v>
      </c>
      <c r="C1111" s="472" t="s">
        <v>9</v>
      </c>
      <c r="D1111" s="472" t="s">
        <v>3017</v>
      </c>
      <c r="E1111" s="472" t="s">
        <v>3018</v>
      </c>
      <c r="F1111" s="472" t="s">
        <v>3021</v>
      </c>
      <c r="G1111" s="472"/>
      <c r="H1111" s="473" t="s">
        <v>1359</v>
      </c>
      <c r="J1111"/>
    </row>
    <row r="1112" spans="2:10" x14ac:dyDescent="0.2">
      <c r="B1112" s="474" t="s">
        <v>3022</v>
      </c>
      <c r="C1112" s="474" t="s">
        <v>9</v>
      </c>
      <c r="D1112" s="474" t="s">
        <v>3017</v>
      </c>
      <c r="E1112" s="474" t="s">
        <v>3018</v>
      </c>
      <c r="F1112" s="474" t="s">
        <v>3023</v>
      </c>
      <c r="G1112" s="474"/>
      <c r="H1112" s="475" t="s">
        <v>1359</v>
      </c>
      <c r="J1112"/>
    </row>
    <row r="1113" spans="2:10" x14ac:dyDescent="0.2">
      <c r="B1113" s="472" t="s">
        <v>3024</v>
      </c>
      <c r="C1113" s="472" t="s">
        <v>9</v>
      </c>
      <c r="D1113" s="472" t="s">
        <v>3017</v>
      </c>
      <c r="E1113" s="472" t="s">
        <v>3018</v>
      </c>
      <c r="F1113" s="472" t="s">
        <v>3025</v>
      </c>
      <c r="G1113" s="472"/>
      <c r="H1113" s="473" t="s">
        <v>1359</v>
      </c>
      <c r="J1113"/>
    </row>
    <row r="1114" spans="2:10" x14ac:dyDescent="0.2">
      <c r="B1114" s="474" t="s">
        <v>3026</v>
      </c>
      <c r="C1114" s="474" t="s">
        <v>9</v>
      </c>
      <c r="D1114" s="474" t="s">
        <v>3017</v>
      </c>
      <c r="E1114" s="474" t="s">
        <v>3018</v>
      </c>
      <c r="F1114" s="474" t="s">
        <v>3027</v>
      </c>
      <c r="G1114" s="474"/>
      <c r="H1114" s="475" t="s">
        <v>1359</v>
      </c>
      <c r="J1114"/>
    </row>
    <row r="1115" spans="2:10" x14ac:dyDescent="0.2">
      <c r="B1115" s="472" t="s">
        <v>3028</v>
      </c>
      <c r="C1115" s="472" t="s">
        <v>9</v>
      </c>
      <c r="D1115" s="472" t="s">
        <v>3017</v>
      </c>
      <c r="E1115" s="472" t="s">
        <v>3018</v>
      </c>
      <c r="F1115" s="472" t="s">
        <v>3029</v>
      </c>
      <c r="G1115" s="472"/>
      <c r="H1115" s="473" t="s">
        <v>1359</v>
      </c>
      <c r="J1115"/>
    </row>
    <row r="1116" spans="2:10" x14ac:dyDescent="0.2">
      <c r="B1116" s="474" t="s">
        <v>3030</v>
      </c>
      <c r="C1116" s="474" t="s">
        <v>9</v>
      </c>
      <c r="D1116" s="474" t="s">
        <v>3017</v>
      </c>
      <c r="E1116" s="474" t="s">
        <v>3018</v>
      </c>
      <c r="F1116" s="474" t="s">
        <v>3031</v>
      </c>
      <c r="G1116" s="474"/>
      <c r="H1116" s="475" t="s">
        <v>1359</v>
      </c>
      <c r="J1116"/>
    </row>
    <row r="1117" spans="2:10" x14ac:dyDescent="0.2">
      <c r="B1117" s="472" t="s">
        <v>3032</v>
      </c>
      <c r="C1117" s="472" t="s">
        <v>9</v>
      </c>
      <c r="D1117" s="472" t="s">
        <v>3017</v>
      </c>
      <c r="E1117" s="472" t="s">
        <v>3018</v>
      </c>
      <c r="F1117" s="472" t="s">
        <v>3033</v>
      </c>
      <c r="G1117" s="472"/>
      <c r="H1117" s="473" t="s">
        <v>1359</v>
      </c>
      <c r="J1117"/>
    </row>
    <row r="1118" spans="2:10" x14ac:dyDescent="0.2">
      <c r="B1118" s="474" t="s">
        <v>3034</v>
      </c>
      <c r="C1118" s="474" t="s">
        <v>9</v>
      </c>
      <c r="D1118" s="474" t="s">
        <v>3017</v>
      </c>
      <c r="E1118" s="474" t="s">
        <v>3018</v>
      </c>
      <c r="F1118" s="474" t="s">
        <v>3035</v>
      </c>
      <c r="G1118" s="474"/>
      <c r="H1118" s="475" t="s">
        <v>1359</v>
      </c>
      <c r="J1118"/>
    </row>
    <row r="1119" spans="2:10" x14ac:dyDescent="0.2">
      <c r="B1119" s="472" t="s">
        <v>3036</v>
      </c>
      <c r="C1119" s="472" t="s">
        <v>9</v>
      </c>
      <c r="D1119" s="472" t="s">
        <v>3017</v>
      </c>
      <c r="E1119" s="472" t="s">
        <v>3018</v>
      </c>
      <c r="F1119" s="472" t="s">
        <v>3037</v>
      </c>
      <c r="G1119" s="472"/>
      <c r="H1119" s="473" t="s">
        <v>1359</v>
      </c>
      <c r="J1119"/>
    </row>
    <row r="1120" spans="2:10" x14ac:dyDescent="0.2">
      <c r="B1120" s="474" t="s">
        <v>3038</v>
      </c>
      <c r="C1120" s="474" t="s">
        <v>9</v>
      </c>
      <c r="D1120" s="474" t="s">
        <v>3017</v>
      </c>
      <c r="E1120" s="474" t="s">
        <v>3018</v>
      </c>
      <c r="F1120" s="474" t="s">
        <v>3039</v>
      </c>
      <c r="G1120" s="474"/>
      <c r="H1120" s="475" t="s">
        <v>1359</v>
      </c>
      <c r="J1120"/>
    </row>
    <row r="1121" spans="2:10" x14ac:dyDescent="0.2">
      <c r="B1121" s="472" t="s">
        <v>3040</v>
      </c>
      <c r="C1121" s="472" t="s">
        <v>9</v>
      </c>
      <c r="D1121" s="472" t="s">
        <v>3017</v>
      </c>
      <c r="E1121" s="472" t="s">
        <v>3041</v>
      </c>
      <c r="F1121" s="472" t="s">
        <v>3042</v>
      </c>
      <c r="G1121" s="472"/>
      <c r="H1121" s="473" t="s">
        <v>1359</v>
      </c>
      <c r="J1121"/>
    </row>
    <row r="1122" spans="2:10" x14ac:dyDescent="0.2">
      <c r="B1122" s="474" t="s">
        <v>3043</v>
      </c>
      <c r="C1122" s="474" t="s">
        <v>9</v>
      </c>
      <c r="D1122" s="474" t="s">
        <v>3017</v>
      </c>
      <c r="E1122" s="474" t="s">
        <v>3041</v>
      </c>
      <c r="F1122" s="474" t="s">
        <v>3044</v>
      </c>
      <c r="G1122" s="474"/>
      <c r="H1122" s="475" t="s">
        <v>1359</v>
      </c>
      <c r="J1122"/>
    </row>
    <row r="1123" spans="2:10" x14ac:dyDescent="0.2">
      <c r="B1123" s="472" t="s">
        <v>3045</v>
      </c>
      <c r="C1123" s="472" t="s">
        <v>9</v>
      </c>
      <c r="D1123" s="472" t="s">
        <v>3017</v>
      </c>
      <c r="E1123" s="472" t="s">
        <v>3041</v>
      </c>
      <c r="F1123" s="472" t="s">
        <v>3046</v>
      </c>
      <c r="G1123" s="472"/>
      <c r="H1123" s="473" t="s">
        <v>1359</v>
      </c>
      <c r="J1123"/>
    </row>
    <row r="1124" spans="2:10" x14ac:dyDescent="0.2">
      <c r="B1124" s="474" t="s">
        <v>3047</v>
      </c>
      <c r="C1124" s="474" t="s">
        <v>9</v>
      </c>
      <c r="D1124" s="474" t="s">
        <v>3017</v>
      </c>
      <c r="E1124" s="474" t="s">
        <v>3041</v>
      </c>
      <c r="F1124" s="474" t="s">
        <v>3031</v>
      </c>
      <c r="G1124" s="474"/>
      <c r="H1124" s="475" t="s">
        <v>1359</v>
      </c>
      <c r="J1124"/>
    </row>
    <row r="1125" spans="2:10" x14ac:dyDescent="0.2">
      <c r="B1125" s="472" t="s">
        <v>3048</v>
      </c>
      <c r="C1125" s="472" t="s">
        <v>9</v>
      </c>
      <c r="D1125" s="472" t="s">
        <v>3017</v>
      </c>
      <c r="E1125" s="472" t="s">
        <v>3041</v>
      </c>
      <c r="F1125" s="472" t="s">
        <v>3049</v>
      </c>
      <c r="G1125" s="472"/>
      <c r="H1125" s="473" t="s">
        <v>1359</v>
      </c>
      <c r="J1125"/>
    </row>
    <row r="1126" spans="2:10" x14ac:dyDescent="0.2">
      <c r="B1126" s="474" t="s">
        <v>3050</v>
      </c>
      <c r="C1126" s="474" t="s">
        <v>9</v>
      </c>
      <c r="D1126" s="474" t="s">
        <v>3017</v>
      </c>
      <c r="E1126" s="474" t="s">
        <v>3041</v>
      </c>
      <c r="F1126" s="474" t="s">
        <v>3051</v>
      </c>
      <c r="G1126" s="474"/>
      <c r="H1126" s="475" t="s">
        <v>1359</v>
      </c>
      <c r="J1126"/>
    </row>
    <row r="1127" spans="2:10" x14ac:dyDescent="0.2">
      <c r="B1127" s="472" t="s">
        <v>3052</v>
      </c>
      <c r="C1127" s="472" t="s">
        <v>9</v>
      </c>
      <c r="D1127" s="472" t="s">
        <v>3017</v>
      </c>
      <c r="E1127" s="472" t="s">
        <v>3041</v>
      </c>
      <c r="F1127" s="472" t="s">
        <v>3053</v>
      </c>
      <c r="G1127" s="472"/>
      <c r="H1127" s="473" t="s">
        <v>1359</v>
      </c>
      <c r="J1127"/>
    </row>
    <row r="1128" spans="2:10" x14ac:dyDescent="0.2">
      <c r="B1128" s="474" t="s">
        <v>3054</v>
      </c>
      <c r="C1128" s="474" t="s">
        <v>9</v>
      </c>
      <c r="D1128" s="474" t="s">
        <v>3017</v>
      </c>
      <c r="E1128" s="474" t="s">
        <v>3041</v>
      </c>
      <c r="F1128" s="474" t="s">
        <v>3055</v>
      </c>
      <c r="G1128" s="474"/>
      <c r="H1128" s="475" t="s">
        <v>1359</v>
      </c>
      <c r="J1128"/>
    </row>
    <row r="1129" spans="2:10" x14ac:dyDescent="0.2">
      <c r="B1129" s="472" t="s">
        <v>3056</v>
      </c>
      <c r="C1129" s="472" t="s">
        <v>9</v>
      </c>
      <c r="D1129" s="472" t="s">
        <v>3017</v>
      </c>
      <c r="E1129" s="472" t="s">
        <v>3041</v>
      </c>
      <c r="F1129" s="472" t="s">
        <v>3057</v>
      </c>
      <c r="G1129" s="472"/>
      <c r="H1129" s="473" t="s">
        <v>1359</v>
      </c>
      <c r="J1129"/>
    </row>
    <row r="1130" spans="2:10" x14ac:dyDescent="0.2">
      <c r="B1130" s="474" t="s">
        <v>3058</v>
      </c>
      <c r="C1130" s="474" t="s">
        <v>9</v>
      </c>
      <c r="D1130" s="474" t="s">
        <v>3017</v>
      </c>
      <c r="E1130" s="474" t="s">
        <v>3041</v>
      </c>
      <c r="F1130" s="474" t="s">
        <v>3059</v>
      </c>
      <c r="G1130" s="474"/>
      <c r="H1130" s="475" t="s">
        <v>1359</v>
      </c>
      <c r="J1130"/>
    </row>
    <row r="1131" spans="2:10" x14ac:dyDescent="0.2">
      <c r="B1131" s="472" t="s">
        <v>3060</v>
      </c>
      <c r="C1131" s="472" t="s">
        <v>9</v>
      </c>
      <c r="D1131" s="472" t="s">
        <v>3017</v>
      </c>
      <c r="E1131" s="472" t="s">
        <v>3041</v>
      </c>
      <c r="F1131" s="472" t="s">
        <v>3061</v>
      </c>
      <c r="G1131" s="472"/>
      <c r="H1131" s="473" t="s">
        <v>1359</v>
      </c>
      <c r="J1131"/>
    </row>
    <row r="1132" spans="2:10" x14ac:dyDescent="0.2">
      <c r="B1132" s="474" t="s">
        <v>3062</v>
      </c>
      <c r="C1132" s="474" t="s">
        <v>9</v>
      </c>
      <c r="D1132" s="474" t="s">
        <v>3017</v>
      </c>
      <c r="E1132" s="474" t="s">
        <v>3041</v>
      </c>
      <c r="F1132" s="474" t="s">
        <v>3063</v>
      </c>
      <c r="G1132" s="474"/>
      <c r="H1132" s="475" t="s">
        <v>1359</v>
      </c>
      <c r="J1132"/>
    </row>
    <row r="1133" spans="2:10" x14ac:dyDescent="0.2">
      <c r="B1133" s="472" t="s">
        <v>3064</v>
      </c>
      <c r="C1133" s="472" t="s">
        <v>9</v>
      </c>
      <c r="D1133" s="472" t="s">
        <v>3017</v>
      </c>
      <c r="E1133" s="472" t="s">
        <v>3041</v>
      </c>
      <c r="F1133" s="472" t="s">
        <v>1333</v>
      </c>
      <c r="G1133" s="472"/>
      <c r="H1133" s="473" t="s">
        <v>1359</v>
      </c>
      <c r="J1133"/>
    </row>
    <row r="1134" spans="2:10" x14ac:dyDescent="0.2">
      <c r="B1134" s="474" t="s">
        <v>3065</v>
      </c>
      <c r="C1134" s="474" t="s">
        <v>9</v>
      </c>
      <c r="D1134" s="474" t="s">
        <v>3017</v>
      </c>
      <c r="E1134" s="474" t="s">
        <v>3041</v>
      </c>
      <c r="F1134" s="474" t="s">
        <v>3066</v>
      </c>
      <c r="G1134" s="474"/>
      <c r="H1134" s="475" t="s">
        <v>1359</v>
      </c>
      <c r="J1134"/>
    </row>
    <row r="1135" spans="2:10" x14ac:dyDescent="0.2">
      <c r="B1135" s="472" t="s">
        <v>3067</v>
      </c>
      <c r="C1135" s="472" t="s">
        <v>9</v>
      </c>
      <c r="D1135" s="472" t="s">
        <v>3017</v>
      </c>
      <c r="E1135" s="472" t="s">
        <v>3041</v>
      </c>
      <c r="F1135" s="472" t="s">
        <v>3068</v>
      </c>
      <c r="G1135" s="472"/>
      <c r="H1135" s="473" t="s">
        <v>1359</v>
      </c>
      <c r="J1135"/>
    </row>
    <row r="1136" spans="2:10" x14ac:dyDescent="0.2">
      <c r="B1136" s="474" t="s">
        <v>3069</v>
      </c>
      <c r="C1136" s="474" t="s">
        <v>9</v>
      </c>
      <c r="D1136" s="474" t="s">
        <v>3017</v>
      </c>
      <c r="E1136" s="474" t="s">
        <v>3070</v>
      </c>
      <c r="F1136" s="474" t="s">
        <v>3049</v>
      </c>
      <c r="G1136" s="474"/>
      <c r="H1136" s="475" t="s">
        <v>1359</v>
      </c>
      <c r="J1136"/>
    </row>
    <row r="1137" spans="2:10" x14ac:dyDescent="0.2">
      <c r="B1137" s="472" t="s">
        <v>3071</v>
      </c>
      <c r="C1137" s="472" t="s">
        <v>9</v>
      </c>
      <c r="D1137" s="472" t="s">
        <v>3017</v>
      </c>
      <c r="E1137" s="472" t="s">
        <v>3070</v>
      </c>
      <c r="F1137" s="472" t="s">
        <v>3059</v>
      </c>
      <c r="G1137" s="472"/>
      <c r="H1137" s="473" t="s">
        <v>1359</v>
      </c>
      <c r="J1137"/>
    </row>
    <row r="1138" spans="2:10" x14ac:dyDescent="0.2">
      <c r="B1138" s="474" t="s">
        <v>3072</v>
      </c>
      <c r="C1138" s="474" t="s">
        <v>9</v>
      </c>
      <c r="D1138" s="474" t="s">
        <v>3017</v>
      </c>
      <c r="E1138" s="474" t="s">
        <v>3070</v>
      </c>
      <c r="F1138" s="474" t="s">
        <v>3051</v>
      </c>
      <c r="G1138" s="474"/>
      <c r="H1138" s="475" t="s">
        <v>1359</v>
      </c>
      <c r="J1138"/>
    </row>
    <row r="1139" spans="2:10" x14ac:dyDescent="0.2">
      <c r="B1139" s="472" t="s">
        <v>3073</v>
      </c>
      <c r="C1139" s="472" t="s">
        <v>9</v>
      </c>
      <c r="D1139" s="472" t="s">
        <v>3017</v>
      </c>
      <c r="E1139" s="472" t="s">
        <v>3070</v>
      </c>
      <c r="F1139" s="472" t="s">
        <v>3057</v>
      </c>
      <c r="G1139" s="472"/>
      <c r="H1139" s="473" t="s">
        <v>1359</v>
      </c>
      <c r="J1139"/>
    </row>
    <row r="1140" spans="2:10" x14ac:dyDescent="0.2">
      <c r="B1140" s="474" t="s">
        <v>3074</v>
      </c>
      <c r="C1140" s="474" t="s">
        <v>9</v>
      </c>
      <c r="D1140" s="474" t="s">
        <v>3017</v>
      </c>
      <c r="E1140" s="474" t="s">
        <v>3070</v>
      </c>
      <c r="F1140" s="474" t="s">
        <v>3061</v>
      </c>
      <c r="G1140" s="474"/>
      <c r="H1140" s="475" t="s">
        <v>1359</v>
      </c>
      <c r="J1140"/>
    </row>
    <row r="1141" spans="2:10" x14ac:dyDescent="0.2">
      <c r="B1141" s="472" t="s">
        <v>3075</v>
      </c>
      <c r="C1141" s="472" t="s">
        <v>9</v>
      </c>
      <c r="D1141" s="472" t="s">
        <v>3017</v>
      </c>
      <c r="E1141" s="472" t="s">
        <v>3070</v>
      </c>
      <c r="F1141" s="472" t="s">
        <v>1333</v>
      </c>
      <c r="G1141" s="472"/>
      <c r="H1141" s="473" t="s">
        <v>1359</v>
      </c>
      <c r="J1141"/>
    </row>
    <row r="1142" spans="2:10" x14ac:dyDescent="0.2">
      <c r="B1142" s="474" t="s">
        <v>3076</v>
      </c>
      <c r="C1142" s="474" t="s">
        <v>9</v>
      </c>
      <c r="D1142" s="474" t="s">
        <v>3017</v>
      </c>
      <c r="E1142" s="474" t="s">
        <v>3077</v>
      </c>
      <c r="F1142" s="474" t="s">
        <v>3049</v>
      </c>
      <c r="G1142" s="474"/>
      <c r="H1142" s="475" t="s">
        <v>1359</v>
      </c>
      <c r="J1142"/>
    </row>
    <row r="1143" spans="2:10" x14ac:dyDescent="0.2">
      <c r="B1143" s="472" t="s">
        <v>3078</v>
      </c>
      <c r="C1143" s="472" t="s">
        <v>9</v>
      </c>
      <c r="D1143" s="472" t="s">
        <v>3017</v>
      </c>
      <c r="E1143" s="472" t="s">
        <v>3077</v>
      </c>
      <c r="F1143" s="472" t="s">
        <v>3051</v>
      </c>
      <c r="G1143" s="472"/>
      <c r="H1143" s="473" t="s">
        <v>1359</v>
      </c>
      <c r="J1143"/>
    </row>
    <row r="1144" spans="2:10" x14ac:dyDescent="0.2">
      <c r="B1144" s="474" t="s">
        <v>3079</v>
      </c>
      <c r="C1144" s="474" t="s">
        <v>9</v>
      </c>
      <c r="D1144" s="474" t="s">
        <v>3017</v>
      </c>
      <c r="E1144" s="474" t="s">
        <v>3077</v>
      </c>
      <c r="F1144" s="474" t="s">
        <v>1331</v>
      </c>
      <c r="G1144" s="474"/>
      <c r="H1144" s="475" t="s">
        <v>1359</v>
      </c>
      <c r="J1144"/>
    </row>
    <row r="1145" spans="2:10" x14ac:dyDescent="0.2">
      <c r="B1145" s="472" t="s">
        <v>3080</v>
      </c>
      <c r="C1145" s="472" t="s">
        <v>9</v>
      </c>
      <c r="D1145" s="472" t="s">
        <v>3017</v>
      </c>
      <c r="E1145" s="472" t="s">
        <v>3077</v>
      </c>
      <c r="F1145" s="472" t="s">
        <v>3081</v>
      </c>
      <c r="G1145" s="472"/>
      <c r="H1145" s="473" t="s">
        <v>1359</v>
      </c>
      <c r="J1145"/>
    </row>
    <row r="1146" spans="2:10" x14ac:dyDescent="0.2">
      <c r="B1146" s="474" t="s">
        <v>3082</v>
      </c>
      <c r="C1146" s="474" t="s">
        <v>9</v>
      </c>
      <c r="D1146" s="474" t="s">
        <v>3017</v>
      </c>
      <c r="E1146" s="474" t="s">
        <v>3077</v>
      </c>
      <c r="F1146" s="474" t="s">
        <v>3083</v>
      </c>
      <c r="G1146" s="474"/>
      <c r="H1146" s="475" t="s">
        <v>1359</v>
      </c>
      <c r="J1146"/>
    </row>
    <row r="1147" spans="2:10" x14ac:dyDescent="0.2">
      <c r="B1147" s="472" t="s">
        <v>3084</v>
      </c>
      <c r="C1147" s="472" t="s">
        <v>9</v>
      </c>
      <c r="D1147" s="472" t="s">
        <v>3017</v>
      </c>
      <c r="E1147" s="472" t="s">
        <v>3077</v>
      </c>
      <c r="F1147" s="472" t="s">
        <v>3085</v>
      </c>
      <c r="G1147" s="472"/>
      <c r="H1147" s="473" t="s">
        <v>1359</v>
      </c>
      <c r="J1147"/>
    </row>
    <row r="1148" spans="2:10" x14ac:dyDescent="0.2">
      <c r="B1148" s="474" t="s">
        <v>3086</v>
      </c>
      <c r="C1148" s="474" t="s">
        <v>9</v>
      </c>
      <c r="D1148" s="474" t="s">
        <v>3017</v>
      </c>
      <c r="E1148" s="474" t="s">
        <v>3077</v>
      </c>
      <c r="F1148" s="474" t="s">
        <v>3087</v>
      </c>
      <c r="G1148" s="474"/>
      <c r="H1148" s="475" t="s">
        <v>1359</v>
      </c>
      <c r="J1148"/>
    </row>
    <row r="1149" spans="2:10" x14ac:dyDescent="0.2">
      <c r="B1149" s="472" t="s">
        <v>3088</v>
      </c>
      <c r="C1149" s="472" t="s">
        <v>9</v>
      </c>
      <c r="D1149" s="472" t="s">
        <v>3017</v>
      </c>
      <c r="E1149" s="472" t="s">
        <v>3077</v>
      </c>
      <c r="F1149" s="472" t="s">
        <v>3089</v>
      </c>
      <c r="G1149" s="472"/>
      <c r="H1149" s="473" t="s">
        <v>1359</v>
      </c>
      <c r="J1149"/>
    </row>
    <row r="1150" spans="2:10" x14ac:dyDescent="0.2">
      <c r="B1150" s="474" t="s">
        <v>3090</v>
      </c>
      <c r="C1150" s="474" t="s">
        <v>9</v>
      </c>
      <c r="D1150" s="474" t="s">
        <v>3017</v>
      </c>
      <c r="E1150" s="474" t="s">
        <v>3077</v>
      </c>
      <c r="F1150" s="474" t="s">
        <v>3091</v>
      </c>
      <c r="G1150" s="474"/>
      <c r="H1150" s="475" t="s">
        <v>1359</v>
      </c>
      <c r="J1150"/>
    </row>
    <row r="1151" spans="2:10" x14ac:dyDescent="0.2">
      <c r="B1151" s="472" t="s">
        <v>3092</v>
      </c>
      <c r="C1151" s="472" t="s">
        <v>9</v>
      </c>
      <c r="D1151" s="472" t="s">
        <v>3017</v>
      </c>
      <c r="E1151" s="472" t="s">
        <v>3093</v>
      </c>
      <c r="F1151" s="472" t="s">
        <v>3094</v>
      </c>
      <c r="G1151" s="472"/>
      <c r="H1151" s="473" t="s">
        <v>1359</v>
      </c>
      <c r="J1151"/>
    </row>
    <row r="1152" spans="2:10" x14ac:dyDescent="0.2">
      <c r="B1152" s="474" t="s">
        <v>3095</v>
      </c>
      <c r="C1152" s="474" t="s">
        <v>9</v>
      </c>
      <c r="D1152" s="474" t="s">
        <v>3017</v>
      </c>
      <c r="E1152" s="474" t="s">
        <v>3093</v>
      </c>
      <c r="F1152" s="474" t="s">
        <v>3096</v>
      </c>
      <c r="G1152" s="474"/>
      <c r="H1152" s="475" t="s">
        <v>1359</v>
      </c>
      <c r="J1152"/>
    </row>
    <row r="1153" spans="2:10" x14ac:dyDescent="0.2">
      <c r="B1153" s="472" t="s">
        <v>3097</v>
      </c>
      <c r="C1153" s="472" t="s">
        <v>9</v>
      </c>
      <c r="D1153" s="472" t="s">
        <v>3017</v>
      </c>
      <c r="E1153" s="472" t="s">
        <v>3093</v>
      </c>
      <c r="F1153" s="472" t="s">
        <v>3066</v>
      </c>
      <c r="G1153" s="472"/>
      <c r="H1153" s="473" t="s">
        <v>1359</v>
      </c>
      <c r="J1153"/>
    </row>
    <row r="1154" spans="2:10" x14ac:dyDescent="0.2">
      <c r="B1154" s="474" t="s">
        <v>3098</v>
      </c>
      <c r="C1154" s="474" t="s">
        <v>9</v>
      </c>
      <c r="D1154" s="474" t="s">
        <v>3017</v>
      </c>
      <c r="E1154" s="474" t="s">
        <v>3093</v>
      </c>
      <c r="F1154" s="474" t="s">
        <v>3099</v>
      </c>
      <c r="G1154" s="474"/>
      <c r="H1154" s="475" t="s">
        <v>1359</v>
      </c>
      <c r="J1154"/>
    </row>
    <row r="1155" spans="2:10" x14ac:dyDescent="0.2">
      <c r="B1155" s="472" t="s">
        <v>3100</v>
      </c>
      <c r="C1155" s="472" t="s">
        <v>9</v>
      </c>
      <c r="D1155" s="472" t="s">
        <v>3017</v>
      </c>
      <c r="E1155" s="472" t="s">
        <v>3101</v>
      </c>
      <c r="F1155" s="472" t="s">
        <v>3051</v>
      </c>
      <c r="G1155" s="472"/>
      <c r="H1155" s="473" t="s">
        <v>1359</v>
      </c>
      <c r="J1155"/>
    </row>
    <row r="1156" spans="2:10" x14ac:dyDescent="0.2">
      <c r="B1156" s="474" t="s">
        <v>3102</v>
      </c>
      <c r="C1156" s="474" t="s">
        <v>9</v>
      </c>
      <c r="D1156" s="474" t="s">
        <v>3017</v>
      </c>
      <c r="E1156" s="474" t="s">
        <v>3101</v>
      </c>
      <c r="F1156" s="474" t="s">
        <v>1331</v>
      </c>
      <c r="G1156" s="474"/>
      <c r="H1156" s="475" t="s">
        <v>1359</v>
      </c>
      <c r="J1156"/>
    </row>
    <row r="1157" spans="2:10" x14ac:dyDescent="0.2">
      <c r="B1157" s="472" t="s">
        <v>3103</v>
      </c>
      <c r="C1157" s="472" t="s">
        <v>9</v>
      </c>
      <c r="D1157" s="472" t="s">
        <v>3017</v>
      </c>
      <c r="E1157" s="472" t="s">
        <v>3101</v>
      </c>
      <c r="F1157" s="472" t="s">
        <v>3104</v>
      </c>
      <c r="G1157" s="472"/>
      <c r="H1157" s="473" t="s">
        <v>1359</v>
      </c>
      <c r="J1157"/>
    </row>
    <row r="1158" spans="2:10" x14ac:dyDescent="0.2">
      <c r="B1158" s="474" t="s">
        <v>3105</v>
      </c>
      <c r="C1158" s="474" t="s">
        <v>9</v>
      </c>
      <c r="D1158" s="474" t="s">
        <v>3017</v>
      </c>
      <c r="E1158" s="474" t="s">
        <v>3101</v>
      </c>
      <c r="F1158" s="474" t="s">
        <v>1328</v>
      </c>
      <c r="G1158" s="474"/>
      <c r="H1158" s="475" t="s">
        <v>1359</v>
      </c>
      <c r="J1158"/>
    </row>
    <row r="1159" spans="2:10" x14ac:dyDescent="0.2">
      <c r="B1159" s="472" t="s">
        <v>3106</v>
      </c>
      <c r="C1159" s="472" t="s">
        <v>9</v>
      </c>
      <c r="D1159" s="472" t="s">
        <v>3017</v>
      </c>
      <c r="E1159" s="472" t="s">
        <v>3101</v>
      </c>
      <c r="F1159" s="472" t="s">
        <v>1335</v>
      </c>
      <c r="G1159" s="472"/>
      <c r="H1159" s="473" t="s">
        <v>1359</v>
      </c>
      <c r="J1159"/>
    </row>
    <row r="1160" spans="2:10" x14ac:dyDescent="0.2">
      <c r="B1160" s="474" t="s">
        <v>3107</v>
      </c>
      <c r="C1160" s="474" t="s">
        <v>9</v>
      </c>
      <c r="D1160" s="474" t="s">
        <v>3017</v>
      </c>
      <c r="E1160" s="474" t="s">
        <v>3101</v>
      </c>
      <c r="F1160" s="474" t="s">
        <v>3108</v>
      </c>
      <c r="G1160" s="474"/>
      <c r="H1160" s="475" t="s">
        <v>1359</v>
      </c>
      <c r="J1160"/>
    </row>
    <row r="1161" spans="2:10" x14ac:dyDescent="0.2">
      <c r="B1161" s="472" t="s">
        <v>3109</v>
      </c>
      <c r="C1161" s="472" t="s">
        <v>9</v>
      </c>
      <c r="D1161" s="472" t="s">
        <v>3017</v>
      </c>
      <c r="E1161" s="472" t="s">
        <v>3101</v>
      </c>
      <c r="F1161" s="472" t="s">
        <v>1333</v>
      </c>
      <c r="G1161" s="472"/>
      <c r="H1161" s="473" t="s">
        <v>1359</v>
      </c>
      <c r="J1161"/>
    </row>
    <row r="1162" spans="2:10" x14ac:dyDescent="0.2">
      <c r="B1162" s="474" t="s">
        <v>3110</v>
      </c>
      <c r="C1162" s="474" t="s">
        <v>9</v>
      </c>
      <c r="D1162" s="474" t="s">
        <v>3017</v>
      </c>
      <c r="E1162" s="474" t="s">
        <v>3101</v>
      </c>
      <c r="F1162" s="474" t="s">
        <v>3111</v>
      </c>
      <c r="G1162" s="474"/>
      <c r="H1162" s="475" t="s">
        <v>1359</v>
      </c>
      <c r="J1162"/>
    </row>
    <row r="1163" spans="2:10" x14ac:dyDescent="0.2">
      <c r="B1163" s="472" t="s">
        <v>3112</v>
      </c>
      <c r="C1163" s="472" t="s">
        <v>9</v>
      </c>
      <c r="D1163" s="472" t="s">
        <v>3017</v>
      </c>
      <c r="E1163" s="472" t="s">
        <v>3101</v>
      </c>
      <c r="F1163" s="472" t="s">
        <v>3113</v>
      </c>
      <c r="G1163" s="472"/>
      <c r="H1163" s="473" t="s">
        <v>1359</v>
      </c>
      <c r="J1163"/>
    </row>
    <row r="1164" spans="2:10" x14ac:dyDescent="0.2">
      <c r="B1164" s="474" t="s">
        <v>3114</v>
      </c>
      <c r="C1164" s="474" t="s">
        <v>9</v>
      </c>
      <c r="D1164" s="474" t="s">
        <v>3017</v>
      </c>
      <c r="E1164" s="474" t="s">
        <v>3101</v>
      </c>
      <c r="F1164" s="474" t="s">
        <v>3115</v>
      </c>
      <c r="G1164" s="474"/>
      <c r="H1164" s="475" t="s">
        <v>1359</v>
      </c>
      <c r="J1164"/>
    </row>
    <row r="1165" spans="2:10" x14ac:dyDescent="0.2">
      <c r="B1165" s="472" t="s">
        <v>3116</v>
      </c>
      <c r="C1165" s="472" t="s">
        <v>9</v>
      </c>
      <c r="D1165" s="472" t="s">
        <v>3017</v>
      </c>
      <c r="E1165" s="472" t="s">
        <v>3117</v>
      </c>
      <c r="F1165" s="472" t="s">
        <v>3042</v>
      </c>
      <c r="G1165" s="472"/>
      <c r="H1165" s="473" t="s">
        <v>1359</v>
      </c>
      <c r="J1165"/>
    </row>
    <row r="1166" spans="2:10" x14ac:dyDescent="0.2">
      <c r="B1166" s="474" t="s">
        <v>3118</v>
      </c>
      <c r="C1166" s="474" t="s">
        <v>9</v>
      </c>
      <c r="D1166" s="474" t="s">
        <v>3017</v>
      </c>
      <c r="E1166" s="474" t="s">
        <v>3117</v>
      </c>
      <c r="F1166" s="474" t="s">
        <v>3044</v>
      </c>
      <c r="G1166" s="474"/>
      <c r="H1166" s="475" t="s">
        <v>1359</v>
      </c>
      <c r="J1166"/>
    </row>
    <row r="1167" spans="2:10" x14ac:dyDescent="0.2">
      <c r="B1167" s="472" t="s">
        <v>3119</v>
      </c>
      <c r="C1167" s="472" t="s">
        <v>9</v>
      </c>
      <c r="D1167" s="472" t="s">
        <v>3017</v>
      </c>
      <c r="E1167" s="472" t="s">
        <v>3117</v>
      </c>
      <c r="F1167" s="472" t="s">
        <v>3046</v>
      </c>
      <c r="G1167" s="472"/>
      <c r="H1167" s="473" t="s">
        <v>1359</v>
      </c>
      <c r="J1167"/>
    </row>
    <row r="1168" spans="2:10" x14ac:dyDescent="0.2">
      <c r="B1168" s="474" t="s">
        <v>3120</v>
      </c>
      <c r="C1168" s="474" t="s">
        <v>9</v>
      </c>
      <c r="D1168" s="474" t="s">
        <v>3017</v>
      </c>
      <c r="E1168" s="474" t="s">
        <v>3117</v>
      </c>
      <c r="F1168" s="474" t="s">
        <v>3031</v>
      </c>
      <c r="G1168" s="474"/>
      <c r="H1168" s="475" t="s">
        <v>1359</v>
      </c>
      <c r="J1168"/>
    </row>
    <row r="1169" spans="2:10" x14ac:dyDescent="0.2">
      <c r="B1169" s="472" t="s">
        <v>3121</v>
      </c>
      <c r="C1169" s="472" t="s">
        <v>9</v>
      </c>
      <c r="D1169" s="472" t="s">
        <v>3017</v>
      </c>
      <c r="E1169" s="472" t="s">
        <v>3122</v>
      </c>
      <c r="F1169" s="472" t="s">
        <v>3123</v>
      </c>
      <c r="G1169" s="472"/>
      <c r="H1169" s="473" t="s">
        <v>1440</v>
      </c>
      <c r="J1169"/>
    </row>
    <row r="1170" spans="2:10" x14ac:dyDescent="0.2">
      <c r="B1170" s="474" t="s">
        <v>3124</v>
      </c>
      <c r="C1170" s="474" t="s">
        <v>9</v>
      </c>
      <c r="D1170" s="474" t="s">
        <v>3017</v>
      </c>
      <c r="E1170" s="474" t="s">
        <v>3122</v>
      </c>
      <c r="F1170" s="474" t="s">
        <v>3125</v>
      </c>
      <c r="G1170" s="474"/>
      <c r="H1170" s="475" t="s">
        <v>1440</v>
      </c>
      <c r="J1170"/>
    </row>
    <row r="1171" spans="2:10" x14ac:dyDescent="0.2">
      <c r="B1171" s="472" t="s">
        <v>3126</v>
      </c>
      <c r="C1171" s="472" t="s">
        <v>9</v>
      </c>
      <c r="D1171" s="472" t="s">
        <v>3017</v>
      </c>
      <c r="E1171" s="472" t="s">
        <v>3127</v>
      </c>
      <c r="F1171" s="472" t="s">
        <v>3128</v>
      </c>
      <c r="G1171" s="472"/>
      <c r="H1171" s="473" t="s">
        <v>1440</v>
      </c>
      <c r="J1171"/>
    </row>
    <row r="1172" spans="2:10" x14ac:dyDescent="0.2">
      <c r="B1172" s="474" t="s">
        <v>3129</v>
      </c>
      <c r="C1172" s="474" t="s">
        <v>9</v>
      </c>
      <c r="D1172" s="474" t="s">
        <v>3017</v>
      </c>
      <c r="E1172" s="474" t="s">
        <v>3127</v>
      </c>
      <c r="F1172" s="474" t="s">
        <v>3130</v>
      </c>
      <c r="G1172" s="474"/>
      <c r="H1172" s="475" t="s">
        <v>1440</v>
      </c>
      <c r="J1172"/>
    </row>
    <row r="1173" spans="2:10" x14ac:dyDescent="0.2">
      <c r="B1173" s="472" t="s">
        <v>3131</v>
      </c>
      <c r="C1173" s="472" t="s">
        <v>9</v>
      </c>
      <c r="D1173" s="472" t="s">
        <v>3017</v>
      </c>
      <c r="E1173" s="472" t="s">
        <v>3127</v>
      </c>
      <c r="F1173" s="472" t="s">
        <v>3132</v>
      </c>
      <c r="G1173" s="472"/>
      <c r="H1173" s="473" t="s">
        <v>1440</v>
      </c>
      <c r="J1173"/>
    </row>
    <row r="1174" spans="2:10" x14ac:dyDescent="0.2">
      <c r="B1174" s="474" t="s">
        <v>3133</v>
      </c>
      <c r="C1174" s="474" t="s">
        <v>9</v>
      </c>
      <c r="D1174" s="474" t="s">
        <v>3017</v>
      </c>
      <c r="E1174" s="474" t="s">
        <v>3127</v>
      </c>
      <c r="F1174" s="474" t="s">
        <v>3134</v>
      </c>
      <c r="G1174" s="474"/>
      <c r="H1174" s="475" t="s">
        <v>1440</v>
      </c>
      <c r="J1174"/>
    </row>
    <row r="1175" spans="2:10" x14ac:dyDescent="0.2">
      <c r="B1175" s="472" t="s">
        <v>3135</v>
      </c>
      <c r="C1175" s="472" t="s">
        <v>9</v>
      </c>
      <c r="D1175" s="472" t="s">
        <v>3017</v>
      </c>
      <c r="E1175" s="472" t="s">
        <v>3136</v>
      </c>
      <c r="F1175" s="472" t="s">
        <v>3136</v>
      </c>
      <c r="G1175" s="472"/>
      <c r="H1175" s="473" t="s">
        <v>1440</v>
      </c>
      <c r="J1175"/>
    </row>
    <row r="1176" spans="2:10" x14ac:dyDescent="0.2">
      <c r="B1176" s="474" t="s">
        <v>3137</v>
      </c>
      <c r="C1176" s="474" t="s">
        <v>9</v>
      </c>
      <c r="D1176" s="474" t="s">
        <v>3017</v>
      </c>
      <c r="E1176" s="474" t="s">
        <v>3138</v>
      </c>
      <c r="F1176" s="474" t="s">
        <v>3139</v>
      </c>
      <c r="G1176" s="474"/>
      <c r="H1176" s="475" t="s">
        <v>1440</v>
      </c>
      <c r="J1176"/>
    </row>
    <row r="1177" spans="2:10" x14ac:dyDescent="0.2">
      <c r="B1177" s="472" t="s">
        <v>3140</v>
      </c>
      <c r="C1177" s="472" t="s">
        <v>9</v>
      </c>
      <c r="D1177" s="472" t="s">
        <v>3017</v>
      </c>
      <c r="E1177" s="472" t="s">
        <v>3138</v>
      </c>
      <c r="F1177" s="472" t="s">
        <v>3141</v>
      </c>
      <c r="G1177" s="472"/>
      <c r="H1177" s="473" t="s">
        <v>1440</v>
      </c>
      <c r="J1177"/>
    </row>
    <row r="1178" spans="2:10" x14ac:dyDescent="0.2">
      <c r="B1178" s="474" t="s">
        <v>3142</v>
      </c>
      <c r="C1178" s="474" t="s">
        <v>9</v>
      </c>
      <c r="D1178" s="474" t="s">
        <v>3017</v>
      </c>
      <c r="E1178" s="474" t="s">
        <v>3138</v>
      </c>
      <c r="F1178" s="474" t="s">
        <v>3143</v>
      </c>
      <c r="G1178" s="474"/>
      <c r="H1178" s="475" t="s">
        <v>1440</v>
      </c>
      <c r="J1178"/>
    </row>
    <row r="1179" spans="2:10" x14ac:dyDescent="0.2">
      <c r="B1179" s="472" t="s">
        <v>3144</v>
      </c>
      <c r="C1179" s="472" t="s">
        <v>9</v>
      </c>
      <c r="D1179" s="472" t="s">
        <v>3017</v>
      </c>
      <c r="E1179" s="472" t="s">
        <v>3145</v>
      </c>
      <c r="F1179" s="472" t="s">
        <v>3145</v>
      </c>
      <c r="G1179" s="472"/>
      <c r="H1179" s="473" t="s">
        <v>1440</v>
      </c>
      <c r="J1179"/>
    </row>
    <row r="1180" spans="2:10" x14ac:dyDescent="0.2">
      <c r="B1180" s="474" t="s">
        <v>3146</v>
      </c>
      <c r="C1180" s="474" t="s">
        <v>9</v>
      </c>
      <c r="D1180" s="474" t="s">
        <v>3017</v>
      </c>
      <c r="E1180" s="474" t="s">
        <v>3147</v>
      </c>
      <c r="F1180" s="474" t="s">
        <v>3148</v>
      </c>
      <c r="G1180" s="474"/>
      <c r="H1180" s="475" t="s">
        <v>1440</v>
      </c>
      <c r="J1180"/>
    </row>
    <row r="1181" spans="2:10" ht="30" x14ac:dyDescent="0.2">
      <c r="B1181" s="472" t="s">
        <v>3149</v>
      </c>
      <c r="C1181" s="472" t="s">
        <v>9</v>
      </c>
      <c r="D1181" s="472" t="s">
        <v>3017</v>
      </c>
      <c r="E1181" s="472" t="s">
        <v>3150</v>
      </c>
      <c r="F1181" s="472" t="s">
        <v>3151</v>
      </c>
      <c r="G1181" s="472"/>
      <c r="H1181" s="473" t="s">
        <v>1440</v>
      </c>
      <c r="J1181"/>
    </row>
    <row r="1182" spans="2:10" ht="30" x14ac:dyDescent="0.2">
      <c r="B1182" s="474" t="s">
        <v>3152</v>
      </c>
      <c r="C1182" s="474" t="s">
        <v>9</v>
      </c>
      <c r="D1182" s="474" t="s">
        <v>3017</v>
      </c>
      <c r="E1182" s="474" t="s">
        <v>3150</v>
      </c>
      <c r="F1182" s="474" t="s">
        <v>3153</v>
      </c>
      <c r="G1182" s="474"/>
      <c r="H1182" s="475" t="s">
        <v>1440</v>
      </c>
      <c r="J1182"/>
    </row>
    <row r="1183" spans="2:10" ht="30" x14ac:dyDescent="0.2">
      <c r="B1183" s="472" t="s">
        <v>3154</v>
      </c>
      <c r="C1183" s="472" t="s">
        <v>9</v>
      </c>
      <c r="D1183" s="472" t="s">
        <v>3017</v>
      </c>
      <c r="E1183" s="472" t="s">
        <v>3150</v>
      </c>
      <c r="F1183" s="472" t="s">
        <v>3155</v>
      </c>
      <c r="G1183" s="472"/>
      <c r="H1183" s="473" t="s">
        <v>1440</v>
      </c>
      <c r="J1183"/>
    </row>
    <row r="1184" spans="2:10" ht="30" x14ac:dyDescent="0.2">
      <c r="B1184" s="474" t="s">
        <v>3156</v>
      </c>
      <c r="C1184" s="474" t="s">
        <v>9</v>
      </c>
      <c r="D1184" s="474" t="s">
        <v>3017</v>
      </c>
      <c r="E1184" s="474" t="s">
        <v>3150</v>
      </c>
      <c r="F1184" s="474" t="s">
        <v>3157</v>
      </c>
      <c r="G1184" s="474"/>
      <c r="H1184" s="475" t="s">
        <v>1440</v>
      </c>
      <c r="J1184"/>
    </row>
    <row r="1185" spans="2:10" ht="30" x14ac:dyDescent="0.2">
      <c r="B1185" s="472" t="s">
        <v>3158</v>
      </c>
      <c r="C1185" s="472" t="s">
        <v>9</v>
      </c>
      <c r="D1185" s="472" t="s">
        <v>3017</v>
      </c>
      <c r="E1185" s="472" t="s">
        <v>3150</v>
      </c>
      <c r="F1185" s="472" t="s">
        <v>3159</v>
      </c>
      <c r="G1185" s="472"/>
      <c r="H1185" s="473" t="s">
        <v>1359</v>
      </c>
      <c r="J1185"/>
    </row>
    <row r="1186" spans="2:10" ht="30" x14ac:dyDescent="0.2">
      <c r="B1186" s="474" t="s">
        <v>3160</v>
      </c>
      <c r="C1186" s="474" t="s">
        <v>9</v>
      </c>
      <c r="D1186" s="474" t="s">
        <v>3017</v>
      </c>
      <c r="E1186" s="474" t="s">
        <v>3161</v>
      </c>
      <c r="F1186" s="474" t="s">
        <v>3162</v>
      </c>
      <c r="G1186" s="474"/>
      <c r="H1186" s="475" t="s">
        <v>1440</v>
      </c>
      <c r="J1186"/>
    </row>
    <row r="1187" spans="2:10" ht="30" x14ac:dyDescent="0.2">
      <c r="B1187" s="472" t="s">
        <v>3163</v>
      </c>
      <c r="C1187" s="472" t="s">
        <v>9</v>
      </c>
      <c r="D1187" s="472" t="s">
        <v>3017</v>
      </c>
      <c r="E1187" s="472" t="s">
        <v>3161</v>
      </c>
      <c r="F1187" s="472" t="s">
        <v>3164</v>
      </c>
      <c r="G1187" s="472"/>
      <c r="H1187" s="473" t="s">
        <v>391</v>
      </c>
      <c r="J1187"/>
    </row>
    <row r="1188" spans="2:10" ht="30" x14ac:dyDescent="0.2">
      <c r="B1188" s="474" t="s">
        <v>3165</v>
      </c>
      <c r="C1188" s="474" t="s">
        <v>9</v>
      </c>
      <c r="D1188" s="474" t="s">
        <v>3017</v>
      </c>
      <c r="E1188" s="474" t="s">
        <v>3161</v>
      </c>
      <c r="F1188" s="474" t="s">
        <v>3166</v>
      </c>
      <c r="G1188" s="474"/>
      <c r="H1188" s="475" t="s">
        <v>1208</v>
      </c>
      <c r="J1188"/>
    </row>
    <row r="1189" spans="2:10" ht="30" x14ac:dyDescent="0.2">
      <c r="B1189" s="472" t="s">
        <v>3167</v>
      </c>
      <c r="C1189" s="472" t="s">
        <v>9</v>
      </c>
      <c r="D1189" s="472" t="s">
        <v>3017</v>
      </c>
      <c r="E1189" s="472" t="s">
        <v>3161</v>
      </c>
      <c r="F1189" s="472" t="s">
        <v>3168</v>
      </c>
      <c r="G1189" s="472"/>
      <c r="H1189" s="473" t="s">
        <v>1440</v>
      </c>
      <c r="J1189"/>
    </row>
    <row r="1190" spans="2:10" ht="30" x14ac:dyDescent="0.2">
      <c r="B1190" s="474" t="s">
        <v>3169</v>
      </c>
      <c r="C1190" s="474" t="s">
        <v>9</v>
      </c>
      <c r="D1190" s="474" t="s">
        <v>3017</v>
      </c>
      <c r="E1190" s="474" t="s">
        <v>3161</v>
      </c>
      <c r="F1190" s="474" t="s">
        <v>3170</v>
      </c>
      <c r="G1190" s="474"/>
      <c r="H1190" s="475" t="s">
        <v>1440</v>
      </c>
      <c r="J1190"/>
    </row>
    <row r="1191" spans="2:10" ht="30" x14ac:dyDescent="0.2">
      <c r="B1191" s="472" t="s">
        <v>3171</v>
      </c>
      <c r="C1191" s="472" t="s">
        <v>9</v>
      </c>
      <c r="D1191" s="472" t="s">
        <v>3017</v>
      </c>
      <c r="E1191" s="472" t="s">
        <v>3161</v>
      </c>
      <c r="F1191" s="472" t="s">
        <v>3172</v>
      </c>
      <c r="G1191" s="472"/>
      <c r="H1191" s="473" t="s">
        <v>1440</v>
      </c>
      <c r="J1191"/>
    </row>
    <row r="1192" spans="2:10" ht="30" x14ac:dyDescent="0.2">
      <c r="B1192" s="474" t="s">
        <v>3173</v>
      </c>
      <c r="C1192" s="474" t="s">
        <v>9</v>
      </c>
      <c r="D1192" s="474" t="s">
        <v>3017</v>
      </c>
      <c r="E1192" s="474" t="s">
        <v>3174</v>
      </c>
      <c r="F1192" s="474" t="s">
        <v>3162</v>
      </c>
      <c r="G1192" s="474"/>
      <c r="H1192" s="475" t="s">
        <v>1440</v>
      </c>
      <c r="J1192"/>
    </row>
    <row r="1193" spans="2:10" ht="30" x14ac:dyDescent="0.2">
      <c r="B1193" s="472" t="s">
        <v>3175</v>
      </c>
      <c r="C1193" s="472" t="s">
        <v>9</v>
      </c>
      <c r="D1193" s="472" t="s">
        <v>3017</v>
      </c>
      <c r="E1193" s="472" t="s">
        <v>3174</v>
      </c>
      <c r="F1193" s="472" t="s">
        <v>3164</v>
      </c>
      <c r="G1193" s="472"/>
      <c r="H1193" s="473" t="s">
        <v>391</v>
      </c>
      <c r="J1193"/>
    </row>
    <row r="1194" spans="2:10" ht="30" x14ac:dyDescent="0.2">
      <c r="B1194" s="474" t="s">
        <v>3176</v>
      </c>
      <c r="C1194" s="474" t="s">
        <v>9</v>
      </c>
      <c r="D1194" s="474" t="s">
        <v>3017</v>
      </c>
      <c r="E1194" s="474" t="s">
        <v>3174</v>
      </c>
      <c r="F1194" s="474" t="s">
        <v>3166</v>
      </c>
      <c r="G1194" s="474"/>
      <c r="H1194" s="475" t="s">
        <v>1208</v>
      </c>
      <c r="J1194"/>
    </row>
    <row r="1195" spans="2:10" ht="30" x14ac:dyDescent="0.2">
      <c r="B1195" s="472" t="s">
        <v>3177</v>
      </c>
      <c r="C1195" s="472" t="s">
        <v>9</v>
      </c>
      <c r="D1195" s="472" t="s">
        <v>3017</v>
      </c>
      <c r="E1195" s="472" t="s">
        <v>3174</v>
      </c>
      <c r="F1195" s="472" t="s">
        <v>3178</v>
      </c>
      <c r="G1195" s="472"/>
      <c r="H1195" s="473" t="s">
        <v>1440</v>
      </c>
      <c r="J1195"/>
    </row>
    <row r="1196" spans="2:10" ht="30" x14ac:dyDescent="0.2">
      <c r="B1196" s="474" t="s">
        <v>3179</v>
      </c>
      <c r="C1196" s="474" t="s">
        <v>9</v>
      </c>
      <c r="D1196" s="474" t="s">
        <v>3017</v>
      </c>
      <c r="E1196" s="474" t="s">
        <v>3174</v>
      </c>
      <c r="F1196" s="474" t="s">
        <v>3180</v>
      </c>
      <c r="G1196" s="474"/>
      <c r="H1196" s="475" t="s">
        <v>1440</v>
      </c>
      <c r="J1196"/>
    </row>
    <row r="1197" spans="2:10" ht="30" x14ac:dyDescent="0.2">
      <c r="B1197" s="472" t="s">
        <v>3181</v>
      </c>
      <c r="C1197" s="472" t="s">
        <v>9</v>
      </c>
      <c r="D1197" s="472" t="s">
        <v>3017</v>
      </c>
      <c r="E1197" s="472" t="s">
        <v>3174</v>
      </c>
      <c r="F1197" s="472" t="s">
        <v>3182</v>
      </c>
      <c r="G1197" s="472"/>
      <c r="H1197" s="473" t="s">
        <v>1440</v>
      </c>
      <c r="J1197"/>
    </row>
    <row r="1198" spans="2:10" ht="30" x14ac:dyDescent="0.2">
      <c r="B1198" s="474" t="s">
        <v>3183</v>
      </c>
      <c r="C1198" s="474" t="s">
        <v>9</v>
      </c>
      <c r="D1198" s="474" t="s">
        <v>3017</v>
      </c>
      <c r="E1198" s="474" t="s">
        <v>3174</v>
      </c>
      <c r="F1198" s="474" t="s">
        <v>3184</v>
      </c>
      <c r="G1198" s="474"/>
      <c r="H1198" s="475" t="s">
        <v>1440</v>
      </c>
      <c r="J1198"/>
    </row>
    <row r="1199" spans="2:10" x14ac:dyDescent="0.2">
      <c r="B1199" s="472" t="s">
        <v>3185</v>
      </c>
      <c r="C1199" s="472" t="s">
        <v>9</v>
      </c>
      <c r="D1199" s="472" t="s">
        <v>3017</v>
      </c>
      <c r="E1199" s="472" t="s">
        <v>3186</v>
      </c>
      <c r="F1199" s="472" t="s">
        <v>3186</v>
      </c>
      <c r="G1199" s="472"/>
      <c r="H1199" s="473" t="s">
        <v>391</v>
      </c>
      <c r="J1199"/>
    </row>
    <row r="1200" spans="2:10" x14ac:dyDescent="0.2">
      <c r="B1200" s="474" t="s">
        <v>3187</v>
      </c>
      <c r="C1200" s="474" t="s">
        <v>9</v>
      </c>
      <c r="D1200" s="474" t="s">
        <v>3017</v>
      </c>
      <c r="E1200" s="474" t="s">
        <v>3188</v>
      </c>
      <c r="F1200" s="474" t="s">
        <v>3189</v>
      </c>
      <c r="G1200" s="474"/>
      <c r="H1200" s="475" t="s">
        <v>1199</v>
      </c>
      <c r="J1200"/>
    </row>
    <row r="1201" spans="2:10" x14ac:dyDescent="0.2">
      <c r="B1201" s="472" t="s">
        <v>3190</v>
      </c>
      <c r="C1201" s="472" t="s">
        <v>9</v>
      </c>
      <c r="D1201" s="472" t="s">
        <v>3017</v>
      </c>
      <c r="E1201" s="472" t="s">
        <v>3188</v>
      </c>
      <c r="F1201" s="472" t="s">
        <v>3191</v>
      </c>
      <c r="G1201" s="472"/>
      <c r="H1201" s="473" t="s">
        <v>1199</v>
      </c>
      <c r="J1201"/>
    </row>
    <row r="1202" spans="2:10" x14ac:dyDescent="0.2">
      <c r="B1202" s="474" t="s">
        <v>3192</v>
      </c>
      <c r="C1202" s="474" t="s">
        <v>9</v>
      </c>
      <c r="D1202" s="474" t="s">
        <v>3017</v>
      </c>
      <c r="E1202" s="474" t="s">
        <v>3188</v>
      </c>
      <c r="F1202" s="474" t="s">
        <v>3193</v>
      </c>
      <c r="G1202" s="474"/>
      <c r="H1202" s="475" t="s">
        <v>1440</v>
      </c>
      <c r="J1202"/>
    </row>
    <row r="1203" spans="2:10" x14ac:dyDescent="0.2">
      <c r="B1203" s="472" t="s">
        <v>3194</v>
      </c>
      <c r="C1203" s="472" t="s">
        <v>9</v>
      </c>
      <c r="D1203" s="472" t="s">
        <v>3017</v>
      </c>
      <c r="E1203" s="472" t="s">
        <v>3188</v>
      </c>
      <c r="F1203" s="472" t="s">
        <v>3195</v>
      </c>
      <c r="G1203" s="472"/>
      <c r="H1203" s="473" t="s">
        <v>1440</v>
      </c>
      <c r="J1203"/>
    </row>
    <row r="1204" spans="2:10" x14ac:dyDescent="0.2">
      <c r="B1204" s="474" t="s">
        <v>3196</v>
      </c>
      <c r="C1204" s="474" t="s">
        <v>9</v>
      </c>
      <c r="D1204" s="474" t="s">
        <v>3017</v>
      </c>
      <c r="E1204" s="474" t="s">
        <v>3197</v>
      </c>
      <c r="F1204" s="474" t="s">
        <v>3198</v>
      </c>
      <c r="G1204" s="474"/>
      <c r="H1204" s="475" t="s">
        <v>1218</v>
      </c>
      <c r="J1204"/>
    </row>
    <row r="1205" spans="2:10" x14ac:dyDescent="0.2">
      <c r="B1205" s="472" t="s">
        <v>3199</v>
      </c>
      <c r="C1205" s="472" t="s">
        <v>9</v>
      </c>
      <c r="D1205" s="472" t="s">
        <v>3017</v>
      </c>
      <c r="E1205" s="472" t="s">
        <v>3197</v>
      </c>
      <c r="F1205" s="472" t="s">
        <v>3200</v>
      </c>
      <c r="G1205" s="472"/>
      <c r="H1205" s="473" t="s">
        <v>1218</v>
      </c>
      <c r="J1205"/>
    </row>
    <row r="1206" spans="2:10" x14ac:dyDescent="0.2">
      <c r="B1206" s="474" t="s">
        <v>3201</v>
      </c>
      <c r="C1206" s="474" t="s">
        <v>9</v>
      </c>
      <c r="D1206" s="474" t="s">
        <v>3017</v>
      </c>
      <c r="E1206" s="474" t="s">
        <v>3197</v>
      </c>
      <c r="F1206" s="474" t="s">
        <v>3202</v>
      </c>
      <c r="G1206" s="474"/>
      <c r="H1206" s="475" t="s">
        <v>1218</v>
      </c>
      <c r="J1206"/>
    </row>
    <row r="1207" spans="2:10" x14ac:dyDescent="0.2">
      <c r="B1207" s="472" t="s">
        <v>3203</v>
      </c>
      <c r="C1207" s="472" t="s">
        <v>9</v>
      </c>
      <c r="D1207" s="472" t="s">
        <v>3017</v>
      </c>
      <c r="E1207" s="472" t="s">
        <v>3204</v>
      </c>
      <c r="F1207" s="472" t="s">
        <v>3205</v>
      </c>
      <c r="G1207" s="472"/>
      <c r="H1207" s="473" t="s">
        <v>1218</v>
      </c>
      <c r="J1207"/>
    </row>
    <row r="1208" spans="2:10" x14ac:dyDescent="0.2">
      <c r="B1208" s="474" t="s">
        <v>3206</v>
      </c>
      <c r="C1208" s="474" t="s">
        <v>9</v>
      </c>
      <c r="D1208" s="474" t="s">
        <v>3017</v>
      </c>
      <c r="E1208" s="474" t="s">
        <v>3204</v>
      </c>
      <c r="F1208" s="474" t="s">
        <v>3207</v>
      </c>
      <c r="G1208" s="474"/>
      <c r="H1208" s="475" t="s">
        <v>1218</v>
      </c>
      <c r="J1208"/>
    </row>
    <row r="1209" spans="2:10" x14ac:dyDescent="0.2">
      <c r="B1209" s="472" t="s">
        <v>3208</v>
      </c>
      <c r="C1209" s="472" t="s">
        <v>9</v>
      </c>
      <c r="D1209" s="472" t="s">
        <v>3017</v>
      </c>
      <c r="E1209" s="472" t="s">
        <v>3204</v>
      </c>
      <c r="F1209" s="472" t="s">
        <v>3209</v>
      </c>
      <c r="G1209" s="472"/>
      <c r="H1209" s="473" t="s">
        <v>1218</v>
      </c>
      <c r="J1209"/>
    </row>
    <row r="1210" spans="2:10" x14ac:dyDescent="0.2">
      <c r="B1210" s="474" t="s">
        <v>3210</v>
      </c>
      <c r="C1210" s="474" t="s">
        <v>9</v>
      </c>
      <c r="D1210" s="474" t="s">
        <v>3211</v>
      </c>
      <c r="E1210" s="474" t="s">
        <v>3212</v>
      </c>
      <c r="F1210" s="474" t="s">
        <v>3213</v>
      </c>
      <c r="G1210" s="474"/>
      <c r="H1210" s="475" t="s">
        <v>1218</v>
      </c>
      <c r="J1210"/>
    </row>
    <row r="1211" spans="2:10" x14ac:dyDescent="0.2">
      <c r="B1211" s="472" t="s">
        <v>3214</v>
      </c>
      <c r="C1211" s="472" t="s">
        <v>9</v>
      </c>
      <c r="D1211" s="472" t="s">
        <v>3211</v>
      </c>
      <c r="E1211" s="472" t="s">
        <v>3212</v>
      </c>
      <c r="F1211" s="472" t="s">
        <v>3215</v>
      </c>
      <c r="G1211" s="472"/>
      <c r="H1211" s="473" t="s">
        <v>1218</v>
      </c>
      <c r="J1211"/>
    </row>
    <row r="1212" spans="2:10" x14ac:dyDescent="0.2">
      <c r="B1212" s="474" t="s">
        <v>3216</v>
      </c>
      <c r="C1212" s="474" t="s">
        <v>9</v>
      </c>
      <c r="D1212" s="474" t="s">
        <v>3211</v>
      </c>
      <c r="E1212" s="474" t="s">
        <v>3212</v>
      </c>
      <c r="F1212" s="474" t="s">
        <v>3217</v>
      </c>
      <c r="G1212" s="474"/>
      <c r="H1212" s="475" t="s">
        <v>1218</v>
      </c>
      <c r="J1212"/>
    </row>
    <row r="1213" spans="2:10" x14ac:dyDescent="0.2">
      <c r="B1213" s="472" t="s">
        <v>3218</v>
      </c>
      <c r="C1213" s="472" t="s">
        <v>9</v>
      </c>
      <c r="D1213" s="472" t="s">
        <v>3211</v>
      </c>
      <c r="E1213" s="472" t="s">
        <v>3212</v>
      </c>
      <c r="F1213" s="472" t="s">
        <v>3219</v>
      </c>
      <c r="G1213" s="472" t="s">
        <v>3220</v>
      </c>
      <c r="H1213" s="473" t="s">
        <v>1208</v>
      </c>
      <c r="J1213"/>
    </row>
    <row r="1214" spans="2:10" x14ac:dyDescent="0.2">
      <c r="B1214" s="474" t="s">
        <v>3221</v>
      </c>
      <c r="C1214" s="474" t="s">
        <v>9</v>
      </c>
      <c r="D1214" s="474" t="s">
        <v>3211</v>
      </c>
      <c r="E1214" s="474" t="s">
        <v>3212</v>
      </c>
      <c r="F1214" s="474" t="s">
        <v>3222</v>
      </c>
      <c r="G1214" s="474"/>
      <c r="H1214" s="475" t="s">
        <v>1218</v>
      </c>
      <c r="J1214"/>
    </row>
    <row r="1215" spans="2:10" x14ac:dyDescent="0.2">
      <c r="B1215" s="472" t="s">
        <v>3223</v>
      </c>
      <c r="C1215" s="472" t="s">
        <v>9</v>
      </c>
      <c r="D1215" s="472" t="s">
        <v>3211</v>
      </c>
      <c r="E1215" s="472" t="s">
        <v>3224</v>
      </c>
      <c r="F1215" s="472" t="s">
        <v>3224</v>
      </c>
      <c r="G1215" s="472"/>
      <c r="H1215" s="473" t="s">
        <v>1218</v>
      </c>
      <c r="J1215"/>
    </row>
    <row r="1216" spans="2:10" x14ac:dyDescent="0.2">
      <c r="B1216" s="474" t="s">
        <v>3225</v>
      </c>
      <c r="C1216" s="474" t="s">
        <v>9</v>
      </c>
      <c r="D1216" s="474" t="s">
        <v>3211</v>
      </c>
      <c r="E1216" s="474" t="s">
        <v>3226</v>
      </c>
      <c r="F1216" s="474" t="s">
        <v>3226</v>
      </c>
      <c r="G1216" s="474"/>
      <c r="H1216" s="475" t="s">
        <v>1218</v>
      </c>
      <c r="J1216"/>
    </row>
    <row r="1217" spans="2:10" x14ac:dyDescent="0.2">
      <c r="B1217" s="472" t="s">
        <v>3227</v>
      </c>
      <c r="C1217" s="472" t="s">
        <v>9</v>
      </c>
      <c r="D1217" s="472" t="s">
        <v>3211</v>
      </c>
      <c r="E1217" s="472" t="s">
        <v>3228</v>
      </c>
      <c r="F1217" s="472" t="s">
        <v>3229</v>
      </c>
      <c r="G1217" s="472"/>
      <c r="H1217" s="473" t="s">
        <v>1440</v>
      </c>
      <c r="J1217"/>
    </row>
    <row r="1218" spans="2:10" x14ac:dyDescent="0.2">
      <c r="B1218" s="474" t="s">
        <v>3230</v>
      </c>
      <c r="C1218" s="474" t="s">
        <v>9</v>
      </c>
      <c r="D1218" s="474" t="s">
        <v>3211</v>
      </c>
      <c r="E1218" s="474" t="s">
        <v>3228</v>
      </c>
      <c r="F1218" s="474" t="s">
        <v>3231</v>
      </c>
      <c r="G1218" s="474"/>
      <c r="H1218" s="475" t="s">
        <v>1440</v>
      </c>
      <c r="J1218"/>
    </row>
    <row r="1219" spans="2:10" x14ac:dyDescent="0.2">
      <c r="B1219" s="472" t="s">
        <v>3232</v>
      </c>
      <c r="C1219" s="472" t="s">
        <v>9</v>
      </c>
      <c r="D1219" s="472" t="s">
        <v>3211</v>
      </c>
      <c r="E1219" s="472" t="s">
        <v>3228</v>
      </c>
      <c r="F1219" s="472" t="s">
        <v>3233</v>
      </c>
      <c r="G1219" s="472"/>
      <c r="H1219" s="473" t="s">
        <v>1440</v>
      </c>
      <c r="J1219"/>
    </row>
    <row r="1220" spans="2:10" x14ac:dyDescent="0.2">
      <c r="B1220" s="474" t="s">
        <v>3234</v>
      </c>
      <c r="C1220" s="474" t="s">
        <v>9</v>
      </c>
      <c r="D1220" s="474" t="s">
        <v>3211</v>
      </c>
      <c r="E1220" s="474" t="s">
        <v>3228</v>
      </c>
      <c r="F1220" s="474" t="s">
        <v>3235</v>
      </c>
      <c r="G1220" s="474"/>
      <c r="H1220" s="475" t="s">
        <v>1359</v>
      </c>
      <c r="J1220"/>
    </row>
    <row r="1221" spans="2:10" x14ac:dyDescent="0.2">
      <c r="B1221" s="472" t="s">
        <v>3236</v>
      </c>
      <c r="C1221" s="472" t="s">
        <v>9</v>
      </c>
      <c r="D1221" s="472" t="s">
        <v>3211</v>
      </c>
      <c r="E1221" s="472" t="s">
        <v>3237</v>
      </c>
      <c r="F1221" s="472" t="s">
        <v>3237</v>
      </c>
      <c r="G1221" s="472"/>
      <c r="H1221" s="473" t="s">
        <v>1208</v>
      </c>
      <c r="J1221"/>
    </row>
    <row r="1222" spans="2:10" x14ac:dyDescent="0.2">
      <c r="B1222" s="474" t="s">
        <v>3238</v>
      </c>
      <c r="C1222" s="474" t="s">
        <v>9</v>
      </c>
      <c r="D1222" s="474" t="s">
        <v>3211</v>
      </c>
      <c r="E1222" s="474" t="s">
        <v>3237</v>
      </c>
      <c r="F1222" s="474" t="s">
        <v>3239</v>
      </c>
      <c r="G1222" s="474"/>
      <c r="H1222" s="475" t="s">
        <v>1208</v>
      </c>
      <c r="J1222"/>
    </row>
    <row r="1223" spans="2:10" x14ac:dyDescent="0.2">
      <c r="B1223" s="472" t="s">
        <v>3240</v>
      </c>
      <c r="C1223" s="472" t="s">
        <v>9</v>
      </c>
      <c r="D1223" s="472" t="s">
        <v>3211</v>
      </c>
      <c r="E1223" s="472" t="s">
        <v>3241</v>
      </c>
      <c r="F1223" s="472" t="s">
        <v>3242</v>
      </c>
      <c r="G1223" s="472"/>
      <c r="H1223" s="473" t="s">
        <v>1218</v>
      </c>
      <c r="J1223"/>
    </row>
    <row r="1224" spans="2:10" ht="30" x14ac:dyDescent="0.2">
      <c r="B1224" s="474" t="s">
        <v>3243</v>
      </c>
      <c r="C1224" s="474" t="s">
        <v>9</v>
      </c>
      <c r="D1224" s="474" t="s">
        <v>3211</v>
      </c>
      <c r="E1224" s="474" t="s">
        <v>3244</v>
      </c>
      <c r="F1224" s="474" t="s">
        <v>3244</v>
      </c>
      <c r="G1224" s="474"/>
      <c r="H1224" s="475" t="s">
        <v>1359</v>
      </c>
      <c r="J1224"/>
    </row>
    <row r="1225" spans="2:10" ht="45" x14ac:dyDescent="0.2">
      <c r="B1225" s="472" t="s">
        <v>3245</v>
      </c>
      <c r="C1225" s="472" t="s">
        <v>9</v>
      </c>
      <c r="D1225" s="472" t="s">
        <v>3211</v>
      </c>
      <c r="E1225" s="472" t="s">
        <v>3246</v>
      </c>
      <c r="F1225" s="472" t="s">
        <v>3246</v>
      </c>
      <c r="G1225" s="472"/>
      <c r="H1225" s="473" t="s">
        <v>1218</v>
      </c>
      <c r="J1225"/>
    </row>
    <row r="1226" spans="2:10" x14ac:dyDescent="0.2">
      <c r="B1226" s="474" t="s">
        <v>3247</v>
      </c>
      <c r="C1226" s="474" t="s">
        <v>9</v>
      </c>
      <c r="D1226" s="474" t="s">
        <v>3211</v>
      </c>
      <c r="E1226" s="474" t="s">
        <v>3248</v>
      </c>
      <c r="F1226" s="474" t="s">
        <v>3248</v>
      </c>
      <c r="G1226" s="474"/>
      <c r="H1226" s="475" t="s">
        <v>1440</v>
      </c>
      <c r="J1226"/>
    </row>
    <row r="1227" spans="2:10" x14ac:dyDescent="0.2">
      <c r="B1227" s="472" t="s">
        <v>3249</v>
      </c>
      <c r="C1227" s="472" t="s">
        <v>9</v>
      </c>
      <c r="D1227" s="472" t="s">
        <v>3211</v>
      </c>
      <c r="E1227" s="472" t="s">
        <v>3250</v>
      </c>
      <c r="F1227" s="472" t="s">
        <v>3250</v>
      </c>
      <c r="G1227" s="472"/>
      <c r="H1227" s="473" t="s">
        <v>1208</v>
      </c>
      <c r="J1227"/>
    </row>
    <row r="1228" spans="2:10" x14ac:dyDescent="0.2">
      <c r="B1228" s="474" t="s">
        <v>3251</v>
      </c>
      <c r="C1228" s="474" t="s">
        <v>9</v>
      </c>
      <c r="D1228" s="474" t="s">
        <v>3252</v>
      </c>
      <c r="E1228" s="474" t="s">
        <v>3253</v>
      </c>
      <c r="F1228" s="474" t="s">
        <v>3254</v>
      </c>
      <c r="G1228" s="474"/>
      <c r="H1228" s="475" t="s">
        <v>1208</v>
      </c>
      <c r="J1228"/>
    </row>
    <row r="1229" spans="2:10" x14ac:dyDescent="0.2">
      <c r="B1229" s="472" t="s">
        <v>3255</v>
      </c>
      <c r="C1229" s="472" t="s">
        <v>9</v>
      </c>
      <c r="D1229" s="472" t="s">
        <v>3252</v>
      </c>
      <c r="E1229" s="472" t="s">
        <v>3253</v>
      </c>
      <c r="F1229" s="472" t="s">
        <v>3256</v>
      </c>
      <c r="G1229" s="472"/>
      <c r="H1229" s="473" t="s">
        <v>1208</v>
      </c>
      <c r="J1229"/>
    </row>
    <row r="1230" spans="2:10" x14ac:dyDescent="0.2">
      <c r="B1230" s="474" t="s">
        <v>3257</v>
      </c>
      <c r="C1230" s="474" t="s">
        <v>9</v>
      </c>
      <c r="D1230" s="474" t="s">
        <v>3252</v>
      </c>
      <c r="E1230" s="474" t="s">
        <v>3253</v>
      </c>
      <c r="F1230" s="474" t="s">
        <v>3258</v>
      </c>
      <c r="G1230" s="474"/>
      <c r="H1230" s="475" t="s">
        <v>1208</v>
      </c>
      <c r="J1230"/>
    </row>
    <row r="1231" spans="2:10" x14ac:dyDescent="0.2">
      <c r="B1231" s="472" t="s">
        <v>3259</v>
      </c>
      <c r="C1231" s="472" t="s">
        <v>9</v>
      </c>
      <c r="D1231" s="472" t="s">
        <v>3252</v>
      </c>
      <c r="E1231" s="472" t="s">
        <v>3253</v>
      </c>
      <c r="F1231" s="472" t="s">
        <v>3260</v>
      </c>
      <c r="G1231" s="472"/>
      <c r="H1231" s="473" t="s">
        <v>1208</v>
      </c>
      <c r="J1231"/>
    </row>
    <row r="1232" spans="2:10" x14ac:dyDescent="0.2">
      <c r="B1232" s="474" t="s">
        <v>3261</v>
      </c>
      <c r="C1232" s="474" t="s">
        <v>9</v>
      </c>
      <c r="D1232" s="474" t="s">
        <v>3252</v>
      </c>
      <c r="E1232" s="474" t="s">
        <v>3253</v>
      </c>
      <c r="F1232" s="474" t="s">
        <v>3262</v>
      </c>
      <c r="G1232" s="474"/>
      <c r="H1232" s="475" t="s">
        <v>1208</v>
      </c>
      <c r="J1232"/>
    </row>
    <row r="1233" spans="2:10" x14ac:dyDescent="0.2">
      <c r="B1233" s="472" t="s">
        <v>3263</v>
      </c>
      <c r="C1233" s="472" t="s">
        <v>9</v>
      </c>
      <c r="D1233" s="472" t="s">
        <v>3252</v>
      </c>
      <c r="E1233" s="472" t="s">
        <v>3264</v>
      </c>
      <c r="F1233" s="472" t="s">
        <v>3265</v>
      </c>
      <c r="G1233" s="472"/>
      <c r="H1233" s="473" t="s">
        <v>1208</v>
      </c>
      <c r="J1233"/>
    </row>
    <row r="1234" spans="2:10" x14ac:dyDescent="0.2">
      <c r="B1234" s="474" t="s">
        <v>3266</v>
      </c>
      <c r="C1234" s="474" t="s">
        <v>9</v>
      </c>
      <c r="D1234" s="474" t="s">
        <v>3252</v>
      </c>
      <c r="E1234" s="474" t="s">
        <v>3264</v>
      </c>
      <c r="F1234" s="474" t="s">
        <v>3267</v>
      </c>
      <c r="G1234" s="474"/>
      <c r="H1234" s="475" t="s">
        <v>1208</v>
      </c>
      <c r="J1234"/>
    </row>
    <row r="1235" spans="2:10" x14ac:dyDescent="0.2">
      <c r="B1235" s="472" t="s">
        <v>3268</v>
      </c>
      <c r="C1235" s="472" t="s">
        <v>9</v>
      </c>
      <c r="D1235" s="472" t="s">
        <v>3252</v>
      </c>
      <c r="E1235" s="472" t="s">
        <v>3264</v>
      </c>
      <c r="F1235" s="472" t="s">
        <v>3269</v>
      </c>
      <c r="G1235" s="472"/>
      <c r="H1235" s="473" t="s">
        <v>1208</v>
      </c>
      <c r="J1235"/>
    </row>
    <row r="1236" spans="2:10" x14ac:dyDescent="0.2">
      <c r="B1236" s="474" t="s">
        <v>3270</v>
      </c>
      <c r="C1236" s="474" t="s">
        <v>9</v>
      </c>
      <c r="D1236" s="474" t="s">
        <v>3252</v>
      </c>
      <c r="E1236" s="474" t="s">
        <v>3264</v>
      </c>
      <c r="F1236" s="474" t="s">
        <v>3271</v>
      </c>
      <c r="G1236" s="474"/>
      <c r="H1236" s="475" t="s">
        <v>1208</v>
      </c>
      <c r="J1236"/>
    </row>
    <row r="1237" spans="2:10" x14ac:dyDescent="0.2">
      <c r="B1237" s="472" t="s">
        <v>3272</v>
      </c>
      <c r="C1237" s="472" t="s">
        <v>9</v>
      </c>
      <c r="D1237" s="472" t="s">
        <v>3252</v>
      </c>
      <c r="E1237" s="472" t="s">
        <v>3264</v>
      </c>
      <c r="F1237" s="472" t="s">
        <v>3273</v>
      </c>
      <c r="G1237" s="472"/>
      <c r="H1237" s="473" t="s">
        <v>1208</v>
      </c>
      <c r="J1237"/>
    </row>
    <row r="1238" spans="2:10" x14ac:dyDescent="0.2">
      <c r="B1238" s="474" t="s">
        <v>3274</v>
      </c>
      <c r="C1238" s="474" t="s">
        <v>9</v>
      </c>
      <c r="D1238" s="474" t="s">
        <v>3252</v>
      </c>
      <c r="E1238" s="474" t="s">
        <v>3275</v>
      </c>
      <c r="F1238" s="474" t="s">
        <v>3276</v>
      </c>
      <c r="G1238" s="474"/>
      <c r="H1238" s="475" t="s">
        <v>1208</v>
      </c>
      <c r="J1238"/>
    </row>
    <row r="1239" spans="2:10" x14ac:dyDescent="0.2">
      <c r="B1239" s="472" t="s">
        <v>3277</v>
      </c>
      <c r="C1239" s="472" t="s">
        <v>9</v>
      </c>
      <c r="D1239" s="472" t="s">
        <v>3252</v>
      </c>
      <c r="E1239" s="472" t="s">
        <v>3275</v>
      </c>
      <c r="F1239" s="472" t="s">
        <v>3278</v>
      </c>
      <c r="G1239" s="472"/>
      <c r="H1239" s="473" t="s">
        <v>1208</v>
      </c>
      <c r="J1239"/>
    </row>
    <row r="1240" spans="2:10" x14ac:dyDescent="0.2">
      <c r="B1240" s="474" t="s">
        <v>3279</v>
      </c>
      <c r="C1240" s="474" t="s">
        <v>9</v>
      </c>
      <c r="D1240" s="474" t="s">
        <v>3252</v>
      </c>
      <c r="E1240" s="474" t="s">
        <v>3275</v>
      </c>
      <c r="F1240" s="474" t="s">
        <v>3280</v>
      </c>
      <c r="G1240" s="474"/>
      <c r="H1240" s="475" t="s">
        <v>1208</v>
      </c>
      <c r="J1240"/>
    </row>
    <row r="1241" spans="2:10" x14ac:dyDescent="0.2">
      <c r="B1241" s="472" t="s">
        <v>3281</v>
      </c>
      <c r="C1241" s="472" t="s">
        <v>9</v>
      </c>
      <c r="D1241" s="472" t="s">
        <v>3252</v>
      </c>
      <c r="E1241" s="472" t="s">
        <v>3275</v>
      </c>
      <c r="F1241" s="472" t="s">
        <v>3282</v>
      </c>
      <c r="G1241" s="472"/>
      <c r="H1241" s="473" t="s">
        <v>1208</v>
      </c>
      <c r="J1241"/>
    </row>
    <row r="1242" spans="2:10" x14ac:dyDescent="0.2">
      <c r="B1242" s="474" t="s">
        <v>3283</v>
      </c>
      <c r="C1242" s="474" t="s">
        <v>9</v>
      </c>
      <c r="D1242" s="474" t="s">
        <v>3252</v>
      </c>
      <c r="E1242" s="474" t="s">
        <v>3275</v>
      </c>
      <c r="F1242" s="474" t="s">
        <v>3284</v>
      </c>
      <c r="G1242" s="474"/>
      <c r="H1242" s="475" t="s">
        <v>1208</v>
      </c>
      <c r="J1242"/>
    </row>
    <row r="1243" spans="2:10" ht="30" x14ac:dyDescent="0.2">
      <c r="B1243" s="472" t="s">
        <v>3285</v>
      </c>
      <c r="C1243" s="472" t="s">
        <v>9</v>
      </c>
      <c r="D1243" s="472" t="s">
        <v>3252</v>
      </c>
      <c r="E1243" s="472" t="s">
        <v>3286</v>
      </c>
      <c r="F1243" s="472" t="s">
        <v>3287</v>
      </c>
      <c r="G1243" s="472"/>
      <c r="H1243" s="473" t="s">
        <v>1208</v>
      </c>
      <c r="J1243"/>
    </row>
    <row r="1244" spans="2:10" ht="30" x14ac:dyDescent="0.2">
      <c r="B1244" s="474" t="s">
        <v>3288</v>
      </c>
      <c r="C1244" s="474" t="s">
        <v>9</v>
      </c>
      <c r="D1244" s="474" t="s">
        <v>3252</v>
      </c>
      <c r="E1244" s="474" t="s">
        <v>3286</v>
      </c>
      <c r="F1244" s="474" t="s">
        <v>3289</v>
      </c>
      <c r="G1244" s="474"/>
      <c r="H1244" s="475" t="s">
        <v>1208</v>
      </c>
      <c r="J1244"/>
    </row>
    <row r="1245" spans="2:10" ht="30" x14ac:dyDescent="0.2">
      <c r="B1245" s="472" t="s">
        <v>3290</v>
      </c>
      <c r="C1245" s="472" t="s">
        <v>9</v>
      </c>
      <c r="D1245" s="472" t="s">
        <v>3252</v>
      </c>
      <c r="E1245" s="472" t="s">
        <v>3286</v>
      </c>
      <c r="F1245" s="472" t="s">
        <v>3291</v>
      </c>
      <c r="G1245" s="472"/>
      <c r="H1245" s="473" t="s">
        <v>1208</v>
      </c>
      <c r="J1245"/>
    </row>
    <row r="1246" spans="2:10" ht="30" x14ac:dyDescent="0.2">
      <c r="B1246" s="474" t="s">
        <v>3292</v>
      </c>
      <c r="C1246" s="474" t="s">
        <v>9</v>
      </c>
      <c r="D1246" s="474" t="s">
        <v>3252</v>
      </c>
      <c r="E1246" s="474" t="s">
        <v>3286</v>
      </c>
      <c r="F1246" s="474" t="s">
        <v>3293</v>
      </c>
      <c r="G1246" s="474"/>
      <c r="H1246" s="475" t="s">
        <v>1208</v>
      </c>
      <c r="J1246"/>
    </row>
    <row r="1247" spans="2:10" ht="30" x14ac:dyDescent="0.2">
      <c r="B1247" s="472" t="s">
        <v>3294</v>
      </c>
      <c r="C1247" s="472" t="s">
        <v>9</v>
      </c>
      <c r="D1247" s="472" t="s">
        <v>3252</v>
      </c>
      <c r="E1247" s="472" t="s">
        <v>3286</v>
      </c>
      <c r="F1247" s="472" t="s">
        <v>3295</v>
      </c>
      <c r="G1247" s="472"/>
      <c r="H1247" s="473" t="s">
        <v>1208</v>
      </c>
      <c r="J1247"/>
    </row>
    <row r="1248" spans="2:10" ht="30" x14ac:dyDescent="0.2">
      <c r="B1248" s="474" t="s">
        <v>3296</v>
      </c>
      <c r="C1248" s="474" t="s">
        <v>9</v>
      </c>
      <c r="D1248" s="474" t="s">
        <v>3252</v>
      </c>
      <c r="E1248" s="474" t="s">
        <v>3297</v>
      </c>
      <c r="F1248" s="474" t="s">
        <v>3298</v>
      </c>
      <c r="G1248" s="474"/>
      <c r="H1248" s="475" t="s">
        <v>1208</v>
      </c>
      <c r="J1248"/>
    </row>
    <row r="1249" spans="2:10" ht="30" x14ac:dyDescent="0.2">
      <c r="B1249" s="472" t="s">
        <v>3299</v>
      </c>
      <c r="C1249" s="472" t="s">
        <v>9</v>
      </c>
      <c r="D1249" s="472" t="s">
        <v>3252</v>
      </c>
      <c r="E1249" s="472" t="s">
        <v>3297</v>
      </c>
      <c r="F1249" s="472" t="s">
        <v>3300</v>
      </c>
      <c r="G1249" s="472"/>
      <c r="H1249" s="473" t="s">
        <v>1208</v>
      </c>
      <c r="J1249"/>
    </row>
    <row r="1250" spans="2:10" ht="30" x14ac:dyDescent="0.2">
      <c r="B1250" s="474" t="s">
        <v>3301</v>
      </c>
      <c r="C1250" s="474" t="s">
        <v>9</v>
      </c>
      <c r="D1250" s="474" t="s">
        <v>3252</v>
      </c>
      <c r="E1250" s="474" t="s">
        <v>3297</v>
      </c>
      <c r="F1250" s="474" t="s">
        <v>3302</v>
      </c>
      <c r="G1250" s="474"/>
      <c r="H1250" s="475" t="s">
        <v>1208</v>
      </c>
      <c r="J1250"/>
    </row>
    <row r="1251" spans="2:10" ht="30" x14ac:dyDescent="0.2">
      <c r="B1251" s="472" t="s">
        <v>3303</v>
      </c>
      <c r="C1251" s="472" t="s">
        <v>9</v>
      </c>
      <c r="D1251" s="472" t="s">
        <v>3252</v>
      </c>
      <c r="E1251" s="472" t="s">
        <v>3297</v>
      </c>
      <c r="F1251" s="472" t="s">
        <v>3304</v>
      </c>
      <c r="G1251" s="472"/>
      <c r="H1251" s="473" t="s">
        <v>1208</v>
      </c>
      <c r="J1251"/>
    </row>
    <row r="1252" spans="2:10" ht="30" x14ac:dyDescent="0.2">
      <c r="B1252" s="474" t="s">
        <v>3305</v>
      </c>
      <c r="C1252" s="474" t="s">
        <v>9</v>
      </c>
      <c r="D1252" s="474" t="s">
        <v>3252</v>
      </c>
      <c r="E1252" s="474" t="s">
        <v>3297</v>
      </c>
      <c r="F1252" s="474" t="s">
        <v>3306</v>
      </c>
      <c r="G1252" s="474"/>
      <c r="H1252" s="475" t="s">
        <v>1208</v>
      </c>
      <c r="J1252"/>
    </row>
    <row r="1253" spans="2:10" x14ac:dyDescent="0.2">
      <c r="B1253" s="472" t="s">
        <v>3307</v>
      </c>
      <c r="C1253" s="472" t="s">
        <v>9</v>
      </c>
      <c r="D1253" s="472" t="s">
        <v>3252</v>
      </c>
      <c r="E1253" s="472" t="s">
        <v>3308</v>
      </c>
      <c r="F1253" s="472" t="s">
        <v>3309</v>
      </c>
      <c r="G1253" s="472"/>
      <c r="H1253" s="473" t="s">
        <v>1208</v>
      </c>
      <c r="J1253"/>
    </row>
    <row r="1254" spans="2:10" x14ac:dyDescent="0.2">
      <c r="B1254" s="474" t="s">
        <v>3310</v>
      </c>
      <c r="C1254" s="474" t="s">
        <v>9</v>
      </c>
      <c r="D1254" s="474" t="s">
        <v>3252</v>
      </c>
      <c r="E1254" s="474" t="s">
        <v>3308</v>
      </c>
      <c r="F1254" s="474" t="s">
        <v>3311</v>
      </c>
      <c r="G1254" s="474"/>
      <c r="H1254" s="475" t="s">
        <v>1208</v>
      </c>
      <c r="J1254"/>
    </row>
    <row r="1255" spans="2:10" x14ac:dyDescent="0.2">
      <c r="B1255" s="472" t="s">
        <v>3312</v>
      </c>
      <c r="C1255" s="472" t="s">
        <v>9</v>
      </c>
      <c r="D1255" s="472" t="s">
        <v>3252</v>
      </c>
      <c r="E1255" s="472" t="s">
        <v>3308</v>
      </c>
      <c r="F1255" s="472" t="s">
        <v>3313</v>
      </c>
      <c r="G1255" s="472"/>
      <c r="H1255" s="473" t="s">
        <v>1208</v>
      </c>
      <c r="J1255"/>
    </row>
    <row r="1256" spans="2:10" x14ac:dyDescent="0.2">
      <c r="B1256" s="474" t="s">
        <v>3314</v>
      </c>
      <c r="C1256" s="474" t="s">
        <v>9</v>
      </c>
      <c r="D1256" s="474" t="s">
        <v>3252</v>
      </c>
      <c r="E1256" s="474" t="s">
        <v>3308</v>
      </c>
      <c r="F1256" s="474" t="s">
        <v>3315</v>
      </c>
      <c r="G1256" s="474"/>
      <c r="H1256" s="475" t="s">
        <v>1208</v>
      </c>
      <c r="J1256"/>
    </row>
    <row r="1257" spans="2:10" x14ac:dyDescent="0.2">
      <c r="B1257" s="472" t="s">
        <v>3316</v>
      </c>
      <c r="C1257" s="472" t="s">
        <v>9</v>
      </c>
      <c r="D1257" s="472" t="s">
        <v>3252</v>
      </c>
      <c r="E1257" s="472" t="s">
        <v>3308</v>
      </c>
      <c r="F1257" s="472" t="s">
        <v>3317</v>
      </c>
      <c r="G1257" s="472"/>
      <c r="H1257" s="473" t="s">
        <v>1208</v>
      </c>
      <c r="J1257"/>
    </row>
    <row r="1258" spans="2:10" x14ac:dyDescent="0.2">
      <c r="B1258" s="474" t="s">
        <v>3318</v>
      </c>
      <c r="C1258" s="474" t="s">
        <v>9</v>
      </c>
      <c r="D1258" s="474" t="s">
        <v>3252</v>
      </c>
      <c r="E1258" s="474" t="s">
        <v>3319</v>
      </c>
      <c r="F1258" s="474" t="s">
        <v>3320</v>
      </c>
      <c r="G1258" s="474"/>
      <c r="H1258" s="475" t="s">
        <v>1440</v>
      </c>
      <c r="J1258"/>
    </row>
    <row r="1259" spans="2:10" x14ac:dyDescent="0.2">
      <c r="B1259" s="472" t="s">
        <v>3321</v>
      </c>
      <c r="C1259" s="472" t="s">
        <v>9</v>
      </c>
      <c r="D1259" s="472" t="s">
        <v>3252</v>
      </c>
      <c r="E1259" s="472" t="s">
        <v>3319</v>
      </c>
      <c r="F1259" s="472" t="s">
        <v>3322</v>
      </c>
      <c r="G1259" s="472"/>
      <c r="H1259" s="473" t="s">
        <v>1218</v>
      </c>
      <c r="J1259"/>
    </row>
    <row r="1260" spans="2:10" x14ac:dyDescent="0.2">
      <c r="B1260" s="474" t="s">
        <v>3323</v>
      </c>
      <c r="C1260" s="474" t="s">
        <v>9</v>
      </c>
      <c r="D1260" s="474" t="s">
        <v>3252</v>
      </c>
      <c r="E1260" s="474" t="s">
        <v>3319</v>
      </c>
      <c r="F1260" s="474" t="s">
        <v>3324</v>
      </c>
      <c r="G1260" s="474"/>
      <c r="H1260" s="475" t="s">
        <v>1218</v>
      </c>
      <c r="J1260"/>
    </row>
    <row r="1261" spans="2:10" x14ac:dyDescent="0.2">
      <c r="B1261" s="472" t="s">
        <v>3325</v>
      </c>
      <c r="C1261" s="472" t="s">
        <v>9</v>
      </c>
      <c r="D1261" s="472" t="s">
        <v>3252</v>
      </c>
      <c r="E1261" s="472" t="s">
        <v>3319</v>
      </c>
      <c r="F1261" s="472" t="s">
        <v>3326</v>
      </c>
      <c r="G1261" s="472"/>
      <c r="H1261" s="473" t="s">
        <v>1208</v>
      </c>
      <c r="J1261"/>
    </row>
    <row r="1262" spans="2:10" x14ac:dyDescent="0.2">
      <c r="B1262" s="474" t="s">
        <v>3327</v>
      </c>
      <c r="C1262" s="474" t="s">
        <v>9</v>
      </c>
      <c r="D1262" s="474" t="s">
        <v>3252</v>
      </c>
      <c r="E1262" s="474" t="s">
        <v>3319</v>
      </c>
      <c r="F1262" s="474" t="s">
        <v>3328</v>
      </c>
      <c r="G1262" s="474"/>
      <c r="H1262" s="475" t="s">
        <v>1208</v>
      </c>
      <c r="J1262"/>
    </row>
    <row r="1263" spans="2:10" x14ac:dyDescent="0.2">
      <c r="B1263" s="472" t="s">
        <v>3329</v>
      </c>
      <c r="C1263" s="472" t="s">
        <v>9</v>
      </c>
      <c r="D1263" s="472" t="s">
        <v>3252</v>
      </c>
      <c r="E1263" s="472" t="s">
        <v>3330</v>
      </c>
      <c r="F1263" s="472" t="s">
        <v>3331</v>
      </c>
      <c r="G1263" s="472"/>
      <c r="H1263" s="473" t="s">
        <v>1440</v>
      </c>
      <c r="J1263"/>
    </row>
    <row r="1264" spans="2:10" x14ac:dyDescent="0.2">
      <c r="B1264" s="474" t="s">
        <v>3332</v>
      </c>
      <c r="C1264" s="474" t="s">
        <v>9</v>
      </c>
      <c r="D1264" s="474" t="s">
        <v>3252</v>
      </c>
      <c r="E1264" s="474" t="s">
        <v>3330</v>
      </c>
      <c r="F1264" s="474" t="s">
        <v>3333</v>
      </c>
      <c r="G1264" s="474"/>
      <c r="H1264" s="475" t="s">
        <v>1218</v>
      </c>
      <c r="J1264"/>
    </row>
    <row r="1265" spans="2:10" x14ac:dyDescent="0.2">
      <c r="B1265" s="472" t="s">
        <v>3334</v>
      </c>
      <c r="C1265" s="472" t="s">
        <v>9</v>
      </c>
      <c r="D1265" s="472" t="s">
        <v>3252</v>
      </c>
      <c r="E1265" s="472" t="s">
        <v>3330</v>
      </c>
      <c r="F1265" s="472" t="s">
        <v>3335</v>
      </c>
      <c r="G1265" s="472"/>
      <c r="H1265" s="473" t="s">
        <v>1218</v>
      </c>
      <c r="J1265"/>
    </row>
    <row r="1266" spans="2:10" x14ac:dyDescent="0.2">
      <c r="B1266" s="474" t="s">
        <v>3336</v>
      </c>
      <c r="C1266" s="474" t="s">
        <v>9</v>
      </c>
      <c r="D1266" s="474" t="s">
        <v>3252</v>
      </c>
      <c r="E1266" s="474" t="s">
        <v>3330</v>
      </c>
      <c r="F1266" s="474" t="s">
        <v>3337</v>
      </c>
      <c r="G1266" s="474"/>
      <c r="H1266" s="475" t="s">
        <v>1208</v>
      </c>
      <c r="J1266"/>
    </row>
    <row r="1267" spans="2:10" x14ac:dyDescent="0.2">
      <c r="B1267" s="472" t="s">
        <v>3338</v>
      </c>
      <c r="C1267" s="472" t="s">
        <v>9</v>
      </c>
      <c r="D1267" s="472" t="s">
        <v>3252</v>
      </c>
      <c r="E1267" s="472" t="s">
        <v>3330</v>
      </c>
      <c r="F1267" s="472" t="s">
        <v>3339</v>
      </c>
      <c r="G1267" s="472"/>
      <c r="H1267" s="473" t="s">
        <v>1208</v>
      </c>
      <c r="J1267"/>
    </row>
    <row r="1268" spans="2:10" x14ac:dyDescent="0.2">
      <c r="B1268" s="474" t="s">
        <v>3340</v>
      </c>
      <c r="C1268" s="474" t="s">
        <v>9</v>
      </c>
      <c r="D1268" s="474" t="s">
        <v>3252</v>
      </c>
      <c r="E1268" s="474" t="s">
        <v>3341</v>
      </c>
      <c r="F1268" s="474" t="s">
        <v>3341</v>
      </c>
      <c r="G1268" s="474"/>
      <c r="H1268" s="475" t="s">
        <v>1208</v>
      </c>
      <c r="J1268"/>
    </row>
    <row r="1269" spans="2:10" x14ac:dyDescent="0.2">
      <c r="B1269" s="472" t="s">
        <v>3342</v>
      </c>
      <c r="C1269" s="472" t="s">
        <v>9</v>
      </c>
      <c r="D1269" s="472" t="s">
        <v>3252</v>
      </c>
      <c r="E1269" s="472" t="s">
        <v>3343</v>
      </c>
      <c r="F1269" s="472" t="s">
        <v>3343</v>
      </c>
      <c r="G1269" s="472"/>
      <c r="H1269" s="473" t="s">
        <v>1208</v>
      </c>
      <c r="J1269"/>
    </row>
    <row r="1270" spans="2:10" x14ac:dyDescent="0.2">
      <c r="B1270" s="474" t="s">
        <v>3344</v>
      </c>
      <c r="C1270" s="474" t="s">
        <v>9</v>
      </c>
      <c r="D1270" s="474" t="s">
        <v>3252</v>
      </c>
      <c r="E1270" s="474" t="s">
        <v>3345</v>
      </c>
      <c r="F1270" s="474" t="s">
        <v>3346</v>
      </c>
      <c r="G1270" s="474"/>
      <c r="H1270" s="475" t="s">
        <v>391</v>
      </c>
      <c r="J1270"/>
    </row>
    <row r="1271" spans="2:10" x14ac:dyDescent="0.2">
      <c r="B1271" s="472" t="s">
        <v>3347</v>
      </c>
      <c r="C1271" s="472" t="s">
        <v>9</v>
      </c>
      <c r="D1271" s="472" t="s">
        <v>3252</v>
      </c>
      <c r="E1271" s="472" t="s">
        <v>3348</v>
      </c>
      <c r="F1271" s="472" t="s">
        <v>3348</v>
      </c>
      <c r="G1271" s="472"/>
      <c r="H1271" s="473" t="s">
        <v>391</v>
      </c>
      <c r="J1271"/>
    </row>
    <row r="1272" spans="2:10" x14ac:dyDescent="0.2">
      <c r="B1272" s="474" t="s">
        <v>3349</v>
      </c>
      <c r="C1272" s="474" t="s">
        <v>9</v>
      </c>
      <c r="D1272" s="474" t="s">
        <v>3252</v>
      </c>
      <c r="E1272" s="474" t="s">
        <v>3350</v>
      </c>
      <c r="F1272" s="474" t="s">
        <v>3351</v>
      </c>
      <c r="G1272" s="474"/>
      <c r="H1272" s="475" t="s">
        <v>391</v>
      </c>
      <c r="J1272"/>
    </row>
    <row r="1273" spans="2:10" x14ac:dyDescent="0.2">
      <c r="B1273" s="472" t="s">
        <v>3352</v>
      </c>
      <c r="C1273" s="472" t="s">
        <v>9</v>
      </c>
      <c r="D1273" s="472" t="s">
        <v>3252</v>
      </c>
      <c r="E1273" s="472" t="s">
        <v>3350</v>
      </c>
      <c r="F1273" s="472" t="s">
        <v>3353</v>
      </c>
      <c r="G1273" s="472"/>
      <c r="H1273" s="473" t="s">
        <v>391</v>
      </c>
      <c r="J1273"/>
    </row>
    <row r="1274" spans="2:10" x14ac:dyDescent="0.2">
      <c r="B1274" s="474" t="s">
        <v>3354</v>
      </c>
      <c r="C1274" s="474" t="s">
        <v>9</v>
      </c>
      <c r="D1274" s="474" t="s">
        <v>3252</v>
      </c>
      <c r="E1274" s="474" t="s">
        <v>3350</v>
      </c>
      <c r="F1274" s="474" t="s">
        <v>3355</v>
      </c>
      <c r="G1274" s="474"/>
      <c r="H1274" s="475" t="s">
        <v>391</v>
      </c>
      <c r="J1274"/>
    </row>
    <row r="1275" spans="2:10" x14ac:dyDescent="0.2">
      <c r="B1275" s="472" t="s">
        <v>3356</v>
      </c>
      <c r="C1275" s="472" t="s">
        <v>9</v>
      </c>
      <c r="D1275" s="472" t="s">
        <v>3252</v>
      </c>
      <c r="E1275" s="472" t="s">
        <v>3350</v>
      </c>
      <c r="F1275" s="472" t="s">
        <v>3357</v>
      </c>
      <c r="G1275" s="472"/>
      <c r="H1275" s="473" t="s">
        <v>391</v>
      </c>
      <c r="J1275"/>
    </row>
    <row r="1276" spans="2:10" x14ac:dyDescent="0.2">
      <c r="B1276" s="474" t="s">
        <v>3358</v>
      </c>
      <c r="C1276" s="474" t="s">
        <v>9</v>
      </c>
      <c r="D1276" s="474" t="s">
        <v>3252</v>
      </c>
      <c r="E1276" s="474" t="s">
        <v>3359</v>
      </c>
      <c r="F1276" s="474" t="s">
        <v>3359</v>
      </c>
      <c r="G1276" s="474"/>
      <c r="H1276" s="475" t="s">
        <v>1208</v>
      </c>
      <c r="J1276"/>
    </row>
    <row r="1277" spans="2:10" x14ac:dyDescent="0.2">
      <c r="B1277" s="472" t="s">
        <v>3360</v>
      </c>
      <c r="C1277" s="472" t="s">
        <v>9</v>
      </c>
      <c r="D1277" s="472" t="s">
        <v>3252</v>
      </c>
      <c r="E1277" s="472" t="s">
        <v>3361</v>
      </c>
      <c r="F1277" s="472" t="s">
        <v>3362</v>
      </c>
      <c r="G1277" s="472"/>
      <c r="H1277" s="473" t="s">
        <v>1208</v>
      </c>
      <c r="J1277"/>
    </row>
    <row r="1278" spans="2:10" x14ac:dyDescent="0.2">
      <c r="B1278" s="474" t="s">
        <v>3363</v>
      </c>
      <c r="C1278" s="474" t="s">
        <v>9</v>
      </c>
      <c r="D1278" s="474" t="s">
        <v>3252</v>
      </c>
      <c r="E1278" s="474" t="s">
        <v>3361</v>
      </c>
      <c r="F1278" s="474" t="s">
        <v>3364</v>
      </c>
      <c r="G1278" s="474"/>
      <c r="H1278" s="475" t="s">
        <v>1208</v>
      </c>
      <c r="J1278"/>
    </row>
    <row r="1279" spans="2:10" x14ac:dyDescent="0.2">
      <c r="B1279" s="472" t="s">
        <v>3365</v>
      </c>
      <c r="C1279" s="472" t="s">
        <v>9</v>
      </c>
      <c r="D1279" s="472" t="s">
        <v>3252</v>
      </c>
      <c r="E1279" s="472" t="s">
        <v>3366</v>
      </c>
      <c r="F1279" s="472" t="s">
        <v>3366</v>
      </c>
      <c r="G1279" s="472"/>
      <c r="H1279" s="473" t="s">
        <v>1208</v>
      </c>
      <c r="J1279"/>
    </row>
    <row r="1280" spans="2:10" x14ac:dyDescent="0.2">
      <c r="B1280" s="474" t="s">
        <v>3367</v>
      </c>
      <c r="C1280" s="474" t="s">
        <v>9</v>
      </c>
      <c r="D1280" s="474" t="s">
        <v>3368</v>
      </c>
      <c r="E1280" s="474" t="s">
        <v>3369</v>
      </c>
      <c r="F1280" s="474" t="s">
        <v>3370</v>
      </c>
      <c r="G1280" s="474"/>
      <c r="H1280" s="475" t="s">
        <v>1208</v>
      </c>
      <c r="J1280"/>
    </row>
    <row r="1281" spans="2:10" x14ac:dyDescent="0.2">
      <c r="B1281" s="472" t="s">
        <v>3371</v>
      </c>
      <c r="C1281" s="472" t="s">
        <v>9</v>
      </c>
      <c r="D1281" s="472" t="s">
        <v>3368</v>
      </c>
      <c r="E1281" s="472" t="s">
        <v>3369</v>
      </c>
      <c r="F1281" s="472" t="s">
        <v>3372</v>
      </c>
      <c r="G1281" s="472"/>
      <c r="H1281" s="473" t="s">
        <v>1208</v>
      </c>
      <c r="J1281"/>
    </row>
    <row r="1282" spans="2:10" x14ac:dyDescent="0.2">
      <c r="B1282" s="474" t="s">
        <v>3373</v>
      </c>
      <c r="C1282" s="474" t="s">
        <v>9</v>
      </c>
      <c r="D1282" s="474" t="s">
        <v>3368</v>
      </c>
      <c r="E1282" s="474" t="s">
        <v>3369</v>
      </c>
      <c r="F1282" s="474" t="s">
        <v>3374</v>
      </c>
      <c r="G1282" s="474"/>
      <c r="H1282" s="475" t="s">
        <v>1208</v>
      </c>
      <c r="J1282"/>
    </row>
    <row r="1283" spans="2:10" x14ac:dyDescent="0.2">
      <c r="B1283" s="472" t="s">
        <v>3375</v>
      </c>
      <c r="C1283" s="472" t="s">
        <v>9</v>
      </c>
      <c r="D1283" s="472" t="s">
        <v>3368</v>
      </c>
      <c r="E1283" s="472" t="s">
        <v>3369</v>
      </c>
      <c r="F1283" s="472" t="s">
        <v>3376</v>
      </c>
      <c r="G1283" s="472"/>
      <c r="H1283" s="473" t="s">
        <v>1208</v>
      </c>
      <c r="J1283"/>
    </row>
    <row r="1284" spans="2:10" x14ac:dyDescent="0.2">
      <c r="B1284" s="474" t="s">
        <v>3377</v>
      </c>
      <c r="C1284" s="474" t="s">
        <v>9</v>
      </c>
      <c r="D1284" s="474" t="s">
        <v>3368</v>
      </c>
      <c r="E1284" s="474" t="s">
        <v>3369</v>
      </c>
      <c r="F1284" s="474" t="s">
        <v>3378</v>
      </c>
      <c r="G1284" s="474"/>
      <c r="H1284" s="475" t="s">
        <v>1208</v>
      </c>
      <c r="J1284"/>
    </row>
    <row r="1285" spans="2:10" x14ac:dyDescent="0.2">
      <c r="B1285" s="472" t="s">
        <v>3379</v>
      </c>
      <c r="C1285" s="472" t="s">
        <v>9</v>
      </c>
      <c r="D1285" s="472" t="s">
        <v>3368</v>
      </c>
      <c r="E1285" s="472" t="s">
        <v>3369</v>
      </c>
      <c r="F1285" s="472" t="s">
        <v>3380</v>
      </c>
      <c r="G1285" s="472"/>
      <c r="H1285" s="473" t="s">
        <v>1208</v>
      </c>
      <c r="J1285"/>
    </row>
    <row r="1286" spans="2:10" x14ac:dyDescent="0.2">
      <c r="B1286" s="474" t="s">
        <v>3381</v>
      </c>
      <c r="C1286" s="474" t="s">
        <v>9</v>
      </c>
      <c r="D1286" s="474" t="s">
        <v>3368</v>
      </c>
      <c r="E1286" s="474" t="s">
        <v>3382</v>
      </c>
      <c r="F1286" s="474" t="s">
        <v>3383</v>
      </c>
      <c r="G1286" s="474"/>
      <c r="H1286" s="475" t="s">
        <v>1208</v>
      </c>
      <c r="J1286"/>
    </row>
    <row r="1287" spans="2:10" x14ac:dyDescent="0.2">
      <c r="B1287" s="472" t="s">
        <v>3384</v>
      </c>
      <c r="C1287" s="472" t="s">
        <v>9</v>
      </c>
      <c r="D1287" s="472" t="s">
        <v>3368</v>
      </c>
      <c r="E1287" s="472" t="s">
        <v>3382</v>
      </c>
      <c r="F1287" s="472" t="s">
        <v>3385</v>
      </c>
      <c r="G1287" s="472"/>
      <c r="H1287" s="473" t="s">
        <v>1208</v>
      </c>
      <c r="J1287"/>
    </row>
    <row r="1288" spans="2:10" x14ac:dyDescent="0.2">
      <c r="B1288" s="474" t="s">
        <v>3386</v>
      </c>
      <c r="C1288" s="474" t="s">
        <v>9</v>
      </c>
      <c r="D1288" s="474" t="s">
        <v>3368</v>
      </c>
      <c r="E1288" s="474" t="s">
        <v>3387</v>
      </c>
      <c r="F1288" s="474" t="s">
        <v>3388</v>
      </c>
      <c r="G1288" s="474"/>
      <c r="H1288" s="475" t="s">
        <v>1208</v>
      </c>
      <c r="J1288"/>
    </row>
    <row r="1289" spans="2:10" x14ac:dyDescent="0.2">
      <c r="B1289" s="472" t="s">
        <v>3389</v>
      </c>
      <c r="C1289" s="472" t="s">
        <v>9</v>
      </c>
      <c r="D1289" s="472" t="s">
        <v>3368</v>
      </c>
      <c r="E1289" s="472" t="s">
        <v>3387</v>
      </c>
      <c r="F1289" s="472" t="s">
        <v>3390</v>
      </c>
      <c r="G1289" s="472"/>
      <c r="H1289" s="473" t="s">
        <v>1208</v>
      </c>
      <c r="J1289"/>
    </row>
    <row r="1290" spans="2:10" x14ac:dyDescent="0.2">
      <c r="B1290" s="474" t="s">
        <v>3391</v>
      </c>
      <c r="C1290" s="474" t="s">
        <v>9</v>
      </c>
      <c r="D1290" s="474" t="s">
        <v>3368</v>
      </c>
      <c r="E1290" s="474" t="s">
        <v>3387</v>
      </c>
      <c r="F1290" s="474" t="s">
        <v>3392</v>
      </c>
      <c r="G1290" s="474"/>
      <c r="H1290" s="475" t="s">
        <v>1208</v>
      </c>
      <c r="J1290"/>
    </row>
    <row r="1291" spans="2:10" x14ac:dyDescent="0.2">
      <c r="B1291" s="472" t="s">
        <v>3393</v>
      </c>
      <c r="C1291" s="472" t="s">
        <v>9</v>
      </c>
      <c r="D1291" s="472" t="s">
        <v>3368</v>
      </c>
      <c r="E1291" s="472" t="s">
        <v>3394</v>
      </c>
      <c r="F1291" s="472" t="s">
        <v>3395</v>
      </c>
      <c r="G1291" s="472"/>
      <c r="H1291" s="473" t="s">
        <v>1208</v>
      </c>
      <c r="J1291"/>
    </row>
    <row r="1292" spans="2:10" x14ac:dyDescent="0.2">
      <c r="B1292" s="474" t="s">
        <v>3396</v>
      </c>
      <c r="C1292" s="474" t="s">
        <v>9</v>
      </c>
      <c r="D1292" s="474" t="s">
        <v>3368</v>
      </c>
      <c r="E1292" s="474" t="s">
        <v>3394</v>
      </c>
      <c r="F1292" s="474" t="s">
        <v>3397</v>
      </c>
      <c r="G1292" s="474"/>
      <c r="H1292" s="475" t="s">
        <v>1208</v>
      </c>
      <c r="J1292"/>
    </row>
    <row r="1293" spans="2:10" x14ac:dyDescent="0.2">
      <c r="B1293" s="472" t="s">
        <v>3398</v>
      </c>
      <c r="C1293" s="472" t="s">
        <v>9</v>
      </c>
      <c r="D1293" s="472" t="s">
        <v>3368</v>
      </c>
      <c r="E1293" s="472" t="s">
        <v>3399</v>
      </c>
      <c r="F1293" s="472" t="s">
        <v>3400</v>
      </c>
      <c r="G1293" s="472"/>
      <c r="H1293" s="473" t="s">
        <v>1208</v>
      </c>
      <c r="J1293"/>
    </row>
    <row r="1294" spans="2:10" x14ac:dyDescent="0.2">
      <c r="B1294" s="474" t="s">
        <v>3401</v>
      </c>
      <c r="C1294" s="474" t="s">
        <v>9</v>
      </c>
      <c r="D1294" s="474" t="s">
        <v>3368</v>
      </c>
      <c r="E1294" s="474" t="s">
        <v>3399</v>
      </c>
      <c r="F1294" s="474" t="s">
        <v>3402</v>
      </c>
      <c r="G1294" s="474"/>
      <c r="H1294" s="475" t="s">
        <v>1208</v>
      </c>
      <c r="J1294"/>
    </row>
    <row r="1295" spans="2:10" x14ac:dyDescent="0.2">
      <c r="B1295" s="472" t="s">
        <v>3403</v>
      </c>
      <c r="C1295" s="472" t="s">
        <v>9</v>
      </c>
      <c r="D1295" s="472" t="s">
        <v>3368</v>
      </c>
      <c r="E1295" s="472" t="s">
        <v>3404</v>
      </c>
      <c r="F1295" s="472" t="s">
        <v>3405</v>
      </c>
      <c r="G1295" s="472"/>
      <c r="H1295" s="473" t="s">
        <v>1208</v>
      </c>
      <c r="J1295"/>
    </row>
    <row r="1296" spans="2:10" x14ac:dyDescent="0.2">
      <c r="B1296" s="474" t="s">
        <v>3406</v>
      </c>
      <c r="C1296" s="474" t="s">
        <v>9</v>
      </c>
      <c r="D1296" s="474" t="s">
        <v>3368</v>
      </c>
      <c r="E1296" s="474" t="s">
        <v>3404</v>
      </c>
      <c r="F1296" s="474" t="s">
        <v>3407</v>
      </c>
      <c r="G1296" s="474"/>
      <c r="H1296" s="475" t="s">
        <v>1208</v>
      </c>
      <c r="J1296"/>
    </row>
    <row r="1297" spans="2:10" x14ac:dyDescent="0.2">
      <c r="B1297" s="472" t="s">
        <v>3408</v>
      </c>
      <c r="C1297" s="472" t="s">
        <v>9</v>
      </c>
      <c r="D1297" s="472" t="s">
        <v>3368</v>
      </c>
      <c r="E1297" s="472" t="s">
        <v>3404</v>
      </c>
      <c r="F1297" s="472" t="s">
        <v>3409</v>
      </c>
      <c r="G1297" s="472"/>
      <c r="H1297" s="473" t="s">
        <v>1208</v>
      </c>
      <c r="J1297"/>
    </row>
    <row r="1298" spans="2:10" x14ac:dyDescent="0.2">
      <c r="B1298" s="474" t="s">
        <v>3410</v>
      </c>
      <c r="C1298" s="474" t="s">
        <v>9</v>
      </c>
      <c r="D1298" s="474" t="s">
        <v>3368</v>
      </c>
      <c r="E1298" s="474" t="s">
        <v>3411</v>
      </c>
      <c r="F1298" s="474" t="s">
        <v>3412</v>
      </c>
      <c r="G1298" s="474"/>
      <c r="H1298" s="475" t="s">
        <v>1208</v>
      </c>
      <c r="J1298"/>
    </row>
    <row r="1299" spans="2:10" x14ac:dyDescent="0.2">
      <c r="B1299" s="472" t="s">
        <v>3413</v>
      </c>
      <c r="C1299" s="472" t="s">
        <v>9</v>
      </c>
      <c r="D1299" s="472" t="s">
        <v>3368</v>
      </c>
      <c r="E1299" s="472" t="s">
        <v>3411</v>
      </c>
      <c r="F1299" s="472" t="s">
        <v>3414</v>
      </c>
      <c r="G1299" s="472"/>
      <c r="H1299" s="473" t="s">
        <v>1208</v>
      </c>
      <c r="J1299"/>
    </row>
    <row r="1300" spans="2:10" x14ac:dyDescent="0.2">
      <c r="B1300" s="474" t="s">
        <v>3415</v>
      </c>
      <c r="C1300" s="474" t="s">
        <v>9</v>
      </c>
      <c r="D1300" s="474" t="s">
        <v>3368</v>
      </c>
      <c r="E1300" s="474" t="s">
        <v>3411</v>
      </c>
      <c r="F1300" s="474" t="s">
        <v>3416</v>
      </c>
      <c r="G1300" s="474"/>
      <c r="H1300" s="475" t="s">
        <v>1208</v>
      </c>
      <c r="J1300"/>
    </row>
    <row r="1301" spans="2:10" ht="30" x14ac:dyDescent="0.2">
      <c r="B1301" s="472" t="s">
        <v>3417</v>
      </c>
      <c r="C1301" s="472" t="s">
        <v>9</v>
      </c>
      <c r="D1301" s="472" t="s">
        <v>3418</v>
      </c>
      <c r="E1301" s="472" t="s">
        <v>3419</v>
      </c>
      <c r="F1301" s="472" t="s">
        <v>3420</v>
      </c>
      <c r="G1301" s="472"/>
      <c r="H1301" s="473" t="s">
        <v>1218</v>
      </c>
      <c r="J1301"/>
    </row>
    <row r="1302" spans="2:10" x14ac:dyDescent="0.2">
      <c r="B1302" s="474" t="s">
        <v>3421</v>
      </c>
      <c r="C1302" s="474" t="s">
        <v>9</v>
      </c>
      <c r="D1302" s="474" t="s">
        <v>3418</v>
      </c>
      <c r="E1302" s="474" t="s">
        <v>3422</v>
      </c>
      <c r="F1302" s="474" t="s">
        <v>3423</v>
      </c>
      <c r="G1302" s="474"/>
      <c r="H1302" s="475" t="s">
        <v>1218</v>
      </c>
      <c r="J1302"/>
    </row>
    <row r="1303" spans="2:10" x14ac:dyDescent="0.2">
      <c r="B1303" s="472" t="s">
        <v>3424</v>
      </c>
      <c r="C1303" s="472" t="s">
        <v>9</v>
      </c>
      <c r="D1303" s="472" t="s">
        <v>3418</v>
      </c>
      <c r="E1303" s="472" t="s">
        <v>3422</v>
      </c>
      <c r="F1303" s="472" t="s">
        <v>3425</v>
      </c>
      <c r="G1303" s="472"/>
      <c r="H1303" s="473" t="s">
        <v>1218</v>
      </c>
      <c r="J1303"/>
    </row>
    <row r="1304" spans="2:10" x14ac:dyDescent="0.2">
      <c r="B1304" s="474" t="s">
        <v>3426</v>
      </c>
      <c r="C1304" s="474" t="s">
        <v>9</v>
      </c>
      <c r="D1304" s="474" t="s">
        <v>3418</v>
      </c>
      <c r="E1304" s="474" t="s">
        <v>3427</v>
      </c>
      <c r="F1304" s="474" t="s">
        <v>3428</v>
      </c>
      <c r="G1304" s="474"/>
      <c r="H1304" s="475" t="s">
        <v>1218</v>
      </c>
      <c r="J1304"/>
    </row>
    <row r="1305" spans="2:10" x14ac:dyDescent="0.2">
      <c r="B1305" s="472" t="s">
        <v>3429</v>
      </c>
      <c r="C1305" s="472" t="s">
        <v>9</v>
      </c>
      <c r="D1305" s="472" t="s">
        <v>3418</v>
      </c>
      <c r="E1305" s="472" t="s">
        <v>3427</v>
      </c>
      <c r="F1305" s="472" t="s">
        <v>3430</v>
      </c>
      <c r="G1305" s="472" t="s">
        <v>3431</v>
      </c>
      <c r="H1305" s="473" t="s">
        <v>1218</v>
      </c>
      <c r="J1305"/>
    </row>
    <row r="1306" spans="2:10" x14ac:dyDescent="0.2">
      <c r="B1306" s="474" t="s">
        <v>3432</v>
      </c>
      <c r="C1306" s="474" t="s">
        <v>9</v>
      </c>
      <c r="D1306" s="474" t="s">
        <v>3418</v>
      </c>
      <c r="E1306" s="474" t="s">
        <v>3427</v>
      </c>
      <c r="F1306" s="474" t="s">
        <v>3433</v>
      </c>
      <c r="G1306" s="474" t="s">
        <v>3434</v>
      </c>
      <c r="H1306" s="475" t="s">
        <v>1218</v>
      </c>
      <c r="J1306"/>
    </row>
    <row r="1307" spans="2:10" x14ac:dyDescent="0.2">
      <c r="B1307" s="472" t="s">
        <v>3435</v>
      </c>
      <c r="C1307" s="472" t="s">
        <v>9</v>
      </c>
      <c r="D1307" s="472" t="s">
        <v>3418</v>
      </c>
      <c r="E1307" s="472" t="s">
        <v>3427</v>
      </c>
      <c r="F1307" s="472" t="s">
        <v>3436</v>
      </c>
      <c r="G1307" s="472" t="s">
        <v>3437</v>
      </c>
      <c r="H1307" s="473" t="s">
        <v>1218</v>
      </c>
      <c r="J1307"/>
    </row>
    <row r="1308" spans="2:10" x14ac:dyDescent="0.2">
      <c r="B1308" s="474" t="s">
        <v>3438</v>
      </c>
      <c r="C1308" s="474" t="s">
        <v>9</v>
      </c>
      <c r="D1308" s="474" t="s">
        <v>3418</v>
      </c>
      <c r="E1308" s="474" t="s">
        <v>2569</v>
      </c>
      <c r="F1308" s="474" t="s">
        <v>2569</v>
      </c>
      <c r="G1308" s="474"/>
      <c r="H1308" s="475" t="s">
        <v>1208</v>
      </c>
      <c r="J1308"/>
    </row>
    <row r="1309" spans="2:10" x14ac:dyDescent="0.2">
      <c r="B1309" s="472" t="s">
        <v>3439</v>
      </c>
      <c r="C1309" s="472" t="s">
        <v>9</v>
      </c>
      <c r="D1309" s="472" t="s">
        <v>3418</v>
      </c>
      <c r="E1309" s="472" t="s">
        <v>3440</v>
      </c>
      <c r="F1309" s="472" t="s">
        <v>3441</v>
      </c>
      <c r="G1309" s="472"/>
      <c r="H1309" s="473" t="s">
        <v>1218</v>
      </c>
      <c r="J1309"/>
    </row>
    <row r="1310" spans="2:10" x14ac:dyDescent="0.2">
      <c r="B1310" s="474" t="s">
        <v>3442</v>
      </c>
      <c r="C1310" s="474" t="s">
        <v>9</v>
      </c>
      <c r="D1310" s="474" t="s">
        <v>3418</v>
      </c>
      <c r="E1310" s="474" t="s">
        <v>3440</v>
      </c>
      <c r="F1310" s="474" t="s">
        <v>3443</v>
      </c>
      <c r="G1310" s="474"/>
      <c r="H1310" s="475" t="s">
        <v>1218</v>
      </c>
      <c r="J1310"/>
    </row>
    <row r="1311" spans="2:10" x14ac:dyDescent="0.2">
      <c r="B1311" s="472" t="s">
        <v>3444</v>
      </c>
      <c r="C1311" s="472" t="s">
        <v>9</v>
      </c>
      <c r="D1311" s="472" t="s">
        <v>3418</v>
      </c>
      <c r="E1311" s="472" t="s">
        <v>3440</v>
      </c>
      <c r="F1311" s="472" t="s">
        <v>3445</v>
      </c>
      <c r="G1311" s="472"/>
      <c r="H1311" s="473" t="s">
        <v>1218</v>
      </c>
      <c r="J1311"/>
    </row>
    <row r="1312" spans="2:10" x14ac:dyDescent="0.2">
      <c r="B1312" s="474" t="s">
        <v>3446</v>
      </c>
      <c r="C1312" s="474" t="s">
        <v>9</v>
      </c>
      <c r="D1312" s="474" t="s">
        <v>3418</v>
      </c>
      <c r="E1312" s="474" t="s">
        <v>3440</v>
      </c>
      <c r="F1312" s="474" t="s">
        <v>3447</v>
      </c>
      <c r="G1312" s="474"/>
      <c r="H1312" s="475" t="s">
        <v>1218</v>
      </c>
      <c r="J1312"/>
    </row>
    <row r="1313" spans="2:10" x14ac:dyDescent="0.2">
      <c r="B1313" s="472" t="s">
        <v>3448</v>
      </c>
      <c r="C1313" s="472" t="s">
        <v>9</v>
      </c>
      <c r="D1313" s="472" t="s">
        <v>3418</v>
      </c>
      <c r="E1313" s="472" t="s">
        <v>3440</v>
      </c>
      <c r="F1313" s="472" t="s">
        <v>3449</v>
      </c>
      <c r="G1313" s="472"/>
      <c r="H1313" s="473" t="s">
        <v>1218</v>
      </c>
      <c r="J1313"/>
    </row>
    <row r="1314" spans="2:10" x14ac:dyDescent="0.2">
      <c r="B1314" s="474" t="s">
        <v>3450</v>
      </c>
      <c r="C1314" s="474" t="s">
        <v>9</v>
      </c>
      <c r="D1314" s="474" t="s">
        <v>3418</v>
      </c>
      <c r="E1314" s="474" t="s">
        <v>3440</v>
      </c>
      <c r="F1314" s="474" t="s">
        <v>3451</v>
      </c>
      <c r="G1314" s="474"/>
      <c r="H1314" s="475" t="s">
        <v>1218</v>
      </c>
      <c r="J1314"/>
    </row>
    <row r="1315" spans="2:10" x14ac:dyDescent="0.2">
      <c r="B1315" s="472" t="s">
        <v>3452</v>
      </c>
      <c r="C1315" s="472" t="s">
        <v>9</v>
      </c>
      <c r="D1315" s="472" t="s">
        <v>3418</v>
      </c>
      <c r="E1315" s="472" t="s">
        <v>3440</v>
      </c>
      <c r="F1315" s="472" t="s">
        <v>3453</v>
      </c>
      <c r="G1315" s="472"/>
      <c r="H1315" s="473" t="s">
        <v>1218</v>
      </c>
      <c r="J1315"/>
    </row>
    <row r="1316" spans="2:10" x14ac:dyDescent="0.2">
      <c r="B1316" s="474" t="s">
        <v>3454</v>
      </c>
      <c r="C1316" s="474" t="s">
        <v>9</v>
      </c>
      <c r="D1316" s="474" t="s">
        <v>3418</v>
      </c>
      <c r="E1316" s="474" t="s">
        <v>3440</v>
      </c>
      <c r="F1316" s="474" t="s">
        <v>3455</v>
      </c>
      <c r="G1316" s="474"/>
      <c r="H1316" s="475" t="s">
        <v>1218</v>
      </c>
      <c r="J1316"/>
    </row>
    <row r="1317" spans="2:10" x14ac:dyDescent="0.2">
      <c r="B1317" s="472" t="s">
        <v>3456</v>
      </c>
      <c r="C1317" s="472" t="s">
        <v>9</v>
      </c>
      <c r="D1317" s="472" t="s">
        <v>3418</v>
      </c>
      <c r="E1317" s="472" t="s">
        <v>3440</v>
      </c>
      <c r="F1317" s="472" t="s">
        <v>3457</v>
      </c>
      <c r="G1317" s="472"/>
      <c r="H1317" s="473" t="s">
        <v>1218</v>
      </c>
      <c r="J1317"/>
    </row>
    <row r="1318" spans="2:10" x14ac:dyDescent="0.2">
      <c r="B1318" s="474" t="s">
        <v>3458</v>
      </c>
      <c r="C1318" s="474" t="s">
        <v>9</v>
      </c>
      <c r="D1318" s="474" t="s">
        <v>3418</v>
      </c>
      <c r="E1318" s="474" t="s">
        <v>3440</v>
      </c>
      <c r="F1318" s="474" t="s">
        <v>3459</v>
      </c>
      <c r="G1318" s="474"/>
      <c r="H1318" s="475" t="s">
        <v>1218</v>
      </c>
      <c r="J1318"/>
    </row>
    <row r="1319" spans="2:10" x14ac:dyDescent="0.2">
      <c r="B1319" s="472" t="s">
        <v>3460</v>
      </c>
      <c r="C1319" s="472" t="s">
        <v>9</v>
      </c>
      <c r="D1319" s="472" t="s">
        <v>3418</v>
      </c>
      <c r="E1319" s="472" t="s">
        <v>3461</v>
      </c>
      <c r="F1319" s="472" t="s">
        <v>3462</v>
      </c>
      <c r="G1319" s="472"/>
      <c r="H1319" s="473" t="s">
        <v>1208</v>
      </c>
      <c r="J1319"/>
    </row>
    <row r="1320" spans="2:10" x14ac:dyDescent="0.2">
      <c r="B1320" s="474" t="s">
        <v>3463</v>
      </c>
      <c r="C1320" s="474" t="s">
        <v>9</v>
      </c>
      <c r="D1320" s="474" t="s">
        <v>3418</v>
      </c>
      <c r="E1320" s="474" t="s">
        <v>3461</v>
      </c>
      <c r="F1320" s="474" t="s">
        <v>3464</v>
      </c>
      <c r="G1320" s="474"/>
      <c r="H1320" s="475" t="s">
        <v>1208</v>
      </c>
      <c r="J1320"/>
    </row>
    <row r="1321" spans="2:10" x14ac:dyDescent="0.2">
      <c r="B1321" s="472" t="s">
        <v>3465</v>
      </c>
      <c r="C1321" s="472" t="s">
        <v>9</v>
      </c>
      <c r="D1321" s="472" t="s">
        <v>3418</v>
      </c>
      <c r="E1321" s="472" t="s">
        <v>2327</v>
      </c>
      <c r="F1321" s="472" t="s">
        <v>2327</v>
      </c>
      <c r="G1321" s="472"/>
      <c r="H1321" s="473" t="s">
        <v>1208</v>
      </c>
      <c r="J1321"/>
    </row>
    <row r="1322" spans="2:10" x14ac:dyDescent="0.2">
      <c r="B1322" s="474" t="s">
        <v>3466</v>
      </c>
      <c r="C1322" s="474" t="s">
        <v>9</v>
      </c>
      <c r="D1322" s="474" t="s">
        <v>3418</v>
      </c>
      <c r="E1322" s="474" t="s">
        <v>2327</v>
      </c>
      <c r="F1322" s="474" t="s">
        <v>3467</v>
      </c>
      <c r="G1322" s="474"/>
      <c r="H1322" s="475" t="s">
        <v>1208</v>
      </c>
      <c r="J1322"/>
    </row>
    <row r="1323" spans="2:10" x14ac:dyDescent="0.2">
      <c r="B1323" s="472" t="s">
        <v>3468</v>
      </c>
      <c r="C1323" s="472" t="s">
        <v>9</v>
      </c>
      <c r="D1323" s="472" t="s">
        <v>3418</v>
      </c>
      <c r="E1323" s="472" t="s">
        <v>3469</v>
      </c>
      <c r="F1323" s="472" t="s">
        <v>3469</v>
      </c>
      <c r="G1323" s="472"/>
      <c r="H1323" s="473" t="s">
        <v>1208</v>
      </c>
      <c r="J1323"/>
    </row>
    <row r="1324" spans="2:10" x14ac:dyDescent="0.2">
      <c r="B1324" s="474" t="s">
        <v>3470</v>
      </c>
      <c r="C1324" s="474" t="s">
        <v>9</v>
      </c>
      <c r="D1324" s="474" t="s">
        <v>3418</v>
      </c>
      <c r="E1324" s="474" t="s">
        <v>3471</v>
      </c>
      <c r="F1324" s="474" t="s">
        <v>3471</v>
      </c>
      <c r="G1324" s="474"/>
      <c r="H1324" s="475" t="s">
        <v>1208</v>
      </c>
      <c r="J1324"/>
    </row>
    <row r="1325" spans="2:10" x14ac:dyDescent="0.2">
      <c r="B1325" s="472" t="s">
        <v>3472</v>
      </c>
      <c r="C1325" s="472" t="s">
        <v>9</v>
      </c>
      <c r="D1325" s="472" t="s">
        <v>3473</v>
      </c>
      <c r="E1325" s="472" t="s">
        <v>3474</v>
      </c>
      <c r="F1325" s="472" t="s">
        <v>3475</v>
      </c>
      <c r="G1325" s="472"/>
      <c r="H1325" s="473" t="s">
        <v>1218</v>
      </c>
      <c r="J1325"/>
    </row>
    <row r="1326" spans="2:10" x14ac:dyDescent="0.2">
      <c r="B1326" s="474" t="s">
        <v>3476</v>
      </c>
      <c r="C1326" s="474" t="s">
        <v>9</v>
      </c>
      <c r="D1326" s="474" t="s">
        <v>3473</v>
      </c>
      <c r="E1326" s="474" t="s">
        <v>3474</v>
      </c>
      <c r="F1326" s="474" t="s">
        <v>3477</v>
      </c>
      <c r="G1326" s="474"/>
      <c r="H1326" s="475" t="s">
        <v>1218</v>
      </c>
      <c r="J1326"/>
    </row>
    <row r="1327" spans="2:10" x14ac:dyDescent="0.2">
      <c r="B1327" s="472" t="s">
        <v>3478</v>
      </c>
      <c r="C1327" s="472" t="s">
        <v>9</v>
      </c>
      <c r="D1327" s="472" t="s">
        <v>3473</v>
      </c>
      <c r="E1327" s="472" t="s">
        <v>3474</v>
      </c>
      <c r="F1327" s="472" t="s">
        <v>3479</v>
      </c>
      <c r="G1327" s="472"/>
      <c r="H1327" s="473" t="s">
        <v>1218</v>
      </c>
      <c r="J1327"/>
    </row>
    <row r="1328" spans="2:10" x14ac:dyDescent="0.2">
      <c r="B1328" s="474" t="s">
        <v>3480</v>
      </c>
      <c r="C1328" s="474" t="s">
        <v>9</v>
      </c>
      <c r="D1328" s="474" t="s">
        <v>3473</v>
      </c>
      <c r="E1328" s="474" t="s">
        <v>3474</v>
      </c>
      <c r="F1328" s="474" t="s">
        <v>3481</v>
      </c>
      <c r="G1328" s="474"/>
      <c r="H1328" s="475" t="s">
        <v>1208</v>
      </c>
      <c r="J1328"/>
    </row>
    <row r="1329" spans="2:10" ht="30" x14ac:dyDescent="0.2">
      <c r="B1329" s="472" t="s">
        <v>3482</v>
      </c>
      <c r="C1329" s="472" t="s">
        <v>9</v>
      </c>
      <c r="D1329" s="472" t="s">
        <v>3473</v>
      </c>
      <c r="E1329" s="472" t="s">
        <v>3483</v>
      </c>
      <c r="F1329" s="472" t="s">
        <v>3484</v>
      </c>
      <c r="G1329" s="472"/>
      <c r="H1329" s="473" t="s">
        <v>391</v>
      </c>
      <c r="J1329"/>
    </row>
    <row r="1330" spans="2:10" ht="30" x14ac:dyDescent="0.2">
      <c r="B1330" s="474" t="s">
        <v>3485</v>
      </c>
      <c r="C1330" s="474" t="s">
        <v>9</v>
      </c>
      <c r="D1330" s="474" t="s">
        <v>3473</v>
      </c>
      <c r="E1330" s="474" t="s">
        <v>3483</v>
      </c>
      <c r="F1330" s="474" t="s">
        <v>3486</v>
      </c>
      <c r="G1330" s="474"/>
      <c r="H1330" s="475" t="s">
        <v>391</v>
      </c>
      <c r="J1330"/>
    </row>
    <row r="1331" spans="2:10" x14ac:dyDescent="0.2">
      <c r="B1331" s="472" t="s">
        <v>3487</v>
      </c>
      <c r="C1331" s="472" t="s">
        <v>9</v>
      </c>
      <c r="D1331" s="472" t="s">
        <v>3473</v>
      </c>
      <c r="E1331" s="472" t="s">
        <v>3422</v>
      </c>
      <c r="F1331" s="472" t="s">
        <v>3488</v>
      </c>
      <c r="G1331" s="472"/>
      <c r="H1331" s="473" t="s">
        <v>1218</v>
      </c>
      <c r="J1331"/>
    </row>
    <row r="1332" spans="2:10" x14ac:dyDescent="0.2">
      <c r="B1332" s="474" t="s">
        <v>3489</v>
      </c>
      <c r="C1332" s="474" t="s">
        <v>9</v>
      </c>
      <c r="D1332" s="474" t="s">
        <v>3473</v>
      </c>
      <c r="E1332" s="474" t="s">
        <v>3422</v>
      </c>
      <c r="F1332" s="474" t="s">
        <v>3490</v>
      </c>
      <c r="G1332" s="474"/>
      <c r="H1332" s="475" t="s">
        <v>1218</v>
      </c>
      <c r="J1332"/>
    </row>
    <row r="1333" spans="2:10" x14ac:dyDescent="0.2">
      <c r="B1333" s="472" t="s">
        <v>3491</v>
      </c>
      <c r="C1333" s="472" t="s">
        <v>9</v>
      </c>
      <c r="D1333" s="472" t="s">
        <v>3473</v>
      </c>
      <c r="E1333" s="472" t="s">
        <v>3422</v>
      </c>
      <c r="F1333" s="472" t="s">
        <v>3425</v>
      </c>
      <c r="G1333" s="472"/>
      <c r="H1333" s="473" t="s">
        <v>1218</v>
      </c>
      <c r="J1333"/>
    </row>
    <row r="1334" spans="2:10" x14ac:dyDescent="0.2">
      <c r="B1334" s="474" t="s">
        <v>3492</v>
      </c>
      <c r="C1334" s="474" t="s">
        <v>9</v>
      </c>
      <c r="D1334" s="474" t="s">
        <v>3473</v>
      </c>
      <c r="E1334" s="474" t="s">
        <v>3427</v>
      </c>
      <c r="F1334" s="474" t="s">
        <v>3428</v>
      </c>
      <c r="G1334" s="474"/>
      <c r="H1334" s="475" t="s">
        <v>1218</v>
      </c>
      <c r="J1334"/>
    </row>
    <row r="1335" spans="2:10" x14ac:dyDescent="0.2">
      <c r="B1335" s="472" t="s">
        <v>3493</v>
      </c>
      <c r="C1335" s="472" t="s">
        <v>9</v>
      </c>
      <c r="D1335" s="472" t="s">
        <v>3473</v>
      </c>
      <c r="E1335" s="472" t="s">
        <v>3427</v>
      </c>
      <c r="F1335" s="472" t="s">
        <v>3430</v>
      </c>
      <c r="G1335" s="472" t="s">
        <v>3431</v>
      </c>
      <c r="H1335" s="473" t="s">
        <v>1218</v>
      </c>
      <c r="J1335"/>
    </row>
    <row r="1336" spans="2:10" x14ac:dyDescent="0.2">
      <c r="B1336" s="474" t="s">
        <v>3494</v>
      </c>
      <c r="C1336" s="474" t="s">
        <v>9</v>
      </c>
      <c r="D1336" s="474" t="s">
        <v>3473</v>
      </c>
      <c r="E1336" s="474" t="s">
        <v>3427</v>
      </c>
      <c r="F1336" s="474" t="s">
        <v>3433</v>
      </c>
      <c r="G1336" s="474" t="s">
        <v>3434</v>
      </c>
      <c r="H1336" s="475" t="s">
        <v>1218</v>
      </c>
      <c r="J1336"/>
    </row>
    <row r="1337" spans="2:10" x14ac:dyDescent="0.2">
      <c r="B1337" s="472" t="s">
        <v>3495</v>
      </c>
      <c r="C1337" s="472" t="s">
        <v>9</v>
      </c>
      <c r="D1337" s="472" t="s">
        <v>3473</v>
      </c>
      <c r="E1337" s="472" t="s">
        <v>3427</v>
      </c>
      <c r="F1337" s="472" t="s">
        <v>3496</v>
      </c>
      <c r="G1337" s="472" t="s">
        <v>3497</v>
      </c>
      <c r="H1337" s="473" t="s">
        <v>1218</v>
      </c>
      <c r="J1337"/>
    </row>
    <row r="1338" spans="2:10" x14ac:dyDescent="0.2">
      <c r="B1338" s="474" t="s">
        <v>3498</v>
      </c>
      <c r="C1338" s="474" t="s">
        <v>9</v>
      </c>
      <c r="D1338" s="474" t="s">
        <v>3473</v>
      </c>
      <c r="E1338" s="474" t="s">
        <v>3427</v>
      </c>
      <c r="F1338" s="474" t="s">
        <v>3499</v>
      </c>
      <c r="G1338" s="474" t="s">
        <v>3500</v>
      </c>
      <c r="H1338" s="475" t="s">
        <v>1218</v>
      </c>
      <c r="J1338"/>
    </row>
    <row r="1339" spans="2:10" x14ac:dyDescent="0.2">
      <c r="B1339" s="472" t="s">
        <v>3501</v>
      </c>
      <c r="C1339" s="472" t="s">
        <v>9</v>
      </c>
      <c r="D1339" s="472" t="s">
        <v>3473</v>
      </c>
      <c r="E1339" s="472" t="s">
        <v>2569</v>
      </c>
      <c r="F1339" s="472" t="s">
        <v>2569</v>
      </c>
      <c r="G1339" s="472"/>
      <c r="H1339" s="473" t="s">
        <v>1208</v>
      </c>
      <c r="J1339"/>
    </row>
    <row r="1340" spans="2:10" x14ac:dyDescent="0.2">
      <c r="B1340" s="474" t="s">
        <v>3502</v>
      </c>
      <c r="C1340" s="474" t="s">
        <v>9</v>
      </c>
      <c r="D1340" s="474" t="s">
        <v>3473</v>
      </c>
      <c r="E1340" s="474" t="s">
        <v>2569</v>
      </c>
      <c r="F1340" s="474" t="s">
        <v>3503</v>
      </c>
      <c r="G1340" s="474"/>
      <c r="H1340" s="475" t="s">
        <v>1208</v>
      </c>
      <c r="J1340"/>
    </row>
    <row r="1341" spans="2:10" x14ac:dyDescent="0.2">
      <c r="B1341" s="472" t="s">
        <v>3504</v>
      </c>
      <c r="C1341" s="472" t="s">
        <v>9</v>
      </c>
      <c r="D1341" s="472" t="s">
        <v>3473</v>
      </c>
      <c r="E1341" s="472" t="s">
        <v>3505</v>
      </c>
      <c r="F1341" s="472" t="s">
        <v>3506</v>
      </c>
      <c r="G1341" s="472"/>
      <c r="H1341" s="473" t="s">
        <v>1218</v>
      </c>
      <c r="J1341"/>
    </row>
    <row r="1342" spans="2:10" x14ac:dyDescent="0.2">
      <c r="B1342" s="474" t="s">
        <v>3507</v>
      </c>
      <c r="C1342" s="474" t="s">
        <v>9</v>
      </c>
      <c r="D1342" s="474" t="s">
        <v>3473</v>
      </c>
      <c r="E1342" s="474" t="s">
        <v>3505</v>
      </c>
      <c r="F1342" s="474" t="s">
        <v>3508</v>
      </c>
      <c r="G1342" s="474"/>
      <c r="H1342" s="475" t="s">
        <v>1218</v>
      </c>
      <c r="J1342"/>
    </row>
    <row r="1343" spans="2:10" x14ac:dyDescent="0.2">
      <c r="B1343" s="472" t="s">
        <v>3509</v>
      </c>
      <c r="C1343" s="472" t="s">
        <v>9</v>
      </c>
      <c r="D1343" s="472" t="s">
        <v>3473</v>
      </c>
      <c r="E1343" s="472" t="s">
        <v>3505</v>
      </c>
      <c r="F1343" s="472" t="s">
        <v>3510</v>
      </c>
      <c r="G1343" s="472"/>
      <c r="H1343" s="473" t="s">
        <v>1218</v>
      </c>
      <c r="J1343"/>
    </row>
    <row r="1344" spans="2:10" x14ac:dyDescent="0.2">
      <c r="B1344" s="474" t="s">
        <v>3511</v>
      </c>
      <c r="C1344" s="474" t="s">
        <v>9</v>
      </c>
      <c r="D1344" s="474" t="s">
        <v>3473</v>
      </c>
      <c r="E1344" s="474" t="s">
        <v>3505</v>
      </c>
      <c r="F1344" s="474" t="s">
        <v>3512</v>
      </c>
      <c r="G1344" s="474"/>
      <c r="H1344" s="475" t="s">
        <v>1218</v>
      </c>
      <c r="J1344"/>
    </row>
    <row r="1345" spans="2:10" x14ac:dyDescent="0.2">
      <c r="B1345" s="472" t="s">
        <v>3513</v>
      </c>
      <c r="C1345" s="472" t="s">
        <v>9</v>
      </c>
      <c r="D1345" s="472" t="s">
        <v>3473</v>
      </c>
      <c r="E1345" s="472" t="s">
        <v>3505</v>
      </c>
      <c r="F1345" s="472" t="s">
        <v>3514</v>
      </c>
      <c r="G1345" s="472"/>
      <c r="H1345" s="473" t="s">
        <v>1218</v>
      </c>
      <c r="J1345"/>
    </row>
    <row r="1346" spans="2:10" x14ac:dyDescent="0.2">
      <c r="B1346" s="474" t="s">
        <v>3515</v>
      </c>
      <c r="C1346" s="474" t="s">
        <v>9</v>
      </c>
      <c r="D1346" s="474" t="s">
        <v>3473</v>
      </c>
      <c r="E1346" s="474" t="s">
        <v>3505</v>
      </c>
      <c r="F1346" s="474" t="s">
        <v>3516</v>
      </c>
      <c r="G1346" s="474"/>
      <c r="H1346" s="475" t="s">
        <v>1218</v>
      </c>
      <c r="J1346"/>
    </row>
    <row r="1347" spans="2:10" x14ac:dyDescent="0.2">
      <c r="B1347" s="472" t="s">
        <v>3517</v>
      </c>
      <c r="C1347" s="472" t="s">
        <v>9</v>
      </c>
      <c r="D1347" s="472" t="s">
        <v>3473</v>
      </c>
      <c r="E1347" s="472" t="s">
        <v>3518</v>
      </c>
      <c r="F1347" s="472" t="s">
        <v>3506</v>
      </c>
      <c r="G1347" s="472"/>
      <c r="H1347" s="473" t="s">
        <v>1218</v>
      </c>
      <c r="J1347"/>
    </row>
    <row r="1348" spans="2:10" x14ac:dyDescent="0.2">
      <c r="B1348" s="474" t="s">
        <v>3519</v>
      </c>
      <c r="C1348" s="474" t="s">
        <v>9</v>
      </c>
      <c r="D1348" s="474" t="s">
        <v>3473</v>
      </c>
      <c r="E1348" s="474" t="s">
        <v>3518</v>
      </c>
      <c r="F1348" s="474" t="s">
        <v>3508</v>
      </c>
      <c r="G1348" s="474"/>
      <c r="H1348" s="475" t="s">
        <v>1218</v>
      </c>
      <c r="J1348"/>
    </row>
    <row r="1349" spans="2:10" x14ac:dyDescent="0.2">
      <c r="B1349" s="472" t="s">
        <v>3520</v>
      </c>
      <c r="C1349" s="472" t="s">
        <v>9</v>
      </c>
      <c r="D1349" s="472" t="s">
        <v>3473</v>
      </c>
      <c r="E1349" s="472" t="s">
        <v>3518</v>
      </c>
      <c r="F1349" s="472" t="s">
        <v>3510</v>
      </c>
      <c r="G1349" s="472"/>
      <c r="H1349" s="473" t="s">
        <v>1218</v>
      </c>
      <c r="J1349"/>
    </row>
    <row r="1350" spans="2:10" x14ac:dyDescent="0.2">
      <c r="B1350" s="474" t="s">
        <v>3521</v>
      </c>
      <c r="C1350" s="474" t="s">
        <v>9</v>
      </c>
      <c r="D1350" s="474" t="s">
        <v>3473</v>
      </c>
      <c r="E1350" s="474" t="s">
        <v>3518</v>
      </c>
      <c r="F1350" s="474" t="s">
        <v>3512</v>
      </c>
      <c r="G1350" s="474"/>
      <c r="H1350" s="475" t="s">
        <v>1218</v>
      </c>
      <c r="J1350"/>
    </row>
    <row r="1351" spans="2:10" x14ac:dyDescent="0.2">
      <c r="B1351" s="472" t="s">
        <v>3522</v>
      </c>
      <c r="C1351" s="472" t="s">
        <v>9</v>
      </c>
      <c r="D1351" s="472" t="s">
        <v>3473</v>
      </c>
      <c r="E1351" s="472" t="s">
        <v>3518</v>
      </c>
      <c r="F1351" s="472" t="s">
        <v>3514</v>
      </c>
      <c r="G1351" s="472"/>
      <c r="H1351" s="473" t="s">
        <v>1218</v>
      </c>
      <c r="J1351"/>
    </row>
    <row r="1352" spans="2:10" x14ac:dyDescent="0.2">
      <c r="B1352" s="474" t="s">
        <v>3523</v>
      </c>
      <c r="C1352" s="474" t="s">
        <v>9</v>
      </c>
      <c r="D1352" s="474" t="s">
        <v>3473</v>
      </c>
      <c r="E1352" s="474" t="s">
        <v>3518</v>
      </c>
      <c r="F1352" s="474" t="s">
        <v>3516</v>
      </c>
      <c r="G1352" s="474"/>
      <c r="H1352" s="475" t="s">
        <v>1218</v>
      </c>
      <c r="J1352"/>
    </row>
    <row r="1353" spans="2:10" x14ac:dyDescent="0.2">
      <c r="B1353" s="472" t="s">
        <v>3524</v>
      </c>
      <c r="C1353" s="472" t="s">
        <v>9</v>
      </c>
      <c r="D1353" s="472" t="s">
        <v>3473</v>
      </c>
      <c r="E1353" s="472" t="s">
        <v>3525</v>
      </c>
      <c r="F1353" s="472" t="s">
        <v>3526</v>
      </c>
      <c r="G1353" s="472"/>
      <c r="H1353" s="473" t="s">
        <v>1218</v>
      </c>
      <c r="J1353"/>
    </row>
    <row r="1354" spans="2:10" x14ac:dyDescent="0.2">
      <c r="B1354" s="474" t="s">
        <v>3527</v>
      </c>
      <c r="C1354" s="474" t="s">
        <v>9</v>
      </c>
      <c r="D1354" s="474" t="s">
        <v>3473</v>
      </c>
      <c r="E1354" s="474" t="s">
        <v>3525</v>
      </c>
      <c r="F1354" s="474" t="s">
        <v>3528</v>
      </c>
      <c r="G1354" s="474"/>
      <c r="H1354" s="475" t="s">
        <v>1218</v>
      </c>
      <c r="J1354"/>
    </row>
    <row r="1355" spans="2:10" x14ac:dyDescent="0.2">
      <c r="B1355" s="472" t="s">
        <v>3529</v>
      </c>
      <c r="C1355" s="472" t="s">
        <v>9</v>
      </c>
      <c r="D1355" s="472" t="s">
        <v>3473</v>
      </c>
      <c r="E1355" s="472" t="s">
        <v>3525</v>
      </c>
      <c r="F1355" s="472" t="s">
        <v>3530</v>
      </c>
      <c r="G1355" s="472"/>
      <c r="H1355" s="473" t="s">
        <v>1218</v>
      </c>
      <c r="J1355"/>
    </row>
    <row r="1356" spans="2:10" x14ac:dyDescent="0.2">
      <c r="B1356" s="474" t="s">
        <v>3531</v>
      </c>
      <c r="C1356" s="474" t="s">
        <v>9</v>
      </c>
      <c r="D1356" s="474" t="s">
        <v>3473</v>
      </c>
      <c r="E1356" s="474" t="s">
        <v>3525</v>
      </c>
      <c r="F1356" s="474" t="s">
        <v>3532</v>
      </c>
      <c r="G1356" s="474"/>
      <c r="H1356" s="475" t="s">
        <v>1218</v>
      </c>
      <c r="J1356"/>
    </row>
    <row r="1357" spans="2:10" x14ac:dyDescent="0.2">
      <c r="B1357" s="472" t="s">
        <v>3533</v>
      </c>
      <c r="C1357" s="472" t="s">
        <v>9</v>
      </c>
      <c r="D1357" s="472" t="s">
        <v>3473</v>
      </c>
      <c r="E1357" s="472" t="s">
        <v>3525</v>
      </c>
      <c r="F1357" s="472" t="s">
        <v>3534</v>
      </c>
      <c r="G1357" s="472"/>
      <c r="H1357" s="473" t="s">
        <v>1218</v>
      </c>
      <c r="J1357"/>
    </row>
    <row r="1358" spans="2:10" x14ac:dyDescent="0.2">
      <c r="B1358" s="474" t="s">
        <v>3535</v>
      </c>
      <c r="C1358" s="474" t="s">
        <v>9</v>
      </c>
      <c r="D1358" s="474" t="s">
        <v>3473</v>
      </c>
      <c r="E1358" s="474" t="s">
        <v>3525</v>
      </c>
      <c r="F1358" s="474" t="s">
        <v>3536</v>
      </c>
      <c r="G1358" s="474"/>
      <c r="H1358" s="475" t="s">
        <v>1218</v>
      </c>
      <c r="J1358"/>
    </row>
    <row r="1359" spans="2:10" x14ac:dyDescent="0.2">
      <c r="B1359" s="472" t="s">
        <v>3537</v>
      </c>
      <c r="C1359" s="472" t="s">
        <v>9</v>
      </c>
      <c r="D1359" s="472" t="s">
        <v>3473</v>
      </c>
      <c r="E1359" s="472" t="s">
        <v>3525</v>
      </c>
      <c r="F1359" s="472" t="s">
        <v>3538</v>
      </c>
      <c r="G1359" s="472"/>
      <c r="H1359" s="473" t="s">
        <v>1218</v>
      </c>
      <c r="J1359"/>
    </row>
    <row r="1360" spans="2:10" x14ac:dyDescent="0.2">
      <c r="B1360" s="474" t="s">
        <v>3539</v>
      </c>
      <c r="C1360" s="474" t="s">
        <v>9</v>
      </c>
      <c r="D1360" s="474" t="s">
        <v>3473</v>
      </c>
      <c r="E1360" s="474" t="s">
        <v>3525</v>
      </c>
      <c r="F1360" s="474" t="s">
        <v>3540</v>
      </c>
      <c r="G1360" s="474"/>
      <c r="H1360" s="475" t="s">
        <v>1218</v>
      </c>
      <c r="J1360"/>
    </row>
    <row r="1361" spans="2:10" ht="30" x14ac:dyDescent="0.2">
      <c r="B1361" s="472" t="s">
        <v>3541</v>
      </c>
      <c r="C1361" s="472" t="s">
        <v>9</v>
      </c>
      <c r="D1361" s="472" t="s">
        <v>3473</v>
      </c>
      <c r="E1361" s="472" t="s">
        <v>3542</v>
      </c>
      <c r="F1361" s="472" t="s">
        <v>3526</v>
      </c>
      <c r="G1361" s="472"/>
      <c r="H1361" s="473" t="s">
        <v>1218</v>
      </c>
      <c r="J1361"/>
    </row>
    <row r="1362" spans="2:10" ht="30" x14ac:dyDescent="0.2">
      <c r="B1362" s="474" t="s">
        <v>3543</v>
      </c>
      <c r="C1362" s="474" t="s">
        <v>9</v>
      </c>
      <c r="D1362" s="474" t="s">
        <v>3473</v>
      </c>
      <c r="E1362" s="474" t="s">
        <v>3542</v>
      </c>
      <c r="F1362" s="474" t="s">
        <v>3528</v>
      </c>
      <c r="G1362" s="474"/>
      <c r="H1362" s="475" t="s">
        <v>1218</v>
      </c>
      <c r="J1362"/>
    </row>
    <row r="1363" spans="2:10" ht="30" x14ac:dyDescent="0.2">
      <c r="B1363" s="472" t="s">
        <v>3544</v>
      </c>
      <c r="C1363" s="472" t="s">
        <v>9</v>
      </c>
      <c r="D1363" s="472" t="s">
        <v>3473</v>
      </c>
      <c r="E1363" s="472" t="s">
        <v>3542</v>
      </c>
      <c r="F1363" s="472" t="s">
        <v>3530</v>
      </c>
      <c r="G1363" s="472"/>
      <c r="H1363" s="473" t="s">
        <v>1218</v>
      </c>
      <c r="J1363"/>
    </row>
    <row r="1364" spans="2:10" ht="30" x14ac:dyDescent="0.2">
      <c r="B1364" s="474" t="s">
        <v>3545</v>
      </c>
      <c r="C1364" s="474" t="s">
        <v>9</v>
      </c>
      <c r="D1364" s="474" t="s">
        <v>3473</v>
      </c>
      <c r="E1364" s="474" t="s">
        <v>3542</v>
      </c>
      <c r="F1364" s="474" t="s">
        <v>3532</v>
      </c>
      <c r="G1364" s="474"/>
      <c r="H1364" s="475" t="s">
        <v>1218</v>
      </c>
      <c r="J1364"/>
    </row>
    <row r="1365" spans="2:10" ht="30" x14ac:dyDescent="0.2">
      <c r="B1365" s="472" t="s">
        <v>3546</v>
      </c>
      <c r="C1365" s="472" t="s">
        <v>9</v>
      </c>
      <c r="D1365" s="472" t="s">
        <v>3473</v>
      </c>
      <c r="E1365" s="472" t="s">
        <v>3542</v>
      </c>
      <c r="F1365" s="472" t="s">
        <v>3534</v>
      </c>
      <c r="G1365" s="472"/>
      <c r="H1365" s="473" t="s">
        <v>1218</v>
      </c>
      <c r="J1365"/>
    </row>
    <row r="1366" spans="2:10" ht="30" x14ac:dyDescent="0.2">
      <c r="B1366" s="474" t="s">
        <v>3547</v>
      </c>
      <c r="C1366" s="474" t="s">
        <v>9</v>
      </c>
      <c r="D1366" s="474" t="s">
        <v>3473</v>
      </c>
      <c r="E1366" s="474" t="s">
        <v>3542</v>
      </c>
      <c r="F1366" s="474" t="s">
        <v>3536</v>
      </c>
      <c r="G1366" s="474"/>
      <c r="H1366" s="475" t="s">
        <v>1218</v>
      </c>
      <c r="J1366"/>
    </row>
    <row r="1367" spans="2:10" ht="30" x14ac:dyDescent="0.2">
      <c r="B1367" s="472" t="s">
        <v>3548</v>
      </c>
      <c r="C1367" s="472" t="s">
        <v>9</v>
      </c>
      <c r="D1367" s="472" t="s">
        <v>3473</v>
      </c>
      <c r="E1367" s="472" t="s">
        <v>3542</v>
      </c>
      <c r="F1367" s="472" t="s">
        <v>3538</v>
      </c>
      <c r="G1367" s="472"/>
      <c r="H1367" s="473" t="s">
        <v>1218</v>
      </c>
      <c r="J1367"/>
    </row>
    <row r="1368" spans="2:10" ht="30" x14ac:dyDescent="0.2">
      <c r="B1368" s="474" t="s">
        <v>3549</v>
      </c>
      <c r="C1368" s="474" t="s">
        <v>9</v>
      </c>
      <c r="D1368" s="474" t="s">
        <v>3473</v>
      </c>
      <c r="E1368" s="474" t="s">
        <v>3542</v>
      </c>
      <c r="F1368" s="474" t="s">
        <v>3540</v>
      </c>
      <c r="G1368" s="474"/>
      <c r="H1368" s="475" t="s">
        <v>1218</v>
      </c>
      <c r="J1368"/>
    </row>
    <row r="1369" spans="2:10" x14ac:dyDescent="0.2">
      <c r="B1369" s="472" t="s">
        <v>3550</v>
      </c>
      <c r="C1369" s="472" t="s">
        <v>9</v>
      </c>
      <c r="D1369" s="472" t="s">
        <v>3473</v>
      </c>
      <c r="E1369" s="472" t="s">
        <v>3461</v>
      </c>
      <c r="F1369" s="472" t="s">
        <v>3551</v>
      </c>
      <c r="G1369" s="472"/>
      <c r="H1369" s="473" t="s">
        <v>1208</v>
      </c>
      <c r="J1369"/>
    </row>
    <row r="1370" spans="2:10" x14ac:dyDescent="0.2">
      <c r="B1370" s="474" t="s">
        <v>3552</v>
      </c>
      <c r="C1370" s="474" t="s">
        <v>9</v>
      </c>
      <c r="D1370" s="474" t="s">
        <v>3473</v>
      </c>
      <c r="E1370" s="474" t="s">
        <v>3461</v>
      </c>
      <c r="F1370" s="474" t="s">
        <v>3464</v>
      </c>
      <c r="G1370" s="474"/>
      <c r="H1370" s="475" t="s">
        <v>1208</v>
      </c>
      <c r="J1370"/>
    </row>
    <row r="1371" spans="2:10" x14ac:dyDescent="0.2">
      <c r="B1371" s="472" t="s">
        <v>3553</v>
      </c>
      <c r="C1371" s="472" t="s">
        <v>9</v>
      </c>
      <c r="D1371" s="472" t="s">
        <v>3473</v>
      </c>
      <c r="E1371" s="472" t="s">
        <v>3554</v>
      </c>
      <c r="F1371" s="472" t="s">
        <v>3555</v>
      </c>
      <c r="G1371" s="472"/>
      <c r="H1371" s="473" t="s">
        <v>1208</v>
      </c>
      <c r="J1371"/>
    </row>
    <row r="1372" spans="2:10" x14ac:dyDescent="0.2">
      <c r="B1372" s="474" t="s">
        <v>3556</v>
      </c>
      <c r="C1372" s="474" t="s">
        <v>9</v>
      </c>
      <c r="D1372" s="474" t="s">
        <v>3473</v>
      </c>
      <c r="E1372" s="474" t="s">
        <v>3554</v>
      </c>
      <c r="F1372" s="474" t="s">
        <v>3557</v>
      </c>
      <c r="G1372" s="474"/>
      <c r="H1372" s="475" t="s">
        <v>1208</v>
      </c>
      <c r="J1372"/>
    </row>
    <row r="1373" spans="2:10" ht="30" x14ac:dyDescent="0.2">
      <c r="B1373" s="472" t="s">
        <v>3558</v>
      </c>
      <c r="C1373" s="472" t="s">
        <v>9</v>
      </c>
      <c r="D1373" s="472" t="s">
        <v>3473</v>
      </c>
      <c r="E1373" s="472" t="s">
        <v>3554</v>
      </c>
      <c r="F1373" s="472" t="s">
        <v>3559</v>
      </c>
      <c r="G1373" s="472"/>
      <c r="H1373" s="473" t="s">
        <v>1208</v>
      </c>
      <c r="J1373"/>
    </row>
    <row r="1374" spans="2:10" x14ac:dyDescent="0.2">
      <c r="B1374" s="474" t="s">
        <v>3560</v>
      </c>
      <c r="C1374" s="474" t="s">
        <v>9</v>
      </c>
      <c r="D1374" s="474" t="s">
        <v>3473</v>
      </c>
      <c r="E1374" s="474" t="s">
        <v>3554</v>
      </c>
      <c r="F1374" s="474" t="s">
        <v>3561</v>
      </c>
      <c r="G1374" s="474"/>
      <c r="H1374" s="475" t="s">
        <v>391</v>
      </c>
      <c r="J1374"/>
    </row>
    <row r="1375" spans="2:10" x14ac:dyDescent="0.2">
      <c r="B1375" s="472" t="s">
        <v>3562</v>
      </c>
      <c r="C1375" s="472" t="s">
        <v>9</v>
      </c>
      <c r="D1375" s="472" t="s">
        <v>3473</v>
      </c>
      <c r="E1375" s="472" t="s">
        <v>3554</v>
      </c>
      <c r="F1375" s="472" t="s">
        <v>3563</v>
      </c>
      <c r="G1375" s="472"/>
      <c r="H1375" s="473" t="s">
        <v>1208</v>
      </c>
      <c r="J1375"/>
    </row>
    <row r="1376" spans="2:10" x14ac:dyDescent="0.2">
      <c r="B1376" s="474" t="s">
        <v>3564</v>
      </c>
      <c r="C1376" s="474" t="s">
        <v>9</v>
      </c>
      <c r="D1376" s="474" t="s">
        <v>3473</v>
      </c>
      <c r="E1376" s="474" t="s">
        <v>3554</v>
      </c>
      <c r="F1376" s="474" t="s">
        <v>3565</v>
      </c>
      <c r="G1376" s="474"/>
      <c r="H1376" s="475" t="s">
        <v>1208</v>
      </c>
      <c r="J1376"/>
    </row>
    <row r="1377" spans="2:10" x14ac:dyDescent="0.2">
      <c r="B1377" s="472" t="s">
        <v>3566</v>
      </c>
      <c r="C1377" s="472" t="s">
        <v>9</v>
      </c>
      <c r="D1377" s="472" t="s">
        <v>3473</v>
      </c>
      <c r="E1377" s="472" t="s">
        <v>3554</v>
      </c>
      <c r="F1377" s="472" t="s">
        <v>3567</v>
      </c>
      <c r="G1377" s="472"/>
      <c r="H1377" s="473" t="s">
        <v>391</v>
      </c>
      <c r="J1377"/>
    </row>
    <row r="1378" spans="2:10" ht="30" x14ac:dyDescent="0.2">
      <c r="B1378" s="474" t="s">
        <v>3568</v>
      </c>
      <c r="C1378" s="474" t="s">
        <v>9</v>
      </c>
      <c r="D1378" s="474" t="s">
        <v>3473</v>
      </c>
      <c r="E1378" s="474" t="s">
        <v>3569</v>
      </c>
      <c r="F1378" s="474" t="s">
        <v>3555</v>
      </c>
      <c r="G1378" s="474"/>
      <c r="H1378" s="475" t="s">
        <v>1208</v>
      </c>
      <c r="J1378"/>
    </row>
    <row r="1379" spans="2:10" ht="30" x14ac:dyDescent="0.2">
      <c r="B1379" s="472" t="s">
        <v>3570</v>
      </c>
      <c r="C1379" s="472" t="s">
        <v>9</v>
      </c>
      <c r="D1379" s="472" t="s">
        <v>3473</v>
      </c>
      <c r="E1379" s="472" t="s">
        <v>3569</v>
      </c>
      <c r="F1379" s="472" t="s">
        <v>3557</v>
      </c>
      <c r="G1379" s="472"/>
      <c r="H1379" s="473" t="s">
        <v>1208</v>
      </c>
      <c r="J1379"/>
    </row>
    <row r="1380" spans="2:10" ht="30" x14ac:dyDescent="0.2">
      <c r="B1380" s="474" t="s">
        <v>3571</v>
      </c>
      <c r="C1380" s="474" t="s">
        <v>9</v>
      </c>
      <c r="D1380" s="474" t="s">
        <v>3473</v>
      </c>
      <c r="E1380" s="474" t="s">
        <v>3569</v>
      </c>
      <c r="F1380" s="474" t="s">
        <v>3572</v>
      </c>
      <c r="G1380" s="474"/>
      <c r="H1380" s="475" t="s">
        <v>1208</v>
      </c>
      <c r="J1380"/>
    </row>
    <row r="1381" spans="2:10" ht="30" x14ac:dyDescent="0.2">
      <c r="B1381" s="472" t="s">
        <v>3573</v>
      </c>
      <c r="C1381" s="472" t="s">
        <v>9</v>
      </c>
      <c r="D1381" s="472" t="s">
        <v>3473</v>
      </c>
      <c r="E1381" s="472" t="s">
        <v>3569</v>
      </c>
      <c r="F1381" s="472" t="s">
        <v>3561</v>
      </c>
      <c r="G1381" s="472"/>
      <c r="H1381" s="473" t="s">
        <v>391</v>
      </c>
      <c r="J1381"/>
    </row>
    <row r="1382" spans="2:10" ht="30" x14ac:dyDescent="0.2">
      <c r="B1382" s="474" t="s">
        <v>3574</v>
      </c>
      <c r="C1382" s="474" t="s">
        <v>9</v>
      </c>
      <c r="D1382" s="474" t="s">
        <v>3473</v>
      </c>
      <c r="E1382" s="474" t="s">
        <v>3569</v>
      </c>
      <c r="F1382" s="474" t="s">
        <v>3563</v>
      </c>
      <c r="G1382" s="474"/>
      <c r="H1382" s="475" t="s">
        <v>1208</v>
      </c>
      <c r="J1382"/>
    </row>
    <row r="1383" spans="2:10" ht="30" x14ac:dyDescent="0.2">
      <c r="B1383" s="472" t="s">
        <v>3575</v>
      </c>
      <c r="C1383" s="472" t="s">
        <v>9</v>
      </c>
      <c r="D1383" s="472" t="s">
        <v>3473</v>
      </c>
      <c r="E1383" s="472" t="s">
        <v>3569</v>
      </c>
      <c r="F1383" s="472" t="s">
        <v>3565</v>
      </c>
      <c r="G1383" s="472"/>
      <c r="H1383" s="473" t="s">
        <v>1208</v>
      </c>
      <c r="J1383"/>
    </row>
    <row r="1384" spans="2:10" ht="30" x14ac:dyDescent="0.2">
      <c r="B1384" s="474" t="s">
        <v>3576</v>
      </c>
      <c r="C1384" s="474" t="s">
        <v>9</v>
      </c>
      <c r="D1384" s="474" t="s">
        <v>3473</v>
      </c>
      <c r="E1384" s="474" t="s">
        <v>3569</v>
      </c>
      <c r="F1384" s="474" t="s">
        <v>3567</v>
      </c>
      <c r="G1384" s="474"/>
      <c r="H1384" s="475" t="s">
        <v>391</v>
      </c>
      <c r="J1384"/>
    </row>
    <row r="1385" spans="2:10" ht="30" x14ac:dyDescent="0.2">
      <c r="B1385" s="472" t="s">
        <v>3577</v>
      </c>
      <c r="C1385" s="472" t="s">
        <v>9</v>
      </c>
      <c r="D1385" s="472" t="s">
        <v>3473</v>
      </c>
      <c r="E1385" s="472" t="s">
        <v>3578</v>
      </c>
      <c r="F1385" s="472" t="s">
        <v>3555</v>
      </c>
      <c r="G1385" s="472"/>
      <c r="H1385" s="473" t="s">
        <v>1208</v>
      </c>
      <c r="J1385"/>
    </row>
    <row r="1386" spans="2:10" ht="30" x14ac:dyDescent="0.2">
      <c r="B1386" s="474" t="s">
        <v>3579</v>
      </c>
      <c r="C1386" s="474" t="s">
        <v>9</v>
      </c>
      <c r="D1386" s="474" t="s">
        <v>3473</v>
      </c>
      <c r="E1386" s="474" t="s">
        <v>3578</v>
      </c>
      <c r="F1386" s="474" t="s">
        <v>3557</v>
      </c>
      <c r="G1386" s="474"/>
      <c r="H1386" s="475" t="s">
        <v>1208</v>
      </c>
      <c r="J1386"/>
    </row>
    <row r="1387" spans="2:10" ht="30" x14ac:dyDescent="0.2">
      <c r="B1387" s="472" t="s">
        <v>3580</v>
      </c>
      <c r="C1387" s="472" t="s">
        <v>9</v>
      </c>
      <c r="D1387" s="472" t="s">
        <v>3473</v>
      </c>
      <c r="E1387" s="472" t="s">
        <v>3578</v>
      </c>
      <c r="F1387" s="472" t="s">
        <v>3581</v>
      </c>
      <c r="G1387" s="472"/>
      <c r="H1387" s="473" t="s">
        <v>1208</v>
      </c>
      <c r="J1387"/>
    </row>
    <row r="1388" spans="2:10" ht="30" x14ac:dyDescent="0.2">
      <c r="B1388" s="474" t="s">
        <v>3582</v>
      </c>
      <c r="C1388" s="474" t="s">
        <v>9</v>
      </c>
      <c r="D1388" s="474" t="s">
        <v>3473</v>
      </c>
      <c r="E1388" s="474" t="s">
        <v>3578</v>
      </c>
      <c r="F1388" s="474" t="s">
        <v>3561</v>
      </c>
      <c r="G1388" s="474"/>
      <c r="H1388" s="475" t="s">
        <v>391</v>
      </c>
      <c r="J1388"/>
    </row>
    <row r="1389" spans="2:10" ht="30" x14ac:dyDescent="0.2">
      <c r="B1389" s="472" t="s">
        <v>3583</v>
      </c>
      <c r="C1389" s="472" t="s">
        <v>9</v>
      </c>
      <c r="D1389" s="472" t="s">
        <v>3473</v>
      </c>
      <c r="E1389" s="472" t="s">
        <v>3578</v>
      </c>
      <c r="F1389" s="472" t="s">
        <v>3563</v>
      </c>
      <c r="G1389" s="472"/>
      <c r="H1389" s="473" t="s">
        <v>1208</v>
      </c>
      <c r="J1389"/>
    </row>
    <row r="1390" spans="2:10" ht="30" x14ac:dyDescent="0.2">
      <c r="B1390" s="474" t="s">
        <v>3584</v>
      </c>
      <c r="C1390" s="474" t="s">
        <v>9</v>
      </c>
      <c r="D1390" s="474" t="s">
        <v>3473</v>
      </c>
      <c r="E1390" s="474" t="s">
        <v>3578</v>
      </c>
      <c r="F1390" s="474" t="s">
        <v>3565</v>
      </c>
      <c r="G1390" s="474"/>
      <c r="H1390" s="475" t="s">
        <v>1208</v>
      </c>
      <c r="J1390"/>
    </row>
    <row r="1391" spans="2:10" ht="30" x14ac:dyDescent="0.2">
      <c r="B1391" s="472" t="s">
        <v>3585</v>
      </c>
      <c r="C1391" s="472" t="s">
        <v>9</v>
      </c>
      <c r="D1391" s="472" t="s">
        <v>3473</v>
      </c>
      <c r="E1391" s="472" t="s">
        <v>3578</v>
      </c>
      <c r="F1391" s="472" t="s">
        <v>3567</v>
      </c>
      <c r="G1391" s="472"/>
      <c r="H1391" s="473" t="s">
        <v>391</v>
      </c>
      <c r="J1391"/>
    </row>
    <row r="1392" spans="2:10" x14ac:dyDescent="0.2">
      <c r="B1392" s="474" t="s">
        <v>3586</v>
      </c>
      <c r="C1392" s="474" t="s">
        <v>9</v>
      </c>
      <c r="D1392" s="474" t="s">
        <v>3473</v>
      </c>
      <c r="E1392" s="474" t="s">
        <v>3587</v>
      </c>
      <c r="F1392" s="474" t="s">
        <v>3555</v>
      </c>
      <c r="G1392" s="474"/>
      <c r="H1392" s="475" t="s">
        <v>1208</v>
      </c>
      <c r="J1392"/>
    </row>
    <row r="1393" spans="2:10" x14ac:dyDescent="0.2">
      <c r="B1393" s="472" t="s">
        <v>3588</v>
      </c>
      <c r="C1393" s="472" t="s">
        <v>9</v>
      </c>
      <c r="D1393" s="472" t="s">
        <v>3473</v>
      </c>
      <c r="E1393" s="472" t="s">
        <v>3587</v>
      </c>
      <c r="F1393" s="472" t="s">
        <v>3557</v>
      </c>
      <c r="G1393" s="472"/>
      <c r="H1393" s="473" t="s">
        <v>1208</v>
      </c>
      <c r="J1393"/>
    </row>
    <row r="1394" spans="2:10" ht="30" x14ac:dyDescent="0.2">
      <c r="B1394" s="474" t="s">
        <v>3589</v>
      </c>
      <c r="C1394" s="474" t="s">
        <v>9</v>
      </c>
      <c r="D1394" s="474" t="s">
        <v>3473</v>
      </c>
      <c r="E1394" s="474" t="s">
        <v>3587</v>
      </c>
      <c r="F1394" s="474" t="s">
        <v>3590</v>
      </c>
      <c r="G1394" s="474"/>
      <c r="H1394" s="475" t="s">
        <v>1208</v>
      </c>
      <c r="J1394"/>
    </row>
    <row r="1395" spans="2:10" x14ac:dyDescent="0.2">
      <c r="B1395" s="472" t="s">
        <v>3591</v>
      </c>
      <c r="C1395" s="472" t="s">
        <v>9</v>
      </c>
      <c r="D1395" s="472" t="s">
        <v>3473</v>
      </c>
      <c r="E1395" s="472" t="s">
        <v>3587</v>
      </c>
      <c r="F1395" s="472" t="s">
        <v>3561</v>
      </c>
      <c r="G1395" s="472"/>
      <c r="H1395" s="473" t="s">
        <v>391</v>
      </c>
      <c r="J1395"/>
    </row>
    <row r="1396" spans="2:10" x14ac:dyDescent="0.2">
      <c r="B1396" s="474" t="s">
        <v>3592</v>
      </c>
      <c r="C1396" s="474" t="s">
        <v>9</v>
      </c>
      <c r="D1396" s="474" t="s">
        <v>3473</v>
      </c>
      <c r="E1396" s="474" t="s">
        <v>3587</v>
      </c>
      <c r="F1396" s="474" t="s">
        <v>3563</v>
      </c>
      <c r="G1396" s="474"/>
      <c r="H1396" s="475" t="s">
        <v>1208</v>
      </c>
      <c r="J1396"/>
    </row>
    <row r="1397" spans="2:10" x14ac:dyDescent="0.2">
      <c r="B1397" s="472" t="s">
        <v>3593</v>
      </c>
      <c r="C1397" s="472" t="s">
        <v>9</v>
      </c>
      <c r="D1397" s="472" t="s">
        <v>3473</v>
      </c>
      <c r="E1397" s="472" t="s">
        <v>3587</v>
      </c>
      <c r="F1397" s="472" t="s">
        <v>3565</v>
      </c>
      <c r="G1397" s="472"/>
      <c r="H1397" s="473" t="s">
        <v>1208</v>
      </c>
      <c r="J1397"/>
    </row>
    <row r="1398" spans="2:10" x14ac:dyDescent="0.2">
      <c r="B1398" s="474" t="s">
        <v>3594</v>
      </c>
      <c r="C1398" s="474" t="s">
        <v>9</v>
      </c>
      <c r="D1398" s="474" t="s">
        <v>3473</v>
      </c>
      <c r="E1398" s="474" t="s">
        <v>3587</v>
      </c>
      <c r="F1398" s="474" t="s">
        <v>3567</v>
      </c>
      <c r="G1398" s="474"/>
      <c r="H1398" s="475" t="s">
        <v>391</v>
      </c>
      <c r="J1398"/>
    </row>
    <row r="1399" spans="2:10" x14ac:dyDescent="0.2">
      <c r="B1399" s="472" t="s">
        <v>3595</v>
      </c>
      <c r="C1399" s="472" t="s">
        <v>9</v>
      </c>
      <c r="D1399" s="472" t="s">
        <v>3473</v>
      </c>
      <c r="E1399" s="472" t="s">
        <v>3596</v>
      </c>
      <c r="F1399" s="472" t="s">
        <v>3597</v>
      </c>
      <c r="G1399" s="472"/>
      <c r="H1399" s="473" t="s">
        <v>1208</v>
      </c>
      <c r="J1399"/>
    </row>
    <row r="1400" spans="2:10" x14ac:dyDescent="0.2">
      <c r="B1400" s="474" t="s">
        <v>3598</v>
      </c>
      <c r="C1400" s="474" t="s">
        <v>9</v>
      </c>
      <c r="D1400" s="474" t="s">
        <v>3473</v>
      </c>
      <c r="E1400" s="474" t="s">
        <v>3596</v>
      </c>
      <c r="F1400" s="474" t="s">
        <v>3599</v>
      </c>
      <c r="G1400" s="474"/>
      <c r="H1400" s="475" t="s">
        <v>1208</v>
      </c>
      <c r="J1400"/>
    </row>
    <row r="1401" spans="2:10" x14ac:dyDescent="0.2">
      <c r="B1401" s="472" t="s">
        <v>3600</v>
      </c>
      <c r="C1401" s="472" t="s">
        <v>9</v>
      </c>
      <c r="D1401" s="472" t="s">
        <v>3473</v>
      </c>
      <c r="E1401" s="472" t="s">
        <v>3596</v>
      </c>
      <c r="F1401" s="472" t="s">
        <v>3601</v>
      </c>
      <c r="G1401" s="472"/>
      <c r="H1401" s="473" t="s">
        <v>1208</v>
      </c>
      <c r="J1401"/>
    </row>
    <row r="1402" spans="2:10" x14ac:dyDescent="0.2">
      <c r="B1402" s="474" t="s">
        <v>3602</v>
      </c>
      <c r="C1402" s="474" t="s">
        <v>9</v>
      </c>
      <c r="D1402" s="474" t="s">
        <v>3473</v>
      </c>
      <c r="E1402" s="474" t="s">
        <v>3596</v>
      </c>
      <c r="F1402" s="474" t="s">
        <v>3603</v>
      </c>
      <c r="G1402" s="474"/>
      <c r="H1402" s="475" t="s">
        <v>1208</v>
      </c>
      <c r="J1402"/>
    </row>
    <row r="1403" spans="2:10" x14ac:dyDescent="0.2">
      <c r="B1403" s="472" t="s">
        <v>3604</v>
      </c>
      <c r="C1403" s="472" t="s">
        <v>9</v>
      </c>
      <c r="D1403" s="472" t="s">
        <v>3473</v>
      </c>
      <c r="E1403" s="472" t="s">
        <v>3605</v>
      </c>
      <c r="F1403" s="472" t="s">
        <v>3606</v>
      </c>
      <c r="G1403" s="472"/>
      <c r="H1403" s="473" t="s">
        <v>1208</v>
      </c>
      <c r="J1403"/>
    </row>
    <row r="1404" spans="2:10" x14ac:dyDescent="0.2">
      <c r="B1404" s="474" t="s">
        <v>3607</v>
      </c>
      <c r="C1404" s="474" t="s">
        <v>9</v>
      </c>
      <c r="D1404" s="474" t="s">
        <v>3473</v>
      </c>
      <c r="E1404" s="474" t="s">
        <v>3605</v>
      </c>
      <c r="F1404" s="474" t="s">
        <v>3608</v>
      </c>
      <c r="G1404" s="474"/>
      <c r="H1404" s="475" t="s">
        <v>1208</v>
      </c>
      <c r="J1404"/>
    </row>
    <row r="1405" spans="2:10" x14ac:dyDescent="0.2">
      <c r="B1405" s="472" t="s">
        <v>3609</v>
      </c>
      <c r="C1405" s="472" t="s">
        <v>9</v>
      </c>
      <c r="D1405" s="472" t="s">
        <v>3473</v>
      </c>
      <c r="E1405" s="472" t="s">
        <v>3605</v>
      </c>
      <c r="F1405" s="472" t="s">
        <v>3610</v>
      </c>
      <c r="G1405" s="472"/>
      <c r="H1405" s="473" t="s">
        <v>91</v>
      </c>
      <c r="J1405"/>
    </row>
    <row r="1406" spans="2:10" x14ac:dyDescent="0.2">
      <c r="B1406" s="474" t="s">
        <v>3611</v>
      </c>
      <c r="C1406" s="474" t="s">
        <v>9</v>
      </c>
      <c r="D1406" s="474" t="s">
        <v>3473</v>
      </c>
      <c r="E1406" s="474" t="s">
        <v>3612</v>
      </c>
      <c r="F1406" s="474" t="s">
        <v>3613</v>
      </c>
      <c r="G1406" s="474"/>
      <c r="H1406" s="475" t="s">
        <v>391</v>
      </c>
      <c r="J1406"/>
    </row>
    <row r="1407" spans="2:10" x14ac:dyDescent="0.2">
      <c r="B1407" s="472" t="s">
        <v>3614</v>
      </c>
      <c r="C1407" s="472" t="s">
        <v>9</v>
      </c>
      <c r="D1407" s="472" t="s">
        <v>3473</v>
      </c>
      <c r="E1407" s="472" t="s">
        <v>3612</v>
      </c>
      <c r="F1407" s="472" t="s">
        <v>3615</v>
      </c>
      <c r="G1407" s="472"/>
      <c r="H1407" s="473" t="s">
        <v>391</v>
      </c>
      <c r="J1407"/>
    </row>
    <row r="1408" spans="2:10" x14ac:dyDescent="0.2">
      <c r="B1408" s="474" t="s">
        <v>3616</v>
      </c>
      <c r="C1408" s="474" t="s">
        <v>9</v>
      </c>
      <c r="D1408" s="474" t="s">
        <v>3473</v>
      </c>
      <c r="E1408" s="474" t="s">
        <v>3612</v>
      </c>
      <c r="F1408" s="474" t="s">
        <v>3617</v>
      </c>
      <c r="G1408" s="474"/>
      <c r="H1408" s="475" t="s">
        <v>391</v>
      </c>
      <c r="J1408"/>
    </row>
    <row r="1409" spans="2:10" x14ac:dyDescent="0.2">
      <c r="B1409" s="472" t="s">
        <v>3618</v>
      </c>
      <c r="C1409" s="472" t="s">
        <v>9</v>
      </c>
      <c r="D1409" s="472" t="s">
        <v>3473</v>
      </c>
      <c r="E1409" s="472" t="s">
        <v>3612</v>
      </c>
      <c r="F1409" s="472" t="s">
        <v>3619</v>
      </c>
      <c r="G1409" s="472"/>
      <c r="H1409" s="473" t="s">
        <v>391</v>
      </c>
      <c r="J1409"/>
    </row>
    <row r="1410" spans="2:10" x14ac:dyDescent="0.2">
      <c r="B1410" s="474" t="s">
        <v>3620</v>
      </c>
      <c r="C1410" s="474" t="s">
        <v>9</v>
      </c>
      <c r="D1410" s="474" t="s">
        <v>3473</v>
      </c>
      <c r="E1410" s="474" t="s">
        <v>3621</v>
      </c>
      <c r="F1410" s="474" t="s">
        <v>3622</v>
      </c>
      <c r="G1410" s="474"/>
      <c r="H1410" s="475" t="s">
        <v>391</v>
      </c>
      <c r="J1410"/>
    </row>
    <row r="1411" spans="2:10" x14ac:dyDescent="0.2">
      <c r="B1411" s="472" t="s">
        <v>3623</v>
      </c>
      <c r="C1411" s="472" t="s">
        <v>9</v>
      </c>
      <c r="D1411" s="472" t="s">
        <v>3473</v>
      </c>
      <c r="E1411" s="472" t="s">
        <v>3621</v>
      </c>
      <c r="F1411" s="472" t="s">
        <v>3624</v>
      </c>
      <c r="G1411" s="472"/>
      <c r="H1411" s="473" t="s">
        <v>391</v>
      </c>
      <c r="J1411"/>
    </row>
    <row r="1412" spans="2:10" x14ac:dyDescent="0.2">
      <c r="B1412" s="474" t="s">
        <v>3625</v>
      </c>
      <c r="C1412" s="474" t="s">
        <v>9</v>
      </c>
      <c r="D1412" s="474" t="s">
        <v>3473</v>
      </c>
      <c r="E1412" s="474" t="s">
        <v>3621</v>
      </c>
      <c r="F1412" s="474" t="s">
        <v>3626</v>
      </c>
      <c r="G1412" s="474"/>
      <c r="H1412" s="475" t="s">
        <v>391</v>
      </c>
      <c r="J1412"/>
    </row>
    <row r="1413" spans="2:10" x14ac:dyDescent="0.2">
      <c r="B1413" s="472" t="s">
        <v>3627</v>
      </c>
      <c r="C1413" s="472" t="s">
        <v>9</v>
      </c>
      <c r="D1413" s="472" t="s">
        <v>3473</v>
      </c>
      <c r="E1413" s="472" t="s">
        <v>3621</v>
      </c>
      <c r="F1413" s="472" t="s">
        <v>3628</v>
      </c>
      <c r="G1413" s="472"/>
      <c r="H1413" s="473" t="s">
        <v>391</v>
      </c>
      <c r="J1413"/>
    </row>
    <row r="1414" spans="2:10" x14ac:dyDescent="0.2">
      <c r="B1414" s="474" t="s">
        <v>3629</v>
      </c>
      <c r="C1414" s="474" t="s">
        <v>9</v>
      </c>
      <c r="D1414" s="474" t="s">
        <v>3630</v>
      </c>
      <c r="E1414" s="474" t="s">
        <v>3631</v>
      </c>
      <c r="F1414" s="474" t="s">
        <v>2828</v>
      </c>
      <c r="G1414" s="474"/>
      <c r="H1414" s="475" t="s">
        <v>391</v>
      </c>
      <c r="J1414"/>
    </row>
    <row r="1415" spans="2:10" x14ac:dyDescent="0.2">
      <c r="B1415" s="472" t="s">
        <v>3632</v>
      </c>
      <c r="C1415" s="472" t="s">
        <v>9</v>
      </c>
      <c r="D1415" s="472" t="s">
        <v>3630</v>
      </c>
      <c r="E1415" s="472" t="s">
        <v>3631</v>
      </c>
      <c r="F1415" s="472" t="s">
        <v>2830</v>
      </c>
      <c r="G1415" s="472"/>
      <c r="H1415" s="473" t="s">
        <v>1208</v>
      </c>
      <c r="J1415"/>
    </row>
    <row r="1416" spans="2:10" x14ac:dyDescent="0.2">
      <c r="B1416" s="474" t="s">
        <v>3633</v>
      </c>
      <c r="C1416" s="474" t="s">
        <v>9</v>
      </c>
      <c r="D1416" s="474" t="s">
        <v>3630</v>
      </c>
      <c r="E1416" s="474" t="s">
        <v>3634</v>
      </c>
      <c r="F1416" s="474" t="s">
        <v>2835</v>
      </c>
      <c r="G1416" s="474"/>
      <c r="H1416" s="475" t="s">
        <v>1208</v>
      </c>
      <c r="J1416"/>
    </row>
    <row r="1417" spans="2:10" x14ac:dyDescent="0.2">
      <c r="B1417" s="472" t="s">
        <v>3635</v>
      </c>
      <c r="C1417" s="472" t="s">
        <v>9</v>
      </c>
      <c r="D1417" s="472" t="s">
        <v>3630</v>
      </c>
      <c r="E1417" s="472" t="s">
        <v>3634</v>
      </c>
      <c r="F1417" s="472" t="s">
        <v>2837</v>
      </c>
      <c r="G1417" s="472"/>
      <c r="H1417" s="473" t="s">
        <v>1208</v>
      </c>
      <c r="J1417"/>
    </row>
    <row r="1418" spans="2:10" x14ac:dyDescent="0.2">
      <c r="B1418" s="474" t="s">
        <v>3636</v>
      </c>
      <c r="C1418" s="474" t="s">
        <v>9</v>
      </c>
      <c r="D1418" s="474" t="s">
        <v>3630</v>
      </c>
      <c r="E1418" s="474" t="s">
        <v>3634</v>
      </c>
      <c r="F1418" s="474" t="s">
        <v>3637</v>
      </c>
      <c r="G1418" s="474"/>
      <c r="H1418" s="475" t="s">
        <v>1218</v>
      </c>
      <c r="J1418"/>
    </row>
    <row r="1419" spans="2:10" x14ac:dyDescent="0.2">
      <c r="B1419" s="472" t="s">
        <v>3638</v>
      </c>
      <c r="C1419" s="472" t="s">
        <v>9</v>
      </c>
      <c r="D1419" s="472" t="s">
        <v>3630</v>
      </c>
      <c r="E1419" s="472" t="s">
        <v>3634</v>
      </c>
      <c r="F1419" s="472" t="s">
        <v>3639</v>
      </c>
      <c r="G1419" s="472"/>
      <c r="H1419" s="473" t="s">
        <v>1218</v>
      </c>
      <c r="J1419"/>
    </row>
    <row r="1420" spans="2:10" x14ac:dyDescent="0.2">
      <c r="B1420" s="474" t="s">
        <v>3640</v>
      </c>
      <c r="C1420" s="474" t="s">
        <v>9</v>
      </c>
      <c r="D1420" s="474" t="s">
        <v>3630</v>
      </c>
      <c r="E1420" s="474" t="s">
        <v>3634</v>
      </c>
      <c r="F1420" s="474" t="s">
        <v>3641</v>
      </c>
      <c r="G1420" s="474"/>
      <c r="H1420" s="475" t="s">
        <v>1218</v>
      </c>
      <c r="J1420"/>
    </row>
    <row r="1421" spans="2:10" x14ac:dyDescent="0.2">
      <c r="B1421" s="472" t="s">
        <v>3642</v>
      </c>
      <c r="C1421" s="472" t="s">
        <v>9</v>
      </c>
      <c r="D1421" s="472" t="s">
        <v>3630</v>
      </c>
      <c r="E1421" s="472" t="s">
        <v>3634</v>
      </c>
      <c r="F1421" s="472" t="s">
        <v>3643</v>
      </c>
      <c r="G1421" s="472"/>
      <c r="H1421" s="473" t="s">
        <v>1218</v>
      </c>
      <c r="J1421"/>
    </row>
    <row r="1422" spans="2:10" x14ac:dyDescent="0.2">
      <c r="B1422" s="474" t="s">
        <v>3644</v>
      </c>
      <c r="C1422" s="474" t="s">
        <v>9</v>
      </c>
      <c r="D1422" s="474" t="s">
        <v>3630</v>
      </c>
      <c r="E1422" s="474" t="s">
        <v>3634</v>
      </c>
      <c r="F1422" s="474" t="s">
        <v>3645</v>
      </c>
      <c r="G1422" s="474"/>
      <c r="H1422" s="475" t="s">
        <v>1218</v>
      </c>
      <c r="J1422"/>
    </row>
    <row r="1423" spans="2:10" x14ac:dyDescent="0.2">
      <c r="B1423" s="472" t="s">
        <v>3646</v>
      </c>
      <c r="C1423" s="472" t="s">
        <v>9</v>
      </c>
      <c r="D1423" s="472" t="s">
        <v>3630</v>
      </c>
      <c r="E1423" s="472" t="s">
        <v>3634</v>
      </c>
      <c r="F1423" s="472" t="s">
        <v>3647</v>
      </c>
      <c r="G1423" s="472"/>
      <c r="H1423" s="473" t="s">
        <v>1218</v>
      </c>
      <c r="J1423"/>
    </row>
    <row r="1424" spans="2:10" x14ac:dyDescent="0.2">
      <c r="B1424" s="474" t="s">
        <v>3648</v>
      </c>
      <c r="C1424" s="474" t="s">
        <v>9</v>
      </c>
      <c r="D1424" s="474" t="s">
        <v>3630</v>
      </c>
      <c r="E1424" s="474" t="s">
        <v>3634</v>
      </c>
      <c r="F1424" s="474" t="s">
        <v>3649</v>
      </c>
      <c r="G1424" s="474"/>
      <c r="H1424" s="475" t="s">
        <v>1218</v>
      </c>
      <c r="J1424"/>
    </row>
    <row r="1425" spans="2:10" x14ac:dyDescent="0.2">
      <c r="B1425" s="472" t="s">
        <v>3650</v>
      </c>
      <c r="C1425" s="472" t="s">
        <v>9</v>
      </c>
      <c r="D1425" s="472" t="s">
        <v>3630</v>
      </c>
      <c r="E1425" s="472" t="s">
        <v>3634</v>
      </c>
      <c r="F1425" s="472" t="s">
        <v>3651</v>
      </c>
      <c r="G1425" s="472"/>
      <c r="H1425" s="473" t="s">
        <v>1218</v>
      </c>
      <c r="J1425"/>
    </row>
    <row r="1426" spans="2:10" x14ac:dyDescent="0.2">
      <c r="B1426" s="474" t="s">
        <v>3652</v>
      </c>
      <c r="C1426" s="474" t="s">
        <v>9</v>
      </c>
      <c r="D1426" s="474" t="s">
        <v>3630</v>
      </c>
      <c r="E1426" s="474" t="s">
        <v>3634</v>
      </c>
      <c r="F1426" s="474" t="s">
        <v>3653</v>
      </c>
      <c r="G1426" s="474"/>
      <c r="H1426" s="475" t="s">
        <v>1218</v>
      </c>
      <c r="J1426"/>
    </row>
    <row r="1427" spans="2:10" x14ac:dyDescent="0.2">
      <c r="B1427" s="472" t="s">
        <v>3654</v>
      </c>
      <c r="C1427" s="472" t="s">
        <v>9</v>
      </c>
      <c r="D1427" s="472" t="s">
        <v>3630</v>
      </c>
      <c r="E1427" s="472" t="s">
        <v>3634</v>
      </c>
      <c r="F1427" s="472" t="s">
        <v>3655</v>
      </c>
      <c r="G1427" s="472"/>
      <c r="H1427" s="473" t="s">
        <v>1218</v>
      </c>
      <c r="J1427"/>
    </row>
    <row r="1428" spans="2:10" x14ac:dyDescent="0.2">
      <c r="B1428" s="474" t="s">
        <v>3656</v>
      </c>
      <c r="C1428" s="474" t="s">
        <v>9</v>
      </c>
      <c r="D1428" s="474" t="s">
        <v>3630</v>
      </c>
      <c r="E1428" s="474" t="s">
        <v>3634</v>
      </c>
      <c r="F1428" s="474" t="s">
        <v>3657</v>
      </c>
      <c r="G1428" s="474"/>
      <c r="H1428" s="475" t="s">
        <v>1218</v>
      </c>
      <c r="J1428"/>
    </row>
    <row r="1429" spans="2:10" x14ac:dyDescent="0.2">
      <c r="B1429" s="472" t="s">
        <v>3658</v>
      </c>
      <c r="C1429" s="472" t="s">
        <v>9</v>
      </c>
      <c r="D1429" s="472" t="s">
        <v>3630</v>
      </c>
      <c r="E1429" s="472" t="s">
        <v>3634</v>
      </c>
      <c r="F1429" s="472" t="s">
        <v>3659</v>
      </c>
      <c r="G1429" s="472"/>
      <c r="H1429" s="473" t="s">
        <v>1218</v>
      </c>
      <c r="J1429"/>
    </row>
    <row r="1430" spans="2:10" x14ac:dyDescent="0.2">
      <c r="B1430" s="474" t="s">
        <v>3660</v>
      </c>
      <c r="C1430" s="474" t="s">
        <v>9</v>
      </c>
      <c r="D1430" s="474" t="s">
        <v>3630</v>
      </c>
      <c r="E1430" s="474" t="s">
        <v>3634</v>
      </c>
      <c r="F1430" s="474" t="s">
        <v>2843</v>
      </c>
      <c r="G1430" s="474"/>
      <c r="H1430" s="475" t="s">
        <v>1218</v>
      </c>
      <c r="J1430"/>
    </row>
    <row r="1431" spans="2:10" x14ac:dyDescent="0.2">
      <c r="B1431" s="472" t="s">
        <v>3661</v>
      </c>
      <c r="C1431" s="472" t="s">
        <v>9</v>
      </c>
      <c r="D1431" s="472" t="s">
        <v>3630</v>
      </c>
      <c r="E1431" s="472" t="s">
        <v>3634</v>
      </c>
      <c r="F1431" s="472" t="s">
        <v>2845</v>
      </c>
      <c r="G1431" s="472"/>
      <c r="H1431" s="473" t="s">
        <v>1218</v>
      </c>
      <c r="J1431"/>
    </row>
    <row r="1432" spans="2:10" x14ac:dyDescent="0.2">
      <c r="B1432" s="474" t="s">
        <v>3662</v>
      </c>
      <c r="C1432" s="474" t="s">
        <v>9</v>
      </c>
      <c r="D1432" s="474" t="s">
        <v>3630</v>
      </c>
      <c r="E1432" s="474" t="s">
        <v>3634</v>
      </c>
      <c r="F1432" s="474" t="s">
        <v>2847</v>
      </c>
      <c r="G1432" s="474"/>
      <c r="H1432" s="475" t="s">
        <v>1218</v>
      </c>
      <c r="J1432"/>
    </row>
    <row r="1433" spans="2:10" x14ac:dyDescent="0.2">
      <c r="B1433" s="472" t="s">
        <v>3663</v>
      </c>
      <c r="C1433" s="472" t="s">
        <v>9</v>
      </c>
      <c r="D1433" s="472" t="s">
        <v>3630</v>
      </c>
      <c r="E1433" s="472" t="s">
        <v>3634</v>
      </c>
      <c r="F1433" s="472" t="s">
        <v>3664</v>
      </c>
      <c r="G1433" s="472"/>
      <c r="H1433" s="473" t="s">
        <v>1218</v>
      </c>
      <c r="J1433"/>
    </row>
    <row r="1434" spans="2:10" x14ac:dyDescent="0.2">
      <c r="B1434" s="474" t="s">
        <v>3665</v>
      </c>
      <c r="C1434" s="474" t="s">
        <v>9</v>
      </c>
      <c r="D1434" s="474" t="s">
        <v>3630</v>
      </c>
      <c r="E1434" s="474" t="s">
        <v>3666</v>
      </c>
      <c r="F1434" s="474" t="s">
        <v>3667</v>
      </c>
      <c r="G1434" s="474"/>
      <c r="H1434" s="475" t="s">
        <v>391</v>
      </c>
      <c r="J1434"/>
    </row>
    <row r="1435" spans="2:10" x14ac:dyDescent="0.2">
      <c r="B1435" s="472" t="s">
        <v>3668</v>
      </c>
      <c r="C1435" s="472" t="s">
        <v>9</v>
      </c>
      <c r="D1435" s="472" t="s">
        <v>3630</v>
      </c>
      <c r="E1435" s="472" t="s">
        <v>3666</v>
      </c>
      <c r="F1435" s="472" t="s">
        <v>3669</v>
      </c>
      <c r="G1435" s="472"/>
      <c r="H1435" s="473" t="s">
        <v>1208</v>
      </c>
      <c r="J1435"/>
    </row>
    <row r="1436" spans="2:10" x14ac:dyDescent="0.2">
      <c r="B1436" s="474" t="s">
        <v>3670</v>
      </c>
      <c r="C1436" s="474" t="s">
        <v>9</v>
      </c>
      <c r="D1436" s="474" t="s">
        <v>3630</v>
      </c>
      <c r="E1436" s="474" t="s">
        <v>3666</v>
      </c>
      <c r="F1436" s="474" t="s">
        <v>3671</v>
      </c>
      <c r="G1436" s="474"/>
      <c r="H1436" s="475" t="s">
        <v>1208</v>
      </c>
      <c r="J1436"/>
    </row>
    <row r="1437" spans="2:10" x14ac:dyDescent="0.2">
      <c r="B1437" s="472" t="s">
        <v>3672</v>
      </c>
      <c r="C1437" s="472" t="s">
        <v>9</v>
      </c>
      <c r="D1437" s="472" t="s">
        <v>3630</v>
      </c>
      <c r="E1437" s="472" t="s">
        <v>3673</v>
      </c>
      <c r="F1437" s="472" t="s">
        <v>3674</v>
      </c>
      <c r="G1437" s="472"/>
      <c r="H1437" s="473" t="s">
        <v>391</v>
      </c>
      <c r="J1437"/>
    </row>
    <row r="1438" spans="2:10" x14ac:dyDescent="0.2">
      <c r="B1438" s="474" t="s">
        <v>3675</v>
      </c>
      <c r="C1438" s="474" t="s">
        <v>9</v>
      </c>
      <c r="D1438" s="474" t="s">
        <v>3630</v>
      </c>
      <c r="E1438" s="474" t="s">
        <v>3673</v>
      </c>
      <c r="F1438" s="474" t="s">
        <v>3676</v>
      </c>
      <c r="G1438" s="474"/>
      <c r="H1438" s="475" t="s">
        <v>1208</v>
      </c>
      <c r="J1438"/>
    </row>
    <row r="1439" spans="2:10" x14ac:dyDescent="0.2">
      <c r="B1439" s="472" t="s">
        <v>3677</v>
      </c>
      <c r="C1439" s="472" t="s">
        <v>9</v>
      </c>
      <c r="D1439" s="472" t="s">
        <v>3630</v>
      </c>
      <c r="E1439" s="472" t="s">
        <v>3678</v>
      </c>
      <c r="F1439" s="472" t="s">
        <v>3679</v>
      </c>
      <c r="G1439" s="472"/>
      <c r="H1439" s="473" t="s">
        <v>1218</v>
      </c>
      <c r="J1439"/>
    </row>
    <row r="1440" spans="2:10" x14ac:dyDescent="0.2">
      <c r="B1440" s="474" t="s">
        <v>3680</v>
      </c>
      <c r="C1440" s="474" t="s">
        <v>9</v>
      </c>
      <c r="D1440" s="474" t="s">
        <v>3630</v>
      </c>
      <c r="E1440" s="474" t="s">
        <v>3678</v>
      </c>
      <c r="F1440" s="474" t="s">
        <v>3681</v>
      </c>
      <c r="G1440" s="474"/>
      <c r="H1440" s="475" t="s">
        <v>1218</v>
      </c>
      <c r="J1440"/>
    </row>
    <row r="1441" spans="2:10" x14ac:dyDescent="0.2">
      <c r="B1441" s="472" t="s">
        <v>3682</v>
      </c>
      <c r="C1441" s="472" t="s">
        <v>9</v>
      </c>
      <c r="D1441" s="472" t="s">
        <v>3630</v>
      </c>
      <c r="E1441" s="472" t="s">
        <v>3678</v>
      </c>
      <c r="F1441" s="472" t="s">
        <v>3683</v>
      </c>
      <c r="G1441" s="472"/>
      <c r="H1441" s="473" t="s">
        <v>1218</v>
      </c>
      <c r="J1441"/>
    </row>
    <row r="1442" spans="2:10" x14ac:dyDescent="0.2">
      <c r="B1442" s="474" t="s">
        <v>3684</v>
      </c>
      <c r="C1442" s="474" t="s">
        <v>9</v>
      </c>
      <c r="D1442" s="474" t="s">
        <v>3630</v>
      </c>
      <c r="E1442" s="474" t="s">
        <v>3678</v>
      </c>
      <c r="F1442" s="474" t="s">
        <v>3685</v>
      </c>
      <c r="G1442" s="474"/>
      <c r="H1442" s="475" t="s">
        <v>1218</v>
      </c>
      <c r="J1442"/>
    </row>
    <row r="1443" spans="2:10" x14ac:dyDescent="0.2">
      <c r="B1443" s="472" t="s">
        <v>3686</v>
      </c>
      <c r="C1443" s="472" t="s">
        <v>9</v>
      </c>
      <c r="D1443" s="472" t="s">
        <v>3630</v>
      </c>
      <c r="E1443" s="472" t="s">
        <v>3678</v>
      </c>
      <c r="F1443" s="472" t="s">
        <v>3687</v>
      </c>
      <c r="G1443" s="472"/>
      <c r="H1443" s="473" t="s">
        <v>1218</v>
      </c>
      <c r="J1443"/>
    </row>
    <row r="1444" spans="2:10" x14ac:dyDescent="0.2">
      <c r="B1444" s="474" t="s">
        <v>3688</v>
      </c>
      <c r="C1444" s="474" t="s">
        <v>9</v>
      </c>
      <c r="D1444" s="474" t="s">
        <v>3630</v>
      </c>
      <c r="E1444" s="474" t="s">
        <v>3678</v>
      </c>
      <c r="F1444" s="474" t="s">
        <v>3689</v>
      </c>
      <c r="G1444" s="474"/>
      <c r="H1444" s="475" t="s">
        <v>1218</v>
      </c>
      <c r="J1444"/>
    </row>
    <row r="1445" spans="2:10" x14ac:dyDescent="0.2">
      <c r="B1445" s="472" t="s">
        <v>3690</v>
      </c>
      <c r="C1445" s="472" t="s">
        <v>9</v>
      </c>
      <c r="D1445" s="472" t="s">
        <v>3630</v>
      </c>
      <c r="E1445" s="472" t="s">
        <v>3678</v>
      </c>
      <c r="F1445" s="472" t="s">
        <v>3691</v>
      </c>
      <c r="G1445" s="472"/>
      <c r="H1445" s="473" t="s">
        <v>1218</v>
      </c>
      <c r="J1445"/>
    </row>
    <row r="1446" spans="2:10" x14ac:dyDescent="0.2">
      <c r="B1446" s="474" t="s">
        <v>3692</v>
      </c>
      <c r="C1446" s="474" t="s">
        <v>9</v>
      </c>
      <c r="D1446" s="474" t="s">
        <v>3630</v>
      </c>
      <c r="E1446" s="474" t="s">
        <v>3678</v>
      </c>
      <c r="F1446" s="474" t="s">
        <v>3693</v>
      </c>
      <c r="G1446" s="474"/>
      <c r="H1446" s="475" t="s">
        <v>1218</v>
      </c>
      <c r="J1446"/>
    </row>
    <row r="1447" spans="2:10" x14ac:dyDescent="0.2">
      <c r="B1447" s="472" t="s">
        <v>3694</v>
      </c>
      <c r="C1447" s="472" t="s">
        <v>9</v>
      </c>
      <c r="D1447" s="472" t="s">
        <v>3630</v>
      </c>
      <c r="E1447" s="472" t="s">
        <v>3678</v>
      </c>
      <c r="F1447" s="472" t="s">
        <v>3695</v>
      </c>
      <c r="G1447" s="472"/>
      <c r="H1447" s="473" t="s">
        <v>1218</v>
      </c>
      <c r="J1447"/>
    </row>
    <row r="1448" spans="2:10" x14ac:dyDescent="0.2">
      <c r="B1448" s="474" t="s">
        <v>3696</v>
      </c>
      <c r="C1448" s="474" t="s">
        <v>9</v>
      </c>
      <c r="D1448" s="474" t="s">
        <v>3630</v>
      </c>
      <c r="E1448" s="474" t="s">
        <v>3678</v>
      </c>
      <c r="F1448" s="474" t="s">
        <v>3697</v>
      </c>
      <c r="G1448" s="474"/>
      <c r="H1448" s="475" t="s">
        <v>1218</v>
      </c>
      <c r="J1448"/>
    </row>
    <row r="1449" spans="2:10" x14ac:dyDescent="0.2">
      <c r="B1449" s="472" t="s">
        <v>3698</v>
      </c>
      <c r="C1449" s="472" t="s">
        <v>9</v>
      </c>
      <c r="D1449" s="472" t="s">
        <v>3630</v>
      </c>
      <c r="E1449" s="472" t="s">
        <v>3678</v>
      </c>
      <c r="F1449" s="472" t="s">
        <v>3699</v>
      </c>
      <c r="G1449" s="472"/>
      <c r="H1449" s="473" t="s">
        <v>1218</v>
      </c>
      <c r="J1449"/>
    </row>
    <row r="1450" spans="2:10" x14ac:dyDescent="0.2">
      <c r="B1450" s="474" t="s">
        <v>3700</v>
      </c>
      <c r="C1450" s="474" t="s">
        <v>9</v>
      </c>
      <c r="D1450" s="474" t="s">
        <v>3630</v>
      </c>
      <c r="E1450" s="474" t="s">
        <v>3678</v>
      </c>
      <c r="F1450" s="474" t="s">
        <v>3701</v>
      </c>
      <c r="G1450" s="474"/>
      <c r="H1450" s="475" t="s">
        <v>1218</v>
      </c>
      <c r="J1450"/>
    </row>
    <row r="1451" spans="2:10" x14ac:dyDescent="0.2">
      <c r="B1451" s="472" t="s">
        <v>3702</v>
      </c>
      <c r="C1451" s="472" t="s">
        <v>9</v>
      </c>
      <c r="D1451" s="472" t="s">
        <v>3630</v>
      </c>
      <c r="E1451" s="472" t="s">
        <v>3678</v>
      </c>
      <c r="F1451" s="472" t="s">
        <v>3703</v>
      </c>
      <c r="G1451" s="472"/>
      <c r="H1451" s="473" t="s">
        <v>1138</v>
      </c>
      <c r="J1451"/>
    </row>
    <row r="1452" spans="2:10" x14ac:dyDescent="0.2">
      <c r="B1452" s="474" t="s">
        <v>3704</v>
      </c>
      <c r="C1452" s="474" t="s">
        <v>9</v>
      </c>
      <c r="D1452" s="474" t="s">
        <v>3630</v>
      </c>
      <c r="E1452" s="474" t="s">
        <v>3678</v>
      </c>
      <c r="F1452" s="474" t="s">
        <v>2883</v>
      </c>
      <c r="G1452" s="474"/>
      <c r="H1452" s="475" t="s">
        <v>1138</v>
      </c>
      <c r="J1452"/>
    </row>
    <row r="1453" spans="2:10" x14ac:dyDescent="0.2">
      <c r="B1453" s="472" t="s">
        <v>3705</v>
      </c>
      <c r="C1453" s="472" t="s">
        <v>9</v>
      </c>
      <c r="D1453" s="472" t="s">
        <v>3630</v>
      </c>
      <c r="E1453" s="472" t="s">
        <v>3706</v>
      </c>
      <c r="F1453" s="472" t="s">
        <v>3707</v>
      </c>
      <c r="G1453" s="472"/>
      <c r="H1453" s="473" t="s">
        <v>391</v>
      </c>
      <c r="J1453"/>
    </row>
    <row r="1454" spans="2:10" x14ac:dyDescent="0.2">
      <c r="B1454" s="474" t="s">
        <v>3708</v>
      </c>
      <c r="C1454" s="474" t="s">
        <v>9</v>
      </c>
      <c r="D1454" s="474" t="s">
        <v>3630</v>
      </c>
      <c r="E1454" s="474" t="s">
        <v>3706</v>
      </c>
      <c r="F1454" s="474" t="s">
        <v>3709</v>
      </c>
      <c r="G1454" s="474"/>
      <c r="H1454" s="475" t="s">
        <v>391</v>
      </c>
      <c r="J1454"/>
    </row>
    <row r="1455" spans="2:10" x14ac:dyDescent="0.2">
      <c r="B1455" s="472" t="s">
        <v>3710</v>
      </c>
      <c r="C1455" s="472" t="s">
        <v>9</v>
      </c>
      <c r="D1455" s="472" t="s">
        <v>3630</v>
      </c>
      <c r="E1455" s="472" t="s">
        <v>3706</v>
      </c>
      <c r="F1455" s="472" t="s">
        <v>3711</v>
      </c>
      <c r="G1455" s="472"/>
      <c r="H1455" s="473" t="s">
        <v>391</v>
      </c>
      <c r="J1455"/>
    </row>
    <row r="1456" spans="2:10" x14ac:dyDescent="0.2">
      <c r="B1456" s="474" t="s">
        <v>3712</v>
      </c>
      <c r="C1456" s="474" t="s">
        <v>9</v>
      </c>
      <c r="D1456" s="474" t="s">
        <v>3630</v>
      </c>
      <c r="E1456" s="474" t="s">
        <v>3713</v>
      </c>
      <c r="F1456" s="474" t="s">
        <v>3714</v>
      </c>
      <c r="G1456" s="474"/>
      <c r="H1456" s="475" t="s">
        <v>391</v>
      </c>
      <c r="J1456"/>
    </row>
    <row r="1457" spans="2:10" x14ac:dyDescent="0.2">
      <c r="B1457" s="472" t="s">
        <v>3715</v>
      </c>
      <c r="C1457" s="472" t="s">
        <v>9</v>
      </c>
      <c r="D1457" s="472" t="s">
        <v>3630</v>
      </c>
      <c r="E1457" s="472" t="s">
        <v>3713</v>
      </c>
      <c r="F1457" s="472" t="s">
        <v>3716</v>
      </c>
      <c r="G1457" s="472"/>
      <c r="H1457" s="473" t="s">
        <v>1208</v>
      </c>
      <c r="J1457"/>
    </row>
    <row r="1458" spans="2:10" x14ac:dyDescent="0.2">
      <c r="B1458" s="474" t="s">
        <v>3717</v>
      </c>
      <c r="C1458" s="474" t="s">
        <v>9</v>
      </c>
      <c r="D1458" s="474" t="s">
        <v>3630</v>
      </c>
      <c r="E1458" s="474" t="s">
        <v>3718</v>
      </c>
      <c r="F1458" s="474" t="s">
        <v>3719</v>
      </c>
      <c r="G1458" s="474"/>
      <c r="H1458" s="475" t="s">
        <v>1218</v>
      </c>
      <c r="J1458"/>
    </row>
    <row r="1459" spans="2:10" x14ac:dyDescent="0.2">
      <c r="B1459" s="472" t="s">
        <v>3720</v>
      </c>
      <c r="C1459" s="472" t="s">
        <v>9</v>
      </c>
      <c r="D1459" s="472" t="s">
        <v>3630</v>
      </c>
      <c r="E1459" s="472" t="s">
        <v>3718</v>
      </c>
      <c r="F1459" s="472" t="s">
        <v>3721</v>
      </c>
      <c r="G1459" s="472"/>
      <c r="H1459" s="473" t="s">
        <v>1218</v>
      </c>
      <c r="J1459"/>
    </row>
    <row r="1460" spans="2:10" x14ac:dyDescent="0.2">
      <c r="B1460" s="474" t="s">
        <v>3722</v>
      </c>
      <c r="C1460" s="474" t="s">
        <v>9</v>
      </c>
      <c r="D1460" s="474" t="s">
        <v>3630</v>
      </c>
      <c r="E1460" s="474" t="s">
        <v>3718</v>
      </c>
      <c r="F1460" s="474" t="s">
        <v>3723</v>
      </c>
      <c r="G1460" s="474"/>
      <c r="H1460" s="475" t="s">
        <v>1218</v>
      </c>
      <c r="J1460"/>
    </row>
    <row r="1461" spans="2:10" x14ac:dyDescent="0.2">
      <c r="B1461" s="472" t="s">
        <v>3724</v>
      </c>
      <c r="C1461" s="472" t="s">
        <v>9</v>
      </c>
      <c r="D1461" s="472" t="s">
        <v>3630</v>
      </c>
      <c r="E1461" s="472" t="s">
        <v>3718</v>
      </c>
      <c r="F1461" s="472" t="s">
        <v>3719</v>
      </c>
      <c r="G1461" s="472"/>
      <c r="H1461" s="473" t="s">
        <v>1218</v>
      </c>
      <c r="J1461"/>
    </row>
    <row r="1462" spans="2:10" x14ac:dyDescent="0.2">
      <c r="B1462" s="474" t="s">
        <v>3725</v>
      </c>
      <c r="C1462" s="474" t="s">
        <v>9</v>
      </c>
      <c r="D1462" s="474" t="s">
        <v>3630</v>
      </c>
      <c r="E1462" s="474" t="s">
        <v>3718</v>
      </c>
      <c r="F1462" s="474" t="s">
        <v>3721</v>
      </c>
      <c r="G1462" s="474"/>
      <c r="H1462" s="475" t="s">
        <v>1218</v>
      </c>
      <c r="J1462"/>
    </row>
    <row r="1463" spans="2:10" x14ac:dyDescent="0.2">
      <c r="B1463" s="472" t="s">
        <v>3726</v>
      </c>
      <c r="C1463" s="472" t="s">
        <v>9</v>
      </c>
      <c r="D1463" s="472" t="s">
        <v>3630</v>
      </c>
      <c r="E1463" s="472" t="s">
        <v>3718</v>
      </c>
      <c r="F1463" s="472" t="s">
        <v>3723</v>
      </c>
      <c r="G1463" s="472"/>
      <c r="H1463" s="473" t="s">
        <v>1218</v>
      </c>
      <c r="J1463"/>
    </row>
    <row r="1464" spans="2:10" x14ac:dyDescent="0.2">
      <c r="B1464" s="474" t="s">
        <v>3727</v>
      </c>
      <c r="C1464" s="474" t="s">
        <v>9</v>
      </c>
      <c r="D1464" s="474" t="s">
        <v>3630</v>
      </c>
      <c r="E1464" s="474" t="s">
        <v>3718</v>
      </c>
      <c r="F1464" s="474" t="s">
        <v>3728</v>
      </c>
      <c r="G1464" s="474"/>
      <c r="H1464" s="475" t="s">
        <v>1218</v>
      </c>
      <c r="J1464"/>
    </row>
    <row r="1465" spans="2:10" x14ac:dyDescent="0.2">
      <c r="B1465" s="472" t="s">
        <v>3729</v>
      </c>
      <c r="C1465" s="472" t="s">
        <v>9</v>
      </c>
      <c r="D1465" s="472" t="s">
        <v>3630</v>
      </c>
      <c r="E1465" s="472" t="s">
        <v>3718</v>
      </c>
      <c r="F1465" s="472" t="s">
        <v>3730</v>
      </c>
      <c r="G1465" s="472"/>
      <c r="H1465" s="473" t="s">
        <v>1218</v>
      </c>
      <c r="J1465"/>
    </row>
    <row r="1466" spans="2:10" x14ac:dyDescent="0.2">
      <c r="B1466" s="474" t="s">
        <v>3731</v>
      </c>
      <c r="C1466" s="474" t="s">
        <v>9</v>
      </c>
      <c r="D1466" s="474" t="s">
        <v>3630</v>
      </c>
      <c r="E1466" s="474" t="s">
        <v>3718</v>
      </c>
      <c r="F1466" s="474" t="s">
        <v>3732</v>
      </c>
      <c r="G1466" s="474"/>
      <c r="H1466" s="475" t="s">
        <v>1218</v>
      </c>
      <c r="J1466"/>
    </row>
    <row r="1467" spans="2:10" x14ac:dyDescent="0.2">
      <c r="B1467" s="472" t="s">
        <v>3733</v>
      </c>
      <c r="C1467" s="472" t="s">
        <v>9</v>
      </c>
      <c r="D1467" s="472" t="s">
        <v>3630</v>
      </c>
      <c r="E1467" s="472" t="s">
        <v>3718</v>
      </c>
      <c r="F1467" s="472" t="s">
        <v>3734</v>
      </c>
      <c r="G1467" s="472"/>
      <c r="H1467" s="473" t="s">
        <v>1218</v>
      </c>
      <c r="J1467"/>
    </row>
    <row r="1468" spans="2:10" x14ac:dyDescent="0.2">
      <c r="B1468" s="474" t="s">
        <v>3735</v>
      </c>
      <c r="C1468" s="474" t="s">
        <v>9</v>
      </c>
      <c r="D1468" s="474" t="s">
        <v>3630</v>
      </c>
      <c r="E1468" s="474" t="s">
        <v>3718</v>
      </c>
      <c r="F1468" s="474" t="s">
        <v>3736</v>
      </c>
      <c r="G1468" s="474"/>
      <c r="H1468" s="475" t="s">
        <v>1218</v>
      </c>
      <c r="J1468"/>
    </row>
    <row r="1469" spans="2:10" x14ac:dyDescent="0.2">
      <c r="B1469" s="472" t="s">
        <v>3737</v>
      </c>
      <c r="C1469" s="472" t="s">
        <v>9</v>
      </c>
      <c r="D1469" s="472" t="s">
        <v>3630</v>
      </c>
      <c r="E1469" s="472" t="s">
        <v>3718</v>
      </c>
      <c r="F1469" s="472" t="s">
        <v>3738</v>
      </c>
      <c r="G1469" s="472"/>
      <c r="H1469" s="473" t="s">
        <v>1218</v>
      </c>
      <c r="J1469"/>
    </row>
    <row r="1470" spans="2:10" x14ac:dyDescent="0.2">
      <c r="B1470" s="474" t="s">
        <v>3739</v>
      </c>
      <c r="C1470" s="474" t="s">
        <v>9</v>
      </c>
      <c r="D1470" s="474" t="s">
        <v>3630</v>
      </c>
      <c r="E1470" s="474" t="s">
        <v>3718</v>
      </c>
      <c r="F1470" s="474" t="s">
        <v>3740</v>
      </c>
      <c r="G1470" s="474"/>
      <c r="H1470" s="475" t="s">
        <v>1218</v>
      </c>
      <c r="J1470"/>
    </row>
    <row r="1471" spans="2:10" x14ac:dyDescent="0.2">
      <c r="B1471" s="472" t="s">
        <v>3741</v>
      </c>
      <c r="C1471" s="472" t="s">
        <v>9</v>
      </c>
      <c r="D1471" s="472" t="s">
        <v>3630</v>
      </c>
      <c r="E1471" s="472" t="s">
        <v>3718</v>
      </c>
      <c r="F1471" s="472" t="s">
        <v>3742</v>
      </c>
      <c r="G1471" s="472"/>
      <c r="H1471" s="473" t="s">
        <v>1218</v>
      </c>
      <c r="J1471"/>
    </row>
    <row r="1472" spans="2:10" x14ac:dyDescent="0.2">
      <c r="B1472" s="474" t="s">
        <v>3743</v>
      </c>
      <c r="C1472" s="474" t="s">
        <v>9</v>
      </c>
      <c r="D1472" s="474" t="s">
        <v>3630</v>
      </c>
      <c r="E1472" s="474" t="s">
        <v>3718</v>
      </c>
      <c r="F1472" s="474" t="s">
        <v>3744</v>
      </c>
      <c r="G1472" s="474"/>
      <c r="H1472" s="475" t="s">
        <v>1208</v>
      </c>
      <c r="J1472"/>
    </row>
    <row r="1473" spans="2:10" x14ac:dyDescent="0.2">
      <c r="B1473" s="472" t="s">
        <v>3745</v>
      </c>
      <c r="C1473" s="472" t="s">
        <v>9</v>
      </c>
      <c r="D1473" s="472" t="s">
        <v>3630</v>
      </c>
      <c r="E1473" s="472" t="s">
        <v>3718</v>
      </c>
      <c r="F1473" s="472" t="s">
        <v>3746</v>
      </c>
      <c r="G1473" s="472"/>
      <c r="H1473" s="473" t="s">
        <v>1208</v>
      </c>
      <c r="J1473"/>
    </row>
    <row r="1474" spans="2:10" x14ac:dyDescent="0.2">
      <c r="B1474" s="474" t="s">
        <v>3747</v>
      </c>
      <c r="C1474" s="474" t="s">
        <v>9</v>
      </c>
      <c r="D1474" s="474" t="s">
        <v>3630</v>
      </c>
      <c r="E1474" s="474" t="s">
        <v>3718</v>
      </c>
      <c r="F1474" s="474" t="s">
        <v>3748</v>
      </c>
      <c r="G1474" s="474"/>
      <c r="H1474" s="475" t="s">
        <v>1208</v>
      </c>
      <c r="J1474"/>
    </row>
    <row r="1475" spans="2:10" x14ac:dyDescent="0.2">
      <c r="B1475" s="472" t="s">
        <v>3749</v>
      </c>
      <c r="C1475" s="472" t="s">
        <v>9</v>
      </c>
      <c r="D1475" s="472" t="s">
        <v>3630</v>
      </c>
      <c r="E1475" s="472" t="s">
        <v>3718</v>
      </c>
      <c r="F1475" s="472" t="s">
        <v>3750</v>
      </c>
      <c r="G1475" s="472"/>
      <c r="H1475" s="473" t="s">
        <v>1208</v>
      </c>
      <c r="J1475"/>
    </row>
    <row r="1476" spans="2:10" x14ac:dyDescent="0.2">
      <c r="B1476" s="474" t="s">
        <v>3751</v>
      </c>
      <c r="C1476" s="474" t="s">
        <v>9</v>
      </c>
      <c r="D1476" s="474" t="s">
        <v>3630</v>
      </c>
      <c r="E1476" s="474" t="s">
        <v>3752</v>
      </c>
      <c r="F1476" s="474" t="s">
        <v>3753</v>
      </c>
      <c r="G1476" s="474"/>
      <c r="H1476" s="475" t="s">
        <v>391</v>
      </c>
      <c r="J1476"/>
    </row>
    <row r="1477" spans="2:10" x14ac:dyDescent="0.2">
      <c r="B1477" s="472" t="s">
        <v>3754</v>
      </c>
      <c r="C1477" s="472" t="s">
        <v>9</v>
      </c>
      <c r="D1477" s="472" t="s">
        <v>3630</v>
      </c>
      <c r="E1477" s="472" t="s">
        <v>3752</v>
      </c>
      <c r="F1477" s="472" t="s">
        <v>3755</v>
      </c>
      <c r="G1477" s="472"/>
      <c r="H1477" s="473" t="s">
        <v>1208</v>
      </c>
      <c r="J1477"/>
    </row>
    <row r="1478" spans="2:10" x14ac:dyDescent="0.2">
      <c r="B1478" s="474" t="s">
        <v>3756</v>
      </c>
      <c r="C1478" s="474" t="s">
        <v>9</v>
      </c>
      <c r="D1478" s="474" t="s">
        <v>3630</v>
      </c>
      <c r="E1478" s="474" t="s">
        <v>3752</v>
      </c>
      <c r="F1478" s="474" t="s">
        <v>3757</v>
      </c>
      <c r="G1478" s="474"/>
      <c r="H1478" s="475" t="s">
        <v>1208</v>
      </c>
      <c r="J1478"/>
    </row>
    <row r="1479" spans="2:10" x14ac:dyDescent="0.2">
      <c r="B1479" s="472" t="s">
        <v>3758</v>
      </c>
      <c r="C1479" s="472" t="s">
        <v>9</v>
      </c>
      <c r="D1479" s="472" t="s">
        <v>3630</v>
      </c>
      <c r="E1479" s="472" t="s">
        <v>3759</v>
      </c>
      <c r="F1479" s="472" t="s">
        <v>3760</v>
      </c>
      <c r="G1479" s="472"/>
      <c r="H1479" s="473" t="s">
        <v>391</v>
      </c>
      <c r="J1479"/>
    </row>
    <row r="1480" spans="2:10" x14ac:dyDescent="0.2">
      <c r="B1480" s="474" t="s">
        <v>3761</v>
      </c>
      <c r="C1480" s="474" t="s">
        <v>9</v>
      </c>
      <c r="D1480" s="474" t="s">
        <v>3630</v>
      </c>
      <c r="E1480" s="474" t="s">
        <v>3762</v>
      </c>
      <c r="F1480" s="474" t="s">
        <v>3763</v>
      </c>
      <c r="G1480" s="474"/>
      <c r="H1480" s="475" t="s">
        <v>1440</v>
      </c>
      <c r="J1480"/>
    </row>
    <row r="1481" spans="2:10" x14ac:dyDescent="0.2">
      <c r="B1481" s="472" t="s">
        <v>3764</v>
      </c>
      <c r="C1481" s="472" t="s">
        <v>9</v>
      </c>
      <c r="D1481" s="472" t="s">
        <v>3630</v>
      </c>
      <c r="E1481" s="472" t="s">
        <v>3762</v>
      </c>
      <c r="F1481" s="472" t="s">
        <v>3765</v>
      </c>
      <c r="G1481" s="472"/>
      <c r="H1481" s="473" t="s">
        <v>1440</v>
      </c>
      <c r="J1481"/>
    </row>
    <row r="1482" spans="2:10" x14ac:dyDescent="0.2">
      <c r="B1482" s="474" t="s">
        <v>3766</v>
      </c>
      <c r="C1482" s="474" t="s">
        <v>9</v>
      </c>
      <c r="D1482" s="474" t="s">
        <v>3630</v>
      </c>
      <c r="E1482" s="474" t="s">
        <v>3762</v>
      </c>
      <c r="F1482" s="474" t="s">
        <v>3767</v>
      </c>
      <c r="G1482" s="474"/>
      <c r="H1482" s="475" t="s">
        <v>1440</v>
      </c>
      <c r="J1482"/>
    </row>
    <row r="1483" spans="2:10" x14ac:dyDescent="0.2">
      <c r="B1483" s="472" t="s">
        <v>3768</v>
      </c>
      <c r="C1483" s="472" t="s">
        <v>9</v>
      </c>
      <c r="D1483" s="472" t="s">
        <v>3630</v>
      </c>
      <c r="E1483" s="472" t="s">
        <v>3762</v>
      </c>
      <c r="F1483" s="472" t="s">
        <v>3769</v>
      </c>
      <c r="G1483" s="472"/>
      <c r="H1483" s="473" t="s">
        <v>1440</v>
      </c>
      <c r="J1483"/>
    </row>
    <row r="1484" spans="2:10" x14ac:dyDescent="0.2">
      <c r="B1484" s="474" t="s">
        <v>3770</v>
      </c>
      <c r="C1484" s="474" t="s">
        <v>9</v>
      </c>
      <c r="D1484" s="474" t="s">
        <v>3630</v>
      </c>
      <c r="E1484" s="474" t="s">
        <v>3762</v>
      </c>
      <c r="F1484" s="474" t="s">
        <v>3771</v>
      </c>
      <c r="G1484" s="474"/>
      <c r="H1484" s="475" t="s">
        <v>1440</v>
      </c>
      <c r="J1484"/>
    </row>
    <row r="1485" spans="2:10" x14ac:dyDescent="0.2">
      <c r="B1485" s="472" t="s">
        <v>3772</v>
      </c>
      <c r="C1485" s="472" t="s">
        <v>9</v>
      </c>
      <c r="D1485" s="472" t="s">
        <v>3630</v>
      </c>
      <c r="E1485" s="472" t="s">
        <v>3762</v>
      </c>
      <c r="F1485" s="472" t="s">
        <v>3773</v>
      </c>
      <c r="G1485" s="472"/>
      <c r="H1485" s="473" t="s">
        <v>1440</v>
      </c>
      <c r="J1485"/>
    </row>
    <row r="1486" spans="2:10" x14ac:dyDescent="0.2">
      <c r="B1486" s="474" t="s">
        <v>3774</v>
      </c>
      <c r="C1486" s="474" t="s">
        <v>9</v>
      </c>
      <c r="D1486" s="474" t="s">
        <v>3630</v>
      </c>
      <c r="E1486" s="474" t="s">
        <v>3762</v>
      </c>
      <c r="F1486" s="474" t="s">
        <v>3775</v>
      </c>
      <c r="G1486" s="474"/>
      <c r="H1486" s="475" t="s">
        <v>1218</v>
      </c>
      <c r="J1486"/>
    </row>
    <row r="1487" spans="2:10" x14ac:dyDescent="0.2">
      <c r="B1487" s="472" t="s">
        <v>3776</v>
      </c>
      <c r="C1487" s="472" t="s">
        <v>9</v>
      </c>
      <c r="D1487" s="472" t="s">
        <v>3630</v>
      </c>
      <c r="E1487" s="472" t="s">
        <v>3762</v>
      </c>
      <c r="F1487" s="472" t="s">
        <v>3777</v>
      </c>
      <c r="G1487" s="472"/>
      <c r="H1487" s="473" t="s">
        <v>1218</v>
      </c>
      <c r="J1487"/>
    </row>
    <row r="1488" spans="2:10" x14ac:dyDescent="0.2">
      <c r="B1488" s="474" t="s">
        <v>3778</v>
      </c>
      <c r="C1488" s="474" t="s">
        <v>9</v>
      </c>
      <c r="D1488" s="474" t="s">
        <v>3630</v>
      </c>
      <c r="E1488" s="474" t="s">
        <v>3762</v>
      </c>
      <c r="F1488" s="474" t="s">
        <v>3779</v>
      </c>
      <c r="G1488" s="474"/>
      <c r="H1488" s="475" t="s">
        <v>1218</v>
      </c>
      <c r="J1488"/>
    </row>
    <row r="1489" spans="2:10" x14ac:dyDescent="0.2">
      <c r="B1489" s="472" t="s">
        <v>3780</v>
      </c>
      <c r="C1489" s="472" t="s">
        <v>9</v>
      </c>
      <c r="D1489" s="472" t="s">
        <v>3630</v>
      </c>
      <c r="E1489" s="472" t="s">
        <v>3762</v>
      </c>
      <c r="F1489" s="472" t="s">
        <v>3781</v>
      </c>
      <c r="G1489" s="472"/>
      <c r="H1489" s="473" t="s">
        <v>1218</v>
      </c>
      <c r="J1489"/>
    </row>
    <row r="1490" spans="2:10" x14ac:dyDescent="0.2">
      <c r="B1490" s="474" t="s">
        <v>3782</v>
      </c>
      <c r="C1490" s="474" t="s">
        <v>9</v>
      </c>
      <c r="D1490" s="474" t="s">
        <v>3630</v>
      </c>
      <c r="E1490" s="474" t="s">
        <v>3762</v>
      </c>
      <c r="F1490" s="474" t="s">
        <v>3783</v>
      </c>
      <c r="G1490" s="474"/>
      <c r="H1490" s="475" t="s">
        <v>1218</v>
      </c>
      <c r="J1490"/>
    </row>
    <row r="1491" spans="2:10" x14ac:dyDescent="0.2">
      <c r="B1491" s="472" t="s">
        <v>3784</v>
      </c>
      <c r="C1491" s="472" t="s">
        <v>9</v>
      </c>
      <c r="D1491" s="472" t="s">
        <v>3630</v>
      </c>
      <c r="E1491" s="472" t="s">
        <v>3762</v>
      </c>
      <c r="F1491" s="472" t="s">
        <v>3785</v>
      </c>
      <c r="G1491" s="472"/>
      <c r="H1491" s="473" t="s">
        <v>1218</v>
      </c>
      <c r="J1491"/>
    </row>
    <row r="1492" spans="2:10" x14ac:dyDescent="0.2">
      <c r="B1492" s="474" t="s">
        <v>3786</v>
      </c>
      <c r="C1492" s="474" t="s">
        <v>9</v>
      </c>
      <c r="D1492" s="474" t="s">
        <v>3630</v>
      </c>
      <c r="E1492" s="474" t="s">
        <v>3762</v>
      </c>
      <c r="F1492" s="474" t="s">
        <v>3787</v>
      </c>
      <c r="G1492" s="474"/>
      <c r="H1492" s="475" t="s">
        <v>1218</v>
      </c>
      <c r="J1492"/>
    </row>
    <row r="1493" spans="2:10" x14ac:dyDescent="0.2">
      <c r="B1493" s="472" t="s">
        <v>3788</v>
      </c>
      <c r="C1493" s="472" t="s">
        <v>9</v>
      </c>
      <c r="D1493" s="472" t="s">
        <v>3630</v>
      </c>
      <c r="E1493" s="472" t="s">
        <v>3789</v>
      </c>
      <c r="F1493" s="472" t="s">
        <v>3790</v>
      </c>
      <c r="G1493" s="472"/>
      <c r="H1493" s="473" t="s">
        <v>391</v>
      </c>
      <c r="J1493"/>
    </row>
    <row r="1494" spans="2:10" x14ac:dyDescent="0.2">
      <c r="B1494" s="474" t="s">
        <v>3791</v>
      </c>
      <c r="C1494" s="474" t="s">
        <v>9</v>
      </c>
      <c r="D1494" s="474" t="s">
        <v>3630</v>
      </c>
      <c r="E1494" s="474" t="s">
        <v>3789</v>
      </c>
      <c r="F1494" s="474" t="s">
        <v>3792</v>
      </c>
      <c r="G1494" s="474"/>
      <c r="H1494" s="475" t="s">
        <v>1208</v>
      </c>
      <c r="J1494"/>
    </row>
    <row r="1495" spans="2:10" x14ac:dyDescent="0.2">
      <c r="B1495" s="472" t="s">
        <v>3793</v>
      </c>
      <c r="C1495" s="472" t="s">
        <v>9</v>
      </c>
      <c r="D1495" s="472" t="s">
        <v>3630</v>
      </c>
      <c r="E1495" s="472" t="s">
        <v>3794</v>
      </c>
      <c r="F1495" s="472" t="s">
        <v>3795</v>
      </c>
      <c r="G1495" s="472"/>
      <c r="H1495" s="473" t="s">
        <v>1440</v>
      </c>
      <c r="J1495"/>
    </row>
    <row r="1496" spans="2:10" x14ac:dyDescent="0.2">
      <c r="B1496" s="474" t="s">
        <v>3796</v>
      </c>
      <c r="C1496" s="474" t="s">
        <v>9</v>
      </c>
      <c r="D1496" s="474" t="s">
        <v>3630</v>
      </c>
      <c r="E1496" s="474" t="s">
        <v>3794</v>
      </c>
      <c r="F1496" s="474" t="s">
        <v>3797</v>
      </c>
      <c r="G1496" s="474"/>
      <c r="H1496" s="475" t="s">
        <v>1440</v>
      </c>
      <c r="J1496"/>
    </row>
    <row r="1497" spans="2:10" x14ac:dyDescent="0.2">
      <c r="B1497" s="472" t="s">
        <v>3798</v>
      </c>
      <c r="C1497" s="472" t="s">
        <v>9</v>
      </c>
      <c r="D1497" s="472" t="s">
        <v>3630</v>
      </c>
      <c r="E1497" s="472" t="s">
        <v>3794</v>
      </c>
      <c r="F1497" s="472" t="s">
        <v>3799</v>
      </c>
      <c r="G1497" s="472"/>
      <c r="H1497" s="473" t="s">
        <v>1440</v>
      </c>
      <c r="J1497"/>
    </row>
    <row r="1498" spans="2:10" x14ac:dyDescent="0.2">
      <c r="B1498" s="474" t="s">
        <v>3800</v>
      </c>
      <c r="C1498" s="474" t="s">
        <v>9</v>
      </c>
      <c r="D1498" s="474" t="s">
        <v>3630</v>
      </c>
      <c r="E1498" s="474" t="s">
        <v>3794</v>
      </c>
      <c r="F1498" s="474" t="s">
        <v>3801</v>
      </c>
      <c r="G1498" s="474"/>
      <c r="H1498" s="475" t="s">
        <v>1440</v>
      </c>
      <c r="J1498"/>
    </row>
    <row r="1499" spans="2:10" x14ac:dyDescent="0.2">
      <c r="B1499" s="472" t="s">
        <v>3802</v>
      </c>
      <c r="C1499" s="472" t="s">
        <v>9</v>
      </c>
      <c r="D1499" s="472" t="s">
        <v>3630</v>
      </c>
      <c r="E1499" s="472" t="s">
        <v>3794</v>
      </c>
      <c r="F1499" s="472" t="s">
        <v>3803</v>
      </c>
      <c r="G1499" s="472"/>
      <c r="H1499" s="473" t="s">
        <v>1440</v>
      </c>
      <c r="J1499"/>
    </row>
    <row r="1500" spans="2:10" x14ac:dyDescent="0.2">
      <c r="B1500" s="474" t="s">
        <v>3804</v>
      </c>
      <c r="C1500" s="474" t="s">
        <v>9</v>
      </c>
      <c r="D1500" s="474" t="s">
        <v>3630</v>
      </c>
      <c r="E1500" s="474" t="s">
        <v>3794</v>
      </c>
      <c r="F1500" s="474" t="s">
        <v>3805</v>
      </c>
      <c r="G1500" s="474"/>
      <c r="H1500" s="475" t="s">
        <v>1440</v>
      </c>
      <c r="J1500"/>
    </row>
    <row r="1501" spans="2:10" x14ac:dyDescent="0.2">
      <c r="B1501" s="472" t="s">
        <v>3806</v>
      </c>
      <c r="C1501" s="472" t="s">
        <v>9</v>
      </c>
      <c r="D1501" s="472" t="s">
        <v>3630</v>
      </c>
      <c r="E1501" s="472" t="s">
        <v>3794</v>
      </c>
      <c r="F1501" s="472" t="s">
        <v>3703</v>
      </c>
      <c r="G1501" s="472"/>
      <c r="H1501" s="473" t="s">
        <v>1138</v>
      </c>
      <c r="J1501"/>
    </row>
    <row r="1502" spans="2:10" x14ac:dyDescent="0.2">
      <c r="B1502" s="474" t="s">
        <v>3807</v>
      </c>
      <c r="C1502" s="474" t="s">
        <v>9</v>
      </c>
      <c r="D1502" s="474" t="s">
        <v>3630</v>
      </c>
      <c r="E1502" s="474" t="s">
        <v>3794</v>
      </c>
      <c r="F1502" s="474" t="s">
        <v>3808</v>
      </c>
      <c r="G1502" s="474"/>
      <c r="H1502" s="475" t="s">
        <v>1138</v>
      </c>
      <c r="J1502"/>
    </row>
    <row r="1503" spans="2:10" x14ac:dyDescent="0.2">
      <c r="B1503" s="472" t="s">
        <v>3809</v>
      </c>
      <c r="C1503" s="472" t="s">
        <v>9</v>
      </c>
      <c r="D1503" s="472" t="s">
        <v>3630</v>
      </c>
      <c r="E1503" s="472" t="s">
        <v>3810</v>
      </c>
      <c r="F1503" s="472" t="s">
        <v>3811</v>
      </c>
      <c r="G1503" s="472"/>
      <c r="H1503" s="473" t="s">
        <v>391</v>
      </c>
      <c r="J1503"/>
    </row>
    <row r="1504" spans="2:10" x14ac:dyDescent="0.2">
      <c r="B1504" s="474" t="s">
        <v>3812</v>
      </c>
      <c r="C1504" s="474" t="s">
        <v>9</v>
      </c>
      <c r="D1504" s="474" t="s">
        <v>3630</v>
      </c>
      <c r="E1504" s="474" t="s">
        <v>3810</v>
      </c>
      <c r="F1504" s="474" t="s">
        <v>3813</v>
      </c>
      <c r="G1504" s="474"/>
      <c r="H1504" s="475" t="s">
        <v>391</v>
      </c>
      <c r="J1504"/>
    </row>
    <row r="1505" spans="2:10" x14ac:dyDescent="0.2">
      <c r="B1505" s="472" t="s">
        <v>3814</v>
      </c>
      <c r="C1505" s="472" t="s">
        <v>9</v>
      </c>
      <c r="D1505" s="472" t="s">
        <v>3630</v>
      </c>
      <c r="E1505" s="472" t="s">
        <v>3815</v>
      </c>
      <c r="F1505" s="472" t="s">
        <v>3816</v>
      </c>
      <c r="G1505" s="472"/>
      <c r="H1505" s="473" t="s">
        <v>1440</v>
      </c>
      <c r="J1505"/>
    </row>
    <row r="1506" spans="2:10" x14ac:dyDescent="0.2">
      <c r="B1506" s="474" t="s">
        <v>3817</v>
      </c>
      <c r="C1506" s="474" t="s">
        <v>9</v>
      </c>
      <c r="D1506" s="474" t="s">
        <v>3630</v>
      </c>
      <c r="E1506" s="474" t="s">
        <v>3815</v>
      </c>
      <c r="F1506" s="474" t="s">
        <v>3818</v>
      </c>
      <c r="G1506" s="474"/>
      <c r="H1506" s="475" t="s">
        <v>1440</v>
      </c>
      <c r="J1506"/>
    </row>
    <row r="1507" spans="2:10" x14ac:dyDescent="0.2">
      <c r="B1507" s="472" t="s">
        <v>3819</v>
      </c>
      <c r="C1507" s="472" t="s">
        <v>9</v>
      </c>
      <c r="D1507" s="472" t="s">
        <v>3630</v>
      </c>
      <c r="E1507" s="472" t="s">
        <v>3815</v>
      </c>
      <c r="F1507" s="472" t="s">
        <v>3820</v>
      </c>
      <c r="G1507" s="472"/>
      <c r="H1507" s="473" t="s">
        <v>1440</v>
      </c>
      <c r="J1507"/>
    </row>
    <row r="1508" spans="2:10" x14ac:dyDescent="0.2">
      <c r="B1508" s="474" t="s">
        <v>3821</v>
      </c>
      <c r="C1508" s="474" t="s">
        <v>9</v>
      </c>
      <c r="D1508" s="474" t="s">
        <v>3630</v>
      </c>
      <c r="E1508" s="474" t="s">
        <v>3815</v>
      </c>
      <c r="F1508" s="474" t="s">
        <v>3822</v>
      </c>
      <c r="G1508" s="474"/>
      <c r="H1508" s="475" t="s">
        <v>1440</v>
      </c>
      <c r="J1508"/>
    </row>
    <row r="1509" spans="2:10" x14ac:dyDescent="0.2">
      <c r="B1509" s="472" t="s">
        <v>3823</v>
      </c>
      <c r="C1509" s="472" t="s">
        <v>9</v>
      </c>
      <c r="D1509" s="472" t="s">
        <v>3630</v>
      </c>
      <c r="E1509" s="472" t="s">
        <v>3815</v>
      </c>
      <c r="F1509" s="472" t="s">
        <v>3824</v>
      </c>
      <c r="G1509" s="472"/>
      <c r="H1509" s="473" t="s">
        <v>1440</v>
      </c>
      <c r="J1509"/>
    </row>
    <row r="1510" spans="2:10" x14ac:dyDescent="0.2">
      <c r="B1510" s="474" t="s">
        <v>3825</v>
      </c>
      <c r="C1510" s="474" t="s">
        <v>9</v>
      </c>
      <c r="D1510" s="474" t="s">
        <v>3630</v>
      </c>
      <c r="E1510" s="474" t="s">
        <v>3815</v>
      </c>
      <c r="F1510" s="474" t="s">
        <v>3826</v>
      </c>
      <c r="G1510" s="474"/>
      <c r="H1510" s="475" t="s">
        <v>1440</v>
      </c>
      <c r="J1510"/>
    </row>
    <row r="1511" spans="2:10" x14ac:dyDescent="0.2">
      <c r="B1511" s="472" t="s">
        <v>3827</v>
      </c>
      <c r="C1511" s="472" t="s">
        <v>9</v>
      </c>
      <c r="D1511" s="472" t="s">
        <v>3630</v>
      </c>
      <c r="E1511" s="472" t="s">
        <v>3815</v>
      </c>
      <c r="F1511" s="472" t="s">
        <v>3828</v>
      </c>
      <c r="G1511" s="472"/>
      <c r="H1511" s="473" t="s">
        <v>1440</v>
      </c>
      <c r="J1511"/>
    </row>
    <row r="1512" spans="2:10" x14ac:dyDescent="0.2">
      <c r="B1512" s="474" t="s">
        <v>3829</v>
      </c>
      <c r="C1512" s="474" t="s">
        <v>9</v>
      </c>
      <c r="D1512" s="474" t="s">
        <v>3630</v>
      </c>
      <c r="E1512" s="474" t="s">
        <v>3815</v>
      </c>
      <c r="F1512" s="474" t="s">
        <v>3830</v>
      </c>
      <c r="G1512" s="474"/>
      <c r="H1512" s="475" t="s">
        <v>1440</v>
      </c>
      <c r="J1512"/>
    </row>
    <row r="1513" spans="2:10" x14ac:dyDescent="0.2">
      <c r="B1513" s="472" t="s">
        <v>3831</v>
      </c>
      <c r="C1513" s="472" t="s">
        <v>9</v>
      </c>
      <c r="D1513" s="472" t="s">
        <v>3630</v>
      </c>
      <c r="E1513" s="472" t="s">
        <v>3815</v>
      </c>
      <c r="F1513" s="472" t="s">
        <v>3832</v>
      </c>
      <c r="G1513" s="472"/>
      <c r="H1513" s="473" t="s">
        <v>1440</v>
      </c>
      <c r="J1513"/>
    </row>
    <row r="1514" spans="2:10" x14ac:dyDescent="0.2">
      <c r="B1514" s="474" t="s">
        <v>3833</v>
      </c>
      <c r="C1514" s="474" t="s">
        <v>9</v>
      </c>
      <c r="D1514" s="474" t="s">
        <v>3630</v>
      </c>
      <c r="E1514" s="474" t="s">
        <v>3815</v>
      </c>
      <c r="F1514" s="474" t="s">
        <v>3703</v>
      </c>
      <c r="G1514" s="474"/>
      <c r="H1514" s="475" t="s">
        <v>1138</v>
      </c>
      <c r="J1514"/>
    </row>
    <row r="1515" spans="2:10" x14ac:dyDescent="0.2">
      <c r="B1515" s="472" t="s">
        <v>3834</v>
      </c>
      <c r="C1515" s="472" t="s">
        <v>9</v>
      </c>
      <c r="D1515" s="472" t="s">
        <v>3630</v>
      </c>
      <c r="E1515" s="472" t="s">
        <v>3815</v>
      </c>
      <c r="F1515" s="472" t="s">
        <v>3808</v>
      </c>
      <c r="G1515" s="472"/>
      <c r="H1515" s="473" t="s">
        <v>1138</v>
      </c>
      <c r="J1515"/>
    </row>
    <row r="1516" spans="2:10" x14ac:dyDescent="0.2">
      <c r="B1516" s="474" t="s">
        <v>3835</v>
      </c>
      <c r="C1516" s="474" t="s">
        <v>9</v>
      </c>
      <c r="D1516" s="474" t="s">
        <v>3630</v>
      </c>
      <c r="E1516" s="474" t="s">
        <v>3836</v>
      </c>
      <c r="F1516" s="474" t="s">
        <v>3837</v>
      </c>
      <c r="G1516" s="474"/>
      <c r="H1516" s="475" t="s">
        <v>391</v>
      </c>
      <c r="J1516"/>
    </row>
    <row r="1517" spans="2:10" x14ac:dyDescent="0.2">
      <c r="B1517" s="472" t="s">
        <v>3838</v>
      </c>
      <c r="C1517" s="472" t="s">
        <v>9</v>
      </c>
      <c r="D1517" s="472" t="s">
        <v>3630</v>
      </c>
      <c r="E1517" s="472" t="s">
        <v>3836</v>
      </c>
      <c r="F1517" s="472" t="s">
        <v>3839</v>
      </c>
      <c r="G1517" s="472"/>
      <c r="H1517" s="473" t="s">
        <v>1208</v>
      </c>
      <c r="J1517"/>
    </row>
    <row r="1518" spans="2:10" x14ac:dyDescent="0.2">
      <c r="B1518" s="474" t="s">
        <v>3840</v>
      </c>
      <c r="C1518" s="474" t="s">
        <v>9</v>
      </c>
      <c r="D1518" s="474" t="s">
        <v>3630</v>
      </c>
      <c r="E1518" s="474" t="s">
        <v>3841</v>
      </c>
      <c r="F1518" s="474" t="s">
        <v>3842</v>
      </c>
      <c r="G1518" s="474"/>
      <c r="H1518" s="475" t="s">
        <v>1440</v>
      </c>
      <c r="J1518"/>
    </row>
    <row r="1519" spans="2:10" x14ac:dyDescent="0.2">
      <c r="B1519" s="472" t="s">
        <v>3843</v>
      </c>
      <c r="C1519" s="472" t="s">
        <v>9</v>
      </c>
      <c r="D1519" s="472" t="s">
        <v>3630</v>
      </c>
      <c r="E1519" s="472" t="s">
        <v>3841</v>
      </c>
      <c r="F1519" s="472" t="s">
        <v>3844</v>
      </c>
      <c r="G1519" s="472"/>
      <c r="H1519" s="473" t="s">
        <v>1440</v>
      </c>
      <c r="J1519"/>
    </row>
    <row r="1520" spans="2:10" x14ac:dyDescent="0.2">
      <c r="B1520" s="474" t="s">
        <v>3845</v>
      </c>
      <c r="C1520" s="474" t="s">
        <v>9</v>
      </c>
      <c r="D1520" s="474" t="s">
        <v>3630</v>
      </c>
      <c r="E1520" s="474" t="s">
        <v>3841</v>
      </c>
      <c r="F1520" s="474" t="s">
        <v>3846</v>
      </c>
      <c r="G1520" s="474"/>
      <c r="H1520" s="475" t="s">
        <v>1440</v>
      </c>
      <c r="J1520"/>
    </row>
    <row r="1521" spans="2:10" x14ac:dyDescent="0.2">
      <c r="B1521" s="472" t="s">
        <v>3847</v>
      </c>
      <c r="C1521" s="472" t="s">
        <v>9</v>
      </c>
      <c r="D1521" s="472" t="s">
        <v>3630</v>
      </c>
      <c r="E1521" s="472" t="s">
        <v>3841</v>
      </c>
      <c r="F1521" s="472" t="s">
        <v>2870</v>
      </c>
      <c r="G1521" s="472"/>
      <c r="H1521" s="473" t="s">
        <v>1440</v>
      </c>
      <c r="J1521"/>
    </row>
    <row r="1522" spans="2:10" x14ac:dyDescent="0.2">
      <c r="B1522" s="474" t="s">
        <v>3848</v>
      </c>
      <c r="C1522" s="474" t="s">
        <v>9</v>
      </c>
      <c r="D1522" s="474" t="s">
        <v>3630</v>
      </c>
      <c r="E1522" s="474" t="s">
        <v>3841</v>
      </c>
      <c r="F1522" s="474" t="s">
        <v>3849</v>
      </c>
      <c r="G1522" s="474"/>
      <c r="H1522" s="475" t="s">
        <v>1440</v>
      </c>
      <c r="J1522"/>
    </row>
    <row r="1523" spans="2:10" x14ac:dyDescent="0.2">
      <c r="B1523" s="472" t="s">
        <v>3850</v>
      </c>
      <c r="C1523" s="472" t="s">
        <v>9</v>
      </c>
      <c r="D1523" s="472" t="s">
        <v>3630</v>
      </c>
      <c r="E1523" s="472" t="s">
        <v>3841</v>
      </c>
      <c r="F1523" s="472" t="s">
        <v>2876</v>
      </c>
      <c r="G1523" s="472"/>
      <c r="H1523" s="473" t="s">
        <v>1440</v>
      </c>
      <c r="J1523"/>
    </row>
    <row r="1524" spans="2:10" x14ac:dyDescent="0.2">
      <c r="B1524" s="474" t="s">
        <v>3851</v>
      </c>
      <c r="C1524" s="474" t="s">
        <v>9</v>
      </c>
      <c r="D1524" s="474" t="s">
        <v>3630</v>
      </c>
      <c r="E1524" s="474" t="s">
        <v>3841</v>
      </c>
      <c r="F1524" s="474" t="s">
        <v>3703</v>
      </c>
      <c r="G1524" s="474"/>
      <c r="H1524" s="475" t="s">
        <v>1138</v>
      </c>
      <c r="J1524"/>
    </row>
    <row r="1525" spans="2:10" x14ac:dyDescent="0.2">
      <c r="B1525" s="472" t="s">
        <v>3852</v>
      </c>
      <c r="C1525" s="472" t="s">
        <v>9</v>
      </c>
      <c r="D1525" s="472" t="s">
        <v>3630</v>
      </c>
      <c r="E1525" s="472" t="s">
        <v>3841</v>
      </c>
      <c r="F1525" s="472" t="s">
        <v>3808</v>
      </c>
      <c r="G1525" s="472"/>
      <c r="H1525" s="473" t="s">
        <v>1138</v>
      </c>
      <c r="J1525"/>
    </row>
    <row r="1526" spans="2:10" x14ac:dyDescent="0.2">
      <c r="B1526" s="474" t="s">
        <v>3853</v>
      </c>
      <c r="C1526" s="474" t="s">
        <v>9</v>
      </c>
      <c r="D1526" s="474" t="s">
        <v>3630</v>
      </c>
      <c r="E1526" s="474" t="s">
        <v>3854</v>
      </c>
      <c r="F1526" s="474" t="s">
        <v>3855</v>
      </c>
      <c r="G1526" s="474"/>
      <c r="H1526" s="475" t="s">
        <v>391</v>
      </c>
      <c r="J1526"/>
    </row>
    <row r="1527" spans="2:10" x14ac:dyDescent="0.2">
      <c r="B1527" s="472" t="s">
        <v>3856</v>
      </c>
      <c r="C1527" s="472" t="s">
        <v>9</v>
      </c>
      <c r="D1527" s="472" t="s">
        <v>3630</v>
      </c>
      <c r="E1527" s="472" t="s">
        <v>3854</v>
      </c>
      <c r="F1527" s="472" t="s">
        <v>3857</v>
      </c>
      <c r="G1527" s="472"/>
      <c r="H1527" s="473" t="s">
        <v>1208</v>
      </c>
      <c r="J1527"/>
    </row>
    <row r="1528" spans="2:10" x14ac:dyDescent="0.2">
      <c r="B1528" s="474" t="s">
        <v>3858</v>
      </c>
      <c r="C1528" s="474" t="s">
        <v>9</v>
      </c>
      <c r="D1528" s="474" t="s">
        <v>3630</v>
      </c>
      <c r="E1528" s="474" t="s">
        <v>3859</v>
      </c>
      <c r="F1528" s="474" t="s">
        <v>3860</v>
      </c>
      <c r="G1528" s="474"/>
      <c r="H1528" s="475" t="s">
        <v>1218</v>
      </c>
      <c r="J1528"/>
    </row>
    <row r="1529" spans="2:10" x14ac:dyDescent="0.2">
      <c r="B1529" s="472" t="s">
        <v>3861</v>
      </c>
      <c r="C1529" s="472" t="s">
        <v>9</v>
      </c>
      <c r="D1529" s="472" t="s">
        <v>3630</v>
      </c>
      <c r="E1529" s="472" t="s">
        <v>3859</v>
      </c>
      <c r="F1529" s="472" t="s">
        <v>3862</v>
      </c>
      <c r="G1529" s="472"/>
      <c r="H1529" s="473" t="s">
        <v>1218</v>
      </c>
      <c r="J1529"/>
    </row>
    <row r="1530" spans="2:10" x14ac:dyDescent="0.2">
      <c r="B1530" s="474" t="s">
        <v>3863</v>
      </c>
      <c r="C1530" s="474" t="s">
        <v>9</v>
      </c>
      <c r="D1530" s="474" t="s">
        <v>3630</v>
      </c>
      <c r="E1530" s="474" t="s">
        <v>3859</v>
      </c>
      <c r="F1530" s="474" t="s">
        <v>3864</v>
      </c>
      <c r="G1530" s="474"/>
      <c r="H1530" s="475" t="s">
        <v>1218</v>
      </c>
      <c r="J1530"/>
    </row>
    <row r="1531" spans="2:10" x14ac:dyDescent="0.2">
      <c r="B1531" s="472" t="s">
        <v>3865</v>
      </c>
      <c r="C1531" s="472" t="s">
        <v>9</v>
      </c>
      <c r="D1531" s="472" t="s">
        <v>3630</v>
      </c>
      <c r="E1531" s="472" t="s">
        <v>3859</v>
      </c>
      <c r="F1531" s="472" t="s">
        <v>3866</v>
      </c>
      <c r="G1531" s="472"/>
      <c r="H1531" s="473" t="s">
        <v>1218</v>
      </c>
      <c r="J1531"/>
    </row>
    <row r="1532" spans="2:10" x14ac:dyDescent="0.2">
      <c r="B1532" s="474" t="s">
        <v>3867</v>
      </c>
      <c r="C1532" s="474" t="s">
        <v>9</v>
      </c>
      <c r="D1532" s="474" t="s">
        <v>3630</v>
      </c>
      <c r="E1532" s="474" t="s">
        <v>3859</v>
      </c>
      <c r="F1532" s="474" t="s">
        <v>3703</v>
      </c>
      <c r="G1532" s="474"/>
      <c r="H1532" s="475" t="s">
        <v>1138</v>
      </c>
      <c r="J1532"/>
    </row>
    <row r="1533" spans="2:10" x14ac:dyDescent="0.2">
      <c r="B1533" s="472" t="s">
        <v>3868</v>
      </c>
      <c r="C1533" s="472" t="s">
        <v>9</v>
      </c>
      <c r="D1533" s="472" t="s">
        <v>3630</v>
      </c>
      <c r="E1533" s="472" t="s">
        <v>3859</v>
      </c>
      <c r="F1533" s="472" t="s">
        <v>3869</v>
      </c>
      <c r="G1533" s="472"/>
      <c r="H1533" s="473" t="s">
        <v>1138</v>
      </c>
      <c r="J1533"/>
    </row>
    <row r="1534" spans="2:10" x14ac:dyDescent="0.2">
      <c r="B1534" s="474" t="s">
        <v>3870</v>
      </c>
      <c r="C1534" s="474" t="s">
        <v>9</v>
      </c>
      <c r="D1534" s="474" t="s">
        <v>3630</v>
      </c>
      <c r="E1534" s="474" t="s">
        <v>3859</v>
      </c>
      <c r="F1534" s="474" t="s">
        <v>3871</v>
      </c>
      <c r="G1534" s="474"/>
      <c r="H1534" s="475" t="s">
        <v>1218</v>
      </c>
      <c r="J1534"/>
    </row>
    <row r="1535" spans="2:10" x14ac:dyDescent="0.2">
      <c r="B1535" s="472" t="s">
        <v>3872</v>
      </c>
      <c r="C1535" s="472" t="s">
        <v>9</v>
      </c>
      <c r="D1535" s="472" t="s">
        <v>3630</v>
      </c>
      <c r="E1535" s="472" t="s">
        <v>3859</v>
      </c>
      <c r="F1535" s="472" t="s">
        <v>3873</v>
      </c>
      <c r="G1535" s="472"/>
      <c r="H1535" s="473" t="s">
        <v>1440</v>
      </c>
      <c r="J1535"/>
    </row>
    <row r="1536" spans="2:10" x14ac:dyDescent="0.2">
      <c r="B1536" s="474" t="s">
        <v>3874</v>
      </c>
      <c r="C1536" s="474" t="s">
        <v>9</v>
      </c>
      <c r="D1536" s="474" t="s">
        <v>3630</v>
      </c>
      <c r="E1536" s="474" t="s">
        <v>3875</v>
      </c>
      <c r="F1536" s="474" t="s">
        <v>3876</v>
      </c>
      <c r="G1536" s="474"/>
      <c r="H1536" s="475" t="s">
        <v>391</v>
      </c>
      <c r="J1536"/>
    </row>
    <row r="1537" spans="2:10" x14ac:dyDescent="0.2">
      <c r="B1537" s="472" t="s">
        <v>3877</v>
      </c>
      <c r="C1537" s="472" t="s">
        <v>9</v>
      </c>
      <c r="D1537" s="472" t="s">
        <v>3630</v>
      </c>
      <c r="E1537" s="472" t="s">
        <v>3875</v>
      </c>
      <c r="F1537" s="472" t="s">
        <v>3878</v>
      </c>
      <c r="G1537" s="472"/>
      <c r="H1537" s="473" t="s">
        <v>1208</v>
      </c>
      <c r="J1537"/>
    </row>
    <row r="1538" spans="2:10" x14ac:dyDescent="0.2">
      <c r="B1538" s="474" t="s">
        <v>3879</v>
      </c>
      <c r="C1538" s="474" t="s">
        <v>9</v>
      </c>
      <c r="D1538" s="474" t="s">
        <v>3630</v>
      </c>
      <c r="E1538" s="474" t="s">
        <v>3880</v>
      </c>
      <c r="F1538" s="474" t="s">
        <v>3881</v>
      </c>
      <c r="G1538" s="474"/>
      <c r="H1538" s="475" t="s">
        <v>1218</v>
      </c>
      <c r="J1538"/>
    </row>
    <row r="1539" spans="2:10" x14ac:dyDescent="0.2">
      <c r="B1539" s="472" t="s">
        <v>3882</v>
      </c>
      <c r="C1539" s="472" t="s">
        <v>9</v>
      </c>
      <c r="D1539" s="472" t="s">
        <v>3630</v>
      </c>
      <c r="E1539" s="472" t="s">
        <v>3880</v>
      </c>
      <c r="F1539" s="472" t="s">
        <v>3883</v>
      </c>
      <c r="G1539" s="472"/>
      <c r="H1539" s="473" t="s">
        <v>1218</v>
      </c>
      <c r="J1539"/>
    </row>
    <row r="1540" spans="2:10" x14ac:dyDescent="0.2">
      <c r="B1540" s="474" t="s">
        <v>3884</v>
      </c>
      <c r="C1540" s="474" t="s">
        <v>9</v>
      </c>
      <c r="D1540" s="474" t="s">
        <v>3630</v>
      </c>
      <c r="E1540" s="474" t="s">
        <v>3880</v>
      </c>
      <c r="F1540" s="474" t="s">
        <v>3885</v>
      </c>
      <c r="G1540" s="474"/>
      <c r="H1540" s="475" t="s">
        <v>1218</v>
      </c>
      <c r="J1540"/>
    </row>
    <row r="1541" spans="2:10" x14ac:dyDescent="0.2">
      <c r="B1541" s="472" t="s">
        <v>3886</v>
      </c>
      <c r="C1541" s="472" t="s">
        <v>9</v>
      </c>
      <c r="D1541" s="472" t="s">
        <v>3630</v>
      </c>
      <c r="E1541" s="472" t="s">
        <v>3880</v>
      </c>
      <c r="F1541" s="472" t="s">
        <v>3887</v>
      </c>
      <c r="G1541" s="472"/>
      <c r="H1541" s="473" t="s">
        <v>1218</v>
      </c>
      <c r="J1541"/>
    </row>
    <row r="1542" spans="2:10" x14ac:dyDescent="0.2">
      <c r="B1542" s="474" t="s">
        <v>3888</v>
      </c>
      <c r="C1542" s="474" t="s">
        <v>9</v>
      </c>
      <c r="D1542" s="474" t="s">
        <v>3630</v>
      </c>
      <c r="E1542" s="474" t="s">
        <v>3880</v>
      </c>
      <c r="F1542" s="474" t="s">
        <v>3889</v>
      </c>
      <c r="G1542" s="474"/>
      <c r="H1542" s="475" t="s">
        <v>1218</v>
      </c>
      <c r="J1542"/>
    </row>
    <row r="1543" spans="2:10" x14ac:dyDescent="0.2">
      <c r="B1543" s="472" t="s">
        <v>3890</v>
      </c>
      <c r="C1543" s="472" t="s">
        <v>9</v>
      </c>
      <c r="D1543" s="472" t="s">
        <v>3630</v>
      </c>
      <c r="E1543" s="472" t="s">
        <v>3880</v>
      </c>
      <c r="F1543" s="472" t="s">
        <v>3891</v>
      </c>
      <c r="G1543" s="472"/>
      <c r="H1543" s="473" t="s">
        <v>1218</v>
      </c>
      <c r="J1543"/>
    </row>
    <row r="1544" spans="2:10" x14ac:dyDescent="0.2">
      <c r="B1544" s="474" t="s">
        <v>3892</v>
      </c>
      <c r="C1544" s="474" t="s">
        <v>9</v>
      </c>
      <c r="D1544" s="474" t="s">
        <v>3630</v>
      </c>
      <c r="E1544" s="474" t="s">
        <v>3880</v>
      </c>
      <c r="F1544" s="474" t="s">
        <v>3893</v>
      </c>
      <c r="G1544" s="474"/>
      <c r="H1544" s="475" t="s">
        <v>1218</v>
      </c>
      <c r="J1544"/>
    </row>
    <row r="1545" spans="2:10" x14ac:dyDescent="0.2">
      <c r="B1545" s="472" t="s">
        <v>3894</v>
      </c>
      <c r="C1545" s="472" t="s">
        <v>9</v>
      </c>
      <c r="D1545" s="472" t="s">
        <v>3630</v>
      </c>
      <c r="E1545" s="472" t="s">
        <v>3895</v>
      </c>
      <c r="F1545" s="472" t="s">
        <v>2852</v>
      </c>
      <c r="G1545" s="472"/>
      <c r="H1545" s="473" t="s">
        <v>1208</v>
      </c>
      <c r="J1545"/>
    </row>
    <row r="1546" spans="2:10" x14ac:dyDescent="0.2">
      <c r="B1546" s="474" t="s">
        <v>3896</v>
      </c>
      <c r="C1546" s="474" t="s">
        <v>9</v>
      </c>
      <c r="D1546" s="474" t="s">
        <v>3630</v>
      </c>
      <c r="E1546" s="474" t="s">
        <v>3897</v>
      </c>
      <c r="F1546" s="474" t="s">
        <v>3898</v>
      </c>
      <c r="G1546" s="474"/>
      <c r="H1546" s="475" t="s">
        <v>391</v>
      </c>
      <c r="J1546"/>
    </row>
    <row r="1547" spans="2:10" x14ac:dyDescent="0.2">
      <c r="B1547" s="472" t="s">
        <v>3899</v>
      </c>
      <c r="C1547" s="472" t="s">
        <v>9</v>
      </c>
      <c r="D1547" s="472" t="s">
        <v>3630</v>
      </c>
      <c r="E1547" s="472" t="s">
        <v>3897</v>
      </c>
      <c r="F1547" s="472" t="s">
        <v>3900</v>
      </c>
      <c r="G1547" s="472"/>
      <c r="H1547" s="473" t="s">
        <v>1208</v>
      </c>
      <c r="J1547"/>
    </row>
    <row r="1548" spans="2:10" x14ac:dyDescent="0.2">
      <c r="B1548" s="474" t="s">
        <v>3901</v>
      </c>
      <c r="C1548" s="474" t="s">
        <v>9</v>
      </c>
      <c r="D1548" s="474" t="s">
        <v>3630</v>
      </c>
      <c r="E1548" s="474" t="s">
        <v>3902</v>
      </c>
      <c r="F1548" s="474" t="s">
        <v>3903</v>
      </c>
      <c r="G1548" s="474"/>
      <c r="H1548" s="475" t="s">
        <v>1440</v>
      </c>
      <c r="J1548"/>
    </row>
    <row r="1549" spans="2:10" x14ac:dyDescent="0.2">
      <c r="B1549" s="472" t="s">
        <v>3904</v>
      </c>
      <c r="C1549" s="472" t="s">
        <v>9</v>
      </c>
      <c r="D1549" s="472" t="s">
        <v>3630</v>
      </c>
      <c r="E1549" s="472" t="s">
        <v>3902</v>
      </c>
      <c r="F1549" s="472" t="s">
        <v>3905</v>
      </c>
      <c r="G1549" s="472"/>
      <c r="H1549" s="473" t="s">
        <v>1440</v>
      </c>
      <c r="J1549"/>
    </row>
    <row r="1550" spans="2:10" x14ac:dyDescent="0.2">
      <c r="B1550" s="474" t="s">
        <v>3906</v>
      </c>
      <c r="C1550" s="474" t="s">
        <v>9</v>
      </c>
      <c r="D1550" s="474" t="s">
        <v>3630</v>
      </c>
      <c r="E1550" s="474" t="s">
        <v>3902</v>
      </c>
      <c r="F1550" s="474" t="s">
        <v>3907</v>
      </c>
      <c r="G1550" s="474"/>
      <c r="H1550" s="475" t="s">
        <v>1218</v>
      </c>
      <c r="J1550"/>
    </row>
    <row r="1551" spans="2:10" x14ac:dyDescent="0.2">
      <c r="B1551" s="472" t="s">
        <v>3908</v>
      </c>
      <c r="C1551" s="472" t="s">
        <v>9</v>
      </c>
      <c r="D1551" s="472" t="s">
        <v>3630</v>
      </c>
      <c r="E1551" s="472" t="s">
        <v>3902</v>
      </c>
      <c r="F1551" s="472" t="s">
        <v>3909</v>
      </c>
      <c r="G1551" s="472"/>
      <c r="H1551" s="473" t="s">
        <v>1218</v>
      </c>
      <c r="J1551"/>
    </row>
    <row r="1552" spans="2:10" x14ac:dyDescent="0.2">
      <c r="B1552" s="474" t="s">
        <v>3910</v>
      </c>
      <c r="C1552" s="474" t="s">
        <v>9</v>
      </c>
      <c r="D1552" s="474" t="s">
        <v>3630</v>
      </c>
      <c r="E1552" s="474" t="s">
        <v>3902</v>
      </c>
      <c r="F1552" s="474" t="s">
        <v>3911</v>
      </c>
      <c r="G1552" s="474"/>
      <c r="H1552" s="475" t="s">
        <v>1218</v>
      </c>
      <c r="J1552"/>
    </row>
    <row r="1553" spans="2:10" x14ac:dyDescent="0.2">
      <c r="B1553" s="472" t="s">
        <v>3912</v>
      </c>
      <c r="C1553" s="472" t="s">
        <v>9</v>
      </c>
      <c r="D1553" s="472" t="s">
        <v>3630</v>
      </c>
      <c r="E1553" s="472" t="s">
        <v>3902</v>
      </c>
      <c r="F1553" s="472" t="s">
        <v>3913</v>
      </c>
      <c r="G1553" s="472"/>
      <c r="H1553" s="473" t="s">
        <v>1218</v>
      </c>
      <c r="J1553"/>
    </row>
    <row r="1554" spans="2:10" x14ac:dyDescent="0.2">
      <c r="B1554" s="474" t="s">
        <v>3914</v>
      </c>
      <c r="C1554" s="474" t="s">
        <v>9</v>
      </c>
      <c r="D1554" s="474" t="s">
        <v>3630</v>
      </c>
      <c r="E1554" s="474" t="s">
        <v>3902</v>
      </c>
      <c r="F1554" s="474" t="s">
        <v>3915</v>
      </c>
      <c r="G1554" s="474"/>
      <c r="H1554" s="475" t="s">
        <v>1218</v>
      </c>
      <c r="J1554"/>
    </row>
    <row r="1555" spans="2:10" x14ac:dyDescent="0.2">
      <c r="B1555" s="472" t="s">
        <v>3916</v>
      </c>
      <c r="C1555" s="472" t="s">
        <v>9</v>
      </c>
      <c r="D1555" s="472" t="s">
        <v>3630</v>
      </c>
      <c r="E1555" s="472" t="s">
        <v>3902</v>
      </c>
      <c r="F1555" s="472" t="s">
        <v>3917</v>
      </c>
      <c r="G1555" s="472"/>
      <c r="H1555" s="473" t="s">
        <v>1218</v>
      </c>
      <c r="J1555"/>
    </row>
    <row r="1556" spans="2:10" x14ac:dyDescent="0.2">
      <c r="B1556" s="474" t="s">
        <v>3918</v>
      </c>
      <c r="C1556" s="474" t="s">
        <v>9</v>
      </c>
      <c r="D1556" s="474" t="s">
        <v>3630</v>
      </c>
      <c r="E1556" s="474" t="s">
        <v>3902</v>
      </c>
      <c r="F1556" s="474" t="s">
        <v>3919</v>
      </c>
      <c r="G1556" s="474"/>
      <c r="H1556" s="475" t="s">
        <v>1138</v>
      </c>
      <c r="J1556"/>
    </row>
    <row r="1557" spans="2:10" x14ac:dyDescent="0.2">
      <c r="B1557" s="472" t="s">
        <v>3920</v>
      </c>
      <c r="C1557" s="472" t="s">
        <v>9</v>
      </c>
      <c r="D1557" s="472" t="s">
        <v>3630</v>
      </c>
      <c r="E1557" s="472" t="s">
        <v>3902</v>
      </c>
      <c r="F1557" s="472" t="s">
        <v>3921</v>
      </c>
      <c r="G1557" s="472"/>
      <c r="H1557" s="473" t="s">
        <v>1138</v>
      </c>
      <c r="J1557"/>
    </row>
    <row r="1558" spans="2:10" x14ac:dyDescent="0.2">
      <c r="B1558" s="474" t="s">
        <v>3922</v>
      </c>
      <c r="C1558" s="474" t="s">
        <v>9</v>
      </c>
      <c r="D1558" s="474" t="s">
        <v>3630</v>
      </c>
      <c r="E1558" s="474" t="s">
        <v>3902</v>
      </c>
      <c r="F1558" s="474" t="s">
        <v>3787</v>
      </c>
      <c r="G1558" s="474"/>
      <c r="H1558" s="475" t="s">
        <v>1218</v>
      </c>
      <c r="J1558"/>
    </row>
    <row r="1559" spans="2:10" x14ac:dyDescent="0.2">
      <c r="B1559" s="472" t="s">
        <v>3923</v>
      </c>
      <c r="C1559" s="472" t="s">
        <v>9</v>
      </c>
      <c r="D1559" s="472" t="s">
        <v>3630</v>
      </c>
      <c r="E1559" s="472" t="s">
        <v>3924</v>
      </c>
      <c r="F1559" s="472" t="s">
        <v>3925</v>
      </c>
      <c r="G1559" s="472"/>
      <c r="H1559" s="473" t="s">
        <v>1208</v>
      </c>
      <c r="J1559"/>
    </row>
    <row r="1560" spans="2:10" x14ac:dyDescent="0.2">
      <c r="B1560" s="474" t="s">
        <v>3926</v>
      </c>
      <c r="C1560" s="474" t="s">
        <v>9</v>
      </c>
      <c r="D1560" s="474" t="s">
        <v>3630</v>
      </c>
      <c r="E1560" s="474" t="s">
        <v>3924</v>
      </c>
      <c r="F1560" s="474" t="s">
        <v>3927</v>
      </c>
      <c r="G1560" s="474"/>
      <c r="H1560" s="475" t="s">
        <v>1208</v>
      </c>
      <c r="J1560"/>
    </row>
    <row r="1561" spans="2:10" x14ac:dyDescent="0.2">
      <c r="B1561" s="472" t="s">
        <v>3928</v>
      </c>
      <c r="C1561" s="472" t="s">
        <v>9</v>
      </c>
      <c r="D1561" s="472" t="s">
        <v>3630</v>
      </c>
      <c r="E1561" s="472" t="s">
        <v>3924</v>
      </c>
      <c r="F1561" s="472" t="s">
        <v>3929</v>
      </c>
      <c r="G1561" s="472"/>
      <c r="H1561" s="473" t="s">
        <v>1208</v>
      </c>
      <c r="J1561"/>
    </row>
    <row r="1562" spans="2:10" x14ac:dyDescent="0.2">
      <c r="B1562" s="474" t="s">
        <v>3930</v>
      </c>
      <c r="C1562" s="474" t="s">
        <v>9</v>
      </c>
      <c r="D1562" s="474" t="s">
        <v>3630</v>
      </c>
      <c r="E1562" s="474" t="s">
        <v>3924</v>
      </c>
      <c r="F1562" s="474" t="s">
        <v>3931</v>
      </c>
      <c r="G1562" s="474"/>
      <c r="H1562" s="475" t="s">
        <v>1208</v>
      </c>
      <c r="J1562"/>
    </row>
    <row r="1563" spans="2:10" x14ac:dyDescent="0.2">
      <c r="B1563" s="472" t="s">
        <v>3932</v>
      </c>
      <c r="C1563" s="472" t="s">
        <v>9</v>
      </c>
      <c r="D1563" s="472" t="s">
        <v>3630</v>
      </c>
      <c r="E1563" s="472" t="s">
        <v>3924</v>
      </c>
      <c r="F1563" s="472" t="s">
        <v>3933</v>
      </c>
      <c r="G1563" s="472"/>
      <c r="H1563" s="473" t="s">
        <v>1208</v>
      </c>
      <c r="J1563"/>
    </row>
    <row r="1564" spans="2:10" x14ac:dyDescent="0.2">
      <c r="B1564" s="474" t="s">
        <v>3934</v>
      </c>
      <c r="C1564" s="474" t="s">
        <v>9</v>
      </c>
      <c r="D1564" s="474" t="s">
        <v>3630</v>
      </c>
      <c r="E1564" s="474" t="s">
        <v>3924</v>
      </c>
      <c r="F1564" s="474" t="s">
        <v>3935</v>
      </c>
      <c r="G1564" s="474"/>
      <c r="H1564" s="475" t="s">
        <v>1208</v>
      </c>
      <c r="J1564"/>
    </row>
    <row r="1565" spans="2:10" x14ac:dyDescent="0.2">
      <c r="B1565" s="472" t="s">
        <v>3936</v>
      </c>
      <c r="C1565" s="472" t="s">
        <v>9</v>
      </c>
      <c r="D1565" s="472" t="s">
        <v>3630</v>
      </c>
      <c r="E1565" s="472" t="s">
        <v>3924</v>
      </c>
      <c r="F1565" s="472" t="s">
        <v>3937</v>
      </c>
      <c r="G1565" s="472"/>
      <c r="H1565" s="473" t="s">
        <v>1208</v>
      </c>
      <c r="J1565"/>
    </row>
    <row r="1566" spans="2:10" x14ac:dyDescent="0.2">
      <c r="B1566" s="474" t="s">
        <v>3938</v>
      </c>
      <c r="C1566" s="474" t="s">
        <v>9</v>
      </c>
      <c r="D1566" s="474" t="s">
        <v>3939</v>
      </c>
      <c r="E1566" s="474" t="s">
        <v>3940</v>
      </c>
      <c r="F1566" s="474" t="s">
        <v>3941</v>
      </c>
      <c r="G1566" s="474"/>
      <c r="H1566" s="475" t="s">
        <v>1359</v>
      </c>
      <c r="J1566"/>
    </row>
    <row r="1567" spans="2:10" x14ac:dyDescent="0.2">
      <c r="B1567" s="472" t="s">
        <v>3942</v>
      </c>
      <c r="C1567" s="472" t="s">
        <v>9</v>
      </c>
      <c r="D1567" s="472" t="s">
        <v>3939</v>
      </c>
      <c r="E1567" s="472" t="s">
        <v>3940</v>
      </c>
      <c r="F1567" s="472" t="s">
        <v>3943</v>
      </c>
      <c r="G1567" s="472" t="s">
        <v>3944</v>
      </c>
      <c r="H1567" s="473" t="s">
        <v>1359</v>
      </c>
      <c r="J1567"/>
    </row>
    <row r="1568" spans="2:10" x14ac:dyDescent="0.2">
      <c r="B1568" s="474" t="s">
        <v>3945</v>
      </c>
      <c r="C1568" s="474" t="s">
        <v>9</v>
      </c>
      <c r="D1568" s="474" t="s">
        <v>3939</v>
      </c>
      <c r="E1568" s="474" t="s">
        <v>3940</v>
      </c>
      <c r="F1568" s="474" t="s">
        <v>3946</v>
      </c>
      <c r="G1568" s="474" t="s">
        <v>3944</v>
      </c>
      <c r="H1568" s="475" t="s">
        <v>1359</v>
      </c>
      <c r="J1568"/>
    </row>
    <row r="1569" spans="2:10" x14ac:dyDescent="0.2">
      <c r="B1569" s="472" t="s">
        <v>3947</v>
      </c>
      <c r="C1569" s="472" t="s">
        <v>9</v>
      </c>
      <c r="D1569" s="472" t="s">
        <v>3939</v>
      </c>
      <c r="E1569" s="472" t="s">
        <v>3940</v>
      </c>
      <c r="F1569" s="472" t="s">
        <v>3948</v>
      </c>
      <c r="G1569" s="472" t="s">
        <v>3944</v>
      </c>
      <c r="H1569" s="473" t="s">
        <v>1359</v>
      </c>
      <c r="J1569"/>
    </row>
    <row r="1570" spans="2:10" x14ac:dyDescent="0.2">
      <c r="B1570" s="474" t="s">
        <v>3949</v>
      </c>
      <c r="C1570" s="474" t="s">
        <v>9</v>
      </c>
      <c r="D1570" s="474" t="s">
        <v>3939</v>
      </c>
      <c r="E1570" s="474" t="s">
        <v>3940</v>
      </c>
      <c r="F1570" s="474" t="s">
        <v>3950</v>
      </c>
      <c r="G1570" s="474" t="s">
        <v>3944</v>
      </c>
      <c r="H1570" s="475" t="s">
        <v>1359</v>
      </c>
      <c r="J1570"/>
    </row>
    <row r="1571" spans="2:10" x14ac:dyDescent="0.2">
      <c r="B1571" s="472" t="s">
        <v>3951</v>
      </c>
      <c r="C1571" s="472" t="s">
        <v>9</v>
      </c>
      <c r="D1571" s="472" t="s">
        <v>3939</v>
      </c>
      <c r="E1571" s="472" t="s">
        <v>3940</v>
      </c>
      <c r="F1571" s="472" t="s">
        <v>3952</v>
      </c>
      <c r="G1571" s="472"/>
      <c r="H1571" s="473" t="s">
        <v>1359</v>
      </c>
      <c r="J1571"/>
    </row>
    <row r="1572" spans="2:10" x14ac:dyDescent="0.2">
      <c r="B1572" s="474" t="s">
        <v>3953</v>
      </c>
      <c r="C1572" s="474" t="s">
        <v>9</v>
      </c>
      <c r="D1572" s="474" t="s">
        <v>3939</v>
      </c>
      <c r="E1572" s="474" t="s">
        <v>3940</v>
      </c>
      <c r="F1572" s="474" t="s">
        <v>3954</v>
      </c>
      <c r="G1572" s="474"/>
      <c r="H1572" s="475" t="s">
        <v>1359</v>
      </c>
      <c r="J1572"/>
    </row>
    <row r="1573" spans="2:10" x14ac:dyDescent="0.2">
      <c r="B1573" s="472" t="s">
        <v>3955</v>
      </c>
      <c r="C1573" s="472" t="s">
        <v>9</v>
      </c>
      <c r="D1573" s="472" t="s">
        <v>3939</v>
      </c>
      <c r="E1573" s="472" t="s">
        <v>3940</v>
      </c>
      <c r="F1573" s="472" t="s">
        <v>3956</v>
      </c>
      <c r="G1573" s="472"/>
      <c r="H1573" s="473" t="s">
        <v>1359</v>
      </c>
      <c r="J1573"/>
    </row>
    <row r="1574" spans="2:10" x14ac:dyDescent="0.2">
      <c r="B1574" s="474" t="s">
        <v>3957</v>
      </c>
      <c r="C1574" s="474" t="s">
        <v>9</v>
      </c>
      <c r="D1574" s="474" t="s">
        <v>3939</v>
      </c>
      <c r="E1574" s="474" t="s">
        <v>3940</v>
      </c>
      <c r="F1574" s="474" t="s">
        <v>3958</v>
      </c>
      <c r="G1574" s="474"/>
      <c r="H1574" s="475" t="s">
        <v>1359</v>
      </c>
      <c r="J1574"/>
    </row>
    <row r="1575" spans="2:10" x14ac:dyDescent="0.2">
      <c r="B1575" s="472" t="s">
        <v>3959</v>
      </c>
      <c r="C1575" s="472" t="s">
        <v>9</v>
      </c>
      <c r="D1575" s="472" t="s">
        <v>3939</v>
      </c>
      <c r="E1575" s="472" t="s">
        <v>3940</v>
      </c>
      <c r="F1575" s="472" t="s">
        <v>3960</v>
      </c>
      <c r="G1575" s="472"/>
      <c r="H1575" s="473" t="s">
        <v>1359</v>
      </c>
      <c r="J1575"/>
    </row>
    <row r="1576" spans="2:10" x14ac:dyDescent="0.2">
      <c r="B1576" s="474" t="s">
        <v>3961</v>
      </c>
      <c r="C1576" s="474" t="s">
        <v>9</v>
      </c>
      <c r="D1576" s="474" t="s">
        <v>3939</v>
      </c>
      <c r="E1576" s="474" t="s">
        <v>3962</v>
      </c>
      <c r="F1576" s="474" t="s">
        <v>3963</v>
      </c>
      <c r="G1576" s="474"/>
      <c r="H1576" s="475" t="s">
        <v>1218</v>
      </c>
      <c r="J1576"/>
    </row>
    <row r="1577" spans="2:10" x14ac:dyDescent="0.2">
      <c r="B1577" s="472" t="s">
        <v>3964</v>
      </c>
      <c r="C1577" s="472" t="s">
        <v>9</v>
      </c>
      <c r="D1577" s="472" t="s">
        <v>3939</v>
      </c>
      <c r="E1577" s="472" t="s">
        <v>3962</v>
      </c>
      <c r="F1577" s="472" t="s">
        <v>3965</v>
      </c>
      <c r="G1577" s="472"/>
      <c r="H1577" s="473" t="s">
        <v>1218</v>
      </c>
      <c r="J1577"/>
    </row>
    <row r="1578" spans="2:10" x14ac:dyDescent="0.2">
      <c r="B1578" s="474" t="s">
        <v>3966</v>
      </c>
      <c r="C1578" s="474" t="s">
        <v>9</v>
      </c>
      <c r="D1578" s="474" t="s">
        <v>3939</v>
      </c>
      <c r="E1578" s="474" t="s">
        <v>3962</v>
      </c>
      <c r="F1578" s="474" t="s">
        <v>3967</v>
      </c>
      <c r="G1578" s="474"/>
      <c r="H1578" s="475" t="s">
        <v>1218</v>
      </c>
      <c r="J1578"/>
    </row>
    <row r="1579" spans="2:10" x14ac:dyDescent="0.2">
      <c r="B1579" s="472" t="s">
        <v>3968</v>
      </c>
      <c r="C1579" s="472" t="s">
        <v>9</v>
      </c>
      <c r="D1579" s="472" t="s">
        <v>3939</v>
      </c>
      <c r="E1579" s="472" t="s">
        <v>3962</v>
      </c>
      <c r="F1579" s="472" t="s">
        <v>3969</v>
      </c>
      <c r="G1579" s="472"/>
      <c r="H1579" s="473" t="s">
        <v>1218</v>
      </c>
      <c r="J1579"/>
    </row>
    <row r="1580" spans="2:10" x14ac:dyDescent="0.2">
      <c r="B1580" s="474" t="s">
        <v>3970</v>
      </c>
      <c r="C1580" s="474" t="s">
        <v>9</v>
      </c>
      <c r="D1580" s="474" t="s">
        <v>3939</v>
      </c>
      <c r="E1580" s="474" t="s">
        <v>3962</v>
      </c>
      <c r="F1580" s="474" t="s">
        <v>3971</v>
      </c>
      <c r="G1580" s="474"/>
      <c r="H1580" s="475" t="s">
        <v>1218</v>
      </c>
      <c r="J1580"/>
    </row>
    <row r="1581" spans="2:10" x14ac:dyDescent="0.2">
      <c r="B1581" s="472" t="s">
        <v>3972</v>
      </c>
      <c r="C1581" s="472" t="s">
        <v>9</v>
      </c>
      <c r="D1581" s="472" t="s">
        <v>3939</v>
      </c>
      <c r="E1581" s="472" t="s">
        <v>3973</v>
      </c>
      <c r="F1581" s="472" t="s">
        <v>3973</v>
      </c>
      <c r="G1581" s="472"/>
      <c r="H1581" s="473" t="s">
        <v>1359</v>
      </c>
      <c r="J1581"/>
    </row>
    <row r="1582" spans="2:10" x14ac:dyDescent="0.2">
      <c r="B1582" s="474" t="s">
        <v>3974</v>
      </c>
      <c r="C1582" s="474" t="s">
        <v>9</v>
      </c>
      <c r="D1582" s="474" t="s">
        <v>3939</v>
      </c>
      <c r="E1582" s="474" t="s">
        <v>3975</v>
      </c>
      <c r="F1582" s="474" t="s">
        <v>3976</v>
      </c>
      <c r="G1582" s="474"/>
      <c r="H1582" s="475" t="s">
        <v>1208</v>
      </c>
      <c r="J1582"/>
    </row>
    <row r="1583" spans="2:10" x14ac:dyDescent="0.2">
      <c r="B1583" s="472" t="s">
        <v>3977</v>
      </c>
      <c r="C1583" s="472" t="s">
        <v>9</v>
      </c>
      <c r="D1583" s="472" t="s">
        <v>3939</v>
      </c>
      <c r="E1583" s="472" t="s">
        <v>3975</v>
      </c>
      <c r="F1583" s="472" t="s">
        <v>3978</v>
      </c>
      <c r="G1583" s="472"/>
      <c r="H1583" s="473" t="s">
        <v>1208</v>
      </c>
      <c r="J1583"/>
    </row>
    <row r="1584" spans="2:10" x14ac:dyDescent="0.2">
      <c r="B1584" s="474" t="s">
        <v>3979</v>
      </c>
      <c r="C1584" s="474" t="s">
        <v>9</v>
      </c>
      <c r="D1584" s="474" t="s">
        <v>3939</v>
      </c>
      <c r="E1584" s="474" t="s">
        <v>3975</v>
      </c>
      <c r="F1584" s="474" t="s">
        <v>3980</v>
      </c>
      <c r="G1584" s="474"/>
      <c r="H1584" s="475" t="s">
        <v>1208</v>
      </c>
      <c r="J1584"/>
    </row>
    <row r="1585" spans="2:10" x14ac:dyDescent="0.2">
      <c r="B1585" s="472" t="s">
        <v>3981</v>
      </c>
      <c r="C1585" s="472" t="s">
        <v>9</v>
      </c>
      <c r="D1585" s="472" t="s">
        <v>3939</v>
      </c>
      <c r="E1585" s="472" t="s">
        <v>3975</v>
      </c>
      <c r="F1585" s="472" t="s">
        <v>3982</v>
      </c>
      <c r="G1585" s="472"/>
      <c r="H1585" s="473" t="s">
        <v>1208</v>
      </c>
      <c r="J1585"/>
    </row>
    <row r="1586" spans="2:10" x14ac:dyDescent="0.2">
      <c r="B1586" s="474" t="s">
        <v>3983</v>
      </c>
      <c r="C1586" s="474" t="s">
        <v>9</v>
      </c>
      <c r="D1586" s="474" t="s">
        <v>3939</v>
      </c>
      <c r="E1586" s="474" t="s">
        <v>3975</v>
      </c>
      <c r="F1586" s="474" t="s">
        <v>3984</v>
      </c>
      <c r="G1586" s="474"/>
      <c r="H1586" s="475" t="s">
        <v>1208</v>
      </c>
      <c r="J1586"/>
    </row>
    <row r="1587" spans="2:10" x14ac:dyDescent="0.2">
      <c r="B1587" s="472" t="s">
        <v>3985</v>
      </c>
      <c r="C1587" s="472" t="s">
        <v>9</v>
      </c>
      <c r="D1587" s="472" t="s">
        <v>3939</v>
      </c>
      <c r="E1587" s="472" t="s">
        <v>3975</v>
      </c>
      <c r="F1587" s="472" t="s">
        <v>3986</v>
      </c>
      <c r="G1587" s="472"/>
      <c r="H1587" s="473" t="s">
        <v>1218</v>
      </c>
      <c r="J1587"/>
    </row>
    <row r="1588" spans="2:10" x14ac:dyDescent="0.2">
      <c r="B1588" s="474" t="s">
        <v>3987</v>
      </c>
      <c r="C1588" s="474" t="s">
        <v>9</v>
      </c>
      <c r="D1588" s="474" t="s">
        <v>3939</v>
      </c>
      <c r="E1588" s="474" t="s">
        <v>3975</v>
      </c>
      <c r="F1588" s="474" t="s">
        <v>3988</v>
      </c>
      <c r="G1588" s="474"/>
      <c r="H1588" s="475" t="s">
        <v>1218</v>
      </c>
      <c r="J1588"/>
    </row>
    <row r="1589" spans="2:10" x14ac:dyDescent="0.2">
      <c r="B1589" s="472" t="s">
        <v>3989</v>
      </c>
      <c r="C1589" s="472" t="s">
        <v>9</v>
      </c>
      <c r="D1589" s="472" t="s">
        <v>3939</v>
      </c>
      <c r="E1589" s="472" t="s">
        <v>3975</v>
      </c>
      <c r="F1589" s="472" t="s">
        <v>3990</v>
      </c>
      <c r="G1589" s="472"/>
      <c r="H1589" s="473" t="s">
        <v>1218</v>
      </c>
      <c r="J1589"/>
    </row>
    <row r="1590" spans="2:10" x14ac:dyDescent="0.2">
      <c r="B1590" s="474" t="s">
        <v>3991</v>
      </c>
      <c r="C1590" s="474" t="s">
        <v>9</v>
      </c>
      <c r="D1590" s="474" t="s">
        <v>3939</v>
      </c>
      <c r="E1590" s="474" t="s">
        <v>3975</v>
      </c>
      <c r="F1590" s="474" t="s">
        <v>3992</v>
      </c>
      <c r="G1590" s="474"/>
      <c r="H1590" s="475" t="s">
        <v>1218</v>
      </c>
      <c r="J1590"/>
    </row>
    <row r="1591" spans="2:10" x14ac:dyDescent="0.2">
      <c r="B1591" s="472" t="s">
        <v>3993</v>
      </c>
      <c r="C1591" s="472" t="s">
        <v>9</v>
      </c>
      <c r="D1591" s="472" t="s">
        <v>3939</v>
      </c>
      <c r="E1591" s="472" t="s">
        <v>3975</v>
      </c>
      <c r="F1591" s="472" t="s">
        <v>3994</v>
      </c>
      <c r="G1591" s="472"/>
      <c r="H1591" s="473" t="s">
        <v>1218</v>
      </c>
      <c r="J1591"/>
    </row>
    <row r="1592" spans="2:10" x14ac:dyDescent="0.2">
      <c r="B1592" s="474" t="s">
        <v>3995</v>
      </c>
      <c r="C1592" s="474" t="s">
        <v>9</v>
      </c>
      <c r="D1592" s="474" t="s">
        <v>3939</v>
      </c>
      <c r="E1592" s="474" t="s">
        <v>3975</v>
      </c>
      <c r="F1592" s="474" t="s">
        <v>3996</v>
      </c>
      <c r="G1592" s="474"/>
      <c r="H1592" s="475" t="s">
        <v>1218</v>
      </c>
      <c r="J1592"/>
    </row>
    <row r="1593" spans="2:10" x14ac:dyDescent="0.2">
      <c r="B1593" s="472" t="s">
        <v>3997</v>
      </c>
      <c r="C1593" s="472" t="s">
        <v>9</v>
      </c>
      <c r="D1593" s="472" t="s">
        <v>3939</v>
      </c>
      <c r="E1593" s="472" t="s">
        <v>3975</v>
      </c>
      <c r="F1593" s="472" t="s">
        <v>3998</v>
      </c>
      <c r="G1593" s="472"/>
      <c r="H1593" s="473" t="s">
        <v>1440</v>
      </c>
      <c r="J1593"/>
    </row>
    <row r="1594" spans="2:10" x14ac:dyDescent="0.2">
      <c r="B1594" s="474" t="s">
        <v>3999</v>
      </c>
      <c r="C1594" s="474" t="s">
        <v>9</v>
      </c>
      <c r="D1594" s="474" t="s">
        <v>3939</v>
      </c>
      <c r="E1594" s="474" t="s">
        <v>3975</v>
      </c>
      <c r="F1594" s="474" t="s">
        <v>4000</v>
      </c>
      <c r="G1594" s="474"/>
      <c r="H1594" s="475" t="s">
        <v>1208</v>
      </c>
      <c r="J1594"/>
    </row>
    <row r="1595" spans="2:10" x14ac:dyDescent="0.2">
      <c r="B1595" s="472" t="s">
        <v>4001</v>
      </c>
      <c r="C1595" s="472" t="s">
        <v>9</v>
      </c>
      <c r="D1595" s="472" t="s">
        <v>3939</v>
      </c>
      <c r="E1595" s="472" t="s">
        <v>4002</v>
      </c>
      <c r="F1595" s="472" t="s">
        <v>4003</v>
      </c>
      <c r="G1595" s="472"/>
      <c r="H1595" s="473" t="s">
        <v>1208</v>
      </c>
      <c r="J1595"/>
    </row>
    <row r="1596" spans="2:10" x14ac:dyDescent="0.2">
      <c r="B1596" s="474" t="s">
        <v>4004</v>
      </c>
      <c r="C1596" s="474" t="s">
        <v>9</v>
      </c>
      <c r="D1596" s="474" t="s">
        <v>3939</v>
      </c>
      <c r="E1596" s="474" t="s">
        <v>4002</v>
      </c>
      <c r="F1596" s="474" t="s">
        <v>4005</v>
      </c>
      <c r="G1596" s="474"/>
      <c r="H1596" s="475" t="s">
        <v>1208</v>
      </c>
      <c r="J1596"/>
    </row>
    <row r="1597" spans="2:10" x14ac:dyDescent="0.2">
      <c r="B1597" s="472" t="s">
        <v>4006</v>
      </c>
      <c r="C1597" s="472" t="s">
        <v>9</v>
      </c>
      <c r="D1597" s="472" t="s">
        <v>3939</v>
      </c>
      <c r="E1597" s="472" t="s">
        <v>4002</v>
      </c>
      <c r="F1597" s="472" t="s">
        <v>4007</v>
      </c>
      <c r="G1597" s="472"/>
      <c r="H1597" s="473" t="s">
        <v>1208</v>
      </c>
      <c r="J1597"/>
    </row>
    <row r="1598" spans="2:10" x14ac:dyDescent="0.2">
      <c r="B1598" s="474" t="s">
        <v>4008</v>
      </c>
      <c r="C1598" s="474" t="s">
        <v>9</v>
      </c>
      <c r="D1598" s="474" t="s">
        <v>3939</v>
      </c>
      <c r="E1598" s="474" t="s">
        <v>4002</v>
      </c>
      <c r="F1598" s="474" t="s">
        <v>4009</v>
      </c>
      <c r="G1598" s="474"/>
      <c r="H1598" s="475" t="s">
        <v>1208</v>
      </c>
      <c r="J1598"/>
    </row>
    <row r="1599" spans="2:10" x14ac:dyDescent="0.2">
      <c r="B1599" s="472" t="s">
        <v>4010</v>
      </c>
      <c r="C1599" s="472" t="s">
        <v>9</v>
      </c>
      <c r="D1599" s="472" t="s">
        <v>3939</v>
      </c>
      <c r="E1599" s="472" t="s">
        <v>4002</v>
      </c>
      <c r="F1599" s="472" t="s">
        <v>4011</v>
      </c>
      <c r="G1599" s="472"/>
      <c r="H1599" s="473" t="s">
        <v>1208</v>
      </c>
      <c r="J1599"/>
    </row>
    <row r="1600" spans="2:10" x14ac:dyDescent="0.2">
      <c r="B1600" s="474" t="s">
        <v>4012</v>
      </c>
      <c r="C1600" s="474" t="s">
        <v>9</v>
      </c>
      <c r="D1600" s="474" t="s">
        <v>3939</v>
      </c>
      <c r="E1600" s="474" t="s">
        <v>4002</v>
      </c>
      <c r="F1600" s="474" t="s">
        <v>4013</v>
      </c>
      <c r="G1600" s="474"/>
      <c r="H1600" s="475" t="s">
        <v>1218</v>
      </c>
      <c r="J1600"/>
    </row>
    <row r="1601" spans="2:10" x14ac:dyDescent="0.2">
      <c r="B1601" s="472" t="s">
        <v>4014</v>
      </c>
      <c r="C1601" s="472" t="s">
        <v>9</v>
      </c>
      <c r="D1601" s="472" t="s">
        <v>3939</v>
      </c>
      <c r="E1601" s="472" t="s">
        <v>4002</v>
      </c>
      <c r="F1601" s="472" t="s">
        <v>4015</v>
      </c>
      <c r="G1601" s="472"/>
      <c r="H1601" s="473" t="s">
        <v>1218</v>
      </c>
      <c r="J1601"/>
    </row>
    <row r="1602" spans="2:10" x14ac:dyDescent="0.2">
      <c r="B1602" s="474" t="s">
        <v>4016</v>
      </c>
      <c r="C1602" s="474" t="s">
        <v>9</v>
      </c>
      <c r="D1602" s="474" t="s">
        <v>3939</v>
      </c>
      <c r="E1602" s="474" t="s">
        <v>4002</v>
      </c>
      <c r="F1602" s="474" t="s">
        <v>4017</v>
      </c>
      <c r="G1602" s="474"/>
      <c r="H1602" s="475" t="s">
        <v>1218</v>
      </c>
      <c r="J1602"/>
    </row>
    <row r="1603" spans="2:10" x14ac:dyDescent="0.2">
      <c r="B1603" s="472" t="s">
        <v>4018</v>
      </c>
      <c r="C1603" s="472" t="s">
        <v>9</v>
      </c>
      <c r="D1603" s="472" t="s">
        <v>3939</v>
      </c>
      <c r="E1603" s="472" t="s">
        <v>4002</v>
      </c>
      <c r="F1603" s="472" t="s">
        <v>4019</v>
      </c>
      <c r="G1603" s="472"/>
      <c r="H1603" s="473" t="s">
        <v>1218</v>
      </c>
      <c r="J1603"/>
    </row>
    <row r="1604" spans="2:10" ht="30" x14ac:dyDescent="0.2">
      <c r="B1604" s="474" t="s">
        <v>4020</v>
      </c>
      <c r="C1604" s="474" t="s">
        <v>9</v>
      </c>
      <c r="D1604" s="474" t="s">
        <v>3939</v>
      </c>
      <c r="E1604" s="474" t="s">
        <v>4002</v>
      </c>
      <c r="F1604" s="474" t="s">
        <v>4021</v>
      </c>
      <c r="G1604" s="474"/>
      <c r="H1604" s="475" t="s">
        <v>1218</v>
      </c>
      <c r="J1604"/>
    </row>
    <row r="1605" spans="2:10" x14ac:dyDescent="0.2">
      <c r="B1605" s="472" t="s">
        <v>4022</v>
      </c>
      <c r="C1605" s="472" t="s">
        <v>9</v>
      </c>
      <c r="D1605" s="472" t="s">
        <v>3939</v>
      </c>
      <c r="E1605" s="472" t="s">
        <v>4002</v>
      </c>
      <c r="F1605" s="472" t="s">
        <v>4023</v>
      </c>
      <c r="G1605" s="472"/>
      <c r="H1605" s="473" t="s">
        <v>1218</v>
      </c>
      <c r="J1605"/>
    </row>
    <row r="1606" spans="2:10" x14ac:dyDescent="0.2">
      <c r="B1606" s="474" t="s">
        <v>4024</v>
      </c>
      <c r="C1606" s="474" t="s">
        <v>9</v>
      </c>
      <c r="D1606" s="474" t="s">
        <v>3939</v>
      </c>
      <c r="E1606" s="474" t="s">
        <v>4002</v>
      </c>
      <c r="F1606" s="474" t="s">
        <v>4025</v>
      </c>
      <c r="G1606" s="474"/>
      <c r="H1606" s="475" t="s">
        <v>1440</v>
      </c>
      <c r="J1606"/>
    </row>
    <row r="1607" spans="2:10" x14ac:dyDescent="0.2">
      <c r="B1607" s="472" t="s">
        <v>4026</v>
      </c>
      <c r="C1607" s="472" t="s">
        <v>9</v>
      </c>
      <c r="D1607" s="472" t="s">
        <v>3939</v>
      </c>
      <c r="E1607" s="472" t="s">
        <v>4027</v>
      </c>
      <c r="F1607" s="472" t="s">
        <v>4028</v>
      </c>
      <c r="G1607" s="472"/>
      <c r="H1607" s="473" t="s">
        <v>1208</v>
      </c>
      <c r="J1607"/>
    </row>
    <row r="1608" spans="2:10" x14ac:dyDescent="0.2">
      <c r="B1608" s="474" t="s">
        <v>4029</v>
      </c>
      <c r="C1608" s="474" t="s">
        <v>9</v>
      </c>
      <c r="D1608" s="474" t="s">
        <v>3939</v>
      </c>
      <c r="E1608" s="474" t="s">
        <v>4027</v>
      </c>
      <c r="F1608" s="474" t="s">
        <v>4030</v>
      </c>
      <c r="G1608" s="474"/>
      <c r="H1608" s="475" t="s">
        <v>1208</v>
      </c>
      <c r="J1608"/>
    </row>
    <row r="1609" spans="2:10" x14ac:dyDescent="0.2">
      <c r="B1609" s="472" t="s">
        <v>4031</v>
      </c>
      <c r="C1609" s="472" t="s">
        <v>9</v>
      </c>
      <c r="D1609" s="472" t="s">
        <v>3939</v>
      </c>
      <c r="E1609" s="472" t="s">
        <v>4032</v>
      </c>
      <c r="F1609" s="472" t="s">
        <v>4033</v>
      </c>
      <c r="G1609" s="472"/>
      <c r="H1609" s="473" t="s">
        <v>1440</v>
      </c>
      <c r="J1609"/>
    </row>
    <row r="1610" spans="2:10" x14ac:dyDescent="0.2">
      <c r="B1610" s="474" t="s">
        <v>4034</v>
      </c>
      <c r="C1610" s="474" t="s">
        <v>9</v>
      </c>
      <c r="D1610" s="474" t="s">
        <v>3939</v>
      </c>
      <c r="E1610" s="474" t="s">
        <v>4032</v>
      </c>
      <c r="F1610" s="474" t="s">
        <v>4035</v>
      </c>
      <c r="G1610" s="474"/>
      <c r="H1610" s="475" t="s">
        <v>1440</v>
      </c>
      <c r="J1610"/>
    </row>
    <row r="1611" spans="2:10" x14ac:dyDescent="0.2">
      <c r="B1611" s="472" t="s">
        <v>4036</v>
      </c>
      <c r="C1611" s="472" t="s">
        <v>9</v>
      </c>
      <c r="D1611" s="472" t="s">
        <v>3939</v>
      </c>
      <c r="E1611" s="472" t="s">
        <v>4032</v>
      </c>
      <c r="F1611" s="472" t="s">
        <v>4037</v>
      </c>
      <c r="G1611" s="472"/>
      <c r="H1611" s="473" t="s">
        <v>1440</v>
      </c>
      <c r="J1611"/>
    </row>
    <row r="1612" spans="2:10" x14ac:dyDescent="0.2">
      <c r="B1612" s="474" t="s">
        <v>4038</v>
      </c>
      <c r="C1612" s="474" t="s">
        <v>9</v>
      </c>
      <c r="D1612" s="474" t="s">
        <v>3939</v>
      </c>
      <c r="E1612" s="474" t="s">
        <v>4032</v>
      </c>
      <c r="F1612" s="474" t="s">
        <v>4039</v>
      </c>
      <c r="G1612" s="474"/>
      <c r="H1612" s="475" t="s">
        <v>1440</v>
      </c>
      <c r="J1612"/>
    </row>
    <row r="1613" spans="2:10" x14ac:dyDescent="0.2">
      <c r="B1613" s="472" t="s">
        <v>4040</v>
      </c>
      <c r="C1613" s="472" t="s">
        <v>9</v>
      </c>
      <c r="D1613" s="472" t="s">
        <v>3939</v>
      </c>
      <c r="E1613" s="472" t="s">
        <v>4032</v>
      </c>
      <c r="F1613" s="472" t="s">
        <v>4041</v>
      </c>
      <c r="G1613" s="472"/>
      <c r="H1613" s="473" t="s">
        <v>1440</v>
      </c>
      <c r="J1613"/>
    </row>
    <row r="1614" spans="2:10" x14ac:dyDescent="0.2">
      <c r="B1614" s="474" t="s">
        <v>4042</v>
      </c>
      <c r="C1614" s="474" t="s">
        <v>9</v>
      </c>
      <c r="D1614" s="474" t="s">
        <v>3939</v>
      </c>
      <c r="E1614" s="474" t="s">
        <v>4032</v>
      </c>
      <c r="F1614" s="474" t="s">
        <v>4043</v>
      </c>
      <c r="G1614" s="474"/>
      <c r="H1614" s="475" t="s">
        <v>1440</v>
      </c>
      <c r="J1614"/>
    </row>
    <row r="1615" spans="2:10" x14ac:dyDescent="0.2">
      <c r="B1615" s="472" t="s">
        <v>4044</v>
      </c>
      <c r="C1615" s="472" t="s">
        <v>9</v>
      </c>
      <c r="D1615" s="472" t="s">
        <v>3939</v>
      </c>
      <c r="E1615" s="472" t="s">
        <v>4032</v>
      </c>
      <c r="F1615" s="472" t="s">
        <v>4045</v>
      </c>
      <c r="G1615" s="472"/>
      <c r="H1615" s="473" t="s">
        <v>1440</v>
      </c>
      <c r="J1615"/>
    </row>
    <row r="1616" spans="2:10" x14ac:dyDescent="0.2">
      <c r="B1616" s="474" t="s">
        <v>4046</v>
      </c>
      <c r="C1616" s="474" t="s">
        <v>9</v>
      </c>
      <c r="D1616" s="474" t="s">
        <v>3939</v>
      </c>
      <c r="E1616" s="474" t="s">
        <v>4032</v>
      </c>
      <c r="F1616" s="474" t="s">
        <v>4047</v>
      </c>
      <c r="G1616" s="474"/>
      <c r="H1616" s="475" t="s">
        <v>1440</v>
      </c>
      <c r="J1616"/>
    </row>
    <row r="1617" spans="2:10" x14ac:dyDescent="0.2">
      <c r="B1617" s="472" t="s">
        <v>4048</v>
      </c>
      <c r="C1617" s="472" t="s">
        <v>9</v>
      </c>
      <c r="D1617" s="472" t="s">
        <v>3939</v>
      </c>
      <c r="E1617" s="472" t="s">
        <v>4032</v>
      </c>
      <c r="F1617" s="472" t="s">
        <v>4049</v>
      </c>
      <c r="G1617" s="472"/>
      <c r="H1617" s="473" t="s">
        <v>1440</v>
      </c>
      <c r="J1617"/>
    </row>
    <row r="1618" spans="2:10" x14ac:dyDescent="0.2">
      <c r="B1618" s="474" t="s">
        <v>4050</v>
      </c>
      <c r="C1618" s="474" t="s">
        <v>9</v>
      </c>
      <c r="D1618" s="474" t="s">
        <v>3939</v>
      </c>
      <c r="E1618" s="474" t="s">
        <v>4032</v>
      </c>
      <c r="F1618" s="474" t="s">
        <v>4051</v>
      </c>
      <c r="G1618" s="474"/>
      <c r="H1618" s="475" t="s">
        <v>1440</v>
      </c>
      <c r="J1618"/>
    </row>
    <row r="1619" spans="2:10" x14ac:dyDescent="0.2">
      <c r="B1619" s="472" t="s">
        <v>4052</v>
      </c>
      <c r="C1619" s="472" t="s">
        <v>9</v>
      </c>
      <c r="D1619" s="472" t="s">
        <v>3939</v>
      </c>
      <c r="E1619" s="472" t="s">
        <v>4032</v>
      </c>
      <c r="F1619" s="472" t="s">
        <v>4053</v>
      </c>
      <c r="G1619" s="472"/>
      <c r="H1619" s="473" t="s">
        <v>1440</v>
      </c>
      <c r="J1619"/>
    </row>
    <row r="1620" spans="2:10" x14ac:dyDescent="0.2">
      <c r="B1620" s="474" t="s">
        <v>4054</v>
      </c>
      <c r="C1620" s="474" t="s">
        <v>9</v>
      </c>
      <c r="D1620" s="474" t="s">
        <v>3939</v>
      </c>
      <c r="E1620" s="474" t="s">
        <v>4032</v>
      </c>
      <c r="F1620" s="474" t="s">
        <v>4055</v>
      </c>
      <c r="G1620" s="474"/>
      <c r="H1620" s="475" t="s">
        <v>1440</v>
      </c>
      <c r="J1620"/>
    </row>
    <row r="1621" spans="2:10" x14ac:dyDescent="0.2">
      <c r="B1621" s="472" t="s">
        <v>4056</v>
      </c>
      <c r="C1621" s="472" t="s">
        <v>9</v>
      </c>
      <c r="D1621" s="472" t="s">
        <v>3939</v>
      </c>
      <c r="E1621" s="472" t="s">
        <v>4032</v>
      </c>
      <c r="F1621" s="472" t="s">
        <v>4057</v>
      </c>
      <c r="G1621" s="472"/>
      <c r="H1621" s="473" t="s">
        <v>1440</v>
      </c>
      <c r="J1621"/>
    </row>
    <row r="1622" spans="2:10" x14ac:dyDescent="0.2">
      <c r="B1622" s="474" t="s">
        <v>4058</v>
      </c>
      <c r="C1622" s="474" t="s">
        <v>9</v>
      </c>
      <c r="D1622" s="474" t="s">
        <v>3939</v>
      </c>
      <c r="E1622" s="474" t="s">
        <v>4032</v>
      </c>
      <c r="F1622" s="474" t="s">
        <v>4059</v>
      </c>
      <c r="G1622" s="474"/>
      <c r="H1622" s="475" t="s">
        <v>1440</v>
      </c>
      <c r="J1622"/>
    </row>
    <row r="1623" spans="2:10" x14ac:dyDescent="0.2">
      <c r="B1623" s="472" t="s">
        <v>4060</v>
      </c>
      <c r="C1623" s="472" t="s">
        <v>9</v>
      </c>
      <c r="D1623" s="472" t="s">
        <v>3939</v>
      </c>
      <c r="E1623" s="472" t="s">
        <v>4032</v>
      </c>
      <c r="F1623" s="472" t="s">
        <v>4061</v>
      </c>
      <c r="G1623" s="472"/>
      <c r="H1623" s="473" t="s">
        <v>1440</v>
      </c>
      <c r="J1623"/>
    </row>
    <row r="1624" spans="2:10" x14ac:dyDescent="0.2">
      <c r="B1624" s="474" t="s">
        <v>4062</v>
      </c>
      <c r="C1624" s="474" t="s">
        <v>9</v>
      </c>
      <c r="D1624" s="474" t="s">
        <v>3939</v>
      </c>
      <c r="E1624" s="474" t="s">
        <v>4032</v>
      </c>
      <c r="F1624" s="474" t="s">
        <v>4063</v>
      </c>
      <c r="G1624" s="474"/>
      <c r="H1624" s="475" t="s">
        <v>1440</v>
      </c>
      <c r="J1624"/>
    </row>
    <row r="1625" spans="2:10" x14ac:dyDescent="0.2">
      <c r="B1625" s="472" t="s">
        <v>4064</v>
      </c>
      <c r="C1625" s="472" t="s">
        <v>9</v>
      </c>
      <c r="D1625" s="472" t="s">
        <v>3939</v>
      </c>
      <c r="E1625" s="472" t="s">
        <v>4032</v>
      </c>
      <c r="F1625" s="472" t="s">
        <v>4065</v>
      </c>
      <c r="G1625" s="472"/>
      <c r="H1625" s="473" t="s">
        <v>1440</v>
      </c>
      <c r="J1625"/>
    </row>
    <row r="1626" spans="2:10" x14ac:dyDescent="0.2">
      <c r="B1626" s="474" t="s">
        <v>4066</v>
      </c>
      <c r="C1626" s="474" t="s">
        <v>9</v>
      </c>
      <c r="D1626" s="474" t="s">
        <v>3939</v>
      </c>
      <c r="E1626" s="474" t="s">
        <v>4032</v>
      </c>
      <c r="F1626" s="474" t="s">
        <v>4067</v>
      </c>
      <c r="G1626" s="474"/>
      <c r="H1626" s="475" t="s">
        <v>1440</v>
      </c>
      <c r="J1626"/>
    </row>
    <row r="1627" spans="2:10" x14ac:dyDescent="0.2">
      <c r="B1627" s="472" t="s">
        <v>4068</v>
      </c>
      <c r="C1627" s="472" t="s">
        <v>9</v>
      </c>
      <c r="D1627" s="472" t="s">
        <v>3939</v>
      </c>
      <c r="E1627" s="472" t="s">
        <v>4032</v>
      </c>
      <c r="F1627" s="472" t="s">
        <v>4069</v>
      </c>
      <c r="G1627" s="472"/>
      <c r="H1627" s="473" t="s">
        <v>1440</v>
      </c>
      <c r="J1627"/>
    </row>
    <row r="1628" spans="2:10" x14ac:dyDescent="0.2">
      <c r="B1628" s="474" t="s">
        <v>4070</v>
      </c>
      <c r="C1628" s="474" t="s">
        <v>9</v>
      </c>
      <c r="D1628" s="474" t="s">
        <v>3939</v>
      </c>
      <c r="E1628" s="474" t="s">
        <v>4032</v>
      </c>
      <c r="F1628" s="474" t="s">
        <v>4071</v>
      </c>
      <c r="G1628" s="474"/>
      <c r="H1628" s="475" t="s">
        <v>1440</v>
      </c>
      <c r="J1628"/>
    </row>
    <row r="1629" spans="2:10" x14ac:dyDescent="0.2">
      <c r="B1629" s="472" t="s">
        <v>4072</v>
      </c>
      <c r="C1629" s="472" t="s">
        <v>9</v>
      </c>
      <c r="D1629" s="472" t="s">
        <v>3939</v>
      </c>
      <c r="E1629" s="472" t="s">
        <v>4032</v>
      </c>
      <c r="F1629" s="472" t="s">
        <v>4073</v>
      </c>
      <c r="G1629" s="472"/>
      <c r="H1629" s="473" t="s">
        <v>1440</v>
      </c>
      <c r="J1629"/>
    </row>
    <row r="1630" spans="2:10" x14ac:dyDescent="0.2">
      <c r="B1630" s="474" t="s">
        <v>4074</v>
      </c>
      <c r="C1630" s="474" t="s">
        <v>9</v>
      </c>
      <c r="D1630" s="474" t="s">
        <v>3939</v>
      </c>
      <c r="E1630" s="474" t="s">
        <v>4032</v>
      </c>
      <c r="F1630" s="474" t="s">
        <v>4075</v>
      </c>
      <c r="G1630" s="474"/>
      <c r="H1630" s="475" t="s">
        <v>1440</v>
      </c>
      <c r="J1630"/>
    </row>
    <row r="1631" spans="2:10" x14ac:dyDescent="0.2">
      <c r="B1631" s="472" t="s">
        <v>4076</v>
      </c>
      <c r="C1631" s="472" t="s">
        <v>9</v>
      </c>
      <c r="D1631" s="472" t="s">
        <v>3939</v>
      </c>
      <c r="E1631" s="472" t="s">
        <v>4032</v>
      </c>
      <c r="F1631" s="472" t="s">
        <v>4077</v>
      </c>
      <c r="G1631" s="472"/>
      <c r="H1631" s="473" t="s">
        <v>1440</v>
      </c>
      <c r="J1631"/>
    </row>
    <row r="1632" spans="2:10" x14ac:dyDescent="0.2">
      <c r="B1632" s="474" t="s">
        <v>4078</v>
      </c>
      <c r="C1632" s="474" t="s">
        <v>9</v>
      </c>
      <c r="D1632" s="474" t="s">
        <v>3939</v>
      </c>
      <c r="E1632" s="474" t="s">
        <v>4032</v>
      </c>
      <c r="F1632" s="474" t="s">
        <v>4079</v>
      </c>
      <c r="G1632" s="474"/>
      <c r="H1632" s="475" t="s">
        <v>1440</v>
      </c>
      <c r="J1632"/>
    </row>
    <row r="1633" spans="2:10" x14ac:dyDescent="0.2">
      <c r="B1633" s="472" t="s">
        <v>4080</v>
      </c>
      <c r="C1633" s="472" t="s">
        <v>9</v>
      </c>
      <c r="D1633" s="472" t="s">
        <v>3939</v>
      </c>
      <c r="E1633" s="472" t="s">
        <v>4032</v>
      </c>
      <c r="F1633" s="472" t="s">
        <v>4081</v>
      </c>
      <c r="G1633" s="472"/>
      <c r="H1633" s="473" t="s">
        <v>1218</v>
      </c>
      <c r="J1633"/>
    </row>
    <row r="1634" spans="2:10" x14ac:dyDescent="0.2">
      <c r="B1634" s="474" t="s">
        <v>4082</v>
      </c>
      <c r="C1634" s="474" t="s">
        <v>9</v>
      </c>
      <c r="D1634" s="474" t="s">
        <v>3939</v>
      </c>
      <c r="E1634" s="474" t="s">
        <v>4083</v>
      </c>
      <c r="F1634" s="474" t="s">
        <v>4084</v>
      </c>
      <c r="G1634" s="474"/>
      <c r="H1634" s="475" t="s">
        <v>1440</v>
      </c>
      <c r="J1634"/>
    </row>
    <row r="1635" spans="2:10" x14ac:dyDescent="0.2">
      <c r="B1635" s="472" t="s">
        <v>4085</v>
      </c>
      <c r="C1635" s="472" t="s">
        <v>9</v>
      </c>
      <c r="D1635" s="472" t="s">
        <v>3939</v>
      </c>
      <c r="E1635" s="472" t="s">
        <v>4083</v>
      </c>
      <c r="F1635" s="472" t="s">
        <v>4086</v>
      </c>
      <c r="G1635" s="472"/>
      <c r="H1635" s="473" t="s">
        <v>1440</v>
      </c>
      <c r="J1635"/>
    </row>
    <row r="1636" spans="2:10" x14ac:dyDescent="0.2">
      <c r="B1636" s="474" t="s">
        <v>4087</v>
      </c>
      <c r="C1636" s="474" t="s">
        <v>9</v>
      </c>
      <c r="D1636" s="474" t="s">
        <v>3939</v>
      </c>
      <c r="E1636" s="474" t="s">
        <v>4088</v>
      </c>
      <c r="F1636" s="474" t="s">
        <v>4089</v>
      </c>
      <c r="G1636" s="474"/>
      <c r="H1636" s="475" t="s">
        <v>1440</v>
      </c>
      <c r="J1636"/>
    </row>
    <row r="1637" spans="2:10" x14ac:dyDescent="0.2">
      <c r="B1637" s="472" t="s">
        <v>4090</v>
      </c>
      <c r="C1637" s="472" t="s">
        <v>9</v>
      </c>
      <c r="D1637" s="472" t="s">
        <v>3939</v>
      </c>
      <c r="E1637" s="472" t="s">
        <v>4088</v>
      </c>
      <c r="F1637" s="472" t="s">
        <v>3703</v>
      </c>
      <c r="G1637" s="472"/>
      <c r="H1637" s="473" t="s">
        <v>1138</v>
      </c>
      <c r="J1637"/>
    </row>
    <row r="1638" spans="2:10" x14ac:dyDescent="0.2">
      <c r="B1638" s="474" t="s">
        <v>4091</v>
      </c>
      <c r="C1638" s="474" t="s">
        <v>9</v>
      </c>
      <c r="D1638" s="474" t="s">
        <v>3939</v>
      </c>
      <c r="E1638" s="474" t="s">
        <v>4088</v>
      </c>
      <c r="F1638" s="474" t="s">
        <v>4092</v>
      </c>
      <c r="G1638" s="474"/>
      <c r="H1638" s="475" t="s">
        <v>1138</v>
      </c>
      <c r="J1638"/>
    </row>
    <row r="1639" spans="2:10" x14ac:dyDescent="0.2">
      <c r="B1639" s="472" t="s">
        <v>4093</v>
      </c>
      <c r="C1639" s="472" t="s">
        <v>9</v>
      </c>
      <c r="D1639" s="472" t="s">
        <v>3939</v>
      </c>
      <c r="E1639" s="472" t="s">
        <v>4088</v>
      </c>
      <c r="F1639" s="472" t="s">
        <v>4094</v>
      </c>
      <c r="G1639" s="472"/>
      <c r="H1639" s="473" t="s">
        <v>1218</v>
      </c>
      <c r="J1639"/>
    </row>
    <row r="1640" spans="2:10" x14ac:dyDescent="0.2">
      <c r="B1640" s="474" t="s">
        <v>4095</v>
      </c>
      <c r="C1640" s="474" t="s">
        <v>9</v>
      </c>
      <c r="D1640" s="474" t="s">
        <v>3939</v>
      </c>
      <c r="E1640" s="474" t="s">
        <v>4096</v>
      </c>
      <c r="F1640" s="474" t="s">
        <v>4097</v>
      </c>
      <c r="G1640" s="474"/>
      <c r="H1640" s="475" t="s">
        <v>1218</v>
      </c>
      <c r="J1640"/>
    </row>
    <row r="1641" spans="2:10" x14ac:dyDescent="0.2">
      <c r="B1641" s="472" t="s">
        <v>4098</v>
      </c>
      <c r="C1641" s="472" t="s">
        <v>9</v>
      </c>
      <c r="D1641" s="472" t="s">
        <v>3939</v>
      </c>
      <c r="E1641" s="472" t="s">
        <v>4096</v>
      </c>
      <c r="F1641" s="472" t="s">
        <v>4099</v>
      </c>
      <c r="G1641" s="472"/>
      <c r="H1641" s="473" t="s">
        <v>1440</v>
      </c>
      <c r="J1641"/>
    </row>
    <row r="1642" spans="2:10" x14ac:dyDescent="0.2">
      <c r="B1642" s="474" t="s">
        <v>4100</v>
      </c>
      <c r="C1642" s="474" t="s">
        <v>9</v>
      </c>
      <c r="D1642" s="474" t="s">
        <v>3939</v>
      </c>
      <c r="E1642" s="474" t="s">
        <v>4101</v>
      </c>
      <c r="F1642" s="474" t="s">
        <v>4102</v>
      </c>
      <c r="G1642" s="474"/>
      <c r="H1642" s="475" t="s">
        <v>391</v>
      </c>
      <c r="J1642"/>
    </row>
    <row r="1643" spans="2:10" x14ac:dyDescent="0.2">
      <c r="B1643" s="472" t="s">
        <v>4103</v>
      </c>
      <c r="C1643" s="472" t="s">
        <v>9</v>
      </c>
      <c r="D1643" s="472" t="s">
        <v>3939</v>
      </c>
      <c r="E1643" s="472" t="s">
        <v>4101</v>
      </c>
      <c r="F1643" s="472" t="s">
        <v>4104</v>
      </c>
      <c r="G1643" s="472"/>
      <c r="H1643" s="473" t="s">
        <v>391</v>
      </c>
      <c r="J1643"/>
    </row>
    <row r="1644" spans="2:10" x14ac:dyDescent="0.2">
      <c r="B1644" s="474" t="s">
        <v>4105</v>
      </c>
      <c r="C1644" s="474" t="s">
        <v>9</v>
      </c>
      <c r="D1644" s="474" t="s">
        <v>4106</v>
      </c>
      <c r="E1644" s="474" t="s">
        <v>4107</v>
      </c>
      <c r="F1644" s="474" t="s">
        <v>4108</v>
      </c>
      <c r="G1644" s="474"/>
      <c r="H1644" s="475" t="s">
        <v>1138</v>
      </c>
      <c r="J1644"/>
    </row>
    <row r="1645" spans="2:10" x14ac:dyDescent="0.2">
      <c r="B1645" s="472" t="s">
        <v>4109</v>
      </c>
      <c r="C1645" s="472" t="s">
        <v>9</v>
      </c>
      <c r="D1645" s="472" t="s">
        <v>4106</v>
      </c>
      <c r="E1645" s="472" t="s">
        <v>4107</v>
      </c>
      <c r="F1645" s="472" t="s">
        <v>4110</v>
      </c>
      <c r="G1645" s="472"/>
      <c r="H1645" s="473" t="s">
        <v>1138</v>
      </c>
      <c r="J1645"/>
    </row>
    <row r="1646" spans="2:10" x14ac:dyDescent="0.2">
      <c r="B1646" s="474" t="s">
        <v>4111</v>
      </c>
      <c r="C1646" s="474" t="s">
        <v>9</v>
      </c>
      <c r="D1646" s="474" t="s">
        <v>4106</v>
      </c>
      <c r="E1646" s="474" t="s">
        <v>4107</v>
      </c>
      <c r="F1646" s="474" t="s">
        <v>4112</v>
      </c>
      <c r="G1646" s="474"/>
      <c r="H1646" s="475" t="s">
        <v>1138</v>
      </c>
      <c r="J1646"/>
    </row>
    <row r="1647" spans="2:10" x14ac:dyDescent="0.2">
      <c r="B1647" s="472" t="s">
        <v>4113</v>
      </c>
      <c r="C1647" s="472" t="s">
        <v>9</v>
      </c>
      <c r="D1647" s="472" t="s">
        <v>4106</v>
      </c>
      <c r="E1647" s="472" t="s">
        <v>4114</v>
      </c>
      <c r="F1647" s="472" t="s">
        <v>4115</v>
      </c>
      <c r="G1647" s="472"/>
      <c r="H1647" s="473" t="s">
        <v>391</v>
      </c>
      <c r="J1647"/>
    </row>
    <row r="1648" spans="2:10" x14ac:dyDescent="0.2">
      <c r="B1648" s="474" t="s">
        <v>4116</v>
      </c>
      <c r="C1648" s="474" t="s">
        <v>9</v>
      </c>
      <c r="D1648" s="474" t="s">
        <v>4106</v>
      </c>
      <c r="E1648" s="474" t="s">
        <v>4114</v>
      </c>
      <c r="F1648" s="474" t="s">
        <v>4117</v>
      </c>
      <c r="G1648" s="474"/>
      <c r="H1648" s="475" t="s">
        <v>1138</v>
      </c>
      <c r="J1648"/>
    </row>
    <row r="1649" spans="2:10" x14ac:dyDescent="0.2">
      <c r="B1649" s="472" t="s">
        <v>4118</v>
      </c>
      <c r="C1649" s="472" t="s">
        <v>9</v>
      </c>
      <c r="D1649" s="472" t="s">
        <v>4106</v>
      </c>
      <c r="E1649" s="472" t="s">
        <v>4119</v>
      </c>
      <c r="F1649" s="472" t="s">
        <v>4120</v>
      </c>
      <c r="G1649" s="472"/>
      <c r="H1649" s="473" t="s">
        <v>1208</v>
      </c>
      <c r="J1649"/>
    </row>
    <row r="1650" spans="2:10" x14ac:dyDescent="0.2">
      <c r="B1650" s="474" t="s">
        <v>4121</v>
      </c>
      <c r="C1650" s="474" t="s">
        <v>9</v>
      </c>
      <c r="D1650" s="474" t="s">
        <v>4106</v>
      </c>
      <c r="E1650" s="474" t="s">
        <v>4119</v>
      </c>
      <c r="F1650" s="474" t="s">
        <v>4122</v>
      </c>
      <c r="G1650" s="474"/>
      <c r="H1650" s="475" t="s">
        <v>1208</v>
      </c>
      <c r="J1650"/>
    </row>
    <row r="1651" spans="2:10" x14ac:dyDescent="0.2">
      <c r="B1651" s="472" t="s">
        <v>4123</v>
      </c>
      <c r="C1651" s="472" t="s">
        <v>9</v>
      </c>
      <c r="D1651" s="472" t="s">
        <v>4106</v>
      </c>
      <c r="E1651" s="472" t="s">
        <v>4119</v>
      </c>
      <c r="F1651" s="472" t="s">
        <v>4124</v>
      </c>
      <c r="G1651" s="472"/>
      <c r="H1651" s="473" t="s">
        <v>1208</v>
      </c>
      <c r="J1651"/>
    </row>
    <row r="1652" spans="2:10" x14ac:dyDescent="0.2">
      <c r="B1652" s="474" t="s">
        <v>4125</v>
      </c>
      <c r="C1652" s="474" t="s">
        <v>9</v>
      </c>
      <c r="D1652" s="474" t="s">
        <v>4106</v>
      </c>
      <c r="E1652" s="474" t="s">
        <v>4119</v>
      </c>
      <c r="F1652" s="474" t="s">
        <v>4126</v>
      </c>
      <c r="G1652" s="474"/>
      <c r="H1652" s="475" t="s">
        <v>1208</v>
      </c>
      <c r="J1652"/>
    </row>
    <row r="1653" spans="2:10" x14ac:dyDescent="0.2">
      <c r="B1653" s="472" t="s">
        <v>4127</v>
      </c>
      <c r="C1653" s="472" t="s">
        <v>9</v>
      </c>
      <c r="D1653" s="472" t="s">
        <v>4106</v>
      </c>
      <c r="E1653" s="472" t="s">
        <v>4119</v>
      </c>
      <c r="F1653" s="472" t="s">
        <v>4128</v>
      </c>
      <c r="G1653" s="472"/>
      <c r="H1653" s="473" t="s">
        <v>1208</v>
      </c>
      <c r="J1653"/>
    </row>
    <row r="1654" spans="2:10" x14ac:dyDescent="0.2">
      <c r="B1654" s="474" t="s">
        <v>4129</v>
      </c>
      <c r="C1654" s="474" t="s">
        <v>9</v>
      </c>
      <c r="D1654" s="474" t="s">
        <v>4106</v>
      </c>
      <c r="E1654" s="474" t="s">
        <v>4130</v>
      </c>
      <c r="F1654" s="474" t="s">
        <v>4131</v>
      </c>
      <c r="G1654" s="474"/>
      <c r="H1654" s="475" t="s">
        <v>1440</v>
      </c>
      <c r="J1654"/>
    </row>
    <row r="1655" spans="2:10" x14ac:dyDescent="0.2">
      <c r="B1655" s="472" t="s">
        <v>4132</v>
      </c>
      <c r="C1655" s="472" t="s">
        <v>9</v>
      </c>
      <c r="D1655" s="472" t="s">
        <v>4106</v>
      </c>
      <c r="E1655" s="472" t="s">
        <v>4130</v>
      </c>
      <c r="F1655" s="472" t="s">
        <v>4133</v>
      </c>
      <c r="G1655" s="472"/>
      <c r="H1655" s="473" t="s">
        <v>1440</v>
      </c>
      <c r="J1655"/>
    </row>
    <row r="1656" spans="2:10" x14ac:dyDescent="0.2">
      <c r="B1656" s="474" t="s">
        <v>4134</v>
      </c>
      <c r="C1656" s="474" t="s">
        <v>9</v>
      </c>
      <c r="D1656" s="474" t="s">
        <v>4106</v>
      </c>
      <c r="E1656" s="474" t="s">
        <v>4130</v>
      </c>
      <c r="F1656" s="474" t="s">
        <v>4135</v>
      </c>
      <c r="G1656" s="474"/>
      <c r="H1656" s="475" t="s">
        <v>1440</v>
      </c>
      <c r="J1656"/>
    </row>
    <row r="1657" spans="2:10" x14ac:dyDescent="0.2">
      <c r="B1657" s="472" t="s">
        <v>4136</v>
      </c>
      <c r="C1657" s="472" t="s">
        <v>9</v>
      </c>
      <c r="D1657" s="472" t="s">
        <v>4106</v>
      </c>
      <c r="E1657" s="472" t="s">
        <v>4130</v>
      </c>
      <c r="F1657" s="472" t="s">
        <v>4137</v>
      </c>
      <c r="G1657" s="472"/>
      <c r="H1657" s="473" t="s">
        <v>1218</v>
      </c>
      <c r="J1657"/>
    </row>
    <row r="1658" spans="2:10" x14ac:dyDescent="0.2">
      <c r="B1658" s="474" t="s">
        <v>4138</v>
      </c>
      <c r="C1658" s="474" t="s">
        <v>9</v>
      </c>
      <c r="D1658" s="474" t="s">
        <v>4106</v>
      </c>
      <c r="E1658" s="474" t="s">
        <v>4130</v>
      </c>
      <c r="F1658" s="474" t="s">
        <v>4139</v>
      </c>
      <c r="G1658" s="474"/>
      <c r="H1658" s="475" t="s">
        <v>1218</v>
      </c>
      <c r="J1658"/>
    </row>
    <row r="1659" spans="2:10" x14ac:dyDescent="0.2">
      <c r="B1659" s="472" t="s">
        <v>4140</v>
      </c>
      <c r="C1659" s="472" t="s">
        <v>9</v>
      </c>
      <c r="D1659" s="472" t="s">
        <v>4106</v>
      </c>
      <c r="E1659" s="472" t="s">
        <v>4130</v>
      </c>
      <c r="F1659" s="472" t="s">
        <v>4141</v>
      </c>
      <c r="G1659" s="472"/>
      <c r="H1659" s="473" t="s">
        <v>1218</v>
      </c>
      <c r="J1659"/>
    </row>
    <row r="1660" spans="2:10" ht="30" x14ac:dyDescent="0.2">
      <c r="B1660" s="474" t="s">
        <v>4142</v>
      </c>
      <c r="C1660" s="474" t="s">
        <v>9</v>
      </c>
      <c r="D1660" s="474" t="s">
        <v>4106</v>
      </c>
      <c r="E1660" s="474" t="s">
        <v>4143</v>
      </c>
      <c r="F1660" s="474" t="s">
        <v>4144</v>
      </c>
      <c r="G1660" s="474"/>
      <c r="H1660" s="475" t="s">
        <v>1208</v>
      </c>
      <c r="J1660"/>
    </row>
    <row r="1661" spans="2:10" ht="30" x14ac:dyDescent="0.2">
      <c r="B1661" s="472" t="s">
        <v>4145</v>
      </c>
      <c r="C1661" s="472" t="s">
        <v>9</v>
      </c>
      <c r="D1661" s="472" t="s">
        <v>4106</v>
      </c>
      <c r="E1661" s="472" t="s">
        <v>4143</v>
      </c>
      <c r="F1661" s="472" t="s">
        <v>4146</v>
      </c>
      <c r="G1661" s="472"/>
      <c r="H1661" s="473" t="s">
        <v>1208</v>
      </c>
      <c r="J1661"/>
    </row>
    <row r="1662" spans="2:10" ht="30" x14ac:dyDescent="0.2">
      <c r="B1662" s="474" t="s">
        <v>4147</v>
      </c>
      <c r="C1662" s="474" t="s">
        <v>9</v>
      </c>
      <c r="D1662" s="474" t="s">
        <v>4106</v>
      </c>
      <c r="E1662" s="474" t="s">
        <v>4143</v>
      </c>
      <c r="F1662" s="474" t="s">
        <v>4148</v>
      </c>
      <c r="G1662" s="474"/>
      <c r="H1662" s="475" t="s">
        <v>1208</v>
      </c>
      <c r="J1662"/>
    </row>
    <row r="1663" spans="2:10" ht="30" x14ac:dyDescent="0.2">
      <c r="B1663" s="472" t="s">
        <v>4149</v>
      </c>
      <c r="C1663" s="472" t="s">
        <v>9</v>
      </c>
      <c r="D1663" s="472" t="s">
        <v>4106</v>
      </c>
      <c r="E1663" s="472" t="s">
        <v>4143</v>
      </c>
      <c r="F1663" s="472" t="s">
        <v>4150</v>
      </c>
      <c r="G1663" s="472"/>
      <c r="H1663" s="473" t="s">
        <v>1208</v>
      </c>
      <c r="J1663"/>
    </row>
    <row r="1664" spans="2:10" x14ac:dyDescent="0.2">
      <c r="B1664" s="474" t="s">
        <v>4151</v>
      </c>
      <c r="C1664" s="474" t="s">
        <v>9</v>
      </c>
      <c r="D1664" s="474" t="s">
        <v>4106</v>
      </c>
      <c r="E1664" s="474" t="s">
        <v>4152</v>
      </c>
      <c r="F1664" s="474" t="s">
        <v>4115</v>
      </c>
      <c r="G1664" s="474"/>
      <c r="H1664" s="475" t="s">
        <v>391</v>
      </c>
      <c r="J1664"/>
    </row>
    <row r="1665" spans="2:10" x14ac:dyDescent="0.2">
      <c r="B1665" s="472" t="s">
        <v>4153</v>
      </c>
      <c r="C1665" s="472" t="s">
        <v>9</v>
      </c>
      <c r="D1665" s="472" t="s">
        <v>4106</v>
      </c>
      <c r="E1665" s="472" t="s">
        <v>4152</v>
      </c>
      <c r="F1665" s="472" t="s">
        <v>4117</v>
      </c>
      <c r="G1665" s="472"/>
      <c r="H1665" s="473" t="s">
        <v>1138</v>
      </c>
      <c r="J1665"/>
    </row>
    <row r="1666" spans="2:10" x14ac:dyDescent="0.2">
      <c r="B1666" s="474" t="s">
        <v>4154</v>
      </c>
      <c r="C1666" s="474" t="s">
        <v>9</v>
      </c>
      <c r="D1666" s="474" t="s">
        <v>4106</v>
      </c>
      <c r="E1666" s="474" t="s">
        <v>4155</v>
      </c>
      <c r="F1666" s="474" t="s">
        <v>4156</v>
      </c>
      <c r="G1666" s="474"/>
      <c r="H1666" s="475" t="s">
        <v>1208</v>
      </c>
      <c r="J1666"/>
    </row>
    <row r="1667" spans="2:10" x14ac:dyDescent="0.2">
      <c r="B1667" s="472" t="s">
        <v>4157</v>
      </c>
      <c r="C1667" s="472" t="s">
        <v>9</v>
      </c>
      <c r="D1667" s="472" t="s">
        <v>4106</v>
      </c>
      <c r="E1667" s="472" t="s">
        <v>4155</v>
      </c>
      <c r="F1667" s="472" t="s">
        <v>4158</v>
      </c>
      <c r="G1667" s="472"/>
      <c r="H1667" s="473" t="s">
        <v>1208</v>
      </c>
      <c r="J1667"/>
    </row>
    <row r="1668" spans="2:10" x14ac:dyDescent="0.2">
      <c r="B1668" s="474" t="s">
        <v>4159</v>
      </c>
      <c r="C1668" s="474" t="s">
        <v>9</v>
      </c>
      <c r="D1668" s="474" t="s">
        <v>4106</v>
      </c>
      <c r="E1668" s="474" t="s">
        <v>4160</v>
      </c>
      <c r="F1668" s="474" t="s">
        <v>4115</v>
      </c>
      <c r="G1668" s="474"/>
      <c r="H1668" s="475" t="s">
        <v>1208</v>
      </c>
      <c r="J1668"/>
    </row>
    <row r="1669" spans="2:10" x14ac:dyDescent="0.2">
      <c r="B1669" s="472" t="s">
        <v>4161</v>
      </c>
      <c r="C1669" s="472" t="s">
        <v>9</v>
      </c>
      <c r="D1669" s="472" t="s">
        <v>4106</v>
      </c>
      <c r="E1669" s="472" t="s">
        <v>4160</v>
      </c>
      <c r="F1669" s="472" t="s">
        <v>4117</v>
      </c>
      <c r="G1669" s="472"/>
      <c r="H1669" s="473" t="s">
        <v>1208</v>
      </c>
      <c r="J1669"/>
    </row>
    <row r="1670" spans="2:10" ht="30" x14ac:dyDescent="0.2">
      <c r="B1670" s="474" t="s">
        <v>4162</v>
      </c>
      <c r="C1670" s="474" t="s">
        <v>9</v>
      </c>
      <c r="D1670" s="474" t="s">
        <v>4106</v>
      </c>
      <c r="E1670" s="474" t="s">
        <v>4163</v>
      </c>
      <c r="F1670" s="474" t="s">
        <v>4163</v>
      </c>
      <c r="G1670" s="474"/>
      <c r="H1670" s="475" t="s">
        <v>391</v>
      </c>
      <c r="J1670"/>
    </row>
    <row r="1671" spans="2:10" x14ac:dyDescent="0.2">
      <c r="B1671" s="472" t="s">
        <v>4164</v>
      </c>
      <c r="C1671" s="472" t="s">
        <v>9</v>
      </c>
      <c r="D1671" s="472" t="s">
        <v>4106</v>
      </c>
      <c r="E1671" s="472" t="s">
        <v>4165</v>
      </c>
      <c r="F1671" s="472" t="s">
        <v>4166</v>
      </c>
      <c r="G1671" s="472"/>
      <c r="H1671" s="473" t="s">
        <v>1208</v>
      </c>
      <c r="J1671"/>
    </row>
    <row r="1672" spans="2:10" x14ac:dyDescent="0.2">
      <c r="B1672" s="474" t="s">
        <v>4167</v>
      </c>
      <c r="C1672" s="474" t="s">
        <v>9</v>
      </c>
      <c r="D1672" s="474" t="s">
        <v>4106</v>
      </c>
      <c r="E1672" s="474" t="s">
        <v>4165</v>
      </c>
      <c r="F1672" s="474" t="s">
        <v>4168</v>
      </c>
      <c r="G1672" s="474"/>
      <c r="H1672" s="475" t="s">
        <v>1208</v>
      </c>
      <c r="J1672"/>
    </row>
    <row r="1673" spans="2:10" x14ac:dyDescent="0.2">
      <c r="B1673" s="472" t="s">
        <v>4169</v>
      </c>
      <c r="C1673" s="472" t="s">
        <v>9</v>
      </c>
      <c r="D1673" s="472" t="s">
        <v>4106</v>
      </c>
      <c r="E1673" s="472" t="s">
        <v>4165</v>
      </c>
      <c r="F1673" s="472" t="s">
        <v>4170</v>
      </c>
      <c r="G1673" s="472"/>
      <c r="H1673" s="473" t="s">
        <v>1208</v>
      </c>
      <c r="J1673"/>
    </row>
    <row r="1674" spans="2:10" x14ac:dyDescent="0.2">
      <c r="B1674" s="474" t="s">
        <v>4171</v>
      </c>
      <c r="C1674" s="474" t="s">
        <v>9</v>
      </c>
      <c r="D1674" s="474" t="s">
        <v>4106</v>
      </c>
      <c r="E1674" s="474" t="s">
        <v>4165</v>
      </c>
      <c r="F1674" s="474" t="s">
        <v>4172</v>
      </c>
      <c r="G1674" s="474"/>
      <c r="H1674" s="475" t="s">
        <v>1208</v>
      </c>
      <c r="J1674"/>
    </row>
    <row r="1675" spans="2:10" x14ac:dyDescent="0.2">
      <c r="B1675" s="472" t="s">
        <v>4173</v>
      </c>
      <c r="C1675" s="472" t="s">
        <v>9</v>
      </c>
      <c r="D1675" s="472" t="s">
        <v>4106</v>
      </c>
      <c r="E1675" s="472" t="s">
        <v>4174</v>
      </c>
      <c r="F1675" s="472" t="s">
        <v>4175</v>
      </c>
      <c r="G1675" s="472"/>
      <c r="H1675" s="473" t="s">
        <v>1138</v>
      </c>
      <c r="J1675"/>
    </row>
    <row r="1676" spans="2:10" x14ac:dyDescent="0.2">
      <c r="B1676" s="474" t="s">
        <v>4176</v>
      </c>
      <c r="C1676" s="474" t="s">
        <v>9</v>
      </c>
      <c r="D1676" s="474" t="s">
        <v>4106</v>
      </c>
      <c r="E1676" s="474" t="s">
        <v>4174</v>
      </c>
      <c r="F1676" s="474" t="s">
        <v>4177</v>
      </c>
      <c r="G1676" s="474"/>
      <c r="H1676" s="475" t="s">
        <v>1138</v>
      </c>
      <c r="J1676"/>
    </row>
    <row r="1677" spans="2:10" x14ac:dyDescent="0.2">
      <c r="B1677" s="472" t="s">
        <v>4178</v>
      </c>
      <c r="C1677" s="472" t="s">
        <v>9</v>
      </c>
      <c r="D1677" s="472" t="s">
        <v>4106</v>
      </c>
      <c r="E1677" s="472" t="s">
        <v>4174</v>
      </c>
      <c r="F1677" s="472" t="s">
        <v>2538</v>
      </c>
      <c r="G1677" s="472"/>
      <c r="H1677" s="473" t="s">
        <v>1208</v>
      </c>
      <c r="J1677"/>
    </row>
    <row r="1678" spans="2:10" x14ac:dyDescent="0.2">
      <c r="B1678" s="474" t="s">
        <v>4179</v>
      </c>
      <c r="C1678" s="474" t="s">
        <v>9</v>
      </c>
      <c r="D1678" s="474" t="s">
        <v>4106</v>
      </c>
      <c r="E1678" s="474" t="s">
        <v>4174</v>
      </c>
      <c r="F1678" s="474" t="s">
        <v>2538</v>
      </c>
      <c r="G1678" s="474"/>
      <c r="H1678" s="475" t="s">
        <v>1208</v>
      </c>
      <c r="J1678"/>
    </row>
    <row r="1679" spans="2:10" x14ac:dyDescent="0.2">
      <c r="B1679" s="472" t="s">
        <v>4180</v>
      </c>
      <c r="C1679" s="472" t="s">
        <v>9</v>
      </c>
      <c r="D1679" s="472" t="s">
        <v>4106</v>
      </c>
      <c r="E1679" s="472" t="s">
        <v>4174</v>
      </c>
      <c r="F1679" s="472" t="s">
        <v>2538</v>
      </c>
      <c r="G1679" s="472"/>
      <c r="H1679" s="473" t="s">
        <v>1208</v>
      </c>
      <c r="J1679"/>
    </row>
    <row r="1680" spans="2:10" x14ac:dyDescent="0.2">
      <c r="B1680" s="474" t="s">
        <v>4181</v>
      </c>
      <c r="C1680" s="474" t="s">
        <v>9</v>
      </c>
      <c r="D1680" s="474" t="s">
        <v>4106</v>
      </c>
      <c r="E1680" s="474" t="s">
        <v>4182</v>
      </c>
      <c r="F1680" s="474" t="s">
        <v>4183</v>
      </c>
      <c r="G1680" s="474"/>
      <c r="H1680" s="475" t="s">
        <v>1208</v>
      </c>
      <c r="J1680"/>
    </row>
    <row r="1681" spans="2:10" x14ac:dyDescent="0.2">
      <c r="B1681" s="472" t="s">
        <v>4184</v>
      </c>
      <c r="C1681" s="472" t="s">
        <v>9</v>
      </c>
      <c r="D1681" s="472" t="s">
        <v>4106</v>
      </c>
      <c r="E1681" s="472" t="s">
        <v>4182</v>
      </c>
      <c r="F1681" s="472" t="s">
        <v>4185</v>
      </c>
      <c r="G1681" s="472"/>
      <c r="H1681" s="473" t="s">
        <v>1208</v>
      </c>
      <c r="J1681"/>
    </row>
    <row r="1682" spans="2:10" x14ac:dyDescent="0.2">
      <c r="B1682" s="474" t="s">
        <v>4186</v>
      </c>
      <c r="C1682" s="474" t="s">
        <v>9</v>
      </c>
      <c r="D1682" s="474" t="s">
        <v>4106</v>
      </c>
      <c r="E1682" s="474" t="s">
        <v>4182</v>
      </c>
      <c r="F1682" s="474" t="s">
        <v>4187</v>
      </c>
      <c r="G1682" s="474"/>
      <c r="H1682" s="475" t="s">
        <v>1208</v>
      </c>
      <c r="J1682"/>
    </row>
    <row r="1683" spans="2:10" x14ac:dyDescent="0.2">
      <c r="B1683" s="472" t="s">
        <v>4188</v>
      </c>
      <c r="C1683" s="472" t="s">
        <v>9</v>
      </c>
      <c r="D1683" s="472" t="s">
        <v>4189</v>
      </c>
      <c r="E1683" s="472" t="s">
        <v>4190</v>
      </c>
      <c r="F1683" s="472" t="s">
        <v>4190</v>
      </c>
      <c r="G1683" s="472"/>
      <c r="H1683" s="473" t="s">
        <v>1440</v>
      </c>
      <c r="J1683"/>
    </row>
    <row r="1684" spans="2:10" x14ac:dyDescent="0.2">
      <c r="B1684" s="474" t="s">
        <v>4191</v>
      </c>
      <c r="C1684" s="474" t="s">
        <v>9</v>
      </c>
      <c r="D1684" s="474" t="s">
        <v>4189</v>
      </c>
      <c r="E1684" s="474" t="s">
        <v>4192</v>
      </c>
      <c r="F1684" s="474" t="s">
        <v>4192</v>
      </c>
      <c r="G1684" s="474"/>
      <c r="H1684" s="475" t="s">
        <v>391</v>
      </c>
      <c r="J1684"/>
    </row>
    <row r="1685" spans="2:10" x14ac:dyDescent="0.2">
      <c r="B1685" s="472" t="s">
        <v>4193</v>
      </c>
      <c r="C1685" s="472" t="s">
        <v>9</v>
      </c>
      <c r="D1685" s="472" t="s">
        <v>4189</v>
      </c>
      <c r="E1685" s="472" t="s">
        <v>4194</v>
      </c>
      <c r="F1685" s="472" t="s">
        <v>4194</v>
      </c>
      <c r="G1685" s="472"/>
      <c r="H1685" s="473" t="s">
        <v>391</v>
      </c>
      <c r="J1685"/>
    </row>
    <row r="1686" spans="2:10" ht="30" x14ac:dyDescent="0.2">
      <c r="B1686" s="474" t="s">
        <v>4195</v>
      </c>
      <c r="C1686" s="474" t="s">
        <v>9</v>
      </c>
      <c r="D1686" s="474" t="s">
        <v>4196</v>
      </c>
      <c r="E1686" s="474" t="s">
        <v>4197</v>
      </c>
      <c r="F1686" s="474" t="s">
        <v>4198</v>
      </c>
      <c r="G1686" s="474"/>
      <c r="H1686" s="475" t="s">
        <v>1440</v>
      </c>
      <c r="J1686"/>
    </row>
    <row r="1687" spans="2:10" ht="30" x14ac:dyDescent="0.2">
      <c r="B1687" s="472" t="s">
        <v>4199</v>
      </c>
      <c r="C1687" s="472" t="s">
        <v>9</v>
      </c>
      <c r="D1687" s="472" t="s">
        <v>4196</v>
      </c>
      <c r="E1687" s="472" t="s">
        <v>4197</v>
      </c>
      <c r="F1687" s="472" t="s">
        <v>4200</v>
      </c>
      <c r="G1687" s="472"/>
      <c r="H1687" s="473" t="s">
        <v>1440</v>
      </c>
      <c r="J1687"/>
    </row>
    <row r="1688" spans="2:10" ht="30" x14ac:dyDescent="0.2">
      <c r="B1688" s="474" t="s">
        <v>4201</v>
      </c>
      <c r="C1688" s="474" t="s">
        <v>9</v>
      </c>
      <c r="D1688" s="474" t="s">
        <v>4196</v>
      </c>
      <c r="E1688" s="474" t="s">
        <v>4197</v>
      </c>
      <c r="F1688" s="474" t="s">
        <v>4202</v>
      </c>
      <c r="G1688" s="474"/>
      <c r="H1688" s="475" t="s">
        <v>1440</v>
      </c>
      <c r="J1688"/>
    </row>
    <row r="1689" spans="2:10" x14ac:dyDescent="0.2">
      <c r="B1689" s="472" t="s">
        <v>4203</v>
      </c>
      <c r="C1689" s="472" t="s">
        <v>9</v>
      </c>
      <c r="D1689" s="472" t="s">
        <v>4196</v>
      </c>
      <c r="E1689" s="472" t="s">
        <v>4204</v>
      </c>
      <c r="F1689" s="472" t="s">
        <v>4204</v>
      </c>
      <c r="G1689" s="472"/>
      <c r="H1689" s="473" t="s">
        <v>1440</v>
      </c>
      <c r="J1689"/>
    </row>
    <row r="1690" spans="2:10" x14ac:dyDescent="0.2">
      <c r="B1690" s="474" t="s">
        <v>4205</v>
      </c>
      <c r="C1690" s="474" t="s">
        <v>9</v>
      </c>
      <c r="D1690" s="474" t="s">
        <v>4196</v>
      </c>
      <c r="E1690" s="474" t="s">
        <v>4206</v>
      </c>
      <c r="F1690" s="474" t="s">
        <v>4206</v>
      </c>
      <c r="G1690" s="474"/>
      <c r="H1690" s="475" t="s">
        <v>1440</v>
      </c>
      <c r="J1690"/>
    </row>
    <row r="1691" spans="2:10" x14ac:dyDescent="0.2">
      <c r="B1691" s="472" t="s">
        <v>4207</v>
      </c>
      <c r="C1691" s="472" t="s">
        <v>9</v>
      </c>
      <c r="D1691" s="472" t="s">
        <v>4196</v>
      </c>
      <c r="E1691" s="472" t="s">
        <v>4208</v>
      </c>
      <c r="F1691" s="472" t="s">
        <v>4208</v>
      </c>
      <c r="G1691" s="472"/>
      <c r="H1691" s="473" t="s">
        <v>1440</v>
      </c>
      <c r="J1691"/>
    </row>
    <row r="1692" spans="2:10" x14ac:dyDescent="0.2">
      <c r="B1692" s="474" t="s">
        <v>4209</v>
      </c>
      <c r="C1692" s="474" t="s">
        <v>9</v>
      </c>
      <c r="D1692" s="474" t="s">
        <v>4210</v>
      </c>
      <c r="E1692" s="474" t="s">
        <v>4211</v>
      </c>
      <c r="F1692" s="474" t="s">
        <v>4212</v>
      </c>
      <c r="G1692" s="474"/>
      <c r="H1692" s="475" t="s">
        <v>1208</v>
      </c>
      <c r="J1692"/>
    </row>
    <row r="1693" spans="2:10" x14ac:dyDescent="0.2">
      <c r="B1693" s="472" t="s">
        <v>4213</v>
      </c>
      <c r="C1693" s="472" t="s">
        <v>9</v>
      </c>
      <c r="D1693" s="472" t="s">
        <v>4210</v>
      </c>
      <c r="E1693" s="472" t="s">
        <v>4211</v>
      </c>
      <c r="F1693" s="472" t="s">
        <v>4214</v>
      </c>
      <c r="G1693" s="472"/>
      <c r="H1693" s="473" t="s">
        <v>1208</v>
      </c>
      <c r="J1693"/>
    </row>
    <row r="1694" spans="2:10" x14ac:dyDescent="0.2">
      <c r="B1694" s="474" t="s">
        <v>4215</v>
      </c>
      <c r="C1694" s="474" t="s">
        <v>9</v>
      </c>
      <c r="D1694" s="474" t="s">
        <v>4216</v>
      </c>
      <c r="E1694" s="474" t="s">
        <v>4217</v>
      </c>
      <c r="F1694" s="474" t="s">
        <v>4218</v>
      </c>
      <c r="G1694" s="474"/>
      <c r="H1694" s="475" t="s">
        <v>1218</v>
      </c>
      <c r="J1694"/>
    </row>
    <row r="1695" spans="2:10" x14ac:dyDescent="0.2">
      <c r="B1695" s="472" t="s">
        <v>4219</v>
      </c>
      <c r="C1695" s="472" t="s">
        <v>9</v>
      </c>
      <c r="D1695" s="472" t="s">
        <v>4216</v>
      </c>
      <c r="E1695" s="472" t="s">
        <v>4217</v>
      </c>
      <c r="F1695" s="472" t="s">
        <v>4220</v>
      </c>
      <c r="G1695" s="472"/>
      <c r="H1695" s="473" t="s">
        <v>1218</v>
      </c>
      <c r="J1695"/>
    </row>
    <row r="1696" spans="2:10" x14ac:dyDescent="0.2">
      <c r="B1696" s="474" t="s">
        <v>4221</v>
      </c>
      <c r="C1696" s="474" t="s">
        <v>9</v>
      </c>
      <c r="D1696" s="474" t="s">
        <v>4216</v>
      </c>
      <c r="E1696" s="474" t="s">
        <v>4217</v>
      </c>
      <c r="F1696" s="474" t="s">
        <v>4222</v>
      </c>
      <c r="G1696" s="474"/>
      <c r="H1696" s="475" t="s">
        <v>1218</v>
      </c>
      <c r="J1696"/>
    </row>
    <row r="1697" spans="2:10" x14ac:dyDescent="0.2">
      <c r="B1697" s="472" t="s">
        <v>4223</v>
      </c>
      <c r="C1697" s="472" t="s">
        <v>9</v>
      </c>
      <c r="D1697" s="472" t="s">
        <v>4216</v>
      </c>
      <c r="E1697" s="472" t="s">
        <v>4224</v>
      </c>
      <c r="F1697" s="472" t="s">
        <v>4224</v>
      </c>
      <c r="G1697" s="472"/>
      <c r="H1697" s="473" t="s">
        <v>1218</v>
      </c>
      <c r="J1697"/>
    </row>
    <row r="1698" spans="2:10" x14ac:dyDescent="0.2">
      <c r="B1698" s="474" t="s">
        <v>4225</v>
      </c>
      <c r="C1698" s="474" t="s">
        <v>9</v>
      </c>
      <c r="D1698" s="474" t="s">
        <v>4216</v>
      </c>
      <c r="E1698" s="474" t="s">
        <v>4224</v>
      </c>
      <c r="F1698" s="474" t="s">
        <v>4226</v>
      </c>
      <c r="G1698" s="474"/>
      <c r="H1698" s="475" t="s">
        <v>1218</v>
      </c>
      <c r="J1698"/>
    </row>
    <row r="1699" spans="2:10" x14ac:dyDescent="0.2">
      <c r="B1699" s="472" t="s">
        <v>4227</v>
      </c>
      <c r="C1699" s="472" t="s">
        <v>9</v>
      </c>
      <c r="D1699" s="472" t="s">
        <v>4216</v>
      </c>
      <c r="E1699" s="472" t="s">
        <v>4228</v>
      </c>
      <c r="F1699" s="472" t="s">
        <v>4229</v>
      </c>
      <c r="G1699" s="472"/>
      <c r="H1699" s="473" t="s">
        <v>1440</v>
      </c>
      <c r="J1699"/>
    </row>
    <row r="1700" spans="2:10" x14ac:dyDescent="0.2">
      <c r="B1700" s="474" t="s">
        <v>4230</v>
      </c>
      <c r="C1700" s="474" t="s">
        <v>9</v>
      </c>
      <c r="D1700" s="474" t="s">
        <v>4216</v>
      </c>
      <c r="E1700" s="474" t="s">
        <v>4228</v>
      </c>
      <c r="F1700" s="474" t="s">
        <v>4231</v>
      </c>
      <c r="G1700" s="474"/>
      <c r="H1700" s="475" t="s">
        <v>1218</v>
      </c>
      <c r="J1700"/>
    </row>
    <row r="1701" spans="2:10" x14ac:dyDescent="0.2">
      <c r="B1701" s="472" t="s">
        <v>4232</v>
      </c>
      <c r="C1701" s="472" t="s">
        <v>9</v>
      </c>
      <c r="D1701" s="472" t="s">
        <v>4216</v>
      </c>
      <c r="E1701" s="472" t="s">
        <v>4228</v>
      </c>
      <c r="F1701" s="472" t="s">
        <v>4233</v>
      </c>
      <c r="G1701" s="472"/>
      <c r="H1701" s="473" t="s">
        <v>1218</v>
      </c>
      <c r="J1701"/>
    </row>
    <row r="1702" spans="2:10" x14ac:dyDescent="0.2">
      <c r="B1702" s="474" t="s">
        <v>4234</v>
      </c>
      <c r="C1702" s="474" t="s">
        <v>9</v>
      </c>
      <c r="D1702" s="474" t="s">
        <v>4216</v>
      </c>
      <c r="E1702" s="474" t="s">
        <v>4228</v>
      </c>
      <c r="F1702" s="474" t="s">
        <v>4235</v>
      </c>
      <c r="G1702" s="474"/>
      <c r="H1702" s="475" t="s">
        <v>1218</v>
      </c>
      <c r="J1702"/>
    </row>
    <row r="1703" spans="2:10" x14ac:dyDescent="0.2">
      <c r="B1703" s="472" t="s">
        <v>4236</v>
      </c>
      <c r="C1703" s="472" t="s">
        <v>9</v>
      </c>
      <c r="D1703" s="472" t="s">
        <v>4237</v>
      </c>
      <c r="E1703" s="472" t="s">
        <v>4237</v>
      </c>
      <c r="F1703" s="472" t="s">
        <v>4238</v>
      </c>
      <c r="G1703" s="472"/>
      <c r="H1703" s="473" t="s">
        <v>1218</v>
      </c>
      <c r="J1703"/>
    </row>
    <row r="1704" spans="2:10" x14ac:dyDescent="0.2">
      <c r="B1704" s="474" t="s">
        <v>4239</v>
      </c>
      <c r="C1704" s="474" t="s">
        <v>9</v>
      </c>
      <c r="D1704" s="474" t="s">
        <v>4237</v>
      </c>
      <c r="E1704" s="474" t="s">
        <v>4237</v>
      </c>
      <c r="F1704" s="474" t="s">
        <v>4240</v>
      </c>
      <c r="G1704" s="474"/>
      <c r="H1704" s="475" t="s">
        <v>1440</v>
      </c>
      <c r="J1704"/>
    </row>
    <row r="1705" spans="2:10" x14ac:dyDescent="0.2">
      <c r="B1705" s="472" t="s">
        <v>4241</v>
      </c>
      <c r="C1705" s="472" t="s">
        <v>9</v>
      </c>
      <c r="D1705" s="472" t="s">
        <v>4237</v>
      </c>
      <c r="E1705" s="472" t="s">
        <v>4237</v>
      </c>
      <c r="F1705" s="472" t="s">
        <v>4242</v>
      </c>
      <c r="G1705" s="472"/>
      <c r="H1705" s="473" t="s">
        <v>1440</v>
      </c>
      <c r="J1705"/>
    </row>
    <row r="1706" spans="2:10" ht="30" x14ac:dyDescent="0.2">
      <c r="B1706" s="474" t="s">
        <v>4243</v>
      </c>
      <c r="C1706" s="474" t="s">
        <v>9</v>
      </c>
      <c r="D1706" s="474" t="s">
        <v>4237</v>
      </c>
      <c r="E1706" s="474" t="s">
        <v>4244</v>
      </c>
      <c r="F1706" s="474" t="s">
        <v>4238</v>
      </c>
      <c r="G1706" s="474"/>
      <c r="H1706" s="475" t="s">
        <v>1218</v>
      </c>
      <c r="J1706"/>
    </row>
    <row r="1707" spans="2:10" ht="30" x14ac:dyDescent="0.2">
      <c r="B1707" s="472" t="s">
        <v>4245</v>
      </c>
      <c r="C1707" s="472" t="s">
        <v>9</v>
      </c>
      <c r="D1707" s="472" t="s">
        <v>4237</v>
      </c>
      <c r="E1707" s="472" t="s">
        <v>4244</v>
      </c>
      <c r="F1707" s="472" t="s">
        <v>4240</v>
      </c>
      <c r="G1707" s="472"/>
      <c r="H1707" s="473" t="s">
        <v>1440</v>
      </c>
      <c r="J1707"/>
    </row>
    <row r="1708" spans="2:10" ht="30" x14ac:dyDescent="0.2">
      <c r="B1708" s="474" t="s">
        <v>4246</v>
      </c>
      <c r="C1708" s="474" t="s">
        <v>9</v>
      </c>
      <c r="D1708" s="474" t="s">
        <v>4237</v>
      </c>
      <c r="E1708" s="474" t="s">
        <v>4244</v>
      </c>
      <c r="F1708" s="474" t="s">
        <v>4242</v>
      </c>
      <c r="G1708" s="474"/>
      <c r="H1708" s="475" t="s">
        <v>1440</v>
      </c>
      <c r="J1708"/>
    </row>
    <row r="1709" spans="2:10" ht="30" x14ac:dyDescent="0.2">
      <c r="B1709" s="472" t="s">
        <v>4247</v>
      </c>
      <c r="C1709" s="472" t="s">
        <v>9</v>
      </c>
      <c r="D1709" s="472" t="s">
        <v>4248</v>
      </c>
      <c r="E1709" s="472" t="s">
        <v>4249</v>
      </c>
      <c r="F1709" s="472" t="s">
        <v>4250</v>
      </c>
      <c r="G1709" s="472"/>
      <c r="H1709" s="473" t="s">
        <v>391</v>
      </c>
      <c r="J1709"/>
    </row>
    <row r="1710" spans="2:10" ht="30" x14ac:dyDescent="0.2">
      <c r="B1710" s="474" t="s">
        <v>4251</v>
      </c>
      <c r="C1710" s="474" t="s">
        <v>9</v>
      </c>
      <c r="D1710" s="474" t="s">
        <v>4252</v>
      </c>
      <c r="E1710" s="474" t="s">
        <v>4253</v>
      </c>
      <c r="F1710" s="474" t="s">
        <v>4253</v>
      </c>
      <c r="G1710" s="474"/>
      <c r="H1710" s="475" t="s">
        <v>391</v>
      </c>
      <c r="J1710"/>
    </row>
    <row r="1711" spans="2:10" ht="30" x14ac:dyDescent="0.2">
      <c r="B1711" s="472" t="s">
        <v>4254</v>
      </c>
      <c r="C1711" s="472" t="s">
        <v>9</v>
      </c>
      <c r="D1711" s="472" t="s">
        <v>4252</v>
      </c>
      <c r="E1711" s="472" t="s">
        <v>4255</v>
      </c>
      <c r="F1711" s="472" t="s">
        <v>4256</v>
      </c>
      <c r="G1711" s="472"/>
      <c r="H1711" s="473" t="s">
        <v>391</v>
      </c>
      <c r="J1711"/>
    </row>
    <row r="1712" spans="2:10" ht="30" x14ac:dyDescent="0.2">
      <c r="B1712" s="474" t="s">
        <v>4257</v>
      </c>
      <c r="C1712" s="474" t="s">
        <v>9</v>
      </c>
      <c r="D1712" s="474" t="s">
        <v>4252</v>
      </c>
      <c r="E1712" s="474" t="s">
        <v>4255</v>
      </c>
      <c r="F1712" s="474" t="s">
        <v>4258</v>
      </c>
      <c r="G1712" s="474"/>
      <c r="H1712" s="475" t="s">
        <v>391</v>
      </c>
      <c r="J1712"/>
    </row>
    <row r="1713" spans="2:10" ht="30" x14ac:dyDescent="0.2">
      <c r="B1713" s="472" t="s">
        <v>4259</v>
      </c>
      <c r="C1713" s="472" t="s">
        <v>9</v>
      </c>
      <c r="D1713" s="472" t="s">
        <v>4252</v>
      </c>
      <c r="E1713" s="472" t="s">
        <v>4255</v>
      </c>
      <c r="F1713" s="472" t="s">
        <v>4260</v>
      </c>
      <c r="G1713" s="472"/>
      <c r="H1713" s="473" t="s">
        <v>391</v>
      </c>
      <c r="J1713"/>
    </row>
    <row r="1714" spans="2:10" ht="30" x14ac:dyDescent="0.2">
      <c r="B1714" s="474" t="s">
        <v>4261</v>
      </c>
      <c r="C1714" s="474" t="s">
        <v>9</v>
      </c>
      <c r="D1714" s="474" t="s">
        <v>4252</v>
      </c>
      <c r="E1714" s="474" t="s">
        <v>4255</v>
      </c>
      <c r="F1714" s="474" t="s">
        <v>4262</v>
      </c>
      <c r="G1714" s="474"/>
      <c r="H1714" s="475" t="s">
        <v>391</v>
      </c>
      <c r="J1714"/>
    </row>
    <row r="1715" spans="2:10" ht="30" x14ac:dyDescent="0.2">
      <c r="B1715" s="472" t="s">
        <v>4263</v>
      </c>
      <c r="C1715" s="472" t="s">
        <v>9</v>
      </c>
      <c r="D1715" s="472" t="s">
        <v>4252</v>
      </c>
      <c r="E1715" s="472" t="s">
        <v>4255</v>
      </c>
      <c r="F1715" s="472" t="s">
        <v>4264</v>
      </c>
      <c r="G1715" s="472"/>
      <c r="H1715" s="473" t="s">
        <v>391</v>
      </c>
      <c r="J1715"/>
    </row>
    <row r="1716" spans="2:10" ht="30" x14ac:dyDescent="0.2">
      <c r="B1716" s="474" t="s">
        <v>4265</v>
      </c>
      <c r="C1716" s="474" t="s">
        <v>9</v>
      </c>
      <c r="D1716" s="474" t="s">
        <v>4252</v>
      </c>
      <c r="E1716" s="474" t="s">
        <v>4255</v>
      </c>
      <c r="F1716" s="474" t="s">
        <v>4266</v>
      </c>
      <c r="G1716" s="474"/>
      <c r="H1716" s="475" t="s">
        <v>391</v>
      </c>
      <c r="J1716"/>
    </row>
    <row r="1717" spans="2:10" ht="30" x14ac:dyDescent="0.2">
      <c r="B1717" s="472" t="s">
        <v>4267</v>
      </c>
      <c r="C1717" s="472" t="s">
        <v>9</v>
      </c>
      <c r="D1717" s="472" t="s">
        <v>4252</v>
      </c>
      <c r="E1717" s="472" t="s">
        <v>4255</v>
      </c>
      <c r="F1717" s="472" t="s">
        <v>4268</v>
      </c>
      <c r="G1717" s="472"/>
      <c r="H1717" s="473" t="s">
        <v>391</v>
      </c>
      <c r="J1717"/>
    </row>
    <row r="1718" spans="2:10" ht="30" x14ac:dyDescent="0.2">
      <c r="B1718" s="474" t="s">
        <v>4269</v>
      </c>
      <c r="C1718" s="474" t="s">
        <v>9</v>
      </c>
      <c r="D1718" s="474" t="s">
        <v>4252</v>
      </c>
      <c r="E1718" s="474" t="s">
        <v>4270</v>
      </c>
      <c r="F1718" s="474" t="s">
        <v>4271</v>
      </c>
      <c r="G1718" s="474"/>
      <c r="H1718" s="475" t="s">
        <v>391</v>
      </c>
      <c r="J1718"/>
    </row>
    <row r="1719" spans="2:10" ht="30" x14ac:dyDescent="0.2">
      <c r="B1719" s="472" t="s">
        <v>4272</v>
      </c>
      <c r="C1719" s="472" t="s">
        <v>9</v>
      </c>
      <c r="D1719" s="472" t="s">
        <v>4252</v>
      </c>
      <c r="E1719" s="472" t="s">
        <v>4270</v>
      </c>
      <c r="F1719" s="472" t="s">
        <v>4273</v>
      </c>
      <c r="G1719" s="472"/>
      <c r="H1719" s="473" t="s">
        <v>391</v>
      </c>
      <c r="J1719"/>
    </row>
    <row r="1720" spans="2:10" ht="30" x14ac:dyDescent="0.2">
      <c r="B1720" s="474" t="s">
        <v>4274</v>
      </c>
      <c r="C1720" s="474" t="s">
        <v>9</v>
      </c>
      <c r="D1720" s="474" t="s">
        <v>4252</v>
      </c>
      <c r="E1720" s="474" t="s">
        <v>4270</v>
      </c>
      <c r="F1720" s="474" t="s">
        <v>4275</v>
      </c>
      <c r="G1720" s="474"/>
      <c r="H1720" s="475" t="s">
        <v>391</v>
      </c>
      <c r="J1720"/>
    </row>
    <row r="1721" spans="2:10" ht="30" x14ac:dyDescent="0.2">
      <c r="B1721" s="472" t="s">
        <v>4276</v>
      </c>
      <c r="C1721" s="472" t="s">
        <v>9</v>
      </c>
      <c r="D1721" s="472" t="s">
        <v>4252</v>
      </c>
      <c r="E1721" s="472" t="s">
        <v>4270</v>
      </c>
      <c r="F1721" s="472" t="s">
        <v>4277</v>
      </c>
      <c r="G1721" s="472"/>
      <c r="H1721" s="473" t="s">
        <v>391</v>
      </c>
      <c r="J1721"/>
    </row>
    <row r="1722" spans="2:10" ht="30" x14ac:dyDescent="0.2">
      <c r="B1722" s="474" t="s">
        <v>4278</v>
      </c>
      <c r="C1722" s="474" t="s">
        <v>9</v>
      </c>
      <c r="D1722" s="474" t="s">
        <v>4252</v>
      </c>
      <c r="E1722" s="474" t="s">
        <v>4270</v>
      </c>
      <c r="F1722" s="474" t="s">
        <v>4279</v>
      </c>
      <c r="G1722" s="474"/>
      <c r="H1722" s="475" t="s">
        <v>391</v>
      </c>
      <c r="J1722"/>
    </row>
    <row r="1723" spans="2:10" ht="30" x14ac:dyDescent="0.2">
      <c r="B1723" s="472" t="s">
        <v>4280</v>
      </c>
      <c r="C1723" s="472" t="s">
        <v>9</v>
      </c>
      <c r="D1723" s="472" t="s">
        <v>4252</v>
      </c>
      <c r="E1723" s="472" t="s">
        <v>4270</v>
      </c>
      <c r="F1723" s="472" t="s">
        <v>4281</v>
      </c>
      <c r="G1723" s="472"/>
      <c r="H1723" s="473" t="s">
        <v>391</v>
      </c>
      <c r="J1723"/>
    </row>
    <row r="1724" spans="2:10" ht="30" x14ac:dyDescent="0.2">
      <c r="B1724" s="474" t="s">
        <v>4282</v>
      </c>
      <c r="C1724" s="474" t="s">
        <v>9</v>
      </c>
      <c r="D1724" s="474" t="s">
        <v>4252</v>
      </c>
      <c r="E1724" s="474" t="s">
        <v>4270</v>
      </c>
      <c r="F1724" s="474" t="s">
        <v>4283</v>
      </c>
      <c r="G1724" s="474"/>
      <c r="H1724" s="475" t="s">
        <v>391</v>
      </c>
      <c r="J1724"/>
    </row>
    <row r="1725" spans="2:10" ht="30" x14ac:dyDescent="0.2">
      <c r="B1725" s="472" t="s">
        <v>4284</v>
      </c>
      <c r="C1725" s="472" t="s">
        <v>9</v>
      </c>
      <c r="D1725" s="472" t="s">
        <v>4252</v>
      </c>
      <c r="E1725" s="472" t="s">
        <v>4285</v>
      </c>
      <c r="F1725" s="472" t="s">
        <v>4285</v>
      </c>
      <c r="G1725" s="472"/>
      <c r="H1725" s="473" t="s">
        <v>391</v>
      </c>
      <c r="J1725"/>
    </row>
    <row r="1726" spans="2:10" x14ac:dyDescent="0.2">
      <c r="B1726" s="474" t="s">
        <v>4286</v>
      </c>
      <c r="C1726" s="474" t="s">
        <v>9</v>
      </c>
      <c r="D1726" s="474" t="s">
        <v>4287</v>
      </c>
      <c r="E1726" s="474" t="s">
        <v>4288</v>
      </c>
      <c r="F1726" s="474" t="s">
        <v>4289</v>
      </c>
      <c r="G1726" s="474"/>
      <c r="H1726" s="475" t="s">
        <v>1440</v>
      </c>
      <c r="J1726"/>
    </row>
    <row r="1727" spans="2:10" x14ac:dyDescent="0.2">
      <c r="B1727" s="472" t="s">
        <v>4290</v>
      </c>
      <c r="C1727" s="472" t="s">
        <v>9</v>
      </c>
      <c r="D1727" s="472" t="s">
        <v>4287</v>
      </c>
      <c r="E1727" s="472" t="s">
        <v>4288</v>
      </c>
      <c r="F1727" s="472" t="s">
        <v>4291</v>
      </c>
      <c r="G1727" s="472"/>
      <c r="H1727" s="473" t="s">
        <v>1440</v>
      </c>
      <c r="J1727"/>
    </row>
    <row r="1728" spans="2:10" x14ac:dyDescent="0.2">
      <c r="B1728" s="474" t="s">
        <v>4292</v>
      </c>
      <c r="C1728" s="474" t="s">
        <v>9</v>
      </c>
      <c r="D1728" s="474" t="s">
        <v>4287</v>
      </c>
      <c r="E1728" s="474" t="s">
        <v>4288</v>
      </c>
      <c r="F1728" s="474" t="s">
        <v>4293</v>
      </c>
      <c r="G1728" s="474"/>
      <c r="H1728" s="475" t="s">
        <v>1440</v>
      </c>
      <c r="J1728"/>
    </row>
    <row r="1729" spans="2:10" x14ac:dyDescent="0.2">
      <c r="B1729" s="472" t="s">
        <v>4294</v>
      </c>
      <c r="C1729" s="472" t="s">
        <v>9</v>
      </c>
      <c r="D1729" s="472" t="s">
        <v>4287</v>
      </c>
      <c r="E1729" s="472" t="s">
        <v>4288</v>
      </c>
      <c r="F1729" s="472" t="s">
        <v>4295</v>
      </c>
      <c r="G1729" s="472"/>
      <c r="H1729" s="473" t="s">
        <v>1440</v>
      </c>
      <c r="J1729"/>
    </row>
    <row r="1730" spans="2:10" x14ac:dyDescent="0.2">
      <c r="B1730" s="474" t="s">
        <v>4296</v>
      </c>
      <c r="C1730" s="474" t="s">
        <v>9</v>
      </c>
      <c r="D1730" s="474" t="s">
        <v>4287</v>
      </c>
      <c r="E1730" s="474" t="s">
        <v>4297</v>
      </c>
      <c r="F1730" s="474" t="s">
        <v>4297</v>
      </c>
      <c r="G1730" s="474"/>
      <c r="H1730" s="475" t="s">
        <v>1440</v>
      </c>
      <c r="J1730"/>
    </row>
    <row r="1731" spans="2:10" x14ac:dyDescent="0.2">
      <c r="B1731" s="472" t="s">
        <v>4298</v>
      </c>
      <c r="C1731" s="472" t="s">
        <v>9</v>
      </c>
      <c r="D1731" s="472" t="s">
        <v>4287</v>
      </c>
      <c r="E1731" s="472" t="s">
        <v>4297</v>
      </c>
      <c r="F1731" s="472" t="s">
        <v>4299</v>
      </c>
      <c r="G1731" s="472"/>
      <c r="H1731" s="473" t="s">
        <v>1440</v>
      </c>
      <c r="J1731"/>
    </row>
    <row r="1732" spans="2:10" x14ac:dyDescent="0.2">
      <c r="B1732" s="474" t="s">
        <v>4300</v>
      </c>
      <c r="C1732" s="474" t="s">
        <v>9</v>
      </c>
      <c r="D1732" s="474" t="s">
        <v>4287</v>
      </c>
      <c r="E1732" s="474" t="s">
        <v>4297</v>
      </c>
      <c r="F1732" s="474" t="s">
        <v>4301</v>
      </c>
      <c r="G1732" s="474"/>
      <c r="H1732" s="475" t="s">
        <v>1440</v>
      </c>
      <c r="J1732"/>
    </row>
    <row r="1733" spans="2:10" x14ac:dyDescent="0.2">
      <c r="B1733" s="472" t="s">
        <v>4302</v>
      </c>
      <c r="C1733" s="472" t="s">
        <v>9</v>
      </c>
      <c r="D1733" s="472" t="s">
        <v>4287</v>
      </c>
      <c r="E1733" s="472" t="s">
        <v>4297</v>
      </c>
      <c r="F1733" s="472" t="s">
        <v>4303</v>
      </c>
      <c r="G1733" s="472"/>
      <c r="H1733" s="473" t="s">
        <v>1208</v>
      </c>
      <c r="J1733"/>
    </row>
    <row r="1734" spans="2:10" x14ac:dyDescent="0.2">
      <c r="B1734" s="474" t="s">
        <v>4304</v>
      </c>
      <c r="C1734" s="474" t="s">
        <v>9</v>
      </c>
      <c r="D1734" s="474" t="s">
        <v>4287</v>
      </c>
      <c r="E1734" s="474" t="s">
        <v>4305</v>
      </c>
      <c r="F1734" s="474" t="s">
        <v>4306</v>
      </c>
      <c r="G1734" s="474"/>
      <c r="H1734" s="475" t="s">
        <v>1440</v>
      </c>
      <c r="J1734"/>
    </row>
    <row r="1735" spans="2:10" x14ac:dyDescent="0.2">
      <c r="B1735" s="472" t="s">
        <v>4307</v>
      </c>
      <c r="C1735" s="472" t="s">
        <v>9</v>
      </c>
      <c r="D1735" s="472" t="s">
        <v>4287</v>
      </c>
      <c r="E1735" s="472" t="s">
        <v>4305</v>
      </c>
      <c r="F1735" s="472" t="s">
        <v>4308</v>
      </c>
      <c r="G1735" s="472"/>
      <c r="H1735" s="473" t="s">
        <v>1440</v>
      </c>
      <c r="J1735"/>
    </row>
    <row r="1736" spans="2:10" x14ac:dyDescent="0.2">
      <c r="B1736" s="474" t="s">
        <v>4309</v>
      </c>
      <c r="C1736" s="474" t="s">
        <v>9</v>
      </c>
      <c r="D1736" s="474" t="s">
        <v>4287</v>
      </c>
      <c r="E1736" s="474" t="s">
        <v>4305</v>
      </c>
      <c r="F1736" s="474" t="s">
        <v>4310</v>
      </c>
      <c r="G1736" s="474"/>
      <c r="H1736" s="475" t="s">
        <v>1440</v>
      </c>
      <c r="J1736"/>
    </row>
    <row r="1737" spans="2:10" x14ac:dyDescent="0.2">
      <c r="B1737" s="472" t="s">
        <v>4311</v>
      </c>
      <c r="C1737" s="472" t="s">
        <v>9</v>
      </c>
      <c r="D1737" s="472" t="s">
        <v>4287</v>
      </c>
      <c r="E1737" s="472" t="s">
        <v>4312</v>
      </c>
      <c r="F1737" s="472" t="s">
        <v>4313</v>
      </c>
      <c r="G1737" s="472"/>
      <c r="H1737" s="473" t="s">
        <v>1208</v>
      </c>
      <c r="J1737"/>
    </row>
    <row r="1738" spans="2:10" x14ac:dyDescent="0.2">
      <c r="B1738" s="474" t="s">
        <v>4314</v>
      </c>
      <c r="C1738" s="474" t="s">
        <v>9</v>
      </c>
      <c r="D1738" s="474" t="s">
        <v>4287</v>
      </c>
      <c r="E1738" s="474" t="s">
        <v>4312</v>
      </c>
      <c r="F1738" s="474" t="s">
        <v>4315</v>
      </c>
      <c r="G1738" s="474"/>
      <c r="H1738" s="475" t="s">
        <v>1208</v>
      </c>
      <c r="J1738"/>
    </row>
    <row r="1739" spans="2:10" x14ac:dyDescent="0.2">
      <c r="B1739" s="472" t="s">
        <v>4316</v>
      </c>
      <c r="C1739" s="472" t="s">
        <v>9</v>
      </c>
      <c r="D1739" s="472" t="s">
        <v>4287</v>
      </c>
      <c r="E1739" s="472" t="s">
        <v>4312</v>
      </c>
      <c r="F1739" s="472" t="s">
        <v>4317</v>
      </c>
      <c r="G1739" s="472"/>
      <c r="H1739" s="473" t="s">
        <v>1208</v>
      </c>
      <c r="J1739"/>
    </row>
    <row r="1740" spans="2:10" x14ac:dyDescent="0.2">
      <c r="B1740" s="474" t="s">
        <v>4318</v>
      </c>
      <c r="C1740" s="474" t="s">
        <v>9</v>
      </c>
      <c r="D1740" s="474" t="s">
        <v>4287</v>
      </c>
      <c r="E1740" s="474" t="s">
        <v>4312</v>
      </c>
      <c r="F1740" s="474" t="s">
        <v>4319</v>
      </c>
      <c r="G1740" s="474"/>
      <c r="H1740" s="475" t="s">
        <v>1208</v>
      </c>
      <c r="J1740"/>
    </row>
    <row r="1741" spans="2:10" x14ac:dyDescent="0.2">
      <c r="B1741" s="472" t="s">
        <v>4320</v>
      </c>
      <c r="C1741" s="472" t="s">
        <v>9</v>
      </c>
      <c r="D1741" s="472" t="s">
        <v>4287</v>
      </c>
      <c r="E1741" s="472" t="s">
        <v>4312</v>
      </c>
      <c r="F1741" s="472" t="s">
        <v>4321</v>
      </c>
      <c r="G1741" s="472"/>
      <c r="H1741" s="473" t="s">
        <v>1208</v>
      </c>
      <c r="J1741"/>
    </row>
    <row r="1742" spans="2:10" x14ac:dyDescent="0.2">
      <c r="B1742" s="474" t="s">
        <v>4322</v>
      </c>
      <c r="C1742" s="474" t="s">
        <v>9</v>
      </c>
      <c r="D1742" s="474" t="s">
        <v>4287</v>
      </c>
      <c r="E1742" s="474" t="s">
        <v>4312</v>
      </c>
      <c r="F1742" s="474" t="s">
        <v>4323</v>
      </c>
      <c r="G1742" s="474"/>
      <c r="H1742" s="475" t="s">
        <v>1440</v>
      </c>
      <c r="J1742"/>
    </row>
    <row r="1743" spans="2:10" x14ac:dyDescent="0.2">
      <c r="B1743" s="472" t="s">
        <v>4324</v>
      </c>
      <c r="C1743" s="472" t="s">
        <v>9</v>
      </c>
      <c r="D1743" s="472" t="s">
        <v>4287</v>
      </c>
      <c r="E1743" s="472" t="s">
        <v>4325</v>
      </c>
      <c r="F1743" s="472" t="s">
        <v>4326</v>
      </c>
      <c r="G1743" s="472"/>
      <c r="H1743" s="473" t="s">
        <v>1440</v>
      </c>
      <c r="J1743"/>
    </row>
    <row r="1744" spans="2:10" x14ac:dyDescent="0.2">
      <c r="B1744" s="474" t="s">
        <v>4327</v>
      </c>
      <c r="C1744" s="474" t="s">
        <v>9</v>
      </c>
      <c r="D1744" s="474" t="s">
        <v>4287</v>
      </c>
      <c r="E1744" s="474" t="s">
        <v>4325</v>
      </c>
      <c r="F1744" s="474" t="s">
        <v>4328</v>
      </c>
      <c r="G1744" s="474"/>
      <c r="H1744" s="475" t="s">
        <v>1440</v>
      </c>
      <c r="J1744"/>
    </row>
    <row r="1745" spans="2:10" x14ac:dyDescent="0.2">
      <c r="B1745" s="472" t="s">
        <v>4329</v>
      </c>
      <c r="C1745" s="472" t="s">
        <v>9</v>
      </c>
      <c r="D1745" s="472" t="s">
        <v>4287</v>
      </c>
      <c r="E1745" s="472" t="s">
        <v>4325</v>
      </c>
      <c r="F1745" s="472" t="s">
        <v>4330</v>
      </c>
      <c r="G1745" s="472"/>
      <c r="H1745" s="473" t="s">
        <v>1208</v>
      </c>
      <c r="J1745"/>
    </row>
    <row r="1746" spans="2:10" x14ac:dyDescent="0.2">
      <c r="B1746" s="474" t="s">
        <v>4331</v>
      </c>
      <c r="C1746" s="474" t="s">
        <v>9</v>
      </c>
      <c r="D1746" s="474" t="s">
        <v>4287</v>
      </c>
      <c r="E1746" s="474" t="s">
        <v>4325</v>
      </c>
      <c r="F1746" s="474" t="s">
        <v>4332</v>
      </c>
      <c r="G1746" s="474"/>
      <c r="H1746" s="475" t="s">
        <v>1440</v>
      </c>
      <c r="J1746"/>
    </row>
    <row r="1747" spans="2:10" x14ac:dyDescent="0.2">
      <c r="B1747" s="472" t="s">
        <v>4333</v>
      </c>
      <c r="C1747" s="472" t="s">
        <v>9</v>
      </c>
      <c r="D1747" s="472" t="s">
        <v>4287</v>
      </c>
      <c r="E1747" s="472" t="s">
        <v>4325</v>
      </c>
      <c r="F1747" s="472" t="s">
        <v>4334</v>
      </c>
      <c r="G1747" s="472"/>
      <c r="H1747" s="473" t="s">
        <v>1440</v>
      </c>
      <c r="J1747"/>
    </row>
    <row r="1748" spans="2:10" x14ac:dyDescent="0.2">
      <c r="B1748" s="474" t="s">
        <v>4335</v>
      </c>
      <c r="C1748" s="474" t="s">
        <v>9</v>
      </c>
      <c r="D1748" s="474" t="s">
        <v>4287</v>
      </c>
      <c r="E1748" s="474" t="s">
        <v>4325</v>
      </c>
      <c r="F1748" s="474" t="s">
        <v>4336</v>
      </c>
      <c r="G1748" s="474"/>
      <c r="H1748" s="475" t="s">
        <v>1208</v>
      </c>
      <c r="J1748"/>
    </row>
    <row r="1749" spans="2:10" x14ac:dyDescent="0.2">
      <c r="B1749" s="472" t="s">
        <v>4337</v>
      </c>
      <c r="C1749" s="472" t="s">
        <v>9</v>
      </c>
      <c r="D1749" s="472" t="s">
        <v>4287</v>
      </c>
      <c r="E1749" s="472" t="s">
        <v>4325</v>
      </c>
      <c r="F1749" s="472" t="s">
        <v>4338</v>
      </c>
      <c r="G1749" s="472"/>
      <c r="H1749" s="473" t="s">
        <v>1440</v>
      </c>
      <c r="J1749"/>
    </row>
    <row r="1750" spans="2:10" x14ac:dyDescent="0.2">
      <c r="B1750" s="474" t="s">
        <v>4339</v>
      </c>
      <c r="C1750" s="474" t="s">
        <v>9</v>
      </c>
      <c r="D1750" s="474" t="s">
        <v>4287</v>
      </c>
      <c r="E1750" s="474" t="s">
        <v>4325</v>
      </c>
      <c r="F1750" s="474" t="s">
        <v>4340</v>
      </c>
      <c r="G1750" s="474"/>
      <c r="H1750" s="475" t="s">
        <v>1440</v>
      </c>
      <c r="J1750"/>
    </row>
    <row r="1751" spans="2:10" x14ac:dyDescent="0.2">
      <c r="B1751" s="472" t="s">
        <v>4341</v>
      </c>
      <c r="C1751" s="472" t="s">
        <v>9</v>
      </c>
      <c r="D1751" s="472" t="s">
        <v>4287</v>
      </c>
      <c r="E1751" s="472" t="s">
        <v>4325</v>
      </c>
      <c r="F1751" s="472" t="s">
        <v>4342</v>
      </c>
      <c r="G1751" s="472"/>
      <c r="H1751" s="473" t="s">
        <v>1208</v>
      </c>
      <c r="J1751"/>
    </row>
    <row r="1752" spans="2:10" x14ac:dyDescent="0.2">
      <c r="B1752" s="474" t="s">
        <v>4343</v>
      </c>
      <c r="C1752" s="474" t="s">
        <v>9</v>
      </c>
      <c r="D1752" s="474" t="s">
        <v>4287</v>
      </c>
      <c r="E1752" s="474" t="s">
        <v>4325</v>
      </c>
      <c r="F1752" s="474" t="s">
        <v>4344</v>
      </c>
      <c r="G1752" s="474"/>
      <c r="H1752" s="475" t="s">
        <v>1440</v>
      </c>
      <c r="J1752"/>
    </row>
    <row r="1753" spans="2:10" x14ac:dyDescent="0.2">
      <c r="B1753" s="472" t="s">
        <v>4345</v>
      </c>
      <c r="C1753" s="472" t="s">
        <v>9</v>
      </c>
      <c r="D1753" s="472" t="s">
        <v>4287</v>
      </c>
      <c r="E1753" s="472" t="s">
        <v>4325</v>
      </c>
      <c r="F1753" s="472" t="s">
        <v>4346</v>
      </c>
      <c r="G1753" s="472"/>
      <c r="H1753" s="473" t="s">
        <v>1440</v>
      </c>
      <c r="J1753"/>
    </row>
    <row r="1754" spans="2:10" x14ac:dyDescent="0.2">
      <c r="B1754" s="474" t="s">
        <v>4347</v>
      </c>
      <c r="C1754" s="474" t="s">
        <v>9</v>
      </c>
      <c r="D1754" s="474" t="s">
        <v>4287</v>
      </c>
      <c r="E1754" s="474" t="s">
        <v>4325</v>
      </c>
      <c r="F1754" s="474" t="s">
        <v>4348</v>
      </c>
      <c r="G1754" s="474"/>
      <c r="H1754" s="475" t="s">
        <v>1440</v>
      </c>
      <c r="J1754"/>
    </row>
    <row r="1755" spans="2:10" x14ac:dyDescent="0.2">
      <c r="B1755" s="472" t="s">
        <v>4349</v>
      </c>
      <c r="C1755" s="472" t="s">
        <v>9</v>
      </c>
      <c r="D1755" s="472" t="s">
        <v>4287</v>
      </c>
      <c r="E1755" s="472" t="s">
        <v>4325</v>
      </c>
      <c r="F1755" s="472" t="s">
        <v>4350</v>
      </c>
      <c r="G1755" s="472"/>
      <c r="H1755" s="473" t="s">
        <v>1208</v>
      </c>
      <c r="J1755"/>
    </row>
    <row r="1756" spans="2:10" x14ac:dyDescent="0.2">
      <c r="B1756" s="474" t="s">
        <v>4351</v>
      </c>
      <c r="C1756" s="474" t="s">
        <v>9</v>
      </c>
      <c r="D1756" s="474" t="s">
        <v>4287</v>
      </c>
      <c r="E1756" s="474" t="s">
        <v>4352</v>
      </c>
      <c r="F1756" s="474" t="s">
        <v>4353</v>
      </c>
      <c r="G1756" s="474"/>
      <c r="H1756" s="475" t="s">
        <v>1208</v>
      </c>
      <c r="J1756"/>
    </row>
    <row r="1757" spans="2:10" x14ac:dyDescent="0.2">
      <c r="B1757" s="472" t="s">
        <v>4354</v>
      </c>
      <c r="C1757" s="472" t="s">
        <v>9</v>
      </c>
      <c r="D1757" s="472" t="s">
        <v>4287</v>
      </c>
      <c r="E1757" s="472" t="s">
        <v>4352</v>
      </c>
      <c r="F1757" s="472" t="s">
        <v>4355</v>
      </c>
      <c r="G1757" s="472"/>
      <c r="H1757" s="473" t="s">
        <v>1440</v>
      </c>
      <c r="J1757"/>
    </row>
    <row r="1758" spans="2:10" x14ac:dyDescent="0.2">
      <c r="B1758" s="474" t="s">
        <v>4356</v>
      </c>
      <c r="C1758" s="474" t="s">
        <v>9</v>
      </c>
      <c r="D1758" s="474" t="s">
        <v>4287</v>
      </c>
      <c r="E1758" s="474" t="s">
        <v>4357</v>
      </c>
      <c r="F1758" s="474" t="s">
        <v>4358</v>
      </c>
      <c r="G1758" s="474"/>
      <c r="H1758" s="475" t="s">
        <v>1440</v>
      </c>
      <c r="J1758"/>
    </row>
    <row r="1759" spans="2:10" ht="30" x14ac:dyDescent="0.2">
      <c r="B1759" s="472" t="s">
        <v>4359</v>
      </c>
      <c r="C1759" s="472" t="s">
        <v>9</v>
      </c>
      <c r="D1759" s="472" t="s">
        <v>4287</v>
      </c>
      <c r="E1759" s="472" t="s">
        <v>4360</v>
      </c>
      <c r="F1759" s="472" t="s">
        <v>4360</v>
      </c>
      <c r="G1759" s="472"/>
      <c r="H1759" s="473" t="s">
        <v>1440</v>
      </c>
      <c r="J1759"/>
    </row>
    <row r="1760" spans="2:10" x14ac:dyDescent="0.2">
      <c r="B1760" s="474" t="s">
        <v>4361</v>
      </c>
      <c r="C1760" s="474" t="s">
        <v>9</v>
      </c>
      <c r="D1760" s="474" t="s">
        <v>4287</v>
      </c>
      <c r="E1760" s="474" t="s">
        <v>4362</v>
      </c>
      <c r="F1760" s="474" t="s">
        <v>4363</v>
      </c>
      <c r="G1760" s="474"/>
      <c r="H1760" s="475" t="s">
        <v>391</v>
      </c>
      <c r="J1760"/>
    </row>
    <row r="1761" spans="2:10" x14ac:dyDescent="0.2">
      <c r="B1761" s="472" t="s">
        <v>4364</v>
      </c>
      <c r="C1761" s="472" t="s">
        <v>9</v>
      </c>
      <c r="D1761" s="472" t="s">
        <v>4287</v>
      </c>
      <c r="E1761" s="472" t="s">
        <v>4362</v>
      </c>
      <c r="F1761" s="472" t="s">
        <v>4365</v>
      </c>
      <c r="G1761" s="472"/>
      <c r="H1761" s="473" t="s">
        <v>391</v>
      </c>
      <c r="J1761"/>
    </row>
    <row r="1762" spans="2:10" x14ac:dyDescent="0.2">
      <c r="B1762" s="474" t="s">
        <v>4366</v>
      </c>
      <c r="C1762" s="474" t="s">
        <v>9</v>
      </c>
      <c r="D1762" s="474" t="s">
        <v>4287</v>
      </c>
      <c r="E1762" s="474" t="s">
        <v>4367</v>
      </c>
      <c r="F1762" s="474" t="s">
        <v>4368</v>
      </c>
      <c r="G1762" s="474"/>
      <c r="H1762" s="475" t="s">
        <v>391</v>
      </c>
      <c r="J1762"/>
    </row>
    <row r="1763" spans="2:10" x14ac:dyDescent="0.2">
      <c r="B1763" s="472" t="s">
        <v>4369</v>
      </c>
      <c r="C1763" s="472" t="s">
        <v>9</v>
      </c>
      <c r="D1763" s="472" t="s">
        <v>4287</v>
      </c>
      <c r="E1763" s="472" t="s">
        <v>4367</v>
      </c>
      <c r="F1763" s="472" t="s">
        <v>4370</v>
      </c>
      <c r="G1763" s="472"/>
      <c r="H1763" s="473" t="s">
        <v>391</v>
      </c>
      <c r="J1763"/>
    </row>
    <row r="1764" spans="2:10" x14ac:dyDescent="0.2">
      <c r="B1764" s="474" t="s">
        <v>4371</v>
      </c>
      <c r="C1764" s="474" t="s">
        <v>9</v>
      </c>
      <c r="D1764" s="474" t="s">
        <v>4287</v>
      </c>
      <c r="E1764" s="474" t="s">
        <v>4367</v>
      </c>
      <c r="F1764" s="474" t="s">
        <v>4372</v>
      </c>
      <c r="G1764" s="474"/>
      <c r="H1764" s="475" t="s">
        <v>391</v>
      </c>
      <c r="J1764"/>
    </row>
    <row r="1765" spans="2:10" x14ac:dyDescent="0.2">
      <c r="B1765" s="472" t="s">
        <v>4373</v>
      </c>
      <c r="C1765" s="472" t="s">
        <v>9</v>
      </c>
      <c r="D1765" s="472" t="s">
        <v>4287</v>
      </c>
      <c r="E1765" s="472" t="s">
        <v>4367</v>
      </c>
      <c r="F1765" s="472" t="s">
        <v>4374</v>
      </c>
      <c r="G1765" s="472"/>
      <c r="H1765" s="473" t="s">
        <v>391</v>
      </c>
      <c r="J1765"/>
    </row>
    <row r="1766" spans="2:10" x14ac:dyDescent="0.2">
      <c r="B1766" s="474" t="s">
        <v>4375</v>
      </c>
      <c r="C1766" s="474" t="s">
        <v>9</v>
      </c>
      <c r="D1766" s="474" t="s">
        <v>4287</v>
      </c>
      <c r="E1766" s="474" t="s">
        <v>4367</v>
      </c>
      <c r="F1766" s="474" t="s">
        <v>4376</v>
      </c>
      <c r="G1766" s="474"/>
      <c r="H1766" s="475" t="s">
        <v>391</v>
      </c>
      <c r="J1766"/>
    </row>
    <row r="1767" spans="2:10" x14ac:dyDescent="0.2">
      <c r="B1767" s="472" t="s">
        <v>4377</v>
      </c>
      <c r="C1767" s="472" t="s">
        <v>9</v>
      </c>
      <c r="D1767" s="472" t="s">
        <v>4287</v>
      </c>
      <c r="E1767" s="472" t="s">
        <v>4378</v>
      </c>
      <c r="F1767" s="472" t="s">
        <v>4379</v>
      </c>
      <c r="G1767" s="472" t="s">
        <v>4380</v>
      </c>
      <c r="H1767" s="473" t="s">
        <v>391</v>
      </c>
      <c r="J1767"/>
    </row>
    <row r="1768" spans="2:10" x14ac:dyDescent="0.2">
      <c r="B1768" s="474" t="s">
        <v>4381</v>
      </c>
      <c r="C1768" s="474" t="s">
        <v>9</v>
      </c>
      <c r="D1768" s="474" t="s">
        <v>4287</v>
      </c>
      <c r="E1768" s="474" t="s">
        <v>4378</v>
      </c>
      <c r="F1768" s="474" t="s">
        <v>4382</v>
      </c>
      <c r="G1768" s="474"/>
      <c r="H1768" s="475" t="s">
        <v>391</v>
      </c>
      <c r="J1768"/>
    </row>
    <row r="1769" spans="2:10" x14ac:dyDescent="0.2">
      <c r="B1769" s="472" t="s">
        <v>4383</v>
      </c>
      <c r="C1769" s="472" t="s">
        <v>9</v>
      </c>
      <c r="D1769" s="472" t="s">
        <v>4287</v>
      </c>
      <c r="E1769" s="472" t="s">
        <v>4378</v>
      </c>
      <c r="F1769" s="472" t="s">
        <v>4384</v>
      </c>
      <c r="G1769" s="472" t="s">
        <v>4380</v>
      </c>
      <c r="H1769" s="473" t="s">
        <v>391</v>
      </c>
      <c r="J1769"/>
    </row>
    <row r="1770" spans="2:10" x14ac:dyDescent="0.2">
      <c r="B1770" s="474" t="s">
        <v>4385</v>
      </c>
      <c r="C1770" s="474" t="s">
        <v>9</v>
      </c>
      <c r="D1770" s="474" t="s">
        <v>4287</v>
      </c>
      <c r="E1770" s="474" t="s">
        <v>4378</v>
      </c>
      <c r="F1770" s="474" t="s">
        <v>4386</v>
      </c>
      <c r="G1770" s="474"/>
      <c r="H1770" s="475" t="s">
        <v>391</v>
      </c>
      <c r="J1770"/>
    </row>
    <row r="1771" spans="2:10" x14ac:dyDescent="0.2">
      <c r="B1771" s="472" t="s">
        <v>4387</v>
      </c>
      <c r="C1771" s="472" t="s">
        <v>9</v>
      </c>
      <c r="D1771" s="472" t="s">
        <v>4287</v>
      </c>
      <c r="E1771" s="472" t="s">
        <v>4378</v>
      </c>
      <c r="F1771" s="472" t="s">
        <v>4388</v>
      </c>
      <c r="G1771" s="472"/>
      <c r="H1771" s="473" t="s">
        <v>391</v>
      </c>
      <c r="J1771"/>
    </row>
    <row r="1772" spans="2:10" x14ac:dyDescent="0.2">
      <c r="B1772" s="474" t="s">
        <v>4389</v>
      </c>
      <c r="C1772" s="474" t="s">
        <v>9</v>
      </c>
      <c r="D1772" s="474" t="s">
        <v>4287</v>
      </c>
      <c r="E1772" s="474" t="s">
        <v>4390</v>
      </c>
      <c r="F1772" s="474" t="s">
        <v>4390</v>
      </c>
      <c r="G1772" s="474"/>
      <c r="H1772" s="475" t="s">
        <v>391</v>
      </c>
      <c r="J1772"/>
    </row>
    <row r="1773" spans="2:10" ht="45" x14ac:dyDescent="0.2">
      <c r="B1773" s="472" t="s">
        <v>4391</v>
      </c>
      <c r="C1773" s="472" t="s">
        <v>9</v>
      </c>
      <c r="D1773" s="472" t="s">
        <v>4287</v>
      </c>
      <c r="E1773" s="472" t="s">
        <v>4392</v>
      </c>
      <c r="F1773" s="472" t="s">
        <v>4393</v>
      </c>
      <c r="G1773" s="472"/>
      <c r="H1773" s="473" t="s">
        <v>391</v>
      </c>
      <c r="J1773"/>
    </row>
    <row r="1774" spans="2:10" x14ac:dyDescent="0.2">
      <c r="B1774" s="474" t="s">
        <v>4394</v>
      </c>
      <c r="C1774" s="474" t="s">
        <v>9</v>
      </c>
      <c r="D1774" s="474" t="s">
        <v>4395</v>
      </c>
      <c r="E1774" s="474" t="s">
        <v>4396</v>
      </c>
      <c r="F1774" s="474" t="s">
        <v>4397</v>
      </c>
      <c r="G1774" s="474"/>
      <c r="H1774" s="475" t="s">
        <v>1440</v>
      </c>
      <c r="J1774"/>
    </row>
    <row r="1775" spans="2:10" x14ac:dyDescent="0.2">
      <c r="B1775" s="472" t="s">
        <v>4398</v>
      </c>
      <c r="C1775" s="472" t="s">
        <v>9</v>
      </c>
      <c r="D1775" s="472" t="s">
        <v>4395</v>
      </c>
      <c r="E1775" s="472" t="s">
        <v>4396</v>
      </c>
      <c r="F1775" s="472" t="s">
        <v>4399</v>
      </c>
      <c r="G1775" s="472"/>
      <c r="H1775" s="473" t="s">
        <v>1440</v>
      </c>
      <c r="J1775"/>
    </row>
    <row r="1776" spans="2:10" x14ac:dyDescent="0.2">
      <c r="B1776" s="474" t="s">
        <v>4400</v>
      </c>
      <c r="C1776" s="474" t="s">
        <v>9</v>
      </c>
      <c r="D1776" s="474" t="s">
        <v>4401</v>
      </c>
      <c r="E1776" s="474" t="s">
        <v>4401</v>
      </c>
      <c r="F1776" s="474" t="s">
        <v>4402</v>
      </c>
      <c r="G1776" s="474" t="s">
        <v>522</v>
      </c>
      <c r="H1776" s="475" t="s">
        <v>391</v>
      </c>
      <c r="J1776"/>
    </row>
    <row r="1777" spans="2:10" ht="30" x14ac:dyDescent="0.2">
      <c r="B1777" s="472" t="s">
        <v>4403</v>
      </c>
      <c r="C1777" s="472" t="s">
        <v>9</v>
      </c>
      <c r="D1777" s="472" t="s">
        <v>4401</v>
      </c>
      <c r="E1777" s="472" t="s">
        <v>4401</v>
      </c>
      <c r="F1777" s="472" t="s">
        <v>4404</v>
      </c>
      <c r="G1777" s="472" t="s">
        <v>1273</v>
      </c>
      <c r="H1777" s="473" t="s">
        <v>391</v>
      </c>
      <c r="J1777"/>
    </row>
    <row r="1778" spans="2:10" x14ac:dyDescent="0.2">
      <c r="B1778" s="474" t="s">
        <v>4405</v>
      </c>
      <c r="C1778" s="474" t="s">
        <v>9</v>
      </c>
      <c r="D1778" s="474" t="s">
        <v>4401</v>
      </c>
      <c r="E1778" s="474" t="s">
        <v>4401</v>
      </c>
      <c r="F1778" s="474" t="s">
        <v>527</v>
      </c>
      <c r="G1778" s="474"/>
      <c r="H1778" s="475" t="s">
        <v>391</v>
      </c>
      <c r="J1778"/>
    </row>
    <row r="1779" spans="2:10" ht="45" x14ac:dyDescent="0.2">
      <c r="B1779" s="472" t="s">
        <v>4406</v>
      </c>
      <c r="C1779" s="472" t="s">
        <v>9</v>
      </c>
      <c r="D1779" s="472" t="s">
        <v>4401</v>
      </c>
      <c r="E1779" s="472" t="s">
        <v>4401</v>
      </c>
      <c r="F1779" s="472" t="s">
        <v>4407</v>
      </c>
      <c r="G1779" s="472" t="s">
        <v>4408</v>
      </c>
      <c r="H1779" s="473" t="s">
        <v>391</v>
      </c>
      <c r="J1779"/>
    </row>
    <row r="1780" spans="2:10" x14ac:dyDescent="0.2">
      <c r="B1780" s="474" t="s">
        <v>4409</v>
      </c>
      <c r="C1780" s="474" t="s">
        <v>9</v>
      </c>
      <c r="D1780" s="474" t="s">
        <v>4410</v>
      </c>
      <c r="E1780" s="474" t="s">
        <v>4410</v>
      </c>
      <c r="F1780" s="474" t="s">
        <v>450</v>
      </c>
      <c r="G1780" s="474"/>
      <c r="H1780" s="475" t="s">
        <v>342</v>
      </c>
      <c r="J1780"/>
    </row>
    <row r="1781" spans="2:10" ht="30" x14ac:dyDescent="0.2">
      <c r="B1781" s="472" t="s">
        <v>4411</v>
      </c>
      <c r="C1781" s="472" t="s">
        <v>9</v>
      </c>
      <c r="D1781" s="472" t="s">
        <v>4410</v>
      </c>
      <c r="E1781" s="472" t="s">
        <v>4410</v>
      </c>
      <c r="F1781" s="472" t="s">
        <v>458</v>
      </c>
      <c r="G1781" s="472" t="s">
        <v>4412</v>
      </c>
      <c r="H1781" s="473" t="s">
        <v>342</v>
      </c>
      <c r="J1781"/>
    </row>
    <row r="1782" spans="2:10" x14ac:dyDescent="0.2">
      <c r="B1782" s="474" t="s">
        <v>4413</v>
      </c>
      <c r="C1782" s="474" t="s">
        <v>9</v>
      </c>
      <c r="D1782" s="474" t="s">
        <v>4410</v>
      </c>
      <c r="E1782" s="474" t="s">
        <v>4410</v>
      </c>
      <c r="F1782" s="474" t="s">
        <v>4414</v>
      </c>
      <c r="G1782" s="474" t="s">
        <v>4415</v>
      </c>
      <c r="H1782" s="475" t="s">
        <v>391</v>
      </c>
      <c r="J1782"/>
    </row>
    <row r="1783" spans="2:10" x14ac:dyDescent="0.2">
      <c r="B1783" s="472" t="s">
        <v>4416</v>
      </c>
      <c r="C1783" s="472" t="s">
        <v>9</v>
      </c>
      <c r="D1783" s="472" t="s">
        <v>4417</v>
      </c>
      <c r="E1783" s="472" t="s">
        <v>4417</v>
      </c>
      <c r="F1783" s="472" t="s">
        <v>450</v>
      </c>
      <c r="G1783" s="472"/>
      <c r="H1783" s="473" t="s">
        <v>342</v>
      </c>
      <c r="J1783"/>
    </row>
    <row r="1784" spans="2:10" ht="30" x14ac:dyDescent="0.2">
      <c r="B1784" s="474" t="s">
        <v>4418</v>
      </c>
      <c r="C1784" s="474" t="s">
        <v>9</v>
      </c>
      <c r="D1784" s="474" t="s">
        <v>4417</v>
      </c>
      <c r="E1784" s="474" t="s">
        <v>4417</v>
      </c>
      <c r="F1784" s="474" t="s">
        <v>458</v>
      </c>
      <c r="G1784" s="474" t="s">
        <v>4412</v>
      </c>
      <c r="H1784" s="475" t="s">
        <v>342</v>
      </c>
      <c r="J1784"/>
    </row>
    <row r="1785" spans="2:10" x14ac:dyDescent="0.2">
      <c r="B1785" s="472" t="s">
        <v>4419</v>
      </c>
      <c r="C1785" s="472" t="s">
        <v>9</v>
      </c>
      <c r="D1785" s="472" t="s">
        <v>4417</v>
      </c>
      <c r="E1785" s="472" t="s">
        <v>4417</v>
      </c>
      <c r="F1785" s="472" t="s">
        <v>4420</v>
      </c>
      <c r="G1785" s="472" t="s">
        <v>4415</v>
      </c>
      <c r="H1785" s="473" t="s">
        <v>391</v>
      </c>
      <c r="J1785"/>
    </row>
    <row r="1786" spans="2:10" x14ac:dyDescent="0.2">
      <c r="B1786" s="474" t="s">
        <v>4421</v>
      </c>
      <c r="C1786" s="474" t="s">
        <v>9</v>
      </c>
      <c r="D1786" s="474" t="s">
        <v>4417</v>
      </c>
      <c r="E1786" s="474" t="s">
        <v>4417</v>
      </c>
      <c r="F1786" s="474" t="s">
        <v>4422</v>
      </c>
      <c r="G1786" s="474" t="s">
        <v>4423</v>
      </c>
      <c r="H1786" s="475" t="s">
        <v>391</v>
      </c>
      <c r="J1786"/>
    </row>
    <row r="1787" spans="2:10" x14ac:dyDescent="0.2">
      <c r="B1787" s="472" t="s">
        <v>4424</v>
      </c>
      <c r="C1787" s="472" t="s">
        <v>9</v>
      </c>
      <c r="D1787" s="472" t="s">
        <v>4425</v>
      </c>
      <c r="E1787" s="472" t="s">
        <v>4425</v>
      </c>
      <c r="F1787" s="472" t="s">
        <v>450</v>
      </c>
      <c r="G1787" s="472"/>
      <c r="H1787" s="473" t="s">
        <v>342</v>
      </c>
      <c r="J1787"/>
    </row>
    <row r="1788" spans="2:10" ht="30" x14ac:dyDescent="0.2">
      <c r="B1788" s="474" t="s">
        <v>4426</v>
      </c>
      <c r="C1788" s="474" t="s">
        <v>9</v>
      </c>
      <c r="D1788" s="474" t="s">
        <v>4425</v>
      </c>
      <c r="E1788" s="474" t="s">
        <v>4425</v>
      </c>
      <c r="F1788" s="474" t="s">
        <v>458</v>
      </c>
      <c r="G1788" s="474" t="s">
        <v>4412</v>
      </c>
      <c r="H1788" s="475" t="s">
        <v>342</v>
      </c>
      <c r="J1788"/>
    </row>
    <row r="1789" spans="2:10" ht="30" x14ac:dyDescent="0.2">
      <c r="B1789" s="472" t="s">
        <v>4427</v>
      </c>
      <c r="C1789" s="472" t="s">
        <v>9</v>
      </c>
      <c r="D1789" s="472" t="s">
        <v>4425</v>
      </c>
      <c r="E1789" s="472" t="s">
        <v>4425</v>
      </c>
      <c r="F1789" s="472" t="s">
        <v>4428</v>
      </c>
      <c r="G1789" s="472" t="s">
        <v>4429</v>
      </c>
      <c r="H1789" s="473" t="s">
        <v>342</v>
      </c>
      <c r="J1789"/>
    </row>
    <row r="1790" spans="2:10" x14ac:dyDescent="0.2">
      <c r="B1790" s="474" t="s">
        <v>4430</v>
      </c>
      <c r="C1790" s="474" t="s">
        <v>9</v>
      </c>
      <c r="D1790" s="474" t="s">
        <v>4431</v>
      </c>
      <c r="E1790" s="474" t="s">
        <v>4431</v>
      </c>
      <c r="F1790" s="474" t="s">
        <v>4432</v>
      </c>
      <c r="G1790" s="474"/>
      <c r="H1790" s="475" t="s">
        <v>391</v>
      </c>
      <c r="J1790"/>
    </row>
    <row r="1791" spans="2:10" x14ac:dyDescent="0.2">
      <c r="B1791" s="472" t="s">
        <v>4433</v>
      </c>
      <c r="C1791" s="472" t="s">
        <v>9</v>
      </c>
      <c r="D1791" s="472" t="s">
        <v>4431</v>
      </c>
      <c r="E1791" s="472" t="s">
        <v>4431</v>
      </c>
      <c r="F1791" s="472" t="s">
        <v>4434</v>
      </c>
      <c r="G1791" s="472"/>
      <c r="H1791" s="473" t="s">
        <v>391</v>
      </c>
      <c r="J1791"/>
    </row>
    <row r="1792" spans="2:10" x14ac:dyDescent="0.2">
      <c r="B1792" s="474" t="s">
        <v>4435</v>
      </c>
      <c r="C1792" s="474" t="s">
        <v>9</v>
      </c>
      <c r="D1792" s="474" t="s">
        <v>4431</v>
      </c>
      <c r="E1792" s="474" t="s">
        <v>4431</v>
      </c>
      <c r="F1792" s="474" t="s">
        <v>4436</v>
      </c>
      <c r="G1792" s="474"/>
      <c r="H1792" s="475" t="s">
        <v>391</v>
      </c>
      <c r="J1792"/>
    </row>
    <row r="1793" spans="2:10" x14ac:dyDescent="0.2">
      <c r="B1793" s="472" t="s">
        <v>4437</v>
      </c>
      <c r="C1793" s="472" t="s">
        <v>9</v>
      </c>
      <c r="D1793" s="472" t="s">
        <v>4438</v>
      </c>
      <c r="E1793" s="472" t="s">
        <v>4438</v>
      </c>
      <c r="F1793" s="472" t="s">
        <v>4439</v>
      </c>
      <c r="G1793" s="472"/>
      <c r="H1793" s="473" t="s">
        <v>391</v>
      </c>
      <c r="J1793"/>
    </row>
    <row r="1794" spans="2:10" x14ac:dyDescent="0.2">
      <c r="B1794" s="474" t="s">
        <v>4440</v>
      </c>
      <c r="C1794" s="474" t="s">
        <v>9</v>
      </c>
      <c r="D1794" s="474" t="s">
        <v>4438</v>
      </c>
      <c r="E1794" s="474" t="s">
        <v>4438</v>
      </c>
      <c r="F1794" s="474" t="s">
        <v>4441</v>
      </c>
      <c r="G1794" s="474"/>
      <c r="H1794" s="475" t="s">
        <v>391</v>
      </c>
      <c r="J1794"/>
    </row>
    <row r="1795" spans="2:10" x14ac:dyDescent="0.2">
      <c r="B1795" s="472" t="s">
        <v>4442</v>
      </c>
      <c r="C1795" s="472" t="s">
        <v>9</v>
      </c>
      <c r="D1795" s="472" t="s">
        <v>4438</v>
      </c>
      <c r="E1795" s="472" t="s">
        <v>4438</v>
      </c>
      <c r="F1795" s="472" t="s">
        <v>4443</v>
      </c>
      <c r="G1795" s="472"/>
      <c r="H1795" s="473" t="s">
        <v>391</v>
      </c>
      <c r="J1795"/>
    </row>
    <row r="1796" spans="2:10" x14ac:dyDescent="0.2">
      <c r="B1796" s="474" t="s">
        <v>4444</v>
      </c>
      <c r="C1796" s="474" t="s">
        <v>9</v>
      </c>
      <c r="D1796" s="474" t="s">
        <v>4438</v>
      </c>
      <c r="E1796" s="474" t="s">
        <v>4438</v>
      </c>
      <c r="F1796" s="474" t="s">
        <v>4445</v>
      </c>
      <c r="G1796" s="474"/>
      <c r="H1796" s="475" t="s">
        <v>391</v>
      </c>
      <c r="J1796"/>
    </row>
    <row r="1797" spans="2:10" x14ac:dyDescent="0.2">
      <c r="B1797" s="472" t="s">
        <v>4446</v>
      </c>
      <c r="C1797" s="472" t="s">
        <v>9</v>
      </c>
      <c r="D1797" s="472" t="s">
        <v>4447</v>
      </c>
      <c r="E1797" s="472" t="s">
        <v>4448</v>
      </c>
      <c r="F1797" s="472" t="s">
        <v>4448</v>
      </c>
      <c r="G1797" s="472" t="s">
        <v>4449</v>
      </c>
      <c r="H1797" s="473" t="s">
        <v>391</v>
      </c>
      <c r="J1797"/>
    </row>
    <row r="1798" spans="2:10" x14ac:dyDescent="0.2">
      <c r="B1798" s="474" t="s">
        <v>4450</v>
      </c>
      <c r="C1798" s="474" t="s">
        <v>9</v>
      </c>
      <c r="D1798" s="474" t="s">
        <v>4451</v>
      </c>
      <c r="E1798" s="474" t="s">
        <v>4451</v>
      </c>
      <c r="F1798" s="474" t="s">
        <v>4452</v>
      </c>
      <c r="G1798" s="474" t="s">
        <v>522</v>
      </c>
      <c r="H1798" s="475" t="s">
        <v>391</v>
      </c>
      <c r="J1798"/>
    </row>
    <row r="1799" spans="2:10" ht="30" x14ac:dyDescent="0.2">
      <c r="B1799" s="472" t="s">
        <v>4453</v>
      </c>
      <c r="C1799" s="472" t="s">
        <v>9</v>
      </c>
      <c r="D1799" s="472" t="s">
        <v>4451</v>
      </c>
      <c r="E1799" s="472" t="s">
        <v>4451</v>
      </c>
      <c r="F1799" s="472" t="s">
        <v>4454</v>
      </c>
      <c r="G1799" s="472" t="s">
        <v>1273</v>
      </c>
      <c r="H1799" s="473" t="s">
        <v>391</v>
      </c>
      <c r="J1799"/>
    </row>
    <row r="1800" spans="2:10" x14ac:dyDescent="0.2">
      <c r="B1800" s="474" t="s">
        <v>4455</v>
      </c>
      <c r="C1800" s="474" t="s">
        <v>9</v>
      </c>
      <c r="D1800" s="474" t="s">
        <v>4451</v>
      </c>
      <c r="E1800" s="474" t="s">
        <v>4451</v>
      </c>
      <c r="F1800" s="474" t="s">
        <v>527</v>
      </c>
      <c r="G1800" s="474"/>
      <c r="H1800" s="475" t="s">
        <v>391</v>
      </c>
      <c r="J1800"/>
    </row>
    <row r="1801" spans="2:10" x14ac:dyDescent="0.2">
      <c r="B1801" s="472" t="s">
        <v>4456</v>
      </c>
      <c r="C1801" s="472" t="s">
        <v>9</v>
      </c>
      <c r="D1801" s="472" t="s">
        <v>4457</v>
      </c>
      <c r="E1801" s="472" t="s">
        <v>4457</v>
      </c>
      <c r="F1801" s="472" t="s">
        <v>4457</v>
      </c>
      <c r="G1801" s="472"/>
      <c r="H1801" s="473" t="s">
        <v>391</v>
      </c>
      <c r="J1801"/>
    </row>
    <row r="1802" spans="2:10" ht="30" x14ac:dyDescent="0.2">
      <c r="B1802" s="474" t="s">
        <v>4458</v>
      </c>
      <c r="C1802" s="474" t="s">
        <v>9</v>
      </c>
      <c r="D1802" s="474" t="s">
        <v>4459</v>
      </c>
      <c r="E1802" s="474" t="s">
        <v>4460</v>
      </c>
      <c r="F1802" s="474" t="s">
        <v>4461</v>
      </c>
      <c r="G1802" s="474"/>
      <c r="H1802" s="475" t="s">
        <v>391</v>
      </c>
      <c r="J1802"/>
    </row>
    <row r="1803" spans="2:10" ht="30" x14ac:dyDescent="0.2">
      <c r="B1803" s="472" t="s">
        <v>4462</v>
      </c>
      <c r="C1803" s="472" t="s">
        <v>9</v>
      </c>
      <c r="D1803" s="472" t="s">
        <v>4459</v>
      </c>
      <c r="E1803" s="472" t="s">
        <v>4460</v>
      </c>
      <c r="F1803" s="472" t="s">
        <v>4463</v>
      </c>
      <c r="G1803" s="472"/>
      <c r="H1803" s="473" t="s">
        <v>391</v>
      </c>
      <c r="J1803"/>
    </row>
    <row r="1804" spans="2:10" x14ac:dyDescent="0.2">
      <c r="B1804" s="474" t="s">
        <v>4464</v>
      </c>
      <c r="C1804" s="474" t="s">
        <v>9</v>
      </c>
      <c r="D1804" s="474" t="s">
        <v>4465</v>
      </c>
      <c r="E1804" s="474" t="s">
        <v>4465</v>
      </c>
      <c r="F1804" s="474" t="s">
        <v>4466</v>
      </c>
      <c r="G1804" s="474" t="s">
        <v>522</v>
      </c>
      <c r="H1804" s="475" t="s">
        <v>391</v>
      </c>
      <c r="J1804"/>
    </row>
    <row r="1805" spans="2:10" ht="30" x14ac:dyDescent="0.2">
      <c r="B1805" s="472" t="s">
        <v>4467</v>
      </c>
      <c r="C1805" s="472" t="s">
        <v>9</v>
      </c>
      <c r="D1805" s="472" t="s">
        <v>4465</v>
      </c>
      <c r="E1805" s="472" t="s">
        <v>4465</v>
      </c>
      <c r="F1805" s="472" t="s">
        <v>4468</v>
      </c>
      <c r="G1805" s="472" t="s">
        <v>1273</v>
      </c>
      <c r="H1805" s="473" t="s">
        <v>391</v>
      </c>
      <c r="J1805"/>
    </row>
    <row r="1806" spans="2:10" x14ac:dyDescent="0.2">
      <c r="B1806" s="474" t="s">
        <v>4469</v>
      </c>
      <c r="C1806" s="474" t="s">
        <v>9</v>
      </c>
      <c r="D1806" s="474" t="s">
        <v>4465</v>
      </c>
      <c r="E1806" s="474" t="s">
        <v>4465</v>
      </c>
      <c r="F1806" s="474" t="s">
        <v>527</v>
      </c>
      <c r="G1806" s="474"/>
      <c r="H1806" s="475" t="s">
        <v>391</v>
      </c>
      <c r="J1806"/>
    </row>
    <row r="1807" spans="2:10" x14ac:dyDescent="0.2">
      <c r="B1807" s="472" t="s">
        <v>4470</v>
      </c>
      <c r="C1807" s="472" t="s">
        <v>9</v>
      </c>
      <c r="D1807" s="472" t="s">
        <v>9</v>
      </c>
      <c r="E1807" s="472" t="s">
        <v>4471</v>
      </c>
      <c r="F1807" s="472" t="s">
        <v>4472</v>
      </c>
      <c r="G1807" s="472" t="s">
        <v>522</v>
      </c>
      <c r="H1807" s="473" t="s">
        <v>391</v>
      </c>
      <c r="J1807"/>
    </row>
    <row r="1808" spans="2:10" x14ac:dyDescent="0.2">
      <c r="B1808" s="474" t="s">
        <v>4473</v>
      </c>
      <c r="C1808" s="474" t="s">
        <v>9</v>
      </c>
      <c r="D1808" s="474" t="s">
        <v>9</v>
      </c>
      <c r="E1808" s="474" t="s">
        <v>4471</v>
      </c>
      <c r="F1808" s="474" t="s">
        <v>527</v>
      </c>
      <c r="G1808" s="474"/>
      <c r="H1808" s="475" t="s">
        <v>391</v>
      </c>
      <c r="J1808"/>
    </row>
    <row r="1809" spans="2:10" x14ac:dyDescent="0.2">
      <c r="B1809" s="472" t="s">
        <v>4474</v>
      </c>
      <c r="C1809" s="472" t="s">
        <v>9</v>
      </c>
      <c r="D1809" s="472" t="s">
        <v>9</v>
      </c>
      <c r="E1809" s="472" t="s">
        <v>4471</v>
      </c>
      <c r="F1809" s="472" t="s">
        <v>4475</v>
      </c>
      <c r="G1809" s="472"/>
      <c r="H1809" s="473" t="s">
        <v>391</v>
      </c>
      <c r="J1809"/>
    </row>
    <row r="1810" spans="2:10" x14ac:dyDescent="0.2">
      <c r="B1810" s="474" t="s">
        <v>4476</v>
      </c>
      <c r="C1810" s="474" t="s">
        <v>9</v>
      </c>
      <c r="D1810" s="474" t="s">
        <v>9</v>
      </c>
      <c r="E1810" s="474" t="s">
        <v>4477</v>
      </c>
      <c r="F1810" s="474" t="s">
        <v>4478</v>
      </c>
      <c r="G1810" s="474" t="s">
        <v>522</v>
      </c>
      <c r="H1810" s="475" t="s">
        <v>391</v>
      </c>
      <c r="J1810"/>
    </row>
    <row r="1811" spans="2:10" x14ac:dyDescent="0.2">
      <c r="B1811" s="476" t="s">
        <v>4479</v>
      </c>
      <c r="C1811" s="476" t="s">
        <v>9</v>
      </c>
      <c r="D1811" s="476" t="s">
        <v>9</v>
      </c>
      <c r="E1811" s="476" t="s">
        <v>4477</v>
      </c>
      <c r="F1811" s="476" t="s">
        <v>527</v>
      </c>
      <c r="G1811" s="476"/>
      <c r="H1811" s="477" t="s">
        <v>391</v>
      </c>
      <c r="J1811"/>
    </row>
    <row r="1812" spans="2:10" x14ac:dyDescent="0.2"/>
  </sheetData>
  <autoFilter ref="B3:H181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BD26"/>
  <sheetViews>
    <sheetView workbookViewId="0">
      <pane ySplit="3" topLeftCell="A4" activePane="bottomLeft" state="frozen"/>
      <selection pane="bottomLeft" activeCell="O4" sqref="O4"/>
    </sheetView>
  </sheetViews>
  <sheetFormatPr defaultRowHeight="12.75" x14ac:dyDescent="0.2"/>
  <cols>
    <col min="1" max="1" width="2.33203125" style="312" customWidth="1"/>
    <col min="2" max="2" width="13" style="312" customWidth="1"/>
    <col min="3" max="3" width="21.109375" style="312" customWidth="1"/>
    <col min="4" max="4" width="11.44140625" style="312" customWidth="1"/>
    <col min="5" max="5" width="11.6640625" style="312" customWidth="1"/>
    <col min="6" max="6" width="10.5546875" style="312" customWidth="1"/>
    <col min="7" max="7" width="11.6640625" style="312" customWidth="1"/>
    <col min="8" max="8" width="3" style="312" customWidth="1"/>
    <col min="9" max="9" width="11.21875" style="43" customWidth="1"/>
    <col min="10" max="11" width="4.5546875" style="312" customWidth="1"/>
    <col min="12" max="56" width="4.77734375" style="444" customWidth="1"/>
    <col min="57" max="16384" width="8.88671875" style="312"/>
  </cols>
  <sheetData>
    <row r="1" spans="2:56" ht="16.5" thickBot="1" x14ac:dyDescent="0.3">
      <c r="B1" s="311" t="s">
        <v>189</v>
      </c>
      <c r="K1" s="460" t="str">
        <f>IF(SUM(L2:BD2)=G2,"","Cost Split Missing")</f>
        <v/>
      </c>
      <c r="L1" s="448" t="s">
        <v>327</v>
      </c>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row>
    <row r="2" spans="2:56" ht="15.75" thickBot="1" x14ac:dyDescent="0.25">
      <c r="G2" s="461">
        <f>SUM(G4:G26)</f>
        <v>0</v>
      </c>
      <c r="H2" s="313"/>
      <c r="I2" s="322">
        <f t="shared" ref="I2" si="0">SUM(I4:I26)</f>
        <v>0</v>
      </c>
      <c r="K2" s="449" t="s">
        <v>328</v>
      </c>
      <c r="L2" s="450">
        <f>SUM(SUMPRODUCT(L4:L50,$G$4:$G$50))</f>
        <v>0</v>
      </c>
      <c r="M2" s="450">
        <f t="shared" ref="M2:BD2" si="1">SUM(SUMPRODUCT(M4:M50,$G$4:$G$50))</f>
        <v>0</v>
      </c>
      <c r="N2" s="450">
        <f t="shared" si="1"/>
        <v>0</v>
      </c>
      <c r="O2" s="450">
        <f t="shared" si="1"/>
        <v>0</v>
      </c>
      <c r="P2" s="450">
        <f t="shared" si="1"/>
        <v>0</v>
      </c>
      <c r="Q2" s="450">
        <f t="shared" si="1"/>
        <v>0</v>
      </c>
      <c r="R2" s="450">
        <f t="shared" si="1"/>
        <v>0</v>
      </c>
      <c r="S2" s="450">
        <f t="shared" si="1"/>
        <v>0</v>
      </c>
      <c r="T2" s="450">
        <f t="shared" si="1"/>
        <v>0</v>
      </c>
      <c r="U2" s="450">
        <f t="shared" si="1"/>
        <v>0</v>
      </c>
      <c r="V2" s="450">
        <f t="shared" si="1"/>
        <v>0</v>
      </c>
      <c r="W2" s="450">
        <f t="shared" si="1"/>
        <v>0</v>
      </c>
      <c r="X2" s="450">
        <f t="shared" si="1"/>
        <v>0</v>
      </c>
      <c r="Y2" s="450">
        <f t="shared" si="1"/>
        <v>0</v>
      </c>
      <c r="Z2" s="450">
        <f t="shared" si="1"/>
        <v>0</v>
      </c>
      <c r="AA2" s="450">
        <f t="shared" si="1"/>
        <v>0</v>
      </c>
      <c r="AB2" s="450">
        <f t="shared" si="1"/>
        <v>0</v>
      </c>
      <c r="AC2" s="450">
        <f t="shared" si="1"/>
        <v>0</v>
      </c>
      <c r="AD2" s="450">
        <f t="shared" si="1"/>
        <v>0</v>
      </c>
      <c r="AE2" s="450">
        <f t="shared" si="1"/>
        <v>0</v>
      </c>
      <c r="AF2" s="450">
        <f t="shared" si="1"/>
        <v>0</v>
      </c>
      <c r="AG2" s="450">
        <f t="shared" si="1"/>
        <v>0</v>
      </c>
      <c r="AH2" s="450">
        <f t="shared" si="1"/>
        <v>0</v>
      </c>
      <c r="AI2" s="450">
        <f t="shared" si="1"/>
        <v>0</v>
      </c>
      <c r="AJ2" s="450">
        <f t="shared" si="1"/>
        <v>0</v>
      </c>
      <c r="AK2" s="450">
        <f t="shared" si="1"/>
        <v>0</v>
      </c>
      <c r="AL2" s="450">
        <f t="shared" si="1"/>
        <v>0</v>
      </c>
      <c r="AM2" s="450">
        <f t="shared" si="1"/>
        <v>0</v>
      </c>
      <c r="AN2" s="450">
        <f t="shared" si="1"/>
        <v>0</v>
      </c>
      <c r="AO2" s="450">
        <f t="shared" si="1"/>
        <v>0</v>
      </c>
      <c r="AP2" s="450">
        <f t="shared" si="1"/>
        <v>0</v>
      </c>
      <c r="AQ2" s="450">
        <f t="shared" si="1"/>
        <v>0</v>
      </c>
      <c r="AR2" s="450">
        <f t="shared" si="1"/>
        <v>0</v>
      </c>
      <c r="AS2" s="450">
        <f t="shared" si="1"/>
        <v>0</v>
      </c>
      <c r="AT2" s="450">
        <f t="shared" si="1"/>
        <v>0</v>
      </c>
      <c r="AU2" s="450">
        <f t="shared" si="1"/>
        <v>0</v>
      </c>
      <c r="AV2" s="450">
        <f t="shared" si="1"/>
        <v>0</v>
      </c>
      <c r="AW2" s="450">
        <f t="shared" si="1"/>
        <v>0</v>
      </c>
      <c r="AX2" s="450">
        <f t="shared" si="1"/>
        <v>0</v>
      </c>
      <c r="AY2" s="450">
        <f t="shared" si="1"/>
        <v>0</v>
      </c>
      <c r="AZ2" s="450">
        <f t="shared" si="1"/>
        <v>0</v>
      </c>
      <c r="BA2" s="450">
        <f t="shared" si="1"/>
        <v>0</v>
      </c>
      <c r="BB2" s="450">
        <f t="shared" si="1"/>
        <v>0</v>
      </c>
      <c r="BC2" s="450">
        <f t="shared" si="1"/>
        <v>0</v>
      </c>
      <c r="BD2" s="450">
        <f t="shared" si="1"/>
        <v>0</v>
      </c>
    </row>
    <row r="3" spans="2:56" ht="75" customHeight="1" thickBot="1" x14ac:dyDescent="0.25">
      <c r="B3" s="314" t="s">
        <v>104</v>
      </c>
      <c r="C3" s="314" t="s">
        <v>103</v>
      </c>
      <c r="D3" s="314" t="s">
        <v>183</v>
      </c>
      <c r="E3" s="314" t="s">
        <v>184</v>
      </c>
      <c r="F3" s="314" t="s">
        <v>185</v>
      </c>
      <c r="G3" s="315" t="s">
        <v>186</v>
      </c>
      <c r="I3" s="323" t="s">
        <v>187</v>
      </c>
      <c r="J3" s="316"/>
      <c r="K3" s="445" t="s">
        <v>325</v>
      </c>
      <c r="L3" s="451" t="s">
        <v>278</v>
      </c>
      <c r="M3" s="451" t="s">
        <v>279</v>
      </c>
      <c r="N3" s="451" t="s">
        <v>280</v>
      </c>
      <c r="O3" s="451" t="s">
        <v>281</v>
      </c>
      <c r="P3" s="451" t="s">
        <v>282</v>
      </c>
      <c r="Q3" s="451" t="s">
        <v>283</v>
      </c>
      <c r="R3" s="451" t="s">
        <v>284</v>
      </c>
      <c r="S3" s="451" t="s">
        <v>285</v>
      </c>
      <c r="T3" s="451" t="s">
        <v>286</v>
      </c>
      <c r="U3" s="451" t="s">
        <v>287</v>
      </c>
      <c r="V3" s="451" t="s">
        <v>288</v>
      </c>
      <c r="W3" s="451" t="s">
        <v>289</v>
      </c>
      <c r="X3" s="451" t="s">
        <v>290</v>
      </c>
      <c r="Y3" s="451" t="s">
        <v>291</v>
      </c>
      <c r="Z3" s="451" t="s">
        <v>292</v>
      </c>
      <c r="AA3" s="451" t="s">
        <v>293</v>
      </c>
      <c r="AB3" s="451" t="s">
        <v>294</v>
      </c>
      <c r="AC3" s="451" t="s">
        <v>295</v>
      </c>
      <c r="AD3" s="451" t="s">
        <v>296</v>
      </c>
      <c r="AE3" s="451" t="s">
        <v>297</v>
      </c>
      <c r="AF3" s="451" t="s">
        <v>298</v>
      </c>
      <c r="AG3" s="451" t="s">
        <v>299</v>
      </c>
      <c r="AH3" s="451" t="s">
        <v>300</v>
      </c>
      <c r="AI3" s="451" t="s">
        <v>301</v>
      </c>
      <c r="AJ3" s="451" t="s">
        <v>302</v>
      </c>
      <c r="AK3" s="451" t="s">
        <v>303</v>
      </c>
      <c r="AL3" s="451" t="s">
        <v>304</v>
      </c>
      <c r="AM3" s="451" t="s">
        <v>305</v>
      </c>
      <c r="AN3" s="451" t="s">
        <v>306</v>
      </c>
      <c r="AO3" s="451" t="s">
        <v>307</v>
      </c>
      <c r="AP3" s="451" t="s">
        <v>308</v>
      </c>
      <c r="AQ3" s="451" t="s">
        <v>309</v>
      </c>
      <c r="AR3" s="451" t="s">
        <v>310</v>
      </c>
      <c r="AS3" s="451" t="s">
        <v>311</v>
      </c>
      <c r="AT3" s="451" t="s">
        <v>312</v>
      </c>
      <c r="AU3" s="451" t="s">
        <v>313</v>
      </c>
      <c r="AV3" s="451" t="s">
        <v>314</v>
      </c>
      <c r="AW3" s="451" t="s">
        <v>315</v>
      </c>
      <c r="AX3" s="451" t="s">
        <v>316</v>
      </c>
      <c r="AY3" s="451" t="s">
        <v>317</v>
      </c>
      <c r="AZ3" s="451" t="s">
        <v>318</v>
      </c>
      <c r="BA3" s="451" t="s">
        <v>319</v>
      </c>
      <c r="BB3" s="451" t="s">
        <v>320</v>
      </c>
      <c r="BC3" s="451" t="s">
        <v>321</v>
      </c>
      <c r="BD3" s="451" t="s">
        <v>322</v>
      </c>
    </row>
    <row r="4" spans="2:56" s="321" customFormat="1" ht="24.95" customHeight="1" x14ac:dyDescent="0.2">
      <c r="B4" s="317"/>
      <c r="C4" s="318" t="s">
        <v>102</v>
      </c>
      <c r="D4" s="319"/>
      <c r="E4" s="319"/>
      <c r="F4" s="319"/>
      <c r="G4" s="320"/>
      <c r="H4" s="312"/>
      <c r="I4" s="324" t="str">
        <f>IFERROR(LOOKUP(2,1/(D4:G4&lt;&gt;""),D4:G4),"")</f>
        <v/>
      </c>
      <c r="K4" s="446" t="str">
        <f>IF(G4&lt;&gt;"",SUM(L4:BD4)=1,"")</f>
        <v/>
      </c>
      <c r="L4" s="452"/>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4"/>
    </row>
    <row r="5" spans="2:56" s="321" customFormat="1" ht="24.95" customHeight="1" x14ac:dyDescent="0.2">
      <c r="B5" s="317"/>
      <c r="C5" s="318" t="s">
        <v>102</v>
      </c>
      <c r="D5" s="319"/>
      <c r="E5" s="319"/>
      <c r="F5" s="319"/>
      <c r="G5" s="320"/>
      <c r="H5" s="312"/>
      <c r="I5" s="324" t="str">
        <f t="shared" ref="I5:I26" si="2">IFERROR(LOOKUP(2,1/(D5:G5&lt;&gt;""),D5:G5),"")</f>
        <v/>
      </c>
      <c r="K5" s="447" t="str">
        <f t="shared" ref="K5:K26" si="3">IF(G5&lt;&gt;"",SUM(L5:BD5)=1,"")</f>
        <v/>
      </c>
      <c r="L5" s="455"/>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c r="BD5" s="457"/>
    </row>
    <row r="6" spans="2:56" s="321" customFormat="1" ht="24.95" customHeight="1" x14ac:dyDescent="0.2">
      <c r="B6" s="317"/>
      <c r="C6" s="318" t="s">
        <v>102</v>
      </c>
      <c r="D6" s="319"/>
      <c r="E6" s="319"/>
      <c r="F6" s="319"/>
      <c r="G6" s="320"/>
      <c r="H6" s="312"/>
      <c r="I6" s="324" t="str">
        <f t="shared" si="2"/>
        <v/>
      </c>
      <c r="K6" s="447" t="str">
        <f t="shared" si="3"/>
        <v/>
      </c>
      <c r="L6" s="455"/>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7"/>
    </row>
    <row r="7" spans="2:56" s="321" customFormat="1" ht="24.95" customHeight="1" x14ac:dyDescent="0.2">
      <c r="B7" s="317"/>
      <c r="C7" s="318"/>
      <c r="D7" s="319"/>
      <c r="E7" s="319"/>
      <c r="F7" s="319"/>
      <c r="G7" s="320"/>
      <c r="H7" s="312"/>
      <c r="I7" s="324" t="str">
        <f t="shared" si="2"/>
        <v/>
      </c>
      <c r="K7" s="447" t="str">
        <f t="shared" si="3"/>
        <v/>
      </c>
      <c r="L7" s="455"/>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6"/>
      <c r="BA7" s="456"/>
      <c r="BB7" s="456"/>
      <c r="BC7" s="456"/>
      <c r="BD7" s="457"/>
    </row>
    <row r="8" spans="2:56" s="321" customFormat="1" ht="24.95" customHeight="1" x14ac:dyDescent="0.2">
      <c r="B8" s="317"/>
      <c r="C8" s="318"/>
      <c r="D8" s="319"/>
      <c r="E8" s="319"/>
      <c r="F8" s="319"/>
      <c r="G8" s="320"/>
      <c r="H8" s="312"/>
      <c r="I8" s="324" t="str">
        <f t="shared" si="2"/>
        <v/>
      </c>
      <c r="K8" s="447" t="str">
        <f t="shared" si="3"/>
        <v/>
      </c>
      <c r="L8" s="455"/>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6"/>
      <c r="AY8" s="456"/>
      <c r="AZ8" s="456"/>
      <c r="BA8" s="456"/>
      <c r="BB8" s="456"/>
      <c r="BC8" s="456"/>
      <c r="BD8" s="457"/>
    </row>
    <row r="9" spans="2:56" s="321" customFormat="1" ht="24.95" customHeight="1" x14ac:dyDescent="0.2">
      <c r="B9" s="317"/>
      <c r="C9" s="318"/>
      <c r="D9" s="319"/>
      <c r="E9" s="319"/>
      <c r="F9" s="319"/>
      <c r="G9" s="320"/>
      <c r="H9" s="312"/>
      <c r="I9" s="324" t="str">
        <f t="shared" si="2"/>
        <v/>
      </c>
      <c r="K9" s="447" t="str">
        <f t="shared" si="3"/>
        <v/>
      </c>
      <c r="L9" s="455"/>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456"/>
      <c r="BD9" s="457"/>
    </row>
    <row r="10" spans="2:56" s="321" customFormat="1" ht="24.95" customHeight="1" x14ac:dyDescent="0.2">
      <c r="B10" s="317"/>
      <c r="C10" s="318"/>
      <c r="D10" s="319"/>
      <c r="E10" s="319"/>
      <c r="F10" s="319"/>
      <c r="G10" s="320"/>
      <c r="H10" s="312"/>
      <c r="I10" s="324" t="str">
        <f t="shared" si="2"/>
        <v/>
      </c>
      <c r="K10" s="447" t="str">
        <f t="shared" si="3"/>
        <v/>
      </c>
      <c r="L10" s="455"/>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456"/>
      <c r="BD10" s="457"/>
    </row>
    <row r="11" spans="2:56" s="321" customFormat="1" ht="24.95" customHeight="1" x14ac:dyDescent="0.2">
      <c r="B11" s="317"/>
      <c r="C11" s="318"/>
      <c r="D11" s="319"/>
      <c r="E11" s="319"/>
      <c r="F11" s="319"/>
      <c r="G11" s="320"/>
      <c r="H11" s="312"/>
      <c r="I11" s="324" t="str">
        <f t="shared" si="2"/>
        <v/>
      </c>
      <c r="K11" s="447" t="str">
        <f t="shared" si="3"/>
        <v/>
      </c>
      <c r="L11" s="455"/>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7"/>
    </row>
    <row r="12" spans="2:56" s="321" customFormat="1" ht="24.95" customHeight="1" x14ac:dyDescent="0.2">
      <c r="B12" s="317"/>
      <c r="C12" s="318"/>
      <c r="D12" s="319"/>
      <c r="E12" s="319"/>
      <c r="F12" s="319"/>
      <c r="G12" s="320"/>
      <c r="H12" s="312"/>
      <c r="I12" s="324" t="str">
        <f t="shared" si="2"/>
        <v/>
      </c>
      <c r="K12" s="447" t="str">
        <f t="shared" si="3"/>
        <v/>
      </c>
      <c r="L12" s="455"/>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456"/>
      <c r="BD12" s="457"/>
    </row>
    <row r="13" spans="2:56" s="321" customFormat="1" ht="24.95" customHeight="1" x14ac:dyDescent="0.2">
      <c r="B13" s="317"/>
      <c r="C13" s="318"/>
      <c r="D13" s="319"/>
      <c r="E13" s="319"/>
      <c r="F13" s="319"/>
      <c r="G13" s="320"/>
      <c r="H13" s="312"/>
      <c r="I13" s="324" t="str">
        <f t="shared" si="2"/>
        <v/>
      </c>
      <c r="K13" s="447" t="str">
        <f t="shared" si="3"/>
        <v/>
      </c>
      <c r="L13" s="455"/>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6"/>
      <c r="AY13" s="456"/>
      <c r="AZ13" s="456"/>
      <c r="BA13" s="456"/>
      <c r="BB13" s="456"/>
      <c r="BC13" s="456"/>
      <c r="BD13" s="457"/>
    </row>
    <row r="14" spans="2:56" s="321" customFormat="1" ht="24.95" customHeight="1" x14ac:dyDescent="0.2">
      <c r="B14" s="317"/>
      <c r="C14" s="318"/>
      <c r="D14" s="319"/>
      <c r="E14" s="319"/>
      <c r="F14" s="319"/>
      <c r="G14" s="320"/>
      <c r="H14" s="312"/>
      <c r="I14" s="324" t="str">
        <f t="shared" si="2"/>
        <v/>
      </c>
      <c r="K14" s="447" t="str">
        <f t="shared" si="3"/>
        <v/>
      </c>
      <c r="L14" s="455"/>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56"/>
      <c r="AS14" s="456"/>
      <c r="AT14" s="456"/>
      <c r="AU14" s="456"/>
      <c r="AV14" s="456"/>
      <c r="AW14" s="456"/>
      <c r="AX14" s="456"/>
      <c r="AY14" s="456"/>
      <c r="AZ14" s="456"/>
      <c r="BA14" s="456"/>
      <c r="BB14" s="456"/>
      <c r="BC14" s="456"/>
      <c r="BD14" s="457"/>
    </row>
    <row r="15" spans="2:56" s="321" customFormat="1" ht="24.95" customHeight="1" x14ac:dyDescent="0.2">
      <c r="B15" s="317"/>
      <c r="C15" s="318"/>
      <c r="D15" s="319"/>
      <c r="E15" s="319"/>
      <c r="F15" s="319"/>
      <c r="G15" s="320"/>
      <c r="H15" s="312"/>
      <c r="I15" s="324" t="str">
        <f t="shared" si="2"/>
        <v/>
      </c>
      <c r="K15" s="447" t="str">
        <f t="shared" si="3"/>
        <v/>
      </c>
      <c r="L15" s="455"/>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6"/>
      <c r="AZ15" s="456"/>
      <c r="BA15" s="456"/>
      <c r="BB15" s="456"/>
      <c r="BC15" s="456"/>
      <c r="BD15" s="457"/>
    </row>
    <row r="16" spans="2:56" s="321" customFormat="1" ht="24.95" customHeight="1" x14ac:dyDescent="0.2">
      <c r="B16" s="317"/>
      <c r="C16" s="318"/>
      <c r="D16" s="319"/>
      <c r="E16" s="319"/>
      <c r="F16" s="319"/>
      <c r="G16" s="320"/>
      <c r="H16" s="312"/>
      <c r="I16" s="324" t="str">
        <f t="shared" si="2"/>
        <v/>
      </c>
      <c r="K16" s="447" t="str">
        <f t="shared" si="3"/>
        <v/>
      </c>
      <c r="L16" s="455"/>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6"/>
      <c r="AY16" s="456"/>
      <c r="AZ16" s="456"/>
      <c r="BA16" s="456"/>
      <c r="BB16" s="456"/>
      <c r="BC16" s="456"/>
      <c r="BD16" s="457"/>
    </row>
    <row r="17" spans="2:56" s="321" customFormat="1" ht="24.95" customHeight="1" x14ac:dyDescent="0.2">
      <c r="B17" s="317"/>
      <c r="C17" s="318"/>
      <c r="D17" s="319"/>
      <c r="E17" s="319"/>
      <c r="F17" s="319"/>
      <c r="G17" s="320"/>
      <c r="H17" s="312"/>
      <c r="I17" s="324" t="str">
        <f t="shared" si="2"/>
        <v/>
      </c>
      <c r="K17" s="447" t="str">
        <f t="shared" si="3"/>
        <v/>
      </c>
      <c r="L17" s="455"/>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c r="AX17" s="456"/>
      <c r="AY17" s="456"/>
      <c r="AZ17" s="456"/>
      <c r="BA17" s="456"/>
      <c r="BB17" s="456"/>
      <c r="BC17" s="456"/>
      <c r="BD17" s="457"/>
    </row>
    <row r="18" spans="2:56" s="321" customFormat="1" ht="24.95" customHeight="1" x14ac:dyDescent="0.2">
      <c r="B18" s="317"/>
      <c r="C18" s="318"/>
      <c r="D18" s="319"/>
      <c r="E18" s="319"/>
      <c r="F18" s="319"/>
      <c r="G18" s="320"/>
      <c r="H18" s="312"/>
      <c r="I18" s="324" t="str">
        <f t="shared" si="2"/>
        <v/>
      </c>
      <c r="K18" s="447" t="str">
        <f t="shared" si="3"/>
        <v/>
      </c>
      <c r="L18" s="455"/>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6"/>
      <c r="AW18" s="456"/>
      <c r="AX18" s="456"/>
      <c r="AY18" s="456"/>
      <c r="AZ18" s="456"/>
      <c r="BA18" s="456"/>
      <c r="BB18" s="456"/>
      <c r="BC18" s="456"/>
      <c r="BD18" s="457"/>
    </row>
    <row r="19" spans="2:56" s="321" customFormat="1" ht="24.95" customHeight="1" x14ac:dyDescent="0.2">
      <c r="B19" s="317"/>
      <c r="C19" s="318"/>
      <c r="D19" s="319"/>
      <c r="E19" s="319"/>
      <c r="F19" s="319"/>
      <c r="G19" s="320"/>
      <c r="H19" s="312"/>
      <c r="I19" s="324" t="str">
        <f t="shared" si="2"/>
        <v/>
      </c>
      <c r="K19" s="447" t="str">
        <f t="shared" si="3"/>
        <v/>
      </c>
      <c r="L19" s="455"/>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6"/>
      <c r="BC19" s="456"/>
      <c r="BD19" s="457"/>
    </row>
    <row r="20" spans="2:56" s="321" customFormat="1" ht="24.95" customHeight="1" x14ac:dyDescent="0.2">
      <c r="B20" s="317"/>
      <c r="C20" s="318" t="s">
        <v>102</v>
      </c>
      <c r="D20" s="319"/>
      <c r="E20" s="319"/>
      <c r="F20" s="319"/>
      <c r="G20" s="320"/>
      <c r="H20" s="312"/>
      <c r="I20" s="324" t="str">
        <f t="shared" si="2"/>
        <v/>
      </c>
      <c r="K20" s="447" t="str">
        <f t="shared" si="3"/>
        <v/>
      </c>
      <c r="L20" s="455"/>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6"/>
      <c r="AY20" s="456"/>
      <c r="AZ20" s="456"/>
      <c r="BA20" s="456"/>
      <c r="BB20" s="456"/>
      <c r="BC20" s="456"/>
      <c r="BD20" s="457"/>
    </row>
    <row r="21" spans="2:56" s="321" customFormat="1" ht="24.95" customHeight="1" x14ac:dyDescent="0.2">
      <c r="B21" s="317"/>
      <c r="C21" s="318" t="s">
        <v>2</v>
      </c>
      <c r="D21" s="319"/>
      <c r="E21" s="319"/>
      <c r="F21" s="319"/>
      <c r="G21" s="320"/>
      <c r="H21" s="312"/>
      <c r="I21" s="324" t="str">
        <f t="shared" si="2"/>
        <v/>
      </c>
      <c r="K21" s="447" t="str">
        <f t="shared" si="3"/>
        <v/>
      </c>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6"/>
      <c r="AY21" s="456"/>
      <c r="AZ21" s="456"/>
      <c r="BA21" s="456"/>
      <c r="BB21" s="456"/>
      <c r="BC21" s="456"/>
      <c r="BD21" s="457"/>
    </row>
    <row r="22" spans="2:56" s="321" customFormat="1" ht="24.95" customHeight="1" x14ac:dyDescent="0.2">
      <c r="B22" s="317"/>
      <c r="C22" s="318" t="s">
        <v>102</v>
      </c>
      <c r="D22" s="319"/>
      <c r="E22" s="319"/>
      <c r="F22" s="319"/>
      <c r="G22" s="320"/>
      <c r="H22" s="312"/>
      <c r="I22" s="324" t="str">
        <f t="shared" si="2"/>
        <v/>
      </c>
      <c r="K22" s="447" t="str">
        <f t="shared" si="3"/>
        <v/>
      </c>
      <c r="L22" s="455"/>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6"/>
      <c r="AU22" s="456"/>
      <c r="AV22" s="456"/>
      <c r="AW22" s="456"/>
      <c r="AX22" s="456"/>
      <c r="AY22" s="456"/>
      <c r="AZ22" s="456"/>
      <c r="BA22" s="456"/>
      <c r="BB22" s="456"/>
      <c r="BC22" s="456"/>
      <c r="BD22" s="457"/>
    </row>
    <row r="23" spans="2:56" s="321" customFormat="1" ht="24.95" customHeight="1" x14ac:dyDescent="0.2">
      <c r="B23" s="317"/>
      <c r="C23" s="318" t="s">
        <v>102</v>
      </c>
      <c r="D23" s="319"/>
      <c r="E23" s="319"/>
      <c r="F23" s="319"/>
      <c r="G23" s="320"/>
      <c r="H23" s="312"/>
      <c r="I23" s="324" t="str">
        <f t="shared" si="2"/>
        <v/>
      </c>
      <c r="K23" s="447" t="str">
        <f t="shared" si="3"/>
        <v/>
      </c>
      <c r="L23" s="455"/>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456"/>
      <c r="AZ23" s="456"/>
      <c r="BA23" s="456"/>
      <c r="BB23" s="456"/>
      <c r="BC23" s="456"/>
      <c r="BD23" s="457"/>
    </row>
    <row r="24" spans="2:56" s="321" customFormat="1" ht="24.95" customHeight="1" x14ac:dyDescent="0.2">
      <c r="B24" s="317"/>
      <c r="C24" s="318" t="s">
        <v>102</v>
      </c>
      <c r="D24" s="319"/>
      <c r="E24" s="319"/>
      <c r="F24" s="319"/>
      <c r="G24" s="320"/>
      <c r="H24" s="312"/>
      <c r="I24" s="324" t="str">
        <f t="shared" si="2"/>
        <v/>
      </c>
      <c r="K24" s="447" t="str">
        <f t="shared" si="3"/>
        <v/>
      </c>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6"/>
      <c r="AZ24" s="456"/>
      <c r="BA24" s="456"/>
      <c r="BB24" s="456"/>
      <c r="BC24" s="456"/>
      <c r="BD24" s="457"/>
    </row>
    <row r="25" spans="2:56" s="321" customFormat="1" ht="24.95" customHeight="1" x14ac:dyDescent="0.2">
      <c r="B25" s="317"/>
      <c r="C25" s="318" t="s">
        <v>2</v>
      </c>
      <c r="D25" s="319"/>
      <c r="E25" s="319"/>
      <c r="F25" s="319"/>
      <c r="G25" s="320"/>
      <c r="H25" s="312"/>
      <c r="I25" s="324" t="str">
        <f t="shared" si="2"/>
        <v/>
      </c>
      <c r="K25" s="447" t="str">
        <f t="shared" si="3"/>
        <v/>
      </c>
      <c r="L25" s="455"/>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6"/>
      <c r="AZ25" s="456"/>
      <c r="BA25" s="456"/>
      <c r="BB25" s="456"/>
      <c r="BC25" s="456"/>
      <c r="BD25" s="457"/>
    </row>
    <row r="26" spans="2:56" s="321" customFormat="1" ht="24.95" customHeight="1" x14ac:dyDescent="0.2">
      <c r="B26" s="317"/>
      <c r="C26" s="318" t="s">
        <v>2</v>
      </c>
      <c r="D26" s="319"/>
      <c r="E26" s="319"/>
      <c r="F26" s="319"/>
      <c r="G26" s="320"/>
      <c r="H26" s="312"/>
      <c r="I26" s="324" t="str">
        <f t="shared" si="2"/>
        <v/>
      </c>
      <c r="K26" s="447" t="str">
        <f t="shared" si="3"/>
        <v/>
      </c>
      <c r="L26" s="455"/>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6"/>
      <c r="AZ26" s="456"/>
      <c r="BA26" s="456"/>
      <c r="BB26" s="456"/>
      <c r="BC26" s="456"/>
      <c r="BD26" s="45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H34"/>
  <sheetViews>
    <sheetView workbookViewId="0">
      <selection activeCell="D33" sqref="D33"/>
    </sheetView>
  </sheetViews>
  <sheetFormatPr defaultRowHeight="15" x14ac:dyDescent="0.25"/>
  <cols>
    <col min="1" max="1" width="3.6640625" style="70" customWidth="1"/>
    <col min="2" max="2" width="8.88671875" style="281"/>
    <col min="3" max="3" width="40" style="281" customWidth="1"/>
    <col min="4" max="4" width="14.77734375" style="281" customWidth="1"/>
    <col min="5" max="8" width="8.88671875" style="281"/>
    <col min="9" max="16384" width="8.88671875" style="70"/>
  </cols>
  <sheetData>
    <row r="1" spans="2:8" x14ac:dyDescent="0.25">
      <c r="B1" s="295" t="s">
        <v>128</v>
      </c>
      <c r="C1" s="130"/>
      <c r="D1" s="130" t="s">
        <v>127</v>
      </c>
    </row>
    <row r="3" spans="2:8" x14ac:dyDescent="0.25">
      <c r="C3" s="293" t="s">
        <v>126</v>
      </c>
      <c r="D3" s="294">
        <v>43282</v>
      </c>
      <c r="E3" s="280" t="s">
        <v>2</v>
      </c>
    </row>
    <row r="4" spans="2:8" x14ac:dyDescent="0.25">
      <c r="C4" s="280"/>
      <c r="D4" s="282"/>
    </row>
    <row r="5" spans="2:8" x14ac:dyDescent="0.25">
      <c r="C5" s="280" t="s">
        <v>125</v>
      </c>
      <c r="D5" s="283"/>
      <c r="E5" s="280" t="s">
        <v>124</v>
      </c>
    </row>
    <row r="6" spans="2:8" x14ac:dyDescent="0.25">
      <c r="C6" s="280" t="s">
        <v>123</v>
      </c>
      <c r="D6" s="283"/>
      <c r="E6" s="280" t="s">
        <v>191</v>
      </c>
    </row>
    <row r="8" spans="2:8" ht="24" x14ac:dyDescent="0.25">
      <c r="B8" s="296" t="s">
        <v>122</v>
      </c>
      <c r="C8" s="297" t="s">
        <v>121</v>
      </c>
      <c r="D8" s="296">
        <v>113.4</v>
      </c>
      <c r="E8" s="280" t="s">
        <v>277</v>
      </c>
    </row>
    <row r="9" spans="2:8" ht="24" x14ac:dyDescent="0.25">
      <c r="B9" s="284" t="s">
        <v>120</v>
      </c>
      <c r="C9" s="285" t="s">
        <v>119</v>
      </c>
      <c r="D9" s="284"/>
      <c r="E9" s="286" t="s">
        <v>261</v>
      </c>
    </row>
    <row r="10" spans="2:8" ht="24" x14ac:dyDescent="0.25">
      <c r="B10" s="298" t="s">
        <v>118</v>
      </c>
      <c r="C10" s="299" t="s">
        <v>117</v>
      </c>
      <c r="D10" s="300">
        <f>(D6-D5)/7</f>
        <v>0</v>
      </c>
    </row>
    <row r="11" spans="2:8" ht="24" x14ac:dyDescent="0.25">
      <c r="B11" s="301" t="s">
        <v>116</v>
      </c>
      <c r="C11" s="302" t="s">
        <v>115</v>
      </c>
      <c r="D11" s="303">
        <f>(D5-D3)/7</f>
        <v>-6183.1428571428569</v>
      </c>
    </row>
    <row r="13" spans="2:8" x14ac:dyDescent="0.25">
      <c r="B13" s="287"/>
      <c r="C13" s="288" t="s">
        <v>114</v>
      </c>
      <c r="D13" s="289">
        <f>1+(((D9-D8)/D8)*((D11+D10)/D11))</f>
        <v>0</v>
      </c>
      <c r="E13" s="287"/>
      <c r="F13" s="287"/>
      <c r="G13" s="287"/>
      <c r="H13" s="287"/>
    </row>
    <row r="16" spans="2:8" x14ac:dyDescent="0.25">
      <c r="B16" s="70"/>
      <c r="C16" s="290" t="s">
        <v>113</v>
      </c>
      <c r="D16" s="304">
        <v>0</v>
      </c>
      <c r="F16" s="70"/>
      <c r="G16" s="70"/>
      <c r="H16" s="70"/>
    </row>
    <row r="17" spans="2:8" x14ac:dyDescent="0.25">
      <c r="B17" s="70"/>
      <c r="C17" s="290"/>
      <c r="D17" s="304"/>
      <c r="F17" s="70"/>
      <c r="G17" s="70"/>
      <c r="H17" s="70"/>
    </row>
    <row r="18" spans="2:8" x14ac:dyDescent="0.25">
      <c r="B18" s="70"/>
      <c r="C18" s="290" t="s">
        <v>112</v>
      </c>
      <c r="D18" s="304">
        <v>0</v>
      </c>
      <c r="E18" s="286" t="s">
        <v>111</v>
      </c>
      <c r="F18" s="70"/>
      <c r="G18" s="70"/>
      <c r="H18" s="70"/>
    </row>
    <row r="19" spans="2:8" x14ac:dyDescent="0.25">
      <c r="B19" s="70"/>
      <c r="C19" s="290"/>
      <c r="D19" s="305"/>
      <c r="F19" s="70"/>
      <c r="G19" s="70"/>
      <c r="H19" s="70"/>
    </row>
    <row r="20" spans="2:8" x14ac:dyDescent="0.25">
      <c r="B20" s="70"/>
      <c r="C20" s="290" t="s">
        <v>110</v>
      </c>
      <c r="D20" s="305">
        <v>0</v>
      </c>
      <c r="E20" s="286" t="s">
        <v>109</v>
      </c>
      <c r="F20" s="70"/>
      <c r="G20" s="70"/>
      <c r="H20" s="70"/>
    </row>
    <row r="21" spans="2:8" x14ac:dyDescent="0.25">
      <c r="B21" s="70"/>
      <c r="C21" s="291"/>
      <c r="D21" s="305"/>
      <c r="F21" s="70"/>
      <c r="G21" s="70"/>
      <c r="H21" s="70"/>
    </row>
    <row r="22" spans="2:8" ht="15.75" thickBot="1" x14ac:dyDescent="0.3">
      <c r="B22" s="70"/>
      <c r="C22" s="290" t="s">
        <v>108</v>
      </c>
      <c r="D22" s="306">
        <f>SUM(D16:D21)</f>
        <v>0</v>
      </c>
      <c r="F22" s="70"/>
      <c r="G22" s="70"/>
      <c r="H22" s="70"/>
    </row>
    <row r="23" spans="2:8" x14ac:dyDescent="0.25">
      <c r="B23" s="70"/>
      <c r="C23" s="291"/>
      <c r="D23" s="305"/>
      <c r="F23" s="70"/>
      <c r="G23" s="70"/>
      <c r="H23" s="70"/>
    </row>
    <row r="24" spans="2:8" x14ac:dyDescent="0.25">
      <c r="B24" s="70"/>
      <c r="C24" s="290" t="s">
        <v>107</v>
      </c>
      <c r="D24" s="305">
        <f>(D16+D18)*(D13-1)</f>
        <v>0</v>
      </c>
      <c r="F24" s="70"/>
      <c r="G24" s="70"/>
      <c r="H24" s="70"/>
    </row>
    <row r="25" spans="2:8" x14ac:dyDescent="0.25">
      <c r="B25" s="70"/>
      <c r="C25" s="291"/>
      <c r="D25" s="305"/>
      <c r="F25" s="70"/>
      <c r="G25" s="70"/>
      <c r="H25" s="70"/>
    </row>
    <row r="26" spans="2:8" ht="15.75" thickBot="1" x14ac:dyDescent="0.3">
      <c r="B26" s="70"/>
      <c r="C26" s="290" t="s">
        <v>106</v>
      </c>
      <c r="D26" s="307">
        <f>SUM(D22:D24)</f>
        <v>0</v>
      </c>
      <c r="F26" s="70"/>
      <c r="G26" s="70"/>
      <c r="H26" s="70"/>
    </row>
    <row r="27" spans="2:8" ht="15.75" thickTop="1" x14ac:dyDescent="0.25">
      <c r="B27" s="70"/>
      <c r="C27" s="291"/>
      <c r="D27" s="130"/>
      <c r="F27" s="70"/>
      <c r="G27" s="70"/>
      <c r="H27" s="70"/>
    </row>
    <row r="28" spans="2:8" x14ac:dyDescent="0.25">
      <c r="B28" s="70"/>
      <c r="D28" s="130"/>
      <c r="F28" s="70"/>
      <c r="G28" s="70"/>
      <c r="H28" s="70"/>
    </row>
    <row r="29" spans="2:8" x14ac:dyDescent="0.25">
      <c r="B29" s="70"/>
      <c r="D29" s="308"/>
      <c r="E29" s="70"/>
      <c r="F29" s="70"/>
      <c r="G29" s="70"/>
      <c r="H29" s="70"/>
    </row>
    <row r="30" spans="2:8" x14ac:dyDescent="0.25">
      <c r="B30" s="70"/>
      <c r="C30" s="290" t="s">
        <v>105</v>
      </c>
      <c r="D30" s="309">
        <v>0</v>
      </c>
      <c r="E30" s="70" t="s">
        <v>2</v>
      </c>
      <c r="F30" s="70"/>
      <c r="G30" s="70"/>
      <c r="H30" s="70"/>
    </row>
    <row r="31" spans="2:8" x14ac:dyDescent="0.25">
      <c r="B31" s="70"/>
      <c r="D31" s="308"/>
      <c r="E31" s="70"/>
      <c r="F31" s="70"/>
      <c r="G31" s="70"/>
      <c r="H31" s="70"/>
    </row>
    <row r="32" spans="2:8" x14ac:dyDescent="0.25">
      <c r="B32" s="70"/>
      <c r="D32" s="308"/>
      <c r="E32" s="70"/>
      <c r="F32" s="70"/>
      <c r="G32" s="70"/>
      <c r="H32" s="70"/>
    </row>
    <row r="33" spans="2:8" ht="15.75" thickBot="1" x14ac:dyDescent="0.3">
      <c r="B33" s="70"/>
      <c r="C33" s="292" t="s">
        <v>80</v>
      </c>
      <c r="D33" s="310">
        <f>D26-D30</f>
        <v>0</v>
      </c>
      <c r="E33" s="70"/>
      <c r="F33" s="70"/>
      <c r="G33" s="70"/>
      <c r="H33" s="70"/>
    </row>
    <row r="34" spans="2:8" ht="15.75" thickTop="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J26"/>
  <sheetViews>
    <sheetView workbookViewId="0">
      <selection activeCell="H2" sqref="H2:H9"/>
    </sheetView>
  </sheetViews>
  <sheetFormatPr defaultRowHeight="15" x14ac:dyDescent="0.25"/>
  <cols>
    <col min="1" max="1" width="8.88671875" style="1"/>
    <col min="2" max="2" width="13.88671875" style="1" customWidth="1"/>
    <col min="3" max="3" width="9.109375" style="1" customWidth="1"/>
    <col min="4" max="4" width="4.109375" style="1" customWidth="1"/>
    <col min="5" max="5" width="26.77734375" style="1" customWidth="1"/>
    <col min="6" max="6" width="8.88671875" style="1"/>
    <col min="7" max="7" width="13.21875" style="1" customWidth="1"/>
    <col min="8" max="8" width="31.5546875" style="1" customWidth="1"/>
    <col min="9" max="16384" width="8.88671875" style="1"/>
  </cols>
  <sheetData>
    <row r="2" spans="1:10" x14ac:dyDescent="0.25">
      <c r="E2" s="141" t="s">
        <v>153</v>
      </c>
      <c r="G2" s="142">
        <f>SUM('Share Ranges'!C16:E16)</f>
        <v>0</v>
      </c>
      <c r="H2" s="503" t="s">
        <v>192</v>
      </c>
    </row>
    <row r="3" spans="1:10" x14ac:dyDescent="0.25">
      <c r="E3" s="141" t="s">
        <v>152</v>
      </c>
      <c r="G3" s="140">
        <v>0</v>
      </c>
      <c r="H3" s="503"/>
    </row>
    <row r="4" spans="1:10" x14ac:dyDescent="0.25">
      <c r="E4" s="141" t="s">
        <v>151</v>
      </c>
      <c r="G4" s="140">
        <v>0</v>
      </c>
      <c r="H4" s="503"/>
    </row>
    <row r="5" spans="1:10" x14ac:dyDescent="0.25">
      <c r="E5" s="141" t="s">
        <v>150</v>
      </c>
      <c r="G5" s="140">
        <v>0</v>
      </c>
      <c r="H5" s="503"/>
    </row>
    <row r="6" spans="1:10" x14ac:dyDescent="0.25">
      <c r="E6" s="141" t="s">
        <v>149</v>
      </c>
      <c r="G6" s="140">
        <v>0</v>
      </c>
      <c r="H6" s="503"/>
    </row>
    <row r="7" spans="1:10" x14ac:dyDescent="0.25">
      <c r="E7" s="141" t="s">
        <v>148</v>
      </c>
      <c r="G7" s="140">
        <v>0</v>
      </c>
      <c r="H7" s="503"/>
    </row>
    <row r="8" spans="1:10" x14ac:dyDescent="0.25">
      <c r="E8" s="141" t="s">
        <v>147</v>
      </c>
      <c r="G8" s="140">
        <v>0</v>
      </c>
      <c r="H8" s="503"/>
    </row>
    <row r="9" spans="1:10" x14ac:dyDescent="0.25">
      <c r="E9" s="139" t="s">
        <v>146</v>
      </c>
      <c r="G9" s="138">
        <f>SUM(G2:G8)</f>
        <v>0</v>
      </c>
      <c r="H9" s="503"/>
    </row>
    <row r="10" spans="1:10" ht="15.75" thickBot="1" x14ac:dyDescent="0.3"/>
    <row r="11" spans="1:10" s="3" customFormat="1" ht="12" x14ac:dyDescent="0.2">
      <c r="A11" s="504" t="s">
        <v>145</v>
      </c>
      <c r="B11" s="505"/>
      <c r="C11" s="505"/>
      <c r="D11" s="505"/>
      <c r="E11" s="506"/>
      <c r="F11" s="129"/>
      <c r="G11" s="129"/>
      <c r="H11" s="129"/>
      <c r="I11" s="136"/>
      <c r="J11" s="129"/>
    </row>
    <row r="12" spans="1:10" s="3" customFormat="1" ht="25.5" customHeight="1" x14ac:dyDescent="0.2">
      <c r="A12" s="507" t="s">
        <v>144</v>
      </c>
      <c r="B12" s="508"/>
      <c r="C12" s="508"/>
      <c r="D12" s="508"/>
      <c r="E12" s="509"/>
      <c r="F12" s="129"/>
      <c r="G12" s="129"/>
      <c r="H12" s="129"/>
      <c r="I12" s="136"/>
      <c r="J12" s="129"/>
    </row>
    <row r="13" spans="1:10" s="3" customFormat="1" ht="12" x14ac:dyDescent="0.2">
      <c r="A13" s="510" t="s">
        <v>143</v>
      </c>
      <c r="B13" s="511"/>
      <c r="C13" s="512" t="s">
        <v>142</v>
      </c>
      <c r="D13" s="513"/>
      <c r="E13" s="137" t="s">
        <v>141</v>
      </c>
      <c r="F13" s="129"/>
      <c r="G13" s="129"/>
      <c r="H13" s="129"/>
      <c r="I13" s="136"/>
      <c r="J13" s="129"/>
    </row>
    <row r="14" spans="1:10" s="3" customFormat="1" ht="12" x14ac:dyDescent="0.2">
      <c r="A14" s="498" t="s">
        <v>140</v>
      </c>
      <c r="B14" s="499"/>
      <c r="C14" s="499" t="s">
        <v>139</v>
      </c>
      <c r="D14" s="499"/>
      <c r="E14" s="133">
        <v>0</v>
      </c>
      <c r="F14" s="129"/>
      <c r="G14" s="131">
        <f>G9*E14</f>
        <v>0</v>
      </c>
      <c r="H14" s="135"/>
      <c r="I14" s="134"/>
      <c r="J14" s="129"/>
    </row>
    <row r="15" spans="1:10" s="3" customFormat="1" ht="12" x14ac:dyDescent="0.2">
      <c r="A15" s="498" t="s">
        <v>138</v>
      </c>
      <c r="B15" s="499"/>
      <c r="C15" s="499" t="s">
        <v>137</v>
      </c>
      <c r="D15" s="499"/>
      <c r="E15" s="133">
        <v>0</v>
      </c>
      <c r="F15" s="129"/>
      <c r="G15" s="131">
        <f>G9*E15</f>
        <v>0</v>
      </c>
      <c r="H15" s="130"/>
      <c r="I15" s="130"/>
      <c r="J15" s="129"/>
    </row>
    <row r="16" spans="1:10" s="3" customFormat="1" ht="12" x14ac:dyDescent="0.2">
      <c r="A16" s="498" t="s">
        <v>136</v>
      </c>
      <c r="B16" s="499"/>
      <c r="C16" s="499" t="s">
        <v>135</v>
      </c>
      <c r="D16" s="499"/>
      <c r="E16" s="133">
        <v>0</v>
      </c>
      <c r="F16" s="129"/>
      <c r="G16" s="131">
        <f>G9*E16</f>
        <v>0</v>
      </c>
      <c r="H16" s="130"/>
      <c r="I16" s="130"/>
      <c r="J16" s="129"/>
    </row>
    <row r="17" spans="1:10" s="3" customFormat="1" ht="12" x14ac:dyDescent="0.2">
      <c r="A17" s="498" t="s">
        <v>134</v>
      </c>
      <c r="B17" s="499"/>
      <c r="C17" s="499" t="s">
        <v>133</v>
      </c>
      <c r="D17" s="499"/>
      <c r="E17" s="133">
        <v>0</v>
      </c>
      <c r="F17" s="129"/>
      <c r="G17" s="131">
        <f>G9*E17</f>
        <v>0</v>
      </c>
      <c r="H17" s="130"/>
      <c r="I17" s="130"/>
      <c r="J17" s="129"/>
    </row>
    <row r="18" spans="1:10" s="3" customFormat="1" ht="12.75" thickBot="1" x14ac:dyDescent="0.25">
      <c r="A18" s="500" t="s">
        <v>132</v>
      </c>
      <c r="B18" s="501"/>
      <c r="C18" s="502" t="s">
        <v>131</v>
      </c>
      <c r="D18" s="502"/>
      <c r="E18" s="132">
        <v>0</v>
      </c>
      <c r="F18" s="129"/>
      <c r="G18" s="131">
        <f>G9*E18</f>
        <v>0</v>
      </c>
      <c r="H18" s="130"/>
      <c r="I18" s="130"/>
      <c r="J18" s="129"/>
    </row>
    <row r="19" spans="1:10" x14ac:dyDescent="0.25">
      <c r="E19" s="128" t="s">
        <v>130</v>
      </c>
      <c r="G19" s="127">
        <f>SUM(G14:G18)</f>
        <v>0</v>
      </c>
      <c r="J19" s="126"/>
    </row>
    <row r="23" spans="1:10" x14ac:dyDescent="0.25">
      <c r="E23" s="125" t="s">
        <v>129</v>
      </c>
      <c r="G23" s="122">
        <v>0</v>
      </c>
      <c r="H23" s="124" t="s">
        <v>166</v>
      </c>
    </row>
    <row r="25" spans="1:10" ht="15.75" thickBot="1" x14ac:dyDescent="0.3">
      <c r="E25" s="123" t="s">
        <v>79</v>
      </c>
      <c r="G25" s="121">
        <f>G19-G23</f>
        <v>0</v>
      </c>
    </row>
    <row r="26" spans="1:10" ht="15.75" thickTop="1" x14ac:dyDescent="0.25"/>
  </sheetData>
  <mergeCells count="15">
    <mergeCell ref="H2:H9"/>
    <mergeCell ref="A11:E11"/>
    <mergeCell ref="A12:E12"/>
    <mergeCell ref="A13:B13"/>
    <mergeCell ref="C13:D13"/>
    <mergeCell ref="A14:B14"/>
    <mergeCell ref="C14:D14"/>
    <mergeCell ref="A18:B18"/>
    <mergeCell ref="C18:D18"/>
    <mergeCell ref="A15:B15"/>
    <mergeCell ref="C15:D15"/>
    <mergeCell ref="A16:B16"/>
    <mergeCell ref="C16:D16"/>
    <mergeCell ref="A17:B17"/>
    <mergeCell ref="C17:D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2:T27"/>
  <sheetViews>
    <sheetView zoomScale="70" zoomScaleNormal="70" workbookViewId="0">
      <selection activeCell="D27" sqref="D27"/>
    </sheetView>
  </sheetViews>
  <sheetFormatPr defaultRowHeight="15" x14ac:dyDescent="0.2"/>
  <cols>
    <col min="1" max="1" width="0.6640625" customWidth="1"/>
    <col min="2" max="2" width="43.77734375" customWidth="1"/>
    <col min="3" max="3" width="13.77734375" customWidth="1"/>
    <col min="4" max="4" width="11.6640625" customWidth="1"/>
    <col min="5" max="5" width="10.77734375" customWidth="1"/>
    <col min="6" max="13" width="12" bestFit="1" customWidth="1"/>
    <col min="14" max="14" width="11" bestFit="1" customWidth="1"/>
    <col min="16" max="16" width="13.5546875" bestFit="1" customWidth="1"/>
    <col min="18" max="18" width="9.88671875" customWidth="1"/>
  </cols>
  <sheetData>
    <row r="2" spans="1:20" ht="18" x14ac:dyDescent="0.25">
      <c r="A2" s="178"/>
      <c r="B2" s="179" t="str">
        <f>"Spend Profile for "&amp;AfP!E8&amp;" - "&amp;AfP!E7&amp;""</f>
        <v xml:space="preserve">Spend Profile for  - </v>
      </c>
      <c r="C2" s="178"/>
      <c r="D2" s="178"/>
      <c r="E2" s="178"/>
      <c r="F2" s="178"/>
      <c r="G2" s="178"/>
      <c r="H2" s="178"/>
      <c r="I2" s="178"/>
      <c r="J2" s="178"/>
      <c r="K2" s="178"/>
      <c r="L2" s="178"/>
      <c r="M2" s="178"/>
      <c r="N2" s="178"/>
      <c r="O2" s="178"/>
      <c r="P2" s="178"/>
    </row>
    <row r="3" spans="1:20" x14ac:dyDescent="0.2">
      <c r="A3" s="178"/>
      <c r="B3" s="178"/>
      <c r="C3" s="178"/>
      <c r="D3" s="178"/>
      <c r="E3" s="178"/>
      <c r="F3" s="178"/>
      <c r="G3" s="178"/>
      <c r="H3" s="178"/>
      <c r="I3" s="178"/>
      <c r="J3" s="178"/>
      <c r="K3" s="178"/>
      <c r="L3" s="178"/>
      <c r="M3" s="178"/>
      <c r="N3" s="178"/>
      <c r="O3" s="178"/>
      <c r="P3" s="178"/>
    </row>
    <row r="4" spans="1:20" ht="15.75" customHeight="1" x14ac:dyDescent="0.25">
      <c r="A4" s="178"/>
      <c r="B4" s="521"/>
      <c r="C4" s="523" t="s">
        <v>209</v>
      </c>
      <c r="D4" s="524"/>
      <c r="E4" s="524"/>
      <c r="F4" s="524"/>
      <c r="G4" s="524"/>
      <c r="H4" s="524"/>
      <c r="I4" s="524"/>
      <c r="J4" s="524"/>
      <c r="K4" s="524"/>
      <c r="L4" s="524"/>
      <c r="M4" s="524"/>
      <c r="N4" s="524"/>
      <c r="O4" s="525"/>
      <c r="P4" s="180"/>
      <c r="R4" s="171"/>
      <c r="S4" s="172"/>
      <c r="T4" s="173"/>
    </row>
    <row r="5" spans="1:20" ht="15.75" x14ac:dyDescent="0.25">
      <c r="A5" s="178"/>
      <c r="B5" s="522"/>
      <c r="C5" s="181">
        <v>43831</v>
      </c>
      <c r="D5" s="181">
        <v>43862</v>
      </c>
      <c r="E5" s="181">
        <v>43891</v>
      </c>
      <c r="F5" s="181">
        <v>43922</v>
      </c>
      <c r="G5" s="181">
        <v>43952</v>
      </c>
      <c r="H5" s="181">
        <v>43983</v>
      </c>
      <c r="I5" s="181">
        <v>44013</v>
      </c>
      <c r="J5" s="181">
        <v>44044</v>
      </c>
      <c r="K5" s="181">
        <v>44075</v>
      </c>
      <c r="L5" s="181">
        <v>44105</v>
      </c>
      <c r="M5" s="181">
        <v>44136</v>
      </c>
      <c r="N5" s="181">
        <v>44166</v>
      </c>
      <c r="O5" s="181">
        <v>44197</v>
      </c>
      <c r="P5" s="182" t="s">
        <v>37</v>
      </c>
      <c r="R5" s="2"/>
      <c r="S5" s="2"/>
      <c r="T5" s="173"/>
    </row>
    <row r="6" spans="1:20" ht="15.75" x14ac:dyDescent="0.25">
      <c r="A6" s="178"/>
      <c r="B6" s="183" t="s">
        <v>12</v>
      </c>
      <c r="C6" s="184"/>
      <c r="D6" s="184"/>
      <c r="E6" s="184"/>
      <c r="F6" s="184"/>
      <c r="G6" s="184"/>
      <c r="H6" s="184"/>
      <c r="I6" s="184"/>
      <c r="J6" s="184"/>
      <c r="K6" s="184"/>
      <c r="L6" s="184"/>
      <c r="M6" s="184"/>
      <c r="N6" s="184"/>
      <c r="O6" s="184"/>
      <c r="P6" s="185">
        <f t="shared" ref="P6:P8" si="0">SUM(C6:O6)</f>
        <v>0</v>
      </c>
      <c r="R6" s="174"/>
      <c r="S6" s="174"/>
      <c r="T6" s="173"/>
    </row>
    <row r="7" spans="1:20" ht="15.75" x14ac:dyDescent="0.25">
      <c r="A7" s="178"/>
      <c r="B7" s="186" t="s">
        <v>11</v>
      </c>
      <c r="C7" s="187"/>
      <c r="D7" s="187"/>
      <c r="E7" s="187"/>
      <c r="F7" s="187"/>
      <c r="G7" s="187"/>
      <c r="H7" s="187"/>
      <c r="I7" s="187"/>
      <c r="J7" s="187"/>
      <c r="K7" s="187"/>
      <c r="L7" s="187"/>
      <c r="M7" s="187"/>
      <c r="N7" s="187"/>
      <c r="O7" s="187"/>
      <c r="P7" s="185">
        <f t="shared" si="0"/>
        <v>0</v>
      </c>
      <c r="R7" s="174"/>
      <c r="S7" s="174"/>
      <c r="T7" s="173"/>
    </row>
    <row r="8" spans="1:20" ht="15.75" x14ac:dyDescent="0.25">
      <c r="A8" s="178"/>
      <c r="B8" s="186" t="s">
        <v>10</v>
      </c>
      <c r="C8" s="187"/>
      <c r="D8" s="187"/>
      <c r="E8" s="187"/>
      <c r="F8" s="187"/>
      <c r="G8" s="187"/>
      <c r="H8" s="187"/>
      <c r="I8" s="187"/>
      <c r="J8" s="187"/>
      <c r="K8" s="187"/>
      <c r="L8" s="187"/>
      <c r="M8" s="187"/>
      <c r="N8" s="187"/>
      <c r="O8" s="187"/>
      <c r="P8" s="185">
        <f t="shared" si="0"/>
        <v>0</v>
      </c>
      <c r="R8" s="174"/>
      <c r="S8" s="174"/>
      <c r="T8" s="173"/>
    </row>
    <row r="9" spans="1:20" ht="15.75" x14ac:dyDescent="0.25">
      <c r="A9" s="178"/>
      <c r="B9" s="186" t="s">
        <v>6</v>
      </c>
      <c r="C9" s="187"/>
      <c r="D9" s="187"/>
      <c r="E9" s="187"/>
      <c r="F9" s="187"/>
      <c r="G9" s="187"/>
      <c r="H9" s="187"/>
      <c r="I9" s="187"/>
      <c r="J9" s="187"/>
      <c r="K9" s="187"/>
      <c r="L9" s="187"/>
      <c r="M9" s="187"/>
      <c r="N9" s="187"/>
      <c r="O9" s="187"/>
      <c r="P9" s="185">
        <f>SUM(C9:O9)</f>
        <v>0</v>
      </c>
      <c r="R9" s="174"/>
      <c r="S9" s="174"/>
      <c r="T9" s="173"/>
    </row>
    <row r="10" spans="1:20" ht="15.75" x14ac:dyDescent="0.25">
      <c r="A10" s="178"/>
      <c r="B10" s="186" t="s">
        <v>5</v>
      </c>
      <c r="C10" s="187"/>
      <c r="D10" s="187"/>
      <c r="E10" s="187"/>
      <c r="F10" s="187"/>
      <c r="G10" s="187"/>
      <c r="H10" s="187"/>
      <c r="I10" s="187"/>
      <c r="J10" s="187"/>
      <c r="K10" s="187"/>
      <c r="L10" s="187"/>
      <c r="M10" s="187"/>
      <c r="N10" s="187"/>
      <c r="O10" s="187"/>
      <c r="P10" s="185">
        <f>SUM(C10:O10)</f>
        <v>0</v>
      </c>
      <c r="R10" s="173"/>
      <c r="S10" s="173"/>
      <c r="T10" s="173"/>
    </row>
    <row r="11" spans="1:20" ht="15.75" x14ac:dyDescent="0.25">
      <c r="A11" s="178"/>
      <c r="B11" s="186" t="s">
        <v>161</v>
      </c>
      <c r="C11" s="187"/>
      <c r="D11" s="187"/>
      <c r="E11" s="187"/>
      <c r="F11" s="187"/>
      <c r="G11" s="187"/>
      <c r="H11" s="187"/>
      <c r="I11" s="187"/>
      <c r="J11" s="187"/>
      <c r="K11" s="187"/>
      <c r="L11" s="187"/>
      <c r="M11" s="187"/>
      <c r="N11" s="187"/>
      <c r="O11" s="187"/>
      <c r="P11" s="185">
        <f t="shared" ref="P11:P12" si="1">SUM(C11:O11)</f>
        <v>0</v>
      </c>
      <c r="R11" s="173"/>
      <c r="S11" s="173"/>
      <c r="T11" s="173"/>
    </row>
    <row r="12" spans="1:20" ht="15.75" x14ac:dyDescent="0.25">
      <c r="A12" s="178"/>
      <c r="B12" s="188" t="s">
        <v>162</v>
      </c>
      <c r="C12" s="189">
        <f t="shared" ref="C12:O12" si="2">SUM(C6:C11)</f>
        <v>0</v>
      </c>
      <c r="D12" s="189">
        <f t="shared" si="2"/>
        <v>0</v>
      </c>
      <c r="E12" s="189">
        <f t="shared" si="2"/>
        <v>0</v>
      </c>
      <c r="F12" s="189">
        <f t="shared" si="2"/>
        <v>0</v>
      </c>
      <c r="G12" s="189">
        <f t="shared" si="2"/>
        <v>0</v>
      </c>
      <c r="H12" s="189">
        <f t="shared" si="2"/>
        <v>0</v>
      </c>
      <c r="I12" s="189">
        <f t="shared" si="2"/>
        <v>0</v>
      </c>
      <c r="J12" s="189">
        <f t="shared" si="2"/>
        <v>0</v>
      </c>
      <c r="K12" s="189">
        <f t="shared" si="2"/>
        <v>0</v>
      </c>
      <c r="L12" s="189">
        <f t="shared" si="2"/>
        <v>0</v>
      </c>
      <c r="M12" s="189">
        <f t="shared" si="2"/>
        <v>0</v>
      </c>
      <c r="N12" s="189">
        <f t="shared" si="2"/>
        <v>0</v>
      </c>
      <c r="O12" s="189">
        <f t="shared" si="2"/>
        <v>0</v>
      </c>
      <c r="P12" s="185">
        <f t="shared" si="1"/>
        <v>0</v>
      </c>
    </row>
    <row r="13" spans="1:20" ht="15.75" x14ac:dyDescent="0.25">
      <c r="A13" s="178"/>
      <c r="B13" s="190" t="s">
        <v>163</v>
      </c>
      <c r="C13" s="189">
        <f>SUM(C12:O12)</f>
        <v>0</v>
      </c>
      <c r="D13" s="191"/>
      <c r="E13" s="192"/>
      <c r="F13" s="192"/>
      <c r="G13" s="192"/>
      <c r="H13" s="192"/>
      <c r="I13" s="192"/>
      <c r="J13" s="192"/>
      <c r="K13" s="192"/>
      <c r="L13" s="192"/>
      <c r="M13" s="192"/>
      <c r="N13" s="192"/>
      <c r="O13" s="193"/>
      <c r="P13" s="194"/>
    </row>
    <row r="14" spans="1:20" x14ac:dyDescent="0.2">
      <c r="A14" s="178"/>
      <c r="B14" s="178"/>
      <c r="C14" s="166"/>
      <c r="D14" s="166"/>
      <c r="E14" s="166"/>
      <c r="F14" s="166"/>
      <c r="G14" s="166"/>
      <c r="H14" s="166"/>
      <c r="I14" s="166"/>
      <c r="J14" s="166"/>
      <c r="K14" s="166"/>
      <c r="L14" s="166"/>
      <c r="M14" s="166"/>
      <c r="N14" s="166"/>
      <c r="O14" s="166"/>
      <c r="P14" s="178"/>
    </row>
    <row r="15" spans="1:20" ht="15.75" x14ac:dyDescent="0.25">
      <c r="A15" s="526" t="s">
        <v>167</v>
      </c>
      <c r="B15" s="526"/>
      <c r="C15" s="195"/>
      <c r="D15" s="178"/>
      <c r="E15" s="178"/>
      <c r="F15" s="178"/>
      <c r="G15" s="178"/>
      <c r="H15" s="178"/>
      <c r="I15" s="178"/>
      <c r="J15" s="178"/>
      <c r="K15" s="178"/>
      <c r="L15" s="178"/>
      <c r="M15" s="178"/>
      <c r="N15" s="178"/>
      <c r="O15" s="178"/>
      <c r="P15" s="178"/>
    </row>
    <row r="16" spans="1:20" ht="15.75" x14ac:dyDescent="0.25">
      <c r="A16" s="526" t="s">
        <v>169</v>
      </c>
      <c r="B16" s="526"/>
      <c r="C16" s="196">
        <f>C13-C15</f>
        <v>0</v>
      </c>
      <c r="D16" s="178"/>
      <c r="E16" s="178"/>
      <c r="F16" s="178"/>
      <c r="G16" s="178"/>
      <c r="H16" s="178"/>
      <c r="I16" s="178"/>
      <c r="J16" s="178"/>
      <c r="K16" s="178"/>
      <c r="L16" s="178"/>
      <c r="M16" s="178"/>
      <c r="N16" s="178"/>
      <c r="O16" s="178"/>
      <c r="P16" s="178"/>
    </row>
    <row r="17" spans="1:17" x14ac:dyDescent="0.2">
      <c r="C17" s="167"/>
    </row>
    <row r="18" spans="1:17" ht="15.75" thickBot="1" x14ac:dyDescent="0.25">
      <c r="A18" s="94"/>
      <c r="B18" s="114"/>
      <c r="C18" s="3"/>
      <c r="D18" s="3"/>
      <c r="E18" s="3"/>
      <c r="F18" s="3"/>
      <c r="G18" s="3"/>
      <c r="H18" s="3"/>
      <c r="I18" s="3"/>
      <c r="J18" s="3"/>
      <c r="K18" s="119" t="s">
        <v>99</v>
      </c>
      <c r="L18" s="3"/>
      <c r="M18" s="3"/>
      <c r="N18" s="3"/>
      <c r="O18" s="3"/>
      <c r="P18" s="3"/>
      <c r="Q18" s="3"/>
    </row>
    <row r="19" spans="1:17" ht="15.75" thickBot="1" x14ac:dyDescent="0.25">
      <c r="A19" s="175"/>
      <c r="B19" s="176"/>
      <c r="C19" s="3"/>
      <c r="D19" s="3"/>
      <c r="E19" s="3"/>
      <c r="F19" s="3"/>
      <c r="G19" s="3"/>
      <c r="H19" s="3"/>
      <c r="I19" s="3"/>
      <c r="J19" s="3"/>
      <c r="K19" s="118" t="s">
        <v>97</v>
      </c>
      <c r="L19" s="118" t="s">
        <v>96</v>
      </c>
      <c r="M19" s="3"/>
      <c r="N19" s="3"/>
      <c r="O19" s="3"/>
      <c r="P19" s="3"/>
      <c r="Q19" s="3"/>
    </row>
    <row r="20" spans="1:17" ht="15.75" thickBot="1" x14ac:dyDescent="0.25">
      <c r="A20" s="177"/>
      <c r="B20" s="174"/>
      <c r="C20" s="3"/>
      <c r="D20" s="3"/>
      <c r="E20" s="3"/>
      <c r="F20" s="3"/>
      <c r="G20" s="3"/>
      <c r="H20" s="3"/>
      <c r="I20" s="3"/>
      <c r="J20" s="3"/>
      <c r="K20" s="115" t="s">
        <v>95</v>
      </c>
      <c r="L20" s="115">
        <v>0</v>
      </c>
      <c r="M20" s="3"/>
      <c r="N20" s="3"/>
      <c r="O20" s="3"/>
      <c r="P20" s="3"/>
      <c r="Q20" s="3"/>
    </row>
    <row r="21" spans="1:17" ht="15.75" thickBot="1" x14ac:dyDescent="0.25">
      <c r="A21" s="175"/>
      <c r="B21" s="176"/>
      <c r="C21" s="3"/>
      <c r="D21" s="3"/>
      <c r="E21" s="3"/>
      <c r="F21" s="3"/>
      <c r="G21" s="3"/>
      <c r="H21" s="3"/>
      <c r="I21" s="3"/>
      <c r="J21" s="3"/>
      <c r="K21" s="115" t="s">
        <v>93</v>
      </c>
      <c r="L21" s="115">
        <v>0.25</v>
      </c>
      <c r="M21" s="3"/>
      <c r="N21" s="3"/>
      <c r="O21" s="3"/>
      <c r="P21" s="3"/>
      <c r="Q21" s="3"/>
    </row>
    <row r="22" spans="1:17" ht="15.75" thickBot="1" x14ac:dyDescent="0.25">
      <c r="A22" s="177"/>
      <c r="B22" s="174"/>
      <c r="C22" s="3"/>
      <c r="D22" s="3"/>
      <c r="E22" s="3"/>
      <c r="F22" s="3"/>
      <c r="G22" s="3"/>
      <c r="H22" s="3"/>
      <c r="I22" s="3"/>
      <c r="J22" s="3"/>
      <c r="K22" s="115" t="s">
        <v>92</v>
      </c>
      <c r="L22" s="115">
        <v>0.5</v>
      </c>
      <c r="M22" s="3"/>
      <c r="N22" s="3"/>
      <c r="O22" s="3"/>
      <c r="P22" s="3"/>
      <c r="Q22" s="3"/>
    </row>
    <row r="23" spans="1:17" ht="15.75" thickBot="1" x14ac:dyDescent="0.25">
      <c r="A23" s="175"/>
      <c r="B23" s="174"/>
      <c r="C23" s="3"/>
      <c r="D23" s="3"/>
      <c r="E23" s="3"/>
      <c r="F23" s="3"/>
      <c r="G23" s="3"/>
      <c r="H23" s="3"/>
      <c r="I23" s="3"/>
      <c r="J23" s="3"/>
      <c r="K23" s="115" t="s">
        <v>90</v>
      </c>
      <c r="L23" s="115">
        <v>0.25</v>
      </c>
      <c r="M23" s="3"/>
      <c r="N23" s="3"/>
      <c r="O23" s="3"/>
      <c r="P23" s="3"/>
      <c r="Q23" s="3"/>
    </row>
    <row r="24" spans="1:17" ht="15.75" thickBot="1" x14ac:dyDescent="0.25">
      <c r="A24" s="14"/>
      <c r="B24" s="174"/>
      <c r="C24" s="3"/>
      <c r="D24" s="3"/>
      <c r="E24" s="3"/>
      <c r="F24" s="3"/>
      <c r="G24" s="3"/>
      <c r="H24" s="3"/>
      <c r="I24" s="3"/>
      <c r="J24" s="3"/>
      <c r="K24" s="3"/>
      <c r="L24" s="3"/>
      <c r="M24" s="3"/>
      <c r="N24" s="3"/>
      <c r="O24" s="3"/>
      <c r="P24" s="3"/>
      <c r="Q24" s="3"/>
    </row>
    <row r="25" spans="1:17" ht="15.75" customHeight="1" thickBot="1" x14ac:dyDescent="0.25">
      <c r="A25" s="175"/>
      <c r="B25" s="174"/>
      <c r="C25" s="3"/>
      <c r="D25" s="3"/>
      <c r="E25" s="3"/>
      <c r="F25" s="3"/>
      <c r="G25" s="3"/>
      <c r="H25" s="3"/>
      <c r="I25" s="3"/>
      <c r="J25" s="3"/>
      <c r="K25" s="514" t="s">
        <v>87</v>
      </c>
      <c r="L25" s="515"/>
      <c r="M25" s="516"/>
      <c r="N25" s="517" t="s">
        <v>86</v>
      </c>
      <c r="O25" s="518"/>
      <c r="P25" s="519" t="s">
        <v>85</v>
      </c>
      <c r="Q25" s="519" t="s">
        <v>84</v>
      </c>
    </row>
    <row r="26" spans="1:17" ht="36.75" thickBot="1" x14ac:dyDescent="0.25">
      <c r="A26" s="3"/>
      <c r="B26" s="112" t="s">
        <v>83</v>
      </c>
      <c r="C26" s="111" t="s">
        <v>82</v>
      </c>
      <c r="D26" s="111" t="s">
        <v>81</v>
      </c>
      <c r="E26" s="111" t="s">
        <v>80</v>
      </c>
      <c r="F26" s="111" t="s">
        <v>79</v>
      </c>
      <c r="G26" s="111" t="s">
        <v>78</v>
      </c>
      <c r="H26" s="111" t="s">
        <v>168</v>
      </c>
      <c r="I26" s="111" t="s">
        <v>76</v>
      </c>
      <c r="J26" s="111" t="s">
        <v>75</v>
      </c>
      <c r="K26" s="110" t="str">
        <f>"&lt;85%                (Share: "&amp;L20*100&amp;"%)"</f>
        <v>&lt;85%                (Share: 0%)</v>
      </c>
      <c r="L26" s="109" t="str">
        <f>"85%-95%              (Share: "&amp;L21*100&amp;"%)"</f>
        <v>85%-95%              (Share: 25%)</v>
      </c>
      <c r="M26" s="108" t="str">
        <f>"95%-100% (Share: "&amp;L22*100&amp;"%)"</f>
        <v>95%-100% (Share: 50%)</v>
      </c>
      <c r="N26" s="107" t="str">
        <f>"100%-105% (Share: "&amp;L22*100&amp;"%)"</f>
        <v>100%-105% (Share: 50%)</v>
      </c>
      <c r="O26" s="106" t="str">
        <f>"&gt;105%         (Share: "&amp;L23*100&amp;"%)"</f>
        <v>&gt;105%         (Share: 25%)</v>
      </c>
      <c r="P26" s="520"/>
      <c r="Q26" s="520"/>
    </row>
    <row r="27" spans="1:17" ht="15.75" thickBot="1" x14ac:dyDescent="0.25">
      <c r="A27" s="94"/>
      <c r="B27" s="99">
        <f>AfP!E12</f>
        <v>0</v>
      </c>
      <c r="C27" s="170">
        <f>AfP!E15</f>
        <v>0</v>
      </c>
      <c r="D27" s="168">
        <f>AfP!E16</f>
        <v>0</v>
      </c>
      <c r="E27" s="105">
        <f>'PAF Calculation'!D33</f>
        <v>0</v>
      </c>
      <c r="F27" s="105">
        <f>'PC Role'!G25</f>
        <v>0</v>
      </c>
      <c r="G27" s="98">
        <f>D27+C27+E27+F27</f>
        <v>0</v>
      </c>
      <c r="H27" s="168">
        <f>C13</f>
        <v>0</v>
      </c>
      <c r="I27" s="97">
        <f>G27-H27</f>
        <v>0</v>
      </c>
      <c r="J27" s="96" t="str">
        <f>IFERROR(H27/G27,"")</f>
        <v/>
      </c>
      <c r="K27" s="103" t="str">
        <f>IF($I27&gt;0,(IF($I27&gt;$G27*0.15,$G27*0.85-$H27,0))*$L$20,"")</f>
        <v/>
      </c>
      <c r="L27" s="104" t="str">
        <f>IF($I27&gt;0,(IF($I27&lt;=$G27*0.15,$I27-M27/$L$21,$G27*0.1))*$L$20,"")</f>
        <v/>
      </c>
      <c r="M27" s="102" t="str">
        <f>IF($I27&gt;0,(IF($I27&lt;=$G27*0.05,$I27,$G27*0.05))*$L$22,"")</f>
        <v/>
      </c>
      <c r="N27" s="103" t="str">
        <f>IF($I27&lt;0,(IF($I27&gt;=$G27*-0.05,$I27,$G27*-0.05))*$L$22,"")</f>
        <v/>
      </c>
      <c r="O27" s="102" t="str">
        <f>IF($I27&lt;0,(IF($I27&lt;$G27*-0.05,$G27*1.05-$H27,0))*$L$23,"")</f>
        <v/>
      </c>
      <c r="P27" s="101">
        <f>IF($B$12="yes",IFERROR(IF($I27&gt;=0,(K27+L27+M27)*0.5,(N27+O27)*0.75),0),SUM(K27:O27))</f>
        <v>0</v>
      </c>
      <c r="Q27" s="101">
        <f>H27+P27</f>
        <v>0</v>
      </c>
    </row>
  </sheetData>
  <mergeCells count="8">
    <mergeCell ref="K25:M25"/>
    <mergeCell ref="N25:O25"/>
    <mergeCell ref="P25:P26"/>
    <mergeCell ref="Q25:Q26"/>
    <mergeCell ref="B4:B5"/>
    <mergeCell ref="C4:O4"/>
    <mergeCell ref="A15:B15"/>
    <mergeCell ref="A16:B16"/>
  </mergeCells>
  <dataValidations count="1">
    <dataValidation allowBlank="1" sqref="R5:S9 K19:L23 P25"/>
  </dataValidations>
  <pageMargins left="0.7" right="0.7" top="0.75" bottom="0.75" header="0.3" footer="0.3"/>
  <pageSetup paperSize="9"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F9"/>
  <sheetViews>
    <sheetView workbookViewId="0">
      <selection activeCell="F9" sqref="F9"/>
    </sheetView>
  </sheetViews>
  <sheetFormatPr defaultRowHeight="15" x14ac:dyDescent="0.2"/>
  <sheetData>
    <row r="9" spans="6:6" x14ac:dyDescent="0.2">
      <c r="F9" s="206" t="s">
        <v>193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R21"/>
  <sheetViews>
    <sheetView workbookViewId="0">
      <selection activeCell="D16" sqref="D16"/>
    </sheetView>
  </sheetViews>
  <sheetFormatPr defaultRowHeight="12" x14ac:dyDescent="0.2"/>
  <cols>
    <col min="1" max="1" width="14.77734375" style="3" customWidth="1"/>
    <col min="2" max="2" width="43.44140625" style="3" customWidth="1"/>
    <col min="3" max="8" width="12" style="3" customWidth="1"/>
    <col min="9" max="9" width="9.6640625" style="3" customWidth="1"/>
    <col min="10" max="10" width="7.77734375" style="3" customWidth="1"/>
    <col min="11" max="11" width="10" style="3" customWidth="1"/>
    <col min="12" max="12" width="10.109375" style="3" customWidth="1"/>
    <col min="13" max="13" width="9.77734375" style="3" customWidth="1"/>
    <col min="14" max="14" width="9.33203125" style="3" customWidth="1"/>
    <col min="15" max="15" width="9.5546875" style="3" customWidth="1"/>
    <col min="16" max="16" width="8.5546875" style="3" customWidth="1"/>
    <col min="17" max="17" width="10.88671875" style="3" customWidth="1"/>
    <col min="18" max="18" width="4.77734375" style="3" customWidth="1"/>
    <col min="19" max="16384" width="8.88671875" style="3"/>
  </cols>
  <sheetData>
    <row r="2" spans="1:18" ht="15" x14ac:dyDescent="0.25">
      <c r="A2" s="205" t="s">
        <v>190</v>
      </c>
      <c r="B2" s="120"/>
    </row>
    <row r="3" spans="1:18" ht="12.75" thickBot="1" x14ac:dyDescent="0.25"/>
    <row r="4" spans="1:18" ht="12.75" thickBot="1" x14ac:dyDescent="0.25">
      <c r="A4" s="94" t="s">
        <v>101</v>
      </c>
      <c r="B4" s="113">
        <f>AfP!E7</f>
        <v>0</v>
      </c>
    </row>
    <row r="5" spans="1:18" ht="12.75" thickBot="1" x14ac:dyDescent="0.25">
      <c r="B5" s="114"/>
    </row>
    <row r="6" spans="1:18" ht="12.75" thickBot="1" x14ac:dyDescent="0.25">
      <c r="A6" s="94" t="s">
        <v>100</v>
      </c>
      <c r="B6" s="113">
        <f>AfP!E8</f>
        <v>0</v>
      </c>
    </row>
    <row r="7" spans="1:18" ht="12.75" thickBot="1" x14ac:dyDescent="0.25">
      <c r="A7" s="94"/>
      <c r="B7" s="114"/>
      <c r="K7" s="119" t="s">
        <v>99</v>
      </c>
    </row>
    <row r="8" spans="1:18" ht="12.75" thickBot="1" x14ac:dyDescent="0.25">
      <c r="A8" s="94" t="s">
        <v>98</v>
      </c>
      <c r="B8" s="117">
        <f>AfP!E25</f>
        <v>0</v>
      </c>
      <c r="K8" s="118" t="s">
        <v>97</v>
      </c>
      <c r="L8" s="118" t="s">
        <v>96</v>
      </c>
    </row>
    <row r="9" spans="1:18" ht="12.75" thickBot="1" x14ac:dyDescent="0.25">
      <c r="A9" s="116"/>
      <c r="B9" s="114"/>
      <c r="K9" s="115" t="s">
        <v>95</v>
      </c>
      <c r="L9" s="115">
        <v>0</v>
      </c>
    </row>
    <row r="10" spans="1:18" ht="12.75" thickBot="1" x14ac:dyDescent="0.25">
      <c r="A10" s="94" t="s">
        <v>94</v>
      </c>
      <c r="B10" s="117">
        <f>AfP!E28</f>
        <v>0</v>
      </c>
      <c r="K10" s="115" t="s">
        <v>93</v>
      </c>
      <c r="L10" s="115">
        <v>0.25</v>
      </c>
    </row>
    <row r="11" spans="1:18" ht="12.75" thickBot="1" x14ac:dyDescent="0.25">
      <c r="A11" s="116"/>
      <c r="B11" s="114"/>
      <c r="K11" s="115" t="s">
        <v>92</v>
      </c>
      <c r="L11" s="115">
        <v>0.5</v>
      </c>
    </row>
    <row r="12" spans="1:18" ht="12.75" thickBot="1" x14ac:dyDescent="0.25">
      <c r="A12" s="94" t="s">
        <v>188</v>
      </c>
      <c r="B12" s="113" t="str">
        <f>AfP!E20</f>
        <v>Interim</v>
      </c>
      <c r="K12" s="115" t="s">
        <v>90</v>
      </c>
      <c r="L12" s="115">
        <v>0.25</v>
      </c>
    </row>
    <row r="13" spans="1:18" ht="12.75" thickBot="1" x14ac:dyDescent="0.25">
      <c r="B13" s="114"/>
    </row>
    <row r="14" spans="1:18" ht="16.5" customHeight="1" thickBot="1" x14ac:dyDescent="0.25">
      <c r="A14" s="94" t="s">
        <v>89</v>
      </c>
      <c r="B14" s="113">
        <f>AfP!E9</f>
        <v>0</v>
      </c>
      <c r="K14" s="514" t="s">
        <v>87</v>
      </c>
      <c r="L14" s="515"/>
      <c r="M14" s="516"/>
      <c r="N14" s="517" t="s">
        <v>86</v>
      </c>
      <c r="O14" s="518"/>
      <c r="P14" s="519" t="s">
        <v>85</v>
      </c>
      <c r="Q14" s="519" t="s">
        <v>84</v>
      </c>
      <c r="R14" s="95"/>
    </row>
    <row r="15" spans="1:18" ht="36.75" thickBot="1" x14ac:dyDescent="0.25">
      <c r="B15" s="112" t="s">
        <v>83</v>
      </c>
      <c r="C15" s="111" t="s">
        <v>82</v>
      </c>
      <c r="D15" s="111" t="s">
        <v>81</v>
      </c>
      <c r="E15" s="111" t="s">
        <v>80</v>
      </c>
      <c r="F15" s="111" t="s">
        <v>79</v>
      </c>
      <c r="G15" s="111" t="s">
        <v>78</v>
      </c>
      <c r="H15" s="111" t="s">
        <v>77</v>
      </c>
      <c r="I15" s="111" t="s">
        <v>76</v>
      </c>
      <c r="J15" s="111" t="s">
        <v>75</v>
      </c>
      <c r="K15" s="110" t="str">
        <f>"&lt;85%                (Share: "&amp;L9*100&amp;"%)"</f>
        <v>&lt;85%                (Share: 0%)</v>
      </c>
      <c r="L15" s="109" t="str">
        <f>"85%-95%              (Share: "&amp;L10*100&amp;"%)"</f>
        <v>85%-95%              (Share: 25%)</v>
      </c>
      <c r="M15" s="108" t="str">
        <f>"95%-100% (Share: "&amp;L11*100&amp;"%)"</f>
        <v>95%-100% (Share: 50%)</v>
      </c>
      <c r="N15" s="107" t="str">
        <f>"100%-105% (Share: "&amp;L11*100&amp;"%)"</f>
        <v>100%-105% (Share: 50%)</v>
      </c>
      <c r="O15" s="106" t="str">
        <f>"&gt;105%         (Share: "&amp;L12*100&amp;"%)"</f>
        <v>&gt;105%         (Share: 25%)</v>
      </c>
      <c r="P15" s="520"/>
      <c r="Q15" s="520"/>
      <c r="R15" s="95"/>
    </row>
    <row r="16" spans="1:18" ht="12.75" thickBot="1" x14ac:dyDescent="0.25">
      <c r="A16" s="94" t="s">
        <v>51</v>
      </c>
      <c r="B16" s="204">
        <f>AfP!E12</f>
        <v>0</v>
      </c>
      <c r="C16" s="98">
        <f>AfP!E15</f>
        <v>0</v>
      </c>
      <c r="D16" s="203">
        <f>IF($B$12="Interim",CEs!$I$2,CEs!$G$2)</f>
        <v>0</v>
      </c>
      <c r="E16" s="203">
        <f>'PAF Calculation'!D33</f>
        <v>0</v>
      </c>
      <c r="F16" s="203">
        <f>IF(AfP!E10="Yes",'PC Role'!G25,0)</f>
        <v>0</v>
      </c>
      <c r="G16" s="98">
        <f>D16+C16+E16+F16</f>
        <v>0</v>
      </c>
      <c r="H16" s="98">
        <f>AfP!E45</f>
        <v>0</v>
      </c>
      <c r="I16" s="97">
        <f>G16-H16</f>
        <v>0</v>
      </c>
      <c r="J16" s="96" t="str">
        <f>IFERROR(H16/G16,"")</f>
        <v/>
      </c>
      <c r="K16" s="245" t="str">
        <f>IF($I16&gt;0,(IF($I16&gt;$G16*0.15,$G16*0.85-$H16,0))*$L$9,"")</f>
        <v/>
      </c>
      <c r="L16" s="246" t="str">
        <f>IF($I16&gt;0,(IF($I16&lt;=$G16*0.15,$I16-M16/$L$11,$G16*0.1))*$L$10,"")</f>
        <v/>
      </c>
      <c r="M16" s="247" t="str">
        <f>IF($I16&gt;0,(IF($I16&lt;=$G16*0.05,$I16,$G16*0.05))*$L$11,"")</f>
        <v/>
      </c>
      <c r="N16" s="245" t="str">
        <f>IF($I16&lt;0,(IF($I16&gt;=$G16*-0.05,$I16,$G16*-0.05))*$L$11,"")</f>
        <v/>
      </c>
      <c r="O16" s="247" t="str">
        <f>IF($I16&lt;0,(IF($I16&lt;$G16*-0.05,$G16*1.05-$H16,0))*$L$12,"")</f>
        <v/>
      </c>
      <c r="P16" s="248">
        <f>IF($B$12="yes",IFERROR(IF($I16&gt;=0,(K16+L16+M16)*0.5,(N16+O16)*0.75),0),SUM(K16:O16))</f>
        <v>0</v>
      </c>
      <c r="Q16" s="248">
        <f>H16+P16</f>
        <v>0</v>
      </c>
      <c r="R16" s="95"/>
    </row>
    <row r="17" spans="1:18" ht="12.75" thickBot="1" x14ac:dyDescent="0.25">
      <c r="A17" s="100" t="s">
        <v>49</v>
      </c>
      <c r="B17" s="204">
        <f>B16</f>
        <v>0</v>
      </c>
      <c r="C17" s="98">
        <f>AfP!E15</f>
        <v>0</v>
      </c>
      <c r="D17" s="203">
        <f>IF($B$12="Interim",CEs!$I$2,CEs!$G$2)</f>
        <v>0</v>
      </c>
      <c r="E17" s="203">
        <f>'PAF Calculation'!D33</f>
        <v>0</v>
      </c>
      <c r="F17" s="203">
        <f>IF(AfP!E10="Yes",'PC Role'!G25,0)</f>
        <v>0</v>
      </c>
      <c r="G17" s="98">
        <f>D17+C17+E17+F17</f>
        <v>0</v>
      </c>
      <c r="H17" s="98">
        <f>AfP!I45</f>
        <v>0</v>
      </c>
      <c r="I17" s="97">
        <f>G17-H17</f>
        <v>0</v>
      </c>
      <c r="J17" s="96" t="str">
        <f>IFERROR(H17/G17,"")</f>
        <v/>
      </c>
      <c r="K17" s="249" t="str">
        <f>IF($I17&gt;0,(IF($I17&gt;$G17*0.15,$G17*0.85-$H17,0))*$L$9,"")</f>
        <v/>
      </c>
      <c r="L17" s="250" t="str">
        <f>IF($I17&gt;0,(IF($I17&lt;=$G17*0.15,$I17-M17/$L$11,$G17*0.1))*$L$10,"")</f>
        <v/>
      </c>
      <c r="M17" s="251" t="str">
        <f>IF($I17&gt;0,(IF($I17&lt;=$G17*0.05,$I17,$G17*0.05))*$L$11,"")</f>
        <v/>
      </c>
      <c r="N17" s="249" t="str">
        <f>IF($I17&lt;0,(IF($I17&gt;=$G17*-0.05,$I17,$G17*-0.05))*$L$11,"")</f>
        <v/>
      </c>
      <c r="O17" s="251" t="str">
        <f>IF($I17&lt;0,(IF($I17&lt;$G17*-0.05,$G17*1.05-$H17,0))*$L$12,"")</f>
        <v/>
      </c>
      <c r="P17" s="252">
        <f>IF($B$12="yes",IFERROR(IF($I17&gt;=0,(K17+L17+M17)*0.5,(N17+O17)*0.75),0),SUM(K17:O17))</f>
        <v>0</v>
      </c>
      <c r="Q17" s="252">
        <f>H17+P17</f>
        <v>0</v>
      </c>
      <c r="R17" s="95"/>
    </row>
    <row r="18" spans="1:18" x14ac:dyDescent="0.2">
      <c r="C18" s="91"/>
      <c r="D18" s="93"/>
      <c r="E18" s="93"/>
      <c r="F18" s="93"/>
      <c r="G18" s="92"/>
      <c r="H18" s="91"/>
      <c r="I18" s="91"/>
      <c r="J18" s="91"/>
      <c r="K18" s="89"/>
      <c r="L18" s="89"/>
      <c r="M18" s="89"/>
      <c r="N18" s="89"/>
      <c r="O18" s="89"/>
      <c r="P18" s="90"/>
      <c r="Q18" s="89"/>
      <c r="R18" s="89"/>
    </row>
    <row r="19" spans="1:18" x14ac:dyDescent="0.2">
      <c r="K19" s="89"/>
      <c r="L19" s="89"/>
      <c r="M19" s="89"/>
      <c r="N19" s="89"/>
      <c r="O19" s="89"/>
      <c r="P19" s="90"/>
      <c r="Q19" s="89"/>
      <c r="R19" s="89"/>
    </row>
    <row r="20" spans="1:18" x14ac:dyDescent="0.2">
      <c r="K20" s="89"/>
      <c r="L20" s="89"/>
      <c r="M20" s="89"/>
      <c r="N20" s="89"/>
      <c r="O20" s="89"/>
      <c r="P20" s="90"/>
      <c r="Q20" s="89"/>
      <c r="R20" s="89"/>
    </row>
    <row r="21" spans="1:18" x14ac:dyDescent="0.2">
      <c r="K21" s="89"/>
      <c r="L21" s="89"/>
      <c r="M21" s="89"/>
      <c r="N21" s="89"/>
      <c r="O21" s="89"/>
      <c r="P21" s="89"/>
      <c r="Q21" s="89"/>
      <c r="R21" s="89"/>
    </row>
  </sheetData>
  <mergeCells count="4">
    <mergeCell ref="K14:M14"/>
    <mergeCell ref="N14:O14"/>
    <mergeCell ref="P14:P15"/>
    <mergeCell ref="Q14:Q15"/>
  </mergeCells>
  <dataValidations count="1">
    <dataValidation allowBlank="1" sqref="K8:L12 P14"/>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I62"/>
  <sheetViews>
    <sheetView workbookViewId="0">
      <selection activeCell="E31" sqref="E31"/>
    </sheetView>
  </sheetViews>
  <sheetFormatPr defaultRowHeight="12.75" x14ac:dyDescent="0.2"/>
  <cols>
    <col min="1" max="1" width="1.6640625" style="15" customWidth="1"/>
    <col min="2" max="2" width="16.109375" style="15" customWidth="1"/>
    <col min="3" max="3" width="31.21875" style="15" customWidth="1"/>
    <col min="4" max="4" width="6.88671875" style="15" customWidth="1"/>
    <col min="5" max="8" width="8.88671875" style="15"/>
    <col min="9" max="9" width="14.21875" style="15" customWidth="1"/>
    <col min="10" max="16384" width="8.88671875" style="15"/>
  </cols>
  <sheetData>
    <row r="1" spans="2:9" x14ac:dyDescent="0.2">
      <c r="B1" s="42"/>
      <c r="C1" s="41"/>
      <c r="D1" s="41"/>
      <c r="E1" s="41"/>
      <c r="F1" s="41"/>
      <c r="G1" s="41"/>
      <c r="H1" s="41"/>
      <c r="I1" s="40"/>
    </row>
    <row r="2" spans="2:9" x14ac:dyDescent="0.2">
      <c r="B2" s="21"/>
      <c r="C2" s="20"/>
      <c r="D2" s="20"/>
      <c r="E2" s="20"/>
      <c r="F2" s="20"/>
      <c r="G2" s="39"/>
      <c r="H2" s="20"/>
      <c r="I2" s="38" t="s">
        <v>170</v>
      </c>
    </row>
    <row r="3" spans="2:9" x14ac:dyDescent="0.2">
      <c r="B3" s="21"/>
      <c r="C3" s="20"/>
      <c r="D3" s="20"/>
      <c r="E3" s="20"/>
      <c r="F3" s="20"/>
      <c r="G3" s="37"/>
      <c r="H3" s="20"/>
      <c r="I3" s="36" t="s">
        <v>36</v>
      </c>
    </row>
    <row r="4" spans="2:9" x14ac:dyDescent="0.2">
      <c r="B4" s="21"/>
      <c r="C4" s="20"/>
      <c r="D4" s="20"/>
      <c r="E4" s="20"/>
      <c r="F4" s="20"/>
      <c r="G4" s="37"/>
      <c r="H4" s="20"/>
      <c r="I4" s="36" t="s">
        <v>214</v>
      </c>
    </row>
    <row r="5" spans="2:9" x14ac:dyDescent="0.2">
      <c r="B5" s="21"/>
      <c r="C5" s="20"/>
      <c r="D5" s="20"/>
      <c r="E5" s="20"/>
      <c r="F5" s="20"/>
      <c r="G5" s="37"/>
      <c r="H5" s="20"/>
      <c r="I5" s="36" t="s">
        <v>215</v>
      </c>
    </row>
    <row r="6" spans="2:9" x14ac:dyDescent="0.2">
      <c r="B6" s="21"/>
      <c r="C6" s="20"/>
      <c r="D6" s="20"/>
      <c r="E6" s="29" t="s">
        <v>2</v>
      </c>
      <c r="F6" s="20"/>
      <c r="G6" s="37"/>
      <c r="H6" s="20"/>
      <c r="I6" s="36" t="s">
        <v>216</v>
      </c>
    </row>
    <row r="7" spans="2:9" x14ac:dyDescent="0.2">
      <c r="B7" s="21"/>
      <c r="C7" s="20"/>
      <c r="D7" s="20"/>
      <c r="E7" s="20"/>
      <c r="F7" s="20"/>
      <c r="G7" s="37"/>
      <c r="H7" s="20"/>
      <c r="I7" s="36" t="s">
        <v>217</v>
      </c>
    </row>
    <row r="8" spans="2:9" x14ac:dyDescent="0.2">
      <c r="B8" s="28" t="s">
        <v>213</v>
      </c>
      <c r="C8" s="20"/>
      <c r="D8" s="20"/>
      <c r="E8" s="20"/>
      <c r="F8" s="20"/>
      <c r="G8" s="37"/>
      <c r="H8" s="20"/>
      <c r="I8" s="36" t="s">
        <v>218</v>
      </c>
    </row>
    <row r="9" spans="2:9" x14ac:dyDescent="0.2">
      <c r="B9" s="21"/>
      <c r="C9" s="20"/>
      <c r="D9" s="20"/>
      <c r="E9" s="20"/>
      <c r="F9" s="20"/>
      <c r="G9" s="37"/>
      <c r="H9" s="20"/>
      <c r="I9" s="36"/>
    </row>
    <row r="10" spans="2:9" x14ac:dyDescent="0.2">
      <c r="B10" s="35" t="s">
        <v>35</v>
      </c>
      <c r="C10" s="30"/>
      <c r="D10" s="30"/>
      <c r="E10" s="20"/>
      <c r="F10" s="20"/>
      <c r="G10" s="20"/>
      <c r="H10" s="20"/>
      <c r="I10" s="19"/>
    </row>
    <row r="11" spans="2:9" x14ac:dyDescent="0.2">
      <c r="B11" s="35"/>
      <c r="C11" s="30"/>
      <c r="D11" s="30"/>
      <c r="E11" s="20"/>
      <c r="F11" s="20"/>
      <c r="G11" s="20"/>
      <c r="H11" s="20"/>
      <c r="I11" s="19"/>
    </row>
    <row r="12" spans="2:9" x14ac:dyDescent="0.2">
      <c r="B12" s="33" t="s">
        <v>34</v>
      </c>
      <c r="C12" s="30">
        <f>AfP!E7</f>
        <v>0</v>
      </c>
      <c r="D12" s="30"/>
      <c r="E12" s="20"/>
      <c r="F12" s="20"/>
      <c r="G12" s="20"/>
      <c r="H12" s="20"/>
      <c r="I12" s="19"/>
    </row>
    <row r="13" spans="2:9" x14ac:dyDescent="0.2">
      <c r="B13" s="34" t="s">
        <v>33</v>
      </c>
      <c r="C13" s="30">
        <f>AfP!E8</f>
        <v>0</v>
      </c>
      <c r="D13" s="30"/>
      <c r="E13" s="20"/>
      <c r="F13" s="20"/>
      <c r="G13" s="20"/>
      <c r="H13" s="20"/>
      <c r="I13" s="19"/>
    </row>
    <row r="14" spans="2:9" x14ac:dyDescent="0.2">
      <c r="B14" s="33" t="s">
        <v>32</v>
      </c>
      <c r="C14" s="30">
        <f>AfP!E14</f>
        <v>0</v>
      </c>
      <c r="D14" s="30"/>
      <c r="E14" s="20"/>
      <c r="F14" s="20"/>
      <c r="G14" s="20"/>
      <c r="H14" s="20"/>
      <c r="I14" s="19"/>
    </row>
    <row r="15" spans="2:9" x14ac:dyDescent="0.2">
      <c r="B15" s="32"/>
      <c r="C15" s="20"/>
      <c r="D15" s="20"/>
      <c r="E15" s="20"/>
      <c r="F15" s="20"/>
      <c r="G15" s="20"/>
      <c r="H15" s="20"/>
      <c r="I15" s="19"/>
    </row>
    <row r="16" spans="2:9" x14ac:dyDescent="0.2">
      <c r="B16" s="28" t="s">
        <v>31</v>
      </c>
      <c r="C16" s="31">
        <f>AfP!E13</f>
        <v>0</v>
      </c>
      <c r="D16" s="20"/>
      <c r="E16" s="20"/>
      <c r="F16" s="20"/>
      <c r="G16" s="20"/>
      <c r="H16" s="20"/>
      <c r="I16" s="19"/>
    </row>
    <row r="17" spans="2:9" x14ac:dyDescent="0.2">
      <c r="B17" s="28" t="s">
        <v>30</v>
      </c>
      <c r="C17" s="31">
        <f>AfP!E12</f>
        <v>0</v>
      </c>
      <c r="D17" s="20"/>
      <c r="E17" s="20"/>
      <c r="F17" s="20"/>
      <c r="G17" s="20"/>
      <c r="H17" s="20"/>
      <c r="I17" s="19"/>
    </row>
    <row r="18" spans="2:9" x14ac:dyDescent="0.2">
      <c r="B18" s="21"/>
      <c r="C18" s="30"/>
      <c r="D18" s="20"/>
      <c r="E18" s="20"/>
      <c r="F18" s="20"/>
      <c r="G18" s="20"/>
      <c r="H18" s="20"/>
      <c r="I18" s="19"/>
    </row>
    <row r="19" spans="2:9" x14ac:dyDescent="0.2">
      <c r="B19" s="21"/>
      <c r="C19" s="30"/>
      <c r="D19" s="20"/>
      <c r="E19" s="20"/>
      <c r="F19" s="20"/>
      <c r="G19" s="20"/>
      <c r="H19" s="20"/>
      <c r="I19" s="19"/>
    </row>
    <row r="20" spans="2:9" x14ac:dyDescent="0.2">
      <c r="B20" s="21"/>
      <c r="C20" s="30"/>
      <c r="D20" s="20"/>
      <c r="E20" s="20"/>
      <c r="F20" s="20"/>
      <c r="G20" s="20"/>
      <c r="H20" s="20"/>
      <c r="I20" s="19"/>
    </row>
    <row r="21" spans="2:9" x14ac:dyDescent="0.2">
      <c r="B21" s="21"/>
      <c r="C21" s="30"/>
      <c r="D21" s="20"/>
      <c r="E21" s="20"/>
      <c r="F21" s="20"/>
      <c r="G21" s="20"/>
      <c r="H21" s="20"/>
      <c r="I21" s="19"/>
    </row>
    <row r="22" spans="2:9" x14ac:dyDescent="0.2">
      <c r="B22" s="21"/>
      <c r="C22" s="30"/>
      <c r="D22" s="20"/>
      <c r="E22" s="20"/>
      <c r="F22" s="20"/>
      <c r="G22" s="20"/>
      <c r="H22" s="20"/>
      <c r="I22" s="19"/>
    </row>
    <row r="23" spans="2:9" x14ac:dyDescent="0.2">
      <c r="B23" s="21"/>
      <c r="C23" s="20"/>
      <c r="D23" s="20"/>
      <c r="E23" s="20"/>
      <c r="F23" s="20"/>
      <c r="G23" s="20"/>
      <c r="H23" s="20"/>
      <c r="I23" s="19"/>
    </row>
    <row r="24" spans="2:9" x14ac:dyDescent="0.2">
      <c r="B24" s="28" t="s">
        <v>29</v>
      </c>
      <c r="C24" s="29" t="s">
        <v>28</v>
      </c>
      <c r="D24" s="20"/>
      <c r="E24" s="20"/>
      <c r="F24" s="20"/>
      <c r="G24" s="20"/>
      <c r="H24" s="20"/>
      <c r="I24" s="19"/>
    </row>
    <row r="25" spans="2:9" x14ac:dyDescent="0.2">
      <c r="B25" s="21"/>
      <c r="C25" s="20"/>
      <c r="D25" s="20"/>
      <c r="E25" s="20"/>
      <c r="F25" s="20"/>
      <c r="G25" s="20"/>
      <c r="H25" s="20"/>
      <c r="I25" s="19"/>
    </row>
    <row r="26" spans="2:9" x14ac:dyDescent="0.2">
      <c r="B26" s="28" t="s">
        <v>27</v>
      </c>
      <c r="C26" s="22"/>
      <c r="D26" s="22"/>
      <c r="E26" s="22"/>
      <c r="F26" s="22"/>
      <c r="G26" s="22"/>
      <c r="H26" s="20"/>
      <c r="I26" s="19"/>
    </row>
    <row r="27" spans="2:9" x14ac:dyDescent="0.2">
      <c r="B27" s="21"/>
      <c r="C27" s="20"/>
      <c r="D27" s="20"/>
      <c r="E27" s="22"/>
      <c r="F27" s="22"/>
      <c r="G27" s="22"/>
      <c r="H27" s="20"/>
      <c r="I27" s="19"/>
    </row>
    <row r="28" spans="2:9" x14ac:dyDescent="0.2">
      <c r="B28" s="26"/>
      <c r="C28" s="25" t="s">
        <v>26</v>
      </c>
      <c r="E28" s="527">
        <f>AfP!E15</f>
        <v>0</v>
      </c>
      <c r="F28" s="527"/>
      <c r="G28" s="527"/>
      <c r="H28" s="20"/>
      <c r="I28" s="19"/>
    </row>
    <row r="29" spans="2:9" x14ac:dyDescent="0.2">
      <c r="B29" s="26"/>
      <c r="C29" s="25"/>
      <c r="E29" s="27"/>
      <c r="F29" s="27"/>
      <c r="G29" s="27"/>
      <c r="H29" s="20"/>
      <c r="I29" s="19"/>
    </row>
    <row r="30" spans="2:9" x14ac:dyDescent="0.2">
      <c r="B30" s="26"/>
      <c r="C30" s="25" t="s">
        <v>25</v>
      </c>
      <c r="E30" s="527">
        <f>CEs!G2</f>
        <v>0</v>
      </c>
      <c r="F30" s="527"/>
      <c r="G30" s="527"/>
      <c r="H30" s="20"/>
      <c r="I30" s="19"/>
    </row>
    <row r="31" spans="2:9" x14ac:dyDescent="0.2">
      <c r="B31" s="26"/>
      <c r="C31" s="25"/>
      <c r="E31" s="254"/>
      <c r="F31" s="254"/>
      <c r="G31" s="254"/>
      <c r="H31" s="20"/>
      <c r="I31" s="19"/>
    </row>
    <row r="32" spans="2:9" x14ac:dyDescent="0.2">
      <c r="B32" s="26"/>
      <c r="C32" s="25" t="s">
        <v>165</v>
      </c>
      <c r="E32" s="527">
        <f>'PAF Calculation'!D33</f>
        <v>0</v>
      </c>
      <c r="F32" s="527"/>
      <c r="G32" s="527"/>
      <c r="H32" s="20"/>
      <c r="I32" s="19"/>
    </row>
    <row r="33" spans="2:9" x14ac:dyDescent="0.2">
      <c r="B33" s="26"/>
      <c r="C33" s="25"/>
      <c r="E33" s="254"/>
      <c r="F33" s="254"/>
      <c r="G33" s="254"/>
      <c r="H33" s="20"/>
      <c r="I33" s="19"/>
    </row>
    <row r="34" spans="2:9" x14ac:dyDescent="0.2">
      <c r="B34" s="26"/>
      <c r="C34" s="25" t="s">
        <v>164</v>
      </c>
      <c r="E34" s="527">
        <f>'PC Role'!G25</f>
        <v>0</v>
      </c>
      <c r="F34" s="527"/>
      <c r="G34" s="527"/>
      <c r="H34" s="20"/>
      <c r="I34" s="23"/>
    </row>
    <row r="35" spans="2:9" x14ac:dyDescent="0.2">
      <c r="B35" s="26"/>
      <c r="C35" s="25"/>
      <c r="E35" s="254"/>
      <c r="F35" s="254"/>
      <c r="G35" s="254"/>
      <c r="H35" s="20"/>
      <c r="I35" s="23"/>
    </row>
    <row r="36" spans="2:9" ht="13.5" thickBot="1" x14ac:dyDescent="0.25">
      <c r="B36" s="26"/>
      <c r="C36" s="25" t="s">
        <v>24</v>
      </c>
      <c r="E36" s="528">
        <f>SUM(E28:G34)</f>
        <v>0</v>
      </c>
      <c r="F36" s="528"/>
      <c r="G36" s="528"/>
      <c r="H36" s="20"/>
      <c r="I36" s="19"/>
    </row>
    <row r="37" spans="2:9" ht="13.5" thickTop="1" x14ac:dyDescent="0.2">
      <c r="B37" s="26"/>
      <c r="C37" s="25"/>
      <c r="E37" s="27"/>
      <c r="F37" s="27"/>
      <c r="G37" s="27"/>
      <c r="H37" s="20"/>
      <c r="I37" s="23"/>
    </row>
    <row r="38" spans="2:9" ht="13.5" thickBot="1" x14ac:dyDescent="0.25">
      <c r="B38" s="26"/>
      <c r="C38" s="25" t="s">
        <v>23</v>
      </c>
      <c r="E38" s="528">
        <f>AfP!I45</f>
        <v>0</v>
      </c>
      <c r="F38" s="528"/>
      <c r="G38" s="528"/>
      <c r="H38" s="20"/>
      <c r="I38" s="19"/>
    </row>
    <row r="39" spans="2:9" ht="13.5" thickTop="1" x14ac:dyDescent="0.2">
      <c r="B39" s="26"/>
      <c r="C39" s="25"/>
      <c r="E39" s="27"/>
      <c r="F39" s="27"/>
      <c r="G39" s="27"/>
      <c r="H39" s="20"/>
      <c r="I39" s="23"/>
    </row>
    <row r="40" spans="2:9" x14ac:dyDescent="0.2">
      <c r="B40" s="26"/>
      <c r="C40" s="25" t="s">
        <v>22</v>
      </c>
      <c r="E40" s="527">
        <f>AfP!I47</f>
        <v>0</v>
      </c>
      <c r="F40" s="527"/>
      <c r="G40" s="527"/>
      <c r="H40" s="20"/>
      <c r="I40" s="19"/>
    </row>
    <row r="41" spans="2:9" x14ac:dyDescent="0.2">
      <c r="B41" s="21"/>
      <c r="C41" s="25"/>
      <c r="E41" s="27"/>
      <c r="F41" s="27"/>
      <c r="G41" s="27"/>
      <c r="H41" s="20"/>
      <c r="I41" s="19"/>
    </row>
    <row r="42" spans="2:9" ht="13.5" thickBot="1" x14ac:dyDescent="0.25">
      <c r="B42" s="21"/>
      <c r="C42" s="25" t="s">
        <v>21</v>
      </c>
      <c r="E42" s="528">
        <f>SUM(E38:G40)</f>
        <v>0</v>
      </c>
      <c r="F42" s="528"/>
      <c r="G42" s="528"/>
      <c r="H42" s="20"/>
      <c r="I42" s="19"/>
    </row>
    <row r="43" spans="2:9" ht="13.5" thickTop="1" x14ac:dyDescent="0.2">
      <c r="B43" s="21"/>
      <c r="C43" s="25"/>
      <c r="E43" s="27"/>
      <c r="F43" s="27"/>
      <c r="G43" s="27"/>
      <c r="H43" s="20"/>
      <c r="I43" s="19"/>
    </row>
    <row r="44" spans="2:9" x14ac:dyDescent="0.2">
      <c r="B44" s="26"/>
      <c r="C44" s="25" t="s">
        <v>20</v>
      </c>
      <c r="E44" s="527">
        <f>AfP!K51</f>
        <v>0</v>
      </c>
      <c r="F44" s="527"/>
      <c r="G44" s="527"/>
      <c r="H44" s="20"/>
      <c r="I44" s="19"/>
    </row>
    <row r="45" spans="2:9" x14ac:dyDescent="0.2">
      <c r="B45" s="21"/>
      <c r="C45" s="25"/>
      <c r="E45" s="27"/>
      <c r="F45" s="27"/>
      <c r="G45" s="27"/>
      <c r="H45" s="20"/>
      <c r="I45" s="19"/>
    </row>
    <row r="46" spans="2:9" ht="13.5" thickBot="1" x14ac:dyDescent="0.25">
      <c r="B46" s="26"/>
      <c r="C46" s="25" t="s">
        <v>19</v>
      </c>
      <c r="E46" s="528">
        <f>E42-E44</f>
        <v>0</v>
      </c>
      <c r="F46" s="528"/>
      <c r="G46" s="528"/>
      <c r="H46" s="20"/>
      <c r="I46" s="19"/>
    </row>
    <row r="47" spans="2:9" ht="13.5" thickTop="1" x14ac:dyDescent="0.2">
      <c r="B47" s="21"/>
      <c r="C47" s="20"/>
      <c r="D47" s="20"/>
      <c r="E47" s="20"/>
      <c r="F47" s="20"/>
      <c r="G47" s="20"/>
      <c r="H47" s="20"/>
      <c r="I47" s="19"/>
    </row>
    <row r="48" spans="2:9" x14ac:dyDescent="0.2">
      <c r="B48" s="21"/>
      <c r="C48" s="20"/>
      <c r="D48" s="20"/>
      <c r="E48" s="20"/>
      <c r="F48" s="20"/>
      <c r="G48" s="20"/>
      <c r="H48" s="20"/>
      <c r="I48" s="19"/>
    </row>
    <row r="49" spans="2:9" ht="25.5" customHeight="1" x14ac:dyDescent="0.2">
      <c r="B49" s="532" t="str">
        <f>"We, "&amp;C17&amp;" ("&amp;C16&amp;"), accept the total amount of "&amp;E42&amp;" excluding Value Added Tax, as the final account for scheme PIN "&amp;C13&amp;"."</f>
        <v>We, 0 (0), accept the total amount of 0 excluding Value Added Tax, as the final account for scheme PIN 0.</v>
      </c>
      <c r="C49" s="533"/>
      <c r="D49" s="533"/>
      <c r="E49" s="533"/>
      <c r="F49" s="533"/>
      <c r="G49" s="533"/>
      <c r="H49" s="533"/>
      <c r="I49" s="534"/>
    </row>
    <row r="50" spans="2:9" ht="40.5" customHeight="1" x14ac:dyDescent="0.2">
      <c r="B50" s="529" t="s">
        <v>155</v>
      </c>
      <c r="C50" s="530"/>
      <c r="D50" s="530"/>
      <c r="E50" s="530"/>
      <c r="F50" s="530"/>
      <c r="G50" s="530"/>
      <c r="H50" s="530"/>
      <c r="I50" s="531"/>
    </row>
    <row r="51" spans="2:9" x14ac:dyDescent="0.2">
      <c r="B51" s="21" t="s">
        <v>18</v>
      </c>
      <c r="C51" s="24">
        <f>C17</f>
        <v>0</v>
      </c>
      <c r="D51" s="24"/>
      <c r="E51" s="22"/>
      <c r="F51" s="20" t="s">
        <v>17</v>
      </c>
      <c r="G51" s="22"/>
      <c r="H51" s="22"/>
      <c r="I51" s="23"/>
    </row>
    <row r="52" spans="2:9" x14ac:dyDescent="0.2">
      <c r="B52" s="21"/>
      <c r="C52" s="24"/>
      <c r="D52" s="24"/>
      <c r="E52" s="22"/>
      <c r="F52" s="20"/>
      <c r="G52" s="22"/>
      <c r="H52" s="22"/>
      <c r="I52" s="23"/>
    </row>
    <row r="53" spans="2:9" x14ac:dyDescent="0.2">
      <c r="B53" s="21"/>
      <c r="C53" s="273"/>
      <c r="D53" s="273"/>
      <c r="E53" s="274"/>
      <c r="F53" s="273"/>
      <c r="G53" s="274"/>
      <c r="H53" s="274"/>
      <c r="I53" s="275"/>
    </row>
    <row r="54" spans="2:9" x14ac:dyDescent="0.2">
      <c r="B54" s="21" t="s">
        <v>16</v>
      </c>
      <c r="C54" s="273"/>
      <c r="D54" s="273"/>
      <c r="E54" s="274"/>
      <c r="F54" s="273" t="s">
        <v>16</v>
      </c>
      <c r="G54" s="273"/>
      <c r="H54" s="273"/>
      <c r="I54" s="276"/>
    </row>
    <row r="55" spans="2:9" x14ac:dyDescent="0.2">
      <c r="B55" s="21"/>
      <c r="C55" s="277"/>
      <c r="D55" s="273"/>
      <c r="E55" s="274"/>
      <c r="F55" s="273"/>
      <c r="G55" s="277"/>
      <c r="H55" s="277"/>
      <c r="I55" s="278"/>
    </row>
    <row r="56" spans="2:9" x14ac:dyDescent="0.2">
      <c r="B56" s="21" t="s">
        <v>15</v>
      </c>
      <c r="C56" s="273"/>
      <c r="D56" s="273"/>
      <c r="E56" s="274"/>
      <c r="F56" s="273" t="s">
        <v>15</v>
      </c>
      <c r="G56" s="273"/>
      <c r="H56" s="273"/>
      <c r="I56" s="276"/>
    </row>
    <row r="57" spans="2:9" x14ac:dyDescent="0.2">
      <c r="B57" s="21"/>
      <c r="C57" s="277"/>
      <c r="D57" s="273"/>
      <c r="E57" s="274"/>
      <c r="F57" s="273"/>
      <c r="G57" s="277"/>
      <c r="H57" s="277"/>
      <c r="I57" s="278"/>
    </row>
    <row r="58" spans="2:9" x14ac:dyDescent="0.2">
      <c r="B58" s="21" t="s">
        <v>14</v>
      </c>
      <c r="C58" s="273"/>
      <c r="D58" s="273"/>
      <c r="E58" s="274"/>
      <c r="F58" s="273" t="s">
        <v>14</v>
      </c>
      <c r="G58" s="273"/>
      <c r="H58" s="273"/>
      <c r="I58" s="276"/>
    </row>
    <row r="59" spans="2:9" x14ac:dyDescent="0.2">
      <c r="B59" s="21"/>
      <c r="C59" s="277"/>
      <c r="D59" s="273"/>
      <c r="E59" s="273"/>
      <c r="F59" s="273"/>
      <c r="G59" s="277"/>
      <c r="H59" s="277"/>
      <c r="I59" s="278"/>
    </row>
    <row r="60" spans="2:9" x14ac:dyDescent="0.2">
      <c r="B60" s="21" t="s">
        <v>13</v>
      </c>
      <c r="C60" s="279"/>
      <c r="D60" s="273"/>
      <c r="E60" s="274"/>
      <c r="F60" s="273" t="s">
        <v>13</v>
      </c>
      <c r="G60" s="279"/>
      <c r="H60" s="273"/>
      <c r="I60" s="276"/>
    </row>
    <row r="61" spans="2:9" x14ac:dyDescent="0.2">
      <c r="B61" s="21"/>
      <c r="C61" s="277"/>
      <c r="D61" s="273"/>
      <c r="E61" s="273"/>
      <c r="F61" s="273"/>
      <c r="G61" s="277"/>
      <c r="H61" s="277"/>
      <c r="I61" s="278"/>
    </row>
    <row r="62" spans="2:9" ht="13.5" thickBot="1" x14ac:dyDescent="0.25">
      <c r="B62" s="18"/>
      <c r="C62" s="17"/>
      <c r="D62" s="17"/>
      <c r="E62" s="17"/>
      <c r="F62" s="17"/>
      <c r="G62" s="17"/>
      <c r="H62" s="17"/>
      <c r="I62" s="16"/>
    </row>
  </sheetData>
  <mergeCells count="12">
    <mergeCell ref="B50:I50"/>
    <mergeCell ref="B49:I49"/>
    <mergeCell ref="E46:G46"/>
    <mergeCell ref="E44:G44"/>
    <mergeCell ref="E42:G42"/>
    <mergeCell ref="E28:G28"/>
    <mergeCell ref="E30:G30"/>
    <mergeCell ref="E36:G36"/>
    <mergeCell ref="E38:G38"/>
    <mergeCell ref="E40:G40"/>
    <mergeCell ref="E32:G32"/>
    <mergeCell ref="E34:G34"/>
  </mergeCells>
  <pageMargins left="0.25" right="0.25" top="0.75" bottom="0.75" header="0.3" footer="0.3"/>
  <pageSetup paperSize="9" scale="7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28"/>
  <sheetViews>
    <sheetView workbookViewId="0">
      <selection activeCell="O20" sqref="O20"/>
    </sheetView>
  </sheetViews>
  <sheetFormatPr defaultRowHeight="15" x14ac:dyDescent="0.25"/>
  <cols>
    <col min="1" max="1" width="2" style="1" customWidth="1"/>
    <col min="2" max="2" width="12.109375" style="1" customWidth="1"/>
    <col min="3" max="3" width="2" style="1" customWidth="1"/>
    <col min="4" max="4" width="12.109375" style="1" customWidth="1"/>
    <col min="5" max="5" width="2" style="1" customWidth="1"/>
    <col min="6" max="6" width="12.109375" style="1" customWidth="1"/>
    <col min="7" max="7" width="2.33203125" style="1" customWidth="1"/>
    <col min="8" max="8" width="11.5546875" style="1" customWidth="1"/>
    <col min="9" max="9" width="2.33203125" style="1" customWidth="1"/>
    <col min="10" max="10" width="11.5546875" style="1" customWidth="1"/>
    <col min="11" max="11" width="2.33203125" style="1" customWidth="1"/>
    <col min="12" max="12" width="11.5546875" style="1" customWidth="1"/>
    <col min="13" max="13" width="2.33203125" style="1" customWidth="1"/>
    <col min="14" max="14" width="11.5546875" style="143" customWidth="1"/>
    <col min="15" max="16384" width="8.88671875" style="1"/>
  </cols>
  <sheetData>
    <row r="1" spans="1:14" ht="18.75" x14ac:dyDescent="0.3">
      <c r="A1" s="208" t="s">
        <v>200</v>
      </c>
      <c r="B1" s="154"/>
      <c r="D1" s="154"/>
      <c r="E1" s="154"/>
      <c r="F1" s="154"/>
      <c r="G1" s="154"/>
      <c r="H1" s="154"/>
      <c r="I1" s="154"/>
      <c r="J1" s="154"/>
      <c r="K1" s="154"/>
      <c r="L1" s="154"/>
      <c r="N1" s="153"/>
    </row>
    <row r="2" spans="1:14" x14ac:dyDescent="0.25">
      <c r="B2" s="154"/>
      <c r="D2" s="154"/>
      <c r="E2" s="154"/>
      <c r="F2" s="154"/>
      <c r="G2" s="154"/>
      <c r="H2" s="154"/>
      <c r="I2" s="154"/>
      <c r="J2" s="154"/>
      <c r="K2" s="154"/>
      <c r="L2" s="154"/>
      <c r="N2" s="153"/>
    </row>
    <row r="3" spans="1:14" ht="39" x14ac:dyDescent="0.25">
      <c r="B3" s="151" t="s">
        <v>199</v>
      </c>
      <c r="D3" s="151" t="s">
        <v>198</v>
      </c>
      <c r="F3" s="151" t="s">
        <v>194</v>
      </c>
      <c r="G3" s="150"/>
      <c r="H3" s="152" t="s">
        <v>195</v>
      </c>
      <c r="I3" s="150"/>
      <c r="J3" s="152" t="s">
        <v>196</v>
      </c>
      <c r="K3" s="150"/>
      <c r="L3" s="151" t="s">
        <v>197</v>
      </c>
      <c r="N3" s="151" t="s">
        <v>154</v>
      </c>
    </row>
    <row r="4" spans="1:14" x14ac:dyDescent="0.25">
      <c r="B4" s="149">
        <v>43831</v>
      </c>
      <c r="D4" s="207">
        <v>43861</v>
      </c>
      <c r="F4" s="148">
        <v>43866</v>
      </c>
      <c r="H4" s="147">
        <f>F4+1</f>
        <v>43867</v>
      </c>
      <c r="I4" s="43"/>
      <c r="J4" s="147">
        <v>43874</v>
      </c>
      <c r="K4" s="43"/>
      <c r="L4" s="147">
        <v>43881</v>
      </c>
      <c r="N4" s="146">
        <f>EDATE(L4,1)</f>
        <v>43910</v>
      </c>
    </row>
    <row r="5" spans="1:14" x14ac:dyDescent="0.25">
      <c r="B5" s="149">
        <v>43862</v>
      </c>
      <c r="D5" s="148">
        <v>43890</v>
      </c>
      <c r="F5" s="148">
        <v>43895</v>
      </c>
      <c r="H5" s="147">
        <f t="shared" ref="H5:H21" si="0">F5+1</f>
        <v>43896</v>
      </c>
      <c r="I5" s="43"/>
      <c r="J5" s="147">
        <v>43903</v>
      </c>
      <c r="K5" s="43"/>
      <c r="L5" s="147">
        <v>43910</v>
      </c>
      <c r="N5" s="146">
        <f t="shared" ref="N5:N21" si="1">EDATE(L5,1)</f>
        <v>43941</v>
      </c>
    </row>
    <row r="6" spans="1:14" x14ac:dyDescent="0.25">
      <c r="B6" s="149">
        <v>43891</v>
      </c>
      <c r="D6" s="207">
        <v>43921</v>
      </c>
      <c r="F6" s="148">
        <v>43926</v>
      </c>
      <c r="H6" s="147">
        <f t="shared" si="0"/>
        <v>43927</v>
      </c>
      <c r="I6" s="43"/>
      <c r="J6" s="147">
        <v>43934</v>
      </c>
      <c r="K6" s="43"/>
      <c r="L6" s="147">
        <v>43941</v>
      </c>
      <c r="N6" s="146">
        <f t="shared" si="1"/>
        <v>43971</v>
      </c>
    </row>
    <row r="7" spans="1:14" x14ac:dyDescent="0.25">
      <c r="B7" s="149">
        <v>43922</v>
      </c>
      <c r="D7" s="148">
        <v>43951</v>
      </c>
      <c r="F7" s="148">
        <v>43956</v>
      </c>
      <c r="H7" s="147">
        <f t="shared" si="0"/>
        <v>43957</v>
      </c>
      <c r="J7" s="147">
        <v>43964</v>
      </c>
      <c r="L7" s="147">
        <v>43971</v>
      </c>
      <c r="N7" s="146">
        <f t="shared" si="1"/>
        <v>44002</v>
      </c>
    </row>
    <row r="8" spans="1:14" x14ac:dyDescent="0.25">
      <c r="B8" s="149">
        <v>43952</v>
      </c>
      <c r="D8" s="207">
        <v>43982</v>
      </c>
      <c r="F8" s="148">
        <v>43987</v>
      </c>
      <c r="H8" s="147">
        <f t="shared" si="0"/>
        <v>43988</v>
      </c>
      <c r="J8" s="147">
        <v>43995</v>
      </c>
      <c r="L8" s="147">
        <v>44002</v>
      </c>
      <c r="N8" s="146">
        <f t="shared" si="1"/>
        <v>44032</v>
      </c>
    </row>
    <row r="9" spans="1:14" x14ac:dyDescent="0.25">
      <c r="B9" s="149">
        <v>43983</v>
      </c>
      <c r="D9" s="148">
        <v>44012</v>
      </c>
      <c r="F9" s="148">
        <v>44017</v>
      </c>
      <c r="H9" s="147">
        <f t="shared" si="0"/>
        <v>44018</v>
      </c>
      <c r="J9" s="147">
        <v>44025</v>
      </c>
      <c r="L9" s="147">
        <v>44032</v>
      </c>
      <c r="N9" s="146">
        <f t="shared" si="1"/>
        <v>44063</v>
      </c>
    </row>
    <row r="10" spans="1:14" x14ac:dyDescent="0.25">
      <c r="B10" s="149">
        <v>44013</v>
      </c>
      <c r="D10" s="207">
        <v>44043</v>
      </c>
      <c r="F10" s="148">
        <v>44048</v>
      </c>
      <c r="H10" s="147">
        <f t="shared" si="0"/>
        <v>44049</v>
      </c>
      <c r="J10" s="147">
        <v>44056</v>
      </c>
      <c r="L10" s="147">
        <v>44063</v>
      </c>
      <c r="N10" s="146">
        <f t="shared" si="1"/>
        <v>44094</v>
      </c>
    </row>
    <row r="11" spans="1:14" x14ac:dyDescent="0.25">
      <c r="B11" s="149">
        <v>44044</v>
      </c>
      <c r="D11" s="148">
        <v>44074</v>
      </c>
      <c r="F11" s="148">
        <v>44079</v>
      </c>
      <c r="H11" s="147">
        <f t="shared" si="0"/>
        <v>44080</v>
      </c>
      <c r="J11" s="147">
        <v>44087</v>
      </c>
      <c r="L11" s="147">
        <v>44094</v>
      </c>
      <c r="N11" s="146">
        <f t="shared" si="1"/>
        <v>44124</v>
      </c>
    </row>
    <row r="12" spans="1:14" x14ac:dyDescent="0.25">
      <c r="B12" s="149">
        <v>44075</v>
      </c>
      <c r="D12" s="207">
        <v>44104</v>
      </c>
      <c r="F12" s="148">
        <v>44109</v>
      </c>
      <c r="H12" s="147">
        <f t="shared" si="0"/>
        <v>44110</v>
      </c>
      <c r="J12" s="147">
        <v>44117</v>
      </c>
      <c r="L12" s="147">
        <v>44124</v>
      </c>
      <c r="N12" s="146">
        <f t="shared" si="1"/>
        <v>44155</v>
      </c>
    </row>
    <row r="13" spans="1:14" x14ac:dyDescent="0.25">
      <c r="B13" s="149">
        <v>44105</v>
      </c>
      <c r="D13" s="148">
        <v>44135</v>
      </c>
      <c r="F13" s="148">
        <v>44140</v>
      </c>
      <c r="H13" s="147">
        <f t="shared" si="0"/>
        <v>44141</v>
      </c>
      <c r="J13" s="147">
        <v>44148</v>
      </c>
      <c r="L13" s="147">
        <v>44155</v>
      </c>
      <c r="N13" s="146">
        <f t="shared" si="1"/>
        <v>44185</v>
      </c>
    </row>
    <row r="14" spans="1:14" x14ac:dyDescent="0.25">
      <c r="B14" s="149">
        <v>44136</v>
      </c>
      <c r="D14" s="207">
        <v>44165</v>
      </c>
      <c r="F14" s="148">
        <v>44170</v>
      </c>
      <c r="H14" s="147">
        <f t="shared" si="0"/>
        <v>44171</v>
      </c>
      <c r="J14" s="147">
        <v>44178</v>
      </c>
      <c r="L14" s="147">
        <v>44185</v>
      </c>
      <c r="N14" s="146">
        <f t="shared" si="1"/>
        <v>44216</v>
      </c>
    </row>
    <row r="15" spans="1:14" x14ac:dyDescent="0.25">
      <c r="B15" s="149">
        <v>44166</v>
      </c>
      <c r="D15" s="148">
        <v>44196</v>
      </c>
      <c r="F15" s="148">
        <v>44201</v>
      </c>
      <c r="H15" s="147">
        <f t="shared" si="0"/>
        <v>44202</v>
      </c>
      <c r="J15" s="147">
        <v>44209</v>
      </c>
      <c r="L15" s="147">
        <v>44216</v>
      </c>
      <c r="N15" s="146">
        <f t="shared" si="1"/>
        <v>44247</v>
      </c>
    </row>
    <row r="16" spans="1:14" x14ac:dyDescent="0.25">
      <c r="B16" s="149">
        <v>44197</v>
      </c>
      <c r="D16" s="207">
        <v>44227</v>
      </c>
      <c r="F16" s="148">
        <v>44232</v>
      </c>
      <c r="H16" s="147">
        <f t="shared" si="0"/>
        <v>44233</v>
      </c>
      <c r="J16" s="147">
        <v>44240</v>
      </c>
      <c r="L16" s="147">
        <v>44247</v>
      </c>
      <c r="N16" s="146">
        <f t="shared" si="1"/>
        <v>44275</v>
      </c>
    </row>
    <row r="17" spans="2:14" x14ac:dyDescent="0.25">
      <c r="B17" s="149">
        <v>44228</v>
      </c>
      <c r="D17" s="148">
        <v>44255</v>
      </c>
      <c r="F17" s="148">
        <v>44260</v>
      </c>
      <c r="H17" s="147">
        <f t="shared" si="0"/>
        <v>44261</v>
      </c>
      <c r="J17" s="147">
        <v>44268</v>
      </c>
      <c r="L17" s="147">
        <v>44275</v>
      </c>
      <c r="N17" s="146">
        <f t="shared" si="1"/>
        <v>44306</v>
      </c>
    </row>
    <row r="18" spans="2:14" x14ac:dyDescent="0.25">
      <c r="B18" s="149">
        <v>44256</v>
      </c>
      <c r="D18" s="207">
        <v>44286</v>
      </c>
      <c r="F18" s="148">
        <v>44291</v>
      </c>
      <c r="H18" s="147">
        <f t="shared" si="0"/>
        <v>44292</v>
      </c>
      <c r="J18" s="147">
        <v>44299</v>
      </c>
      <c r="L18" s="147">
        <v>44306</v>
      </c>
      <c r="N18" s="146">
        <f t="shared" si="1"/>
        <v>44336</v>
      </c>
    </row>
    <row r="19" spans="2:14" x14ac:dyDescent="0.25">
      <c r="B19" s="149">
        <v>44287</v>
      </c>
      <c r="D19" s="148">
        <v>44316</v>
      </c>
      <c r="F19" s="148">
        <v>44321</v>
      </c>
      <c r="H19" s="147">
        <f t="shared" si="0"/>
        <v>44322</v>
      </c>
      <c r="J19" s="147">
        <v>44329</v>
      </c>
      <c r="L19" s="147">
        <v>44336</v>
      </c>
      <c r="N19" s="146">
        <f t="shared" si="1"/>
        <v>44367</v>
      </c>
    </row>
    <row r="20" spans="2:14" x14ac:dyDescent="0.25">
      <c r="B20" s="149">
        <v>44317</v>
      </c>
      <c r="D20" s="207">
        <v>44347</v>
      </c>
      <c r="F20" s="148">
        <v>44352</v>
      </c>
      <c r="H20" s="147">
        <f t="shared" si="0"/>
        <v>44353</v>
      </c>
      <c r="J20" s="147">
        <v>44360</v>
      </c>
      <c r="L20" s="147">
        <v>44367</v>
      </c>
      <c r="N20" s="146">
        <f t="shared" si="1"/>
        <v>44397</v>
      </c>
    </row>
    <row r="21" spans="2:14" x14ac:dyDescent="0.25">
      <c r="B21" s="149">
        <v>44348</v>
      </c>
      <c r="D21" s="148">
        <v>44377</v>
      </c>
      <c r="F21" s="148">
        <v>44382</v>
      </c>
      <c r="H21" s="147">
        <f t="shared" si="0"/>
        <v>44383</v>
      </c>
      <c r="J21" s="147">
        <v>44390</v>
      </c>
      <c r="L21" s="147">
        <v>44397</v>
      </c>
      <c r="N21" s="146">
        <f t="shared" si="1"/>
        <v>44428</v>
      </c>
    </row>
    <row r="23" spans="2:14" s="144" customFormat="1" x14ac:dyDescent="0.2">
      <c r="B23" s="145"/>
      <c r="D23" s="145"/>
    </row>
    <row r="24" spans="2:14" s="144" customFormat="1" x14ac:dyDescent="0.2">
      <c r="B24" s="145"/>
      <c r="D24" s="145"/>
    </row>
    <row r="25" spans="2:14" s="144" customFormat="1" x14ac:dyDescent="0.2">
      <c r="B25" s="145"/>
      <c r="D25" s="145"/>
    </row>
    <row r="26" spans="2:14" s="144" customFormat="1" x14ac:dyDescent="0.2">
      <c r="B26" s="145"/>
      <c r="D26" s="145"/>
    </row>
    <row r="27" spans="2:14" s="144" customFormat="1" x14ac:dyDescent="0.2">
      <c r="B27" s="145"/>
      <c r="D27" s="145"/>
    </row>
    <row r="28" spans="2:14" s="144" customFormat="1" x14ac:dyDescent="0.2">
      <c r="B28" s="145"/>
      <c r="D28" s="145"/>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X49"/>
  <sheetViews>
    <sheetView workbookViewId="0">
      <pane ySplit="4" topLeftCell="A5" activePane="bottomLeft" state="frozen"/>
      <selection pane="bottomLeft" activeCell="G49" sqref="G5:G49"/>
    </sheetView>
  </sheetViews>
  <sheetFormatPr defaultRowHeight="15" x14ac:dyDescent="0.2"/>
  <cols>
    <col min="1" max="1" width="44.109375" style="256" customWidth="1"/>
    <col min="2" max="2" width="10.77734375" style="256" customWidth="1"/>
    <col min="3" max="3" width="11.21875" style="256" customWidth="1"/>
    <col min="4" max="4" width="11.33203125" style="256" customWidth="1"/>
    <col min="5" max="6" width="11.21875" style="256" customWidth="1"/>
    <col min="7" max="7" width="4.109375" style="257" customWidth="1"/>
    <col min="8" max="9" width="7.21875" style="258" customWidth="1"/>
    <col min="10" max="10" width="7.88671875" style="258" customWidth="1"/>
    <col min="11" max="11" width="7.21875" style="258" customWidth="1"/>
    <col min="12" max="14" width="7.21875" style="258" bestFit="1" customWidth="1"/>
    <col min="15" max="15" width="6.109375" style="258" customWidth="1"/>
    <col min="16" max="16" width="8.88671875" style="258"/>
    <col min="17" max="17" width="8.5546875" style="258" customWidth="1"/>
    <col min="18" max="20" width="8.88671875" style="258"/>
    <col min="21" max="21" width="8.6640625" style="258" bestFit="1" customWidth="1"/>
    <col min="22" max="22" width="4.33203125" style="258" customWidth="1"/>
    <col min="23" max="23" width="8.88671875" style="258"/>
    <col min="24" max="24" width="8.6640625" style="258" bestFit="1" customWidth="1"/>
    <col min="25" max="16384" width="8.88671875" style="258"/>
  </cols>
  <sheetData>
    <row r="1" spans="1:24" ht="16.5" thickBot="1" x14ac:dyDescent="0.3">
      <c r="A1" s="255" t="s">
        <v>222</v>
      </c>
      <c r="B1" s="255"/>
      <c r="C1" s="255"/>
      <c r="D1" s="255"/>
    </row>
    <row r="2" spans="1:24" ht="36.75" thickBot="1" x14ac:dyDescent="0.25">
      <c r="A2" s="259"/>
      <c r="B2" s="259"/>
      <c r="C2" s="462" t="s">
        <v>326</v>
      </c>
      <c r="D2" s="259"/>
      <c r="E2" s="259"/>
      <c r="F2" s="462" t="s">
        <v>4481</v>
      </c>
      <c r="H2" s="541" t="s">
        <v>221</v>
      </c>
      <c r="I2" s="542"/>
      <c r="J2" s="542"/>
      <c r="K2" s="542"/>
      <c r="L2" s="542"/>
      <c r="M2" s="542"/>
      <c r="N2" s="543"/>
      <c r="P2" s="538" t="s">
        <v>225</v>
      </c>
      <c r="Q2" s="539"/>
      <c r="R2" s="539"/>
      <c r="S2" s="539"/>
      <c r="T2" s="539"/>
      <c r="U2" s="540"/>
    </row>
    <row r="3" spans="1:24" s="263" customFormat="1" ht="15.75" thickBot="1" x14ac:dyDescent="0.25">
      <c r="A3" s="260"/>
      <c r="B3" s="260"/>
      <c r="C3" s="260"/>
      <c r="D3" s="260"/>
      <c r="E3" s="260"/>
      <c r="F3" s="260"/>
      <c r="G3" s="257"/>
      <c r="H3" s="535" t="s">
        <v>8</v>
      </c>
      <c r="I3" s="536"/>
      <c r="J3" s="537" t="s">
        <v>7</v>
      </c>
      <c r="K3" s="536"/>
      <c r="L3" s="261"/>
      <c r="M3" s="261"/>
      <c r="N3" s="262"/>
      <c r="P3" s="242"/>
      <c r="Q3" s="241"/>
      <c r="R3" s="241"/>
      <c r="S3" s="241"/>
      <c r="T3" s="241"/>
      <c r="U3" s="243"/>
      <c r="W3" s="544" t="s">
        <v>76</v>
      </c>
      <c r="X3" s="545"/>
    </row>
    <row r="4" spans="1:24" s="263" customFormat="1" ht="24" x14ac:dyDescent="0.2">
      <c r="A4" s="548" t="s">
        <v>219</v>
      </c>
      <c r="B4" s="549" t="s">
        <v>65</v>
      </c>
      <c r="C4" s="440" t="s">
        <v>323</v>
      </c>
      <c r="D4" s="441" t="s">
        <v>324</v>
      </c>
      <c r="E4" s="442" t="s">
        <v>220</v>
      </c>
      <c r="F4" s="442" t="s">
        <v>4480</v>
      </c>
      <c r="G4" s="257"/>
      <c r="H4" s="264" t="s">
        <v>12</v>
      </c>
      <c r="I4" s="265" t="s">
        <v>11</v>
      </c>
      <c r="J4" s="266" t="s">
        <v>10</v>
      </c>
      <c r="K4" s="265" t="s">
        <v>9</v>
      </c>
      <c r="L4" s="267" t="s">
        <v>6</v>
      </c>
      <c r="M4" s="267" t="s">
        <v>5</v>
      </c>
      <c r="N4" s="268" t="s">
        <v>4</v>
      </c>
      <c r="P4" s="242" t="s">
        <v>8</v>
      </c>
      <c r="Q4" s="241" t="s">
        <v>7</v>
      </c>
      <c r="R4" s="241" t="s">
        <v>6</v>
      </c>
      <c r="S4" s="241" t="s">
        <v>5</v>
      </c>
      <c r="T4" s="241" t="s">
        <v>4</v>
      </c>
      <c r="U4" s="243" t="s">
        <v>3</v>
      </c>
      <c r="W4" s="242" t="s">
        <v>223</v>
      </c>
      <c r="X4" s="243" t="s">
        <v>224</v>
      </c>
    </row>
    <row r="5" spans="1:24" x14ac:dyDescent="0.2">
      <c r="A5" s="550" t="s">
        <v>278</v>
      </c>
      <c r="B5" s="547" t="s">
        <v>4482</v>
      </c>
      <c r="C5" s="458"/>
      <c r="D5" s="459">
        <f>INDEX(CEs!$L$2:$BD$2,0,MATCH(ABS!A5,CEs!$L$3:$BD$3,0))</f>
        <v>0</v>
      </c>
      <c r="E5" s="443">
        <f>D5+C5</f>
        <v>0</v>
      </c>
      <c r="F5" s="546"/>
      <c r="G5" s="257" t="str">
        <f>LEFT(A5,4)</f>
        <v>0100</v>
      </c>
      <c r="H5" s="269">
        <f>SUMIF('People Staff'!A:A,ABS!A5,'People Staff'!S:S)</f>
        <v>0</v>
      </c>
      <c r="I5" s="270">
        <f>SUMIF('People Labour'!A:A,ABS!A5,'People Labour'!S:S)</f>
        <v>0</v>
      </c>
      <c r="J5" s="270">
        <f>SUMIF('Equipment Plant'!A:A,A5,'Equipment Plant'!T:T)</f>
        <v>0</v>
      </c>
      <c r="K5" s="270">
        <f>SUMIF('Equipment Other'!A:A,A5,'Equipment Other'!T:T)</f>
        <v>0</v>
      </c>
      <c r="L5" s="270">
        <f>SUMIF(Materials!A:A,A5,Materials!T:T)</f>
        <v>0</v>
      </c>
      <c r="M5" s="270">
        <f>SUMIF(Charges!A:A,A5,Charges!T:T)</f>
        <v>0</v>
      </c>
      <c r="N5" s="271">
        <f>SUMIF('Other and SubCon'!A:A,A5,'Other and SubCon'!T:T)</f>
        <v>0</v>
      </c>
      <c r="P5" s="269">
        <f t="shared" ref="P5:P36" si="0">SUM(H5:I5)</f>
        <v>0</v>
      </c>
      <c r="Q5" s="270">
        <f t="shared" ref="Q5:Q36" si="1">SUM(J5:K5)</f>
        <v>0</v>
      </c>
      <c r="R5" s="270">
        <f t="shared" ref="R5:R36" si="2">L5</f>
        <v>0</v>
      </c>
      <c r="S5" s="270">
        <f t="shared" ref="S5:S36" si="3">M5</f>
        <v>0</v>
      </c>
      <c r="T5" s="270">
        <f t="shared" ref="T5:T36" si="4">N5</f>
        <v>0</v>
      </c>
      <c r="U5" s="271">
        <f t="shared" ref="U5:U36" si="5">SUM(P5:T5)</f>
        <v>0</v>
      </c>
      <c r="W5" s="269">
        <f>E5-U5</f>
        <v>0</v>
      </c>
      <c r="X5" s="272" t="str">
        <f>IFERROR(W5/E5,"")</f>
        <v/>
      </c>
    </row>
    <row r="6" spans="1:24" x14ac:dyDescent="0.2">
      <c r="A6" s="550" t="s">
        <v>279</v>
      </c>
      <c r="B6" s="547" t="s">
        <v>4482</v>
      </c>
      <c r="C6" s="458"/>
      <c r="D6" s="459">
        <f>INDEX(CEs!$L$2:$BD$2,0,MATCH(ABS!A6,CEs!$L$3:$BD$3,0))</f>
        <v>0</v>
      </c>
      <c r="E6" s="443">
        <f t="shared" ref="E6:E49" si="6">D6+C6</f>
        <v>0</v>
      </c>
      <c r="F6" s="546"/>
      <c r="G6" s="257" t="str">
        <f t="shared" ref="G6:G49" si="7">LEFT(A6,4)</f>
        <v>0100</v>
      </c>
      <c r="H6" s="269">
        <f>SUMIF('People Staff'!A:A,ABS!A6,'People Staff'!S:S)</f>
        <v>0</v>
      </c>
      <c r="I6" s="270">
        <f>SUMIF('People Labour'!A:A,ABS!A6,'People Labour'!S:S)</f>
        <v>0</v>
      </c>
      <c r="J6" s="270">
        <f>SUMIF('Equipment Plant'!A:A,A6,'Equipment Plant'!T:T)</f>
        <v>0</v>
      </c>
      <c r="K6" s="270">
        <f>SUMIF('Equipment Other'!A:A,A6,'Equipment Other'!T:T)</f>
        <v>0</v>
      </c>
      <c r="L6" s="270">
        <f>SUMIF(Materials!A:A,A6,Materials!T:T)</f>
        <v>0</v>
      </c>
      <c r="M6" s="270">
        <f>SUMIF(Charges!A:A,A6,Charges!T:T)</f>
        <v>0</v>
      </c>
      <c r="N6" s="271">
        <f>SUMIF('Other and SubCon'!A:A,A6,'Other and SubCon'!T:T)</f>
        <v>0</v>
      </c>
      <c r="P6" s="269">
        <f t="shared" si="0"/>
        <v>0</v>
      </c>
      <c r="Q6" s="270">
        <f t="shared" si="1"/>
        <v>0</v>
      </c>
      <c r="R6" s="270">
        <f t="shared" si="2"/>
        <v>0</v>
      </c>
      <c r="S6" s="270">
        <f t="shared" si="3"/>
        <v>0</v>
      </c>
      <c r="T6" s="270">
        <f t="shared" si="4"/>
        <v>0</v>
      </c>
      <c r="U6" s="271">
        <f t="shared" si="5"/>
        <v>0</v>
      </c>
      <c r="W6" s="269">
        <f t="shared" ref="W6:W49" si="8">E6-U6</f>
        <v>0</v>
      </c>
      <c r="X6" s="272" t="str">
        <f t="shared" ref="X6:X49" si="9">IFERROR(W6/E6,"")</f>
        <v/>
      </c>
    </row>
    <row r="7" spans="1:24" x14ac:dyDescent="0.2">
      <c r="A7" s="550" t="s">
        <v>280</v>
      </c>
      <c r="B7" s="547" t="s">
        <v>4483</v>
      </c>
      <c r="C7" s="458"/>
      <c r="D7" s="459">
        <f>INDEX(CEs!$L$2:$BD$2,0,MATCH(ABS!A7,CEs!$L$3:$BD$3,0))</f>
        <v>0</v>
      </c>
      <c r="E7" s="443">
        <f t="shared" si="6"/>
        <v>0</v>
      </c>
      <c r="F7" s="546"/>
      <c r="G7" s="257" t="str">
        <f t="shared" si="7"/>
        <v>0200</v>
      </c>
      <c r="H7" s="269">
        <f>SUMIF('People Staff'!A:A,ABS!A7,'People Staff'!S:S)</f>
        <v>0</v>
      </c>
      <c r="I7" s="270">
        <f>SUMIF('People Labour'!A:A,ABS!A7,'People Labour'!S:S)</f>
        <v>0</v>
      </c>
      <c r="J7" s="270">
        <f>SUMIF('Equipment Plant'!A:A,A7,'Equipment Plant'!T:T)</f>
        <v>0</v>
      </c>
      <c r="K7" s="270">
        <f>SUMIF('Equipment Other'!A:A,A7,'Equipment Other'!T:T)</f>
        <v>0</v>
      </c>
      <c r="L7" s="270">
        <f>SUMIF(Materials!A:A,A7,Materials!T:T)</f>
        <v>0</v>
      </c>
      <c r="M7" s="270">
        <f>SUMIF(Charges!A:A,A7,Charges!T:T)</f>
        <v>0</v>
      </c>
      <c r="N7" s="271">
        <f>SUMIF('Other and SubCon'!A:A,A7,'Other and SubCon'!T:T)</f>
        <v>0</v>
      </c>
      <c r="P7" s="269">
        <f t="shared" si="0"/>
        <v>0</v>
      </c>
      <c r="Q7" s="270">
        <f t="shared" si="1"/>
        <v>0</v>
      </c>
      <c r="R7" s="270">
        <f t="shared" si="2"/>
        <v>0</v>
      </c>
      <c r="S7" s="270">
        <f t="shared" si="3"/>
        <v>0</v>
      </c>
      <c r="T7" s="270">
        <f t="shared" si="4"/>
        <v>0</v>
      </c>
      <c r="U7" s="271">
        <f t="shared" si="5"/>
        <v>0</v>
      </c>
      <c r="W7" s="269">
        <f t="shared" si="8"/>
        <v>0</v>
      </c>
      <c r="X7" s="272" t="str">
        <f t="shared" si="9"/>
        <v/>
      </c>
    </row>
    <row r="8" spans="1:24" x14ac:dyDescent="0.2">
      <c r="A8" s="550" t="s">
        <v>281</v>
      </c>
      <c r="B8" s="547" t="s">
        <v>4484</v>
      </c>
      <c r="C8" s="458"/>
      <c r="D8" s="459">
        <f>INDEX(CEs!$L$2:$BD$2,0,MATCH(ABS!A8,CEs!$L$3:$BD$3,0))</f>
        <v>0</v>
      </c>
      <c r="E8" s="443">
        <f t="shared" si="6"/>
        <v>0</v>
      </c>
      <c r="F8" s="546"/>
      <c r="G8" s="257" t="str">
        <f t="shared" si="7"/>
        <v>0300</v>
      </c>
      <c r="H8" s="269">
        <f>SUMIF('People Staff'!A:A,ABS!A8,'People Staff'!S:S)</f>
        <v>0</v>
      </c>
      <c r="I8" s="270">
        <f>SUMIF('People Labour'!A:A,ABS!A8,'People Labour'!S:S)</f>
        <v>0</v>
      </c>
      <c r="J8" s="270">
        <f>SUMIF('Equipment Plant'!A:A,A8,'Equipment Plant'!T:T)</f>
        <v>0</v>
      </c>
      <c r="K8" s="270">
        <f>SUMIF('Equipment Other'!A:A,A8,'Equipment Other'!T:T)</f>
        <v>0</v>
      </c>
      <c r="L8" s="270">
        <f>SUMIF(Materials!A:A,A8,Materials!T:T)</f>
        <v>0</v>
      </c>
      <c r="M8" s="270">
        <f>SUMIF(Charges!A:A,A8,Charges!T:T)</f>
        <v>0</v>
      </c>
      <c r="N8" s="271">
        <f>SUMIF('Other and SubCon'!A:A,A8,'Other and SubCon'!T:T)</f>
        <v>0</v>
      </c>
      <c r="P8" s="269">
        <f t="shared" si="0"/>
        <v>0</v>
      </c>
      <c r="Q8" s="270">
        <f t="shared" si="1"/>
        <v>0</v>
      </c>
      <c r="R8" s="270">
        <f t="shared" si="2"/>
        <v>0</v>
      </c>
      <c r="S8" s="270">
        <f t="shared" si="3"/>
        <v>0</v>
      </c>
      <c r="T8" s="270">
        <f t="shared" si="4"/>
        <v>0</v>
      </c>
      <c r="U8" s="271">
        <f t="shared" si="5"/>
        <v>0</v>
      </c>
      <c r="W8" s="269">
        <f t="shared" si="8"/>
        <v>0</v>
      </c>
      <c r="X8" s="272" t="str">
        <f t="shared" si="9"/>
        <v/>
      </c>
    </row>
    <row r="9" spans="1:24" x14ac:dyDescent="0.2">
      <c r="A9" s="550" t="s">
        <v>282</v>
      </c>
      <c r="B9" s="547" t="s">
        <v>4484</v>
      </c>
      <c r="C9" s="458"/>
      <c r="D9" s="459">
        <f>INDEX(CEs!$L$2:$BD$2,0,MATCH(ABS!A9,CEs!$L$3:$BD$3,0))</f>
        <v>0</v>
      </c>
      <c r="E9" s="443">
        <f t="shared" si="6"/>
        <v>0</v>
      </c>
      <c r="F9" s="546"/>
      <c r="G9" s="257" t="str">
        <f t="shared" si="7"/>
        <v>0400</v>
      </c>
      <c r="H9" s="269">
        <f>SUMIF('People Staff'!A:A,ABS!A9,'People Staff'!S:S)</f>
        <v>0</v>
      </c>
      <c r="I9" s="270">
        <f>SUMIF('People Labour'!A:A,ABS!A9,'People Labour'!S:S)</f>
        <v>0</v>
      </c>
      <c r="J9" s="270">
        <f>SUMIF('Equipment Plant'!A:A,A9,'Equipment Plant'!T:T)</f>
        <v>0</v>
      </c>
      <c r="K9" s="270">
        <f>SUMIF('Equipment Other'!A:A,A9,'Equipment Other'!T:T)</f>
        <v>0</v>
      </c>
      <c r="L9" s="270">
        <f>SUMIF(Materials!A:A,A9,Materials!T:T)</f>
        <v>0</v>
      </c>
      <c r="M9" s="270">
        <f>SUMIF(Charges!A:A,A9,Charges!T:T)</f>
        <v>0</v>
      </c>
      <c r="N9" s="271">
        <f>SUMIF('Other and SubCon'!A:A,A9,'Other and SubCon'!T:T)</f>
        <v>0</v>
      </c>
      <c r="P9" s="269">
        <f t="shared" si="0"/>
        <v>0</v>
      </c>
      <c r="Q9" s="270">
        <f t="shared" si="1"/>
        <v>0</v>
      </c>
      <c r="R9" s="270">
        <f t="shared" si="2"/>
        <v>0</v>
      </c>
      <c r="S9" s="270">
        <f t="shared" si="3"/>
        <v>0</v>
      </c>
      <c r="T9" s="270">
        <f t="shared" si="4"/>
        <v>0</v>
      </c>
      <c r="U9" s="271">
        <f t="shared" si="5"/>
        <v>0</v>
      </c>
      <c r="W9" s="269">
        <f t="shared" si="8"/>
        <v>0</v>
      </c>
      <c r="X9" s="272" t="str">
        <f t="shared" si="9"/>
        <v/>
      </c>
    </row>
    <row r="10" spans="1:24" x14ac:dyDescent="0.2">
      <c r="A10" s="550" t="s">
        <v>283</v>
      </c>
      <c r="B10" s="547" t="s">
        <v>4484</v>
      </c>
      <c r="C10" s="458"/>
      <c r="D10" s="459">
        <f>INDEX(CEs!$L$2:$BD$2,0,MATCH(ABS!A10,CEs!$L$3:$BD$3,0))</f>
        <v>0</v>
      </c>
      <c r="E10" s="443">
        <f t="shared" si="6"/>
        <v>0</v>
      </c>
      <c r="F10" s="546"/>
      <c r="G10" s="257" t="str">
        <f t="shared" si="7"/>
        <v>0400</v>
      </c>
      <c r="H10" s="269">
        <f>SUMIF('People Staff'!A:A,ABS!A10,'People Staff'!S:S)</f>
        <v>0</v>
      </c>
      <c r="I10" s="270">
        <f>SUMIF('People Labour'!A:A,ABS!A10,'People Labour'!S:S)</f>
        <v>0</v>
      </c>
      <c r="J10" s="270">
        <f>SUMIF('Equipment Plant'!A:A,A10,'Equipment Plant'!T:T)</f>
        <v>0</v>
      </c>
      <c r="K10" s="270">
        <f>SUMIF('Equipment Other'!A:A,A10,'Equipment Other'!T:T)</f>
        <v>0</v>
      </c>
      <c r="L10" s="270">
        <f>SUMIF(Materials!A:A,A10,Materials!T:T)</f>
        <v>0</v>
      </c>
      <c r="M10" s="270">
        <f>SUMIF(Charges!A:A,A10,Charges!T:T)</f>
        <v>0</v>
      </c>
      <c r="N10" s="271">
        <f>SUMIF('Other and SubCon'!A:A,A10,'Other and SubCon'!T:T)</f>
        <v>0</v>
      </c>
      <c r="P10" s="269">
        <f t="shared" si="0"/>
        <v>0</v>
      </c>
      <c r="Q10" s="270">
        <f t="shared" si="1"/>
        <v>0</v>
      </c>
      <c r="R10" s="270">
        <f t="shared" si="2"/>
        <v>0</v>
      </c>
      <c r="S10" s="270">
        <f t="shared" si="3"/>
        <v>0</v>
      </c>
      <c r="T10" s="270">
        <f t="shared" si="4"/>
        <v>0</v>
      </c>
      <c r="U10" s="271">
        <f t="shared" si="5"/>
        <v>0</v>
      </c>
      <c r="W10" s="269">
        <f t="shared" si="8"/>
        <v>0</v>
      </c>
      <c r="X10" s="272" t="str">
        <f t="shared" si="9"/>
        <v/>
      </c>
    </row>
    <row r="11" spans="1:24" x14ac:dyDescent="0.2">
      <c r="A11" s="550" t="s">
        <v>284</v>
      </c>
      <c r="B11" s="547" t="s">
        <v>4484</v>
      </c>
      <c r="C11" s="458"/>
      <c r="D11" s="459">
        <f>INDEX(CEs!$L$2:$BD$2,0,MATCH(ABS!A11,CEs!$L$3:$BD$3,0))</f>
        <v>0</v>
      </c>
      <c r="E11" s="443">
        <f t="shared" si="6"/>
        <v>0</v>
      </c>
      <c r="F11" s="546"/>
      <c r="G11" s="257" t="str">
        <f t="shared" si="7"/>
        <v>0400</v>
      </c>
      <c r="H11" s="269">
        <f>SUMIF('People Staff'!A:A,ABS!A11,'People Staff'!S:S)</f>
        <v>0</v>
      </c>
      <c r="I11" s="270">
        <f>SUMIF('People Labour'!A:A,ABS!A11,'People Labour'!S:S)</f>
        <v>0</v>
      </c>
      <c r="J11" s="270">
        <f>SUMIF('Equipment Plant'!A:A,A11,'Equipment Plant'!T:T)</f>
        <v>0</v>
      </c>
      <c r="K11" s="270">
        <f>SUMIF('Equipment Other'!A:A,A11,'Equipment Other'!T:T)</f>
        <v>0</v>
      </c>
      <c r="L11" s="270">
        <f>SUMIF(Materials!A:A,A11,Materials!T:T)</f>
        <v>0</v>
      </c>
      <c r="M11" s="270">
        <f>SUMIF(Charges!A:A,A11,Charges!T:T)</f>
        <v>0</v>
      </c>
      <c r="N11" s="271">
        <f>SUMIF('Other and SubCon'!A:A,A11,'Other and SubCon'!T:T)</f>
        <v>0</v>
      </c>
      <c r="P11" s="269">
        <f t="shared" si="0"/>
        <v>0</v>
      </c>
      <c r="Q11" s="270">
        <f t="shared" si="1"/>
        <v>0</v>
      </c>
      <c r="R11" s="270">
        <f t="shared" si="2"/>
        <v>0</v>
      </c>
      <c r="S11" s="270">
        <f t="shared" si="3"/>
        <v>0</v>
      </c>
      <c r="T11" s="270">
        <f t="shared" si="4"/>
        <v>0</v>
      </c>
      <c r="U11" s="271">
        <f t="shared" si="5"/>
        <v>0</v>
      </c>
      <c r="W11" s="269">
        <f t="shared" si="8"/>
        <v>0</v>
      </c>
      <c r="X11" s="272" t="str">
        <f t="shared" si="9"/>
        <v/>
      </c>
    </row>
    <row r="12" spans="1:24" x14ac:dyDescent="0.2">
      <c r="A12" s="550" t="s">
        <v>285</v>
      </c>
      <c r="B12" s="547" t="s">
        <v>4484</v>
      </c>
      <c r="C12" s="458"/>
      <c r="D12" s="459">
        <f>INDEX(CEs!$L$2:$BD$2,0,MATCH(ABS!A12,CEs!$L$3:$BD$3,0))</f>
        <v>0</v>
      </c>
      <c r="E12" s="443">
        <f t="shared" si="6"/>
        <v>0</v>
      </c>
      <c r="F12" s="546"/>
      <c r="G12" s="257" t="str">
        <f t="shared" si="7"/>
        <v>0500</v>
      </c>
      <c r="H12" s="269">
        <f>SUMIF('People Staff'!A:A,ABS!A12,'People Staff'!S:S)</f>
        <v>0</v>
      </c>
      <c r="I12" s="270">
        <f>SUMIF('People Labour'!A:A,ABS!A12,'People Labour'!S:S)</f>
        <v>0</v>
      </c>
      <c r="J12" s="270">
        <f>SUMIF('Equipment Plant'!A:A,A12,'Equipment Plant'!T:T)</f>
        <v>0</v>
      </c>
      <c r="K12" s="270">
        <f>SUMIF('Equipment Other'!A:A,A12,'Equipment Other'!T:T)</f>
        <v>0</v>
      </c>
      <c r="L12" s="270">
        <f>SUMIF(Materials!A:A,A12,Materials!T:T)</f>
        <v>0</v>
      </c>
      <c r="M12" s="270">
        <f>SUMIF(Charges!A:A,A12,Charges!T:T)</f>
        <v>0</v>
      </c>
      <c r="N12" s="271">
        <f>SUMIF('Other and SubCon'!A:A,A12,'Other and SubCon'!T:T)</f>
        <v>0</v>
      </c>
      <c r="P12" s="269">
        <f t="shared" si="0"/>
        <v>0</v>
      </c>
      <c r="Q12" s="270">
        <f t="shared" si="1"/>
        <v>0</v>
      </c>
      <c r="R12" s="270">
        <f t="shared" si="2"/>
        <v>0</v>
      </c>
      <c r="S12" s="270">
        <f t="shared" si="3"/>
        <v>0</v>
      </c>
      <c r="T12" s="270">
        <f t="shared" si="4"/>
        <v>0</v>
      </c>
      <c r="U12" s="271">
        <f t="shared" si="5"/>
        <v>0</v>
      </c>
      <c r="W12" s="269">
        <f t="shared" si="8"/>
        <v>0</v>
      </c>
      <c r="X12" s="272" t="str">
        <f t="shared" si="9"/>
        <v/>
      </c>
    </row>
    <row r="13" spans="1:24" x14ac:dyDescent="0.2">
      <c r="A13" s="550" t="s">
        <v>286</v>
      </c>
      <c r="B13" s="547" t="s">
        <v>4485</v>
      </c>
      <c r="C13" s="458"/>
      <c r="D13" s="459">
        <f>INDEX(CEs!$L$2:$BD$2,0,MATCH(ABS!A13,CEs!$L$3:$BD$3,0))</f>
        <v>0</v>
      </c>
      <c r="E13" s="443">
        <f t="shared" si="6"/>
        <v>0</v>
      </c>
      <c r="F13" s="546"/>
      <c r="G13" s="257" t="str">
        <f t="shared" si="7"/>
        <v>0500</v>
      </c>
      <c r="H13" s="269">
        <f>SUMIF('People Staff'!A:A,ABS!A13,'People Staff'!S:S)</f>
        <v>0</v>
      </c>
      <c r="I13" s="270">
        <f>SUMIF('People Labour'!A:A,ABS!A13,'People Labour'!S:S)</f>
        <v>0</v>
      </c>
      <c r="J13" s="270">
        <f>SUMIF('Equipment Plant'!A:A,A13,'Equipment Plant'!T:T)</f>
        <v>0</v>
      </c>
      <c r="K13" s="270">
        <f>SUMIF('Equipment Other'!A:A,A13,'Equipment Other'!T:T)</f>
        <v>0</v>
      </c>
      <c r="L13" s="270">
        <f>SUMIF(Materials!A:A,A13,Materials!T:T)</f>
        <v>0</v>
      </c>
      <c r="M13" s="270">
        <f>SUMIF(Charges!A:A,A13,Charges!T:T)</f>
        <v>0</v>
      </c>
      <c r="N13" s="271">
        <f>SUMIF('Other and SubCon'!A:A,A13,'Other and SubCon'!T:T)</f>
        <v>0</v>
      </c>
      <c r="P13" s="269">
        <f t="shared" si="0"/>
        <v>0</v>
      </c>
      <c r="Q13" s="270">
        <f t="shared" si="1"/>
        <v>0</v>
      </c>
      <c r="R13" s="270">
        <f t="shared" si="2"/>
        <v>0</v>
      </c>
      <c r="S13" s="270">
        <f t="shared" si="3"/>
        <v>0</v>
      </c>
      <c r="T13" s="270">
        <f t="shared" si="4"/>
        <v>0</v>
      </c>
      <c r="U13" s="271">
        <f t="shared" si="5"/>
        <v>0</v>
      </c>
      <c r="W13" s="269">
        <f t="shared" si="8"/>
        <v>0</v>
      </c>
      <c r="X13" s="272" t="str">
        <f t="shared" si="9"/>
        <v/>
      </c>
    </row>
    <row r="14" spans="1:24" x14ac:dyDescent="0.2">
      <c r="A14" s="550" t="s">
        <v>287</v>
      </c>
      <c r="B14" s="547" t="s">
        <v>4485</v>
      </c>
      <c r="C14" s="458"/>
      <c r="D14" s="459">
        <f>INDEX(CEs!$L$2:$BD$2,0,MATCH(ABS!A14,CEs!$L$3:$BD$3,0))</f>
        <v>0</v>
      </c>
      <c r="E14" s="443">
        <f t="shared" si="6"/>
        <v>0</v>
      </c>
      <c r="F14" s="546"/>
      <c r="G14" s="257" t="str">
        <f t="shared" si="7"/>
        <v>0500</v>
      </c>
      <c r="H14" s="269">
        <f>SUMIF('People Staff'!A:A,ABS!A14,'People Staff'!S:S)</f>
        <v>0</v>
      </c>
      <c r="I14" s="270">
        <f>SUMIF('People Labour'!A:A,ABS!A14,'People Labour'!S:S)</f>
        <v>0</v>
      </c>
      <c r="J14" s="270">
        <f>SUMIF('Equipment Plant'!A:A,A14,'Equipment Plant'!T:T)</f>
        <v>0</v>
      </c>
      <c r="K14" s="270">
        <f>SUMIF('Equipment Other'!A:A,A14,'Equipment Other'!T:T)</f>
        <v>0</v>
      </c>
      <c r="L14" s="270">
        <f>SUMIF(Materials!A:A,A14,Materials!T:T)</f>
        <v>0</v>
      </c>
      <c r="M14" s="270">
        <f>SUMIF(Charges!A:A,A14,Charges!T:T)</f>
        <v>0</v>
      </c>
      <c r="N14" s="271">
        <f>SUMIF('Other and SubCon'!A:A,A14,'Other and SubCon'!T:T)</f>
        <v>0</v>
      </c>
      <c r="P14" s="269">
        <f t="shared" si="0"/>
        <v>0</v>
      </c>
      <c r="Q14" s="270">
        <f t="shared" si="1"/>
        <v>0</v>
      </c>
      <c r="R14" s="270">
        <f t="shared" si="2"/>
        <v>0</v>
      </c>
      <c r="S14" s="270">
        <f t="shared" si="3"/>
        <v>0</v>
      </c>
      <c r="T14" s="270">
        <f t="shared" si="4"/>
        <v>0</v>
      </c>
      <c r="U14" s="271">
        <f t="shared" si="5"/>
        <v>0</v>
      </c>
      <c r="W14" s="269">
        <f t="shared" si="8"/>
        <v>0</v>
      </c>
      <c r="X14" s="272" t="str">
        <f t="shared" si="9"/>
        <v/>
      </c>
    </row>
    <row r="15" spans="1:24" x14ac:dyDescent="0.2">
      <c r="A15" s="550" t="s">
        <v>288</v>
      </c>
      <c r="B15" s="547" t="s">
        <v>4486</v>
      </c>
      <c r="C15" s="458"/>
      <c r="D15" s="459">
        <f>INDEX(CEs!$L$2:$BD$2,0,MATCH(ABS!A15,CEs!$L$3:$BD$3,0))</f>
        <v>0</v>
      </c>
      <c r="E15" s="443">
        <f t="shared" si="6"/>
        <v>0</v>
      </c>
      <c r="F15" s="546"/>
      <c r="G15" s="257" t="str">
        <f t="shared" si="7"/>
        <v>0500</v>
      </c>
      <c r="H15" s="269">
        <f>SUMIF('People Staff'!A:A,ABS!A15,'People Staff'!S:S)</f>
        <v>0</v>
      </c>
      <c r="I15" s="270">
        <f>SUMIF('People Labour'!A:A,ABS!A15,'People Labour'!S:S)</f>
        <v>0</v>
      </c>
      <c r="J15" s="270">
        <f>SUMIF('Equipment Plant'!A:A,A15,'Equipment Plant'!T:T)</f>
        <v>0</v>
      </c>
      <c r="K15" s="270">
        <f>SUMIF('Equipment Other'!A:A,A15,'Equipment Other'!T:T)</f>
        <v>0</v>
      </c>
      <c r="L15" s="270">
        <f>SUMIF(Materials!A:A,A15,Materials!T:T)</f>
        <v>0</v>
      </c>
      <c r="M15" s="270">
        <f>SUMIF(Charges!A:A,A15,Charges!T:T)</f>
        <v>0</v>
      </c>
      <c r="N15" s="271">
        <f>SUMIF('Other and SubCon'!A:A,A15,'Other and SubCon'!T:T)</f>
        <v>0</v>
      </c>
      <c r="P15" s="269">
        <f t="shared" si="0"/>
        <v>0</v>
      </c>
      <c r="Q15" s="270">
        <f t="shared" si="1"/>
        <v>0</v>
      </c>
      <c r="R15" s="270">
        <f t="shared" si="2"/>
        <v>0</v>
      </c>
      <c r="S15" s="270">
        <f t="shared" si="3"/>
        <v>0</v>
      </c>
      <c r="T15" s="270">
        <f t="shared" si="4"/>
        <v>0</v>
      </c>
      <c r="U15" s="271">
        <f t="shared" si="5"/>
        <v>0</v>
      </c>
      <c r="W15" s="269">
        <f t="shared" si="8"/>
        <v>0</v>
      </c>
      <c r="X15" s="272" t="str">
        <f t="shared" si="9"/>
        <v/>
      </c>
    </row>
    <row r="16" spans="1:24" x14ac:dyDescent="0.2">
      <c r="A16" s="550" t="s">
        <v>289</v>
      </c>
      <c r="B16" s="547" t="s">
        <v>4486</v>
      </c>
      <c r="C16" s="458"/>
      <c r="D16" s="459">
        <f>INDEX(CEs!$L$2:$BD$2,0,MATCH(ABS!A16,CEs!$L$3:$BD$3,0))</f>
        <v>0</v>
      </c>
      <c r="E16" s="443">
        <f t="shared" si="6"/>
        <v>0</v>
      </c>
      <c r="F16" s="546"/>
      <c r="G16" s="257" t="str">
        <f t="shared" si="7"/>
        <v>0600</v>
      </c>
      <c r="H16" s="269">
        <f>SUMIF('People Staff'!A:A,ABS!A16,'People Staff'!S:S)</f>
        <v>0</v>
      </c>
      <c r="I16" s="270">
        <f>SUMIF('People Labour'!A:A,ABS!A16,'People Labour'!S:S)</f>
        <v>0</v>
      </c>
      <c r="J16" s="270">
        <f>SUMIF('Equipment Plant'!A:A,A16,'Equipment Plant'!T:T)</f>
        <v>0</v>
      </c>
      <c r="K16" s="270">
        <f>SUMIF('Equipment Other'!A:A,A16,'Equipment Other'!T:T)</f>
        <v>0</v>
      </c>
      <c r="L16" s="270">
        <f>SUMIF(Materials!A:A,A16,Materials!T:T)</f>
        <v>0</v>
      </c>
      <c r="M16" s="270">
        <f>SUMIF(Charges!A:A,A16,Charges!T:T)</f>
        <v>0</v>
      </c>
      <c r="N16" s="271">
        <f>SUMIF('Other and SubCon'!A:A,A16,'Other and SubCon'!T:T)</f>
        <v>0</v>
      </c>
      <c r="P16" s="269">
        <f t="shared" si="0"/>
        <v>0</v>
      </c>
      <c r="Q16" s="270">
        <f t="shared" si="1"/>
        <v>0</v>
      </c>
      <c r="R16" s="270">
        <f t="shared" si="2"/>
        <v>0</v>
      </c>
      <c r="S16" s="270">
        <f t="shared" si="3"/>
        <v>0</v>
      </c>
      <c r="T16" s="270">
        <f t="shared" si="4"/>
        <v>0</v>
      </c>
      <c r="U16" s="271">
        <f t="shared" si="5"/>
        <v>0</v>
      </c>
      <c r="W16" s="269">
        <f t="shared" si="8"/>
        <v>0</v>
      </c>
      <c r="X16" s="272" t="str">
        <f t="shared" si="9"/>
        <v/>
      </c>
    </row>
    <row r="17" spans="1:24" x14ac:dyDescent="0.2">
      <c r="A17" s="550" t="s">
        <v>290</v>
      </c>
      <c r="B17" s="547" t="s">
        <v>4486</v>
      </c>
      <c r="C17" s="458"/>
      <c r="D17" s="459">
        <f>INDEX(CEs!$L$2:$BD$2,0,MATCH(ABS!A17,CEs!$L$3:$BD$3,0))</f>
        <v>0</v>
      </c>
      <c r="E17" s="443">
        <f t="shared" si="6"/>
        <v>0</v>
      </c>
      <c r="F17" s="546"/>
      <c r="G17" s="257" t="str">
        <f t="shared" si="7"/>
        <v>0700</v>
      </c>
      <c r="H17" s="269">
        <f>SUMIF('People Staff'!A:A,ABS!A17,'People Staff'!S:S)</f>
        <v>0</v>
      </c>
      <c r="I17" s="270">
        <f>SUMIF('People Labour'!A:A,ABS!A17,'People Labour'!S:S)</f>
        <v>0</v>
      </c>
      <c r="J17" s="270">
        <f>SUMIF('Equipment Plant'!A:A,A17,'Equipment Plant'!T:T)</f>
        <v>0</v>
      </c>
      <c r="K17" s="270">
        <f>SUMIF('Equipment Other'!A:A,A17,'Equipment Other'!T:T)</f>
        <v>0</v>
      </c>
      <c r="L17" s="270">
        <f>SUMIF(Materials!A:A,A17,Materials!T:T)</f>
        <v>0</v>
      </c>
      <c r="M17" s="270">
        <f>SUMIF(Charges!A:A,A17,Charges!T:T)</f>
        <v>0</v>
      </c>
      <c r="N17" s="271">
        <f>SUMIF('Other and SubCon'!A:A,A17,'Other and SubCon'!T:T)</f>
        <v>0</v>
      </c>
      <c r="P17" s="269">
        <f t="shared" si="0"/>
        <v>0</v>
      </c>
      <c r="Q17" s="270">
        <f t="shared" si="1"/>
        <v>0</v>
      </c>
      <c r="R17" s="270">
        <f t="shared" si="2"/>
        <v>0</v>
      </c>
      <c r="S17" s="270">
        <f t="shared" si="3"/>
        <v>0</v>
      </c>
      <c r="T17" s="270">
        <f t="shared" si="4"/>
        <v>0</v>
      </c>
      <c r="U17" s="271">
        <f t="shared" si="5"/>
        <v>0</v>
      </c>
      <c r="W17" s="269">
        <f t="shared" si="8"/>
        <v>0</v>
      </c>
      <c r="X17" s="272" t="str">
        <f t="shared" si="9"/>
        <v/>
      </c>
    </row>
    <row r="18" spans="1:24" x14ac:dyDescent="0.2">
      <c r="A18" s="550" t="s">
        <v>291</v>
      </c>
      <c r="B18" s="547" t="s">
        <v>4486</v>
      </c>
      <c r="C18" s="458"/>
      <c r="D18" s="459">
        <f>INDEX(CEs!$L$2:$BD$2,0,MATCH(ABS!A18,CEs!$L$3:$BD$3,0))</f>
        <v>0</v>
      </c>
      <c r="E18" s="443">
        <f t="shared" si="6"/>
        <v>0</v>
      </c>
      <c r="F18" s="546"/>
      <c r="G18" s="257" t="str">
        <f t="shared" si="7"/>
        <v>0700</v>
      </c>
      <c r="H18" s="269">
        <f>SUMIF('People Staff'!A:A,ABS!A18,'People Staff'!S:S)</f>
        <v>0</v>
      </c>
      <c r="I18" s="270">
        <f>SUMIF('People Labour'!A:A,ABS!A18,'People Labour'!S:S)</f>
        <v>0</v>
      </c>
      <c r="J18" s="270">
        <f>SUMIF('Equipment Plant'!A:A,A18,'Equipment Plant'!T:T)</f>
        <v>0</v>
      </c>
      <c r="K18" s="270">
        <f>SUMIF('Equipment Other'!A:A,A18,'Equipment Other'!T:T)</f>
        <v>0</v>
      </c>
      <c r="L18" s="270">
        <f>SUMIF(Materials!A:A,A18,Materials!T:T)</f>
        <v>0</v>
      </c>
      <c r="M18" s="270">
        <f>SUMIF(Charges!A:A,A18,Charges!T:T)</f>
        <v>0</v>
      </c>
      <c r="N18" s="271">
        <f>SUMIF('Other and SubCon'!A:A,A18,'Other and SubCon'!T:T)</f>
        <v>0</v>
      </c>
      <c r="P18" s="269">
        <f t="shared" si="0"/>
        <v>0</v>
      </c>
      <c r="Q18" s="270">
        <f t="shared" si="1"/>
        <v>0</v>
      </c>
      <c r="R18" s="270">
        <f t="shared" si="2"/>
        <v>0</v>
      </c>
      <c r="S18" s="270">
        <f t="shared" si="3"/>
        <v>0</v>
      </c>
      <c r="T18" s="270">
        <f t="shared" si="4"/>
        <v>0</v>
      </c>
      <c r="U18" s="271">
        <f t="shared" si="5"/>
        <v>0</v>
      </c>
      <c r="W18" s="269">
        <f t="shared" si="8"/>
        <v>0</v>
      </c>
      <c r="X18" s="272" t="str">
        <f t="shared" si="9"/>
        <v/>
      </c>
    </row>
    <row r="19" spans="1:24" x14ac:dyDescent="0.2">
      <c r="A19" s="550" t="s">
        <v>292</v>
      </c>
      <c r="B19" s="547" t="s">
        <v>4486</v>
      </c>
      <c r="C19" s="458"/>
      <c r="D19" s="459">
        <f>INDEX(CEs!$L$2:$BD$2,0,MATCH(ABS!A19,CEs!$L$3:$BD$3,0))</f>
        <v>0</v>
      </c>
      <c r="E19" s="443">
        <f t="shared" si="6"/>
        <v>0</v>
      </c>
      <c r="F19" s="546"/>
      <c r="G19" s="257" t="str">
        <f t="shared" si="7"/>
        <v>0700</v>
      </c>
      <c r="H19" s="269">
        <f>SUMIF('People Staff'!A:A,ABS!A19,'People Staff'!S:S)</f>
        <v>0</v>
      </c>
      <c r="I19" s="270">
        <f>SUMIF('People Labour'!A:A,ABS!A19,'People Labour'!S:S)</f>
        <v>0</v>
      </c>
      <c r="J19" s="270">
        <f>SUMIF('Equipment Plant'!A:A,A19,'Equipment Plant'!T:T)</f>
        <v>0</v>
      </c>
      <c r="K19" s="270">
        <f>SUMIF('Equipment Other'!A:A,A19,'Equipment Other'!T:T)</f>
        <v>0</v>
      </c>
      <c r="L19" s="270">
        <f>SUMIF(Materials!A:A,A19,Materials!T:T)</f>
        <v>0</v>
      </c>
      <c r="M19" s="270">
        <f>SUMIF(Charges!A:A,A19,Charges!T:T)</f>
        <v>0</v>
      </c>
      <c r="N19" s="271">
        <f>SUMIF('Other and SubCon'!A:A,A19,'Other and SubCon'!T:T)</f>
        <v>0</v>
      </c>
      <c r="P19" s="269">
        <f t="shared" si="0"/>
        <v>0</v>
      </c>
      <c r="Q19" s="270">
        <f t="shared" si="1"/>
        <v>0</v>
      </c>
      <c r="R19" s="270">
        <f t="shared" si="2"/>
        <v>0</v>
      </c>
      <c r="S19" s="270">
        <f t="shared" si="3"/>
        <v>0</v>
      </c>
      <c r="T19" s="270">
        <f t="shared" si="4"/>
        <v>0</v>
      </c>
      <c r="U19" s="271">
        <f t="shared" si="5"/>
        <v>0</v>
      </c>
      <c r="W19" s="269">
        <f t="shared" si="8"/>
        <v>0</v>
      </c>
      <c r="X19" s="272" t="str">
        <f t="shared" si="9"/>
        <v/>
      </c>
    </row>
    <row r="20" spans="1:24" x14ac:dyDescent="0.2">
      <c r="A20" s="550" t="s">
        <v>293</v>
      </c>
      <c r="B20" s="547" t="s">
        <v>4486</v>
      </c>
      <c r="C20" s="458"/>
      <c r="D20" s="459">
        <f>INDEX(CEs!$L$2:$BD$2,0,MATCH(ABS!A20,CEs!$L$3:$BD$3,0))</f>
        <v>0</v>
      </c>
      <c r="E20" s="443">
        <f t="shared" si="6"/>
        <v>0</v>
      </c>
      <c r="F20" s="546"/>
      <c r="G20" s="257" t="str">
        <f t="shared" si="7"/>
        <v>0700</v>
      </c>
      <c r="H20" s="269">
        <f>SUMIF('People Staff'!A:A,ABS!A20,'People Staff'!S:S)</f>
        <v>0</v>
      </c>
      <c r="I20" s="270">
        <f>SUMIF('People Labour'!A:A,ABS!A20,'People Labour'!S:S)</f>
        <v>0</v>
      </c>
      <c r="J20" s="270">
        <f>SUMIF('Equipment Plant'!A:A,A20,'Equipment Plant'!T:T)</f>
        <v>0</v>
      </c>
      <c r="K20" s="270">
        <f>SUMIF('Equipment Other'!A:A,A20,'Equipment Other'!T:T)</f>
        <v>0</v>
      </c>
      <c r="L20" s="270">
        <f>SUMIF(Materials!A:A,A20,Materials!T:T)</f>
        <v>0</v>
      </c>
      <c r="M20" s="270">
        <f>SUMIF(Charges!A:A,A20,Charges!T:T)</f>
        <v>0</v>
      </c>
      <c r="N20" s="271">
        <f>SUMIF('Other and SubCon'!A:A,A20,'Other and SubCon'!T:T)</f>
        <v>0</v>
      </c>
      <c r="P20" s="269">
        <f t="shared" si="0"/>
        <v>0</v>
      </c>
      <c r="Q20" s="270">
        <f t="shared" si="1"/>
        <v>0</v>
      </c>
      <c r="R20" s="270">
        <f t="shared" si="2"/>
        <v>0</v>
      </c>
      <c r="S20" s="270">
        <f t="shared" si="3"/>
        <v>0</v>
      </c>
      <c r="T20" s="270">
        <f t="shared" si="4"/>
        <v>0</v>
      </c>
      <c r="U20" s="271">
        <f t="shared" si="5"/>
        <v>0</v>
      </c>
      <c r="W20" s="269">
        <f t="shared" si="8"/>
        <v>0</v>
      </c>
      <c r="X20" s="272" t="str">
        <f t="shared" si="9"/>
        <v/>
      </c>
    </row>
    <row r="21" spans="1:24" x14ac:dyDescent="0.2">
      <c r="A21" s="550" t="s">
        <v>294</v>
      </c>
      <c r="B21" s="547" t="s">
        <v>4486</v>
      </c>
      <c r="C21" s="458"/>
      <c r="D21" s="459">
        <f>INDEX(CEs!$L$2:$BD$2,0,MATCH(ABS!A21,CEs!$L$3:$BD$3,0))</f>
        <v>0</v>
      </c>
      <c r="E21" s="443">
        <f t="shared" si="6"/>
        <v>0</v>
      </c>
      <c r="F21" s="546"/>
      <c r="G21" s="257" t="str">
        <f t="shared" si="7"/>
        <v>0700</v>
      </c>
      <c r="H21" s="269">
        <f>SUMIF('People Staff'!A:A,ABS!A21,'People Staff'!S:S)</f>
        <v>0</v>
      </c>
      <c r="I21" s="270">
        <f>SUMIF('People Labour'!A:A,ABS!A21,'People Labour'!S:S)</f>
        <v>0</v>
      </c>
      <c r="J21" s="270">
        <f>SUMIF('Equipment Plant'!A:A,A21,'Equipment Plant'!T:T)</f>
        <v>0</v>
      </c>
      <c r="K21" s="270">
        <f>SUMIF('Equipment Other'!A:A,A21,'Equipment Other'!T:T)</f>
        <v>0</v>
      </c>
      <c r="L21" s="270">
        <f>SUMIF(Materials!A:A,A21,Materials!T:T)</f>
        <v>0</v>
      </c>
      <c r="M21" s="270">
        <f>SUMIF(Charges!A:A,A21,Charges!T:T)</f>
        <v>0</v>
      </c>
      <c r="N21" s="271">
        <f>SUMIF('Other and SubCon'!A:A,A21,'Other and SubCon'!T:T)</f>
        <v>0</v>
      </c>
      <c r="P21" s="269">
        <f t="shared" si="0"/>
        <v>0</v>
      </c>
      <c r="Q21" s="270">
        <f t="shared" si="1"/>
        <v>0</v>
      </c>
      <c r="R21" s="270">
        <f t="shared" si="2"/>
        <v>0</v>
      </c>
      <c r="S21" s="270">
        <f t="shared" si="3"/>
        <v>0</v>
      </c>
      <c r="T21" s="270">
        <f t="shared" si="4"/>
        <v>0</v>
      </c>
      <c r="U21" s="271">
        <f t="shared" si="5"/>
        <v>0</v>
      </c>
      <c r="W21" s="269">
        <f t="shared" si="8"/>
        <v>0</v>
      </c>
      <c r="X21" s="272" t="str">
        <f t="shared" si="9"/>
        <v/>
      </c>
    </row>
    <row r="22" spans="1:24" x14ac:dyDescent="0.2">
      <c r="A22" s="550" t="s">
        <v>295</v>
      </c>
      <c r="B22" s="547" t="s">
        <v>4486</v>
      </c>
      <c r="C22" s="458"/>
      <c r="D22" s="459">
        <f>INDEX(CEs!$L$2:$BD$2,0,MATCH(ABS!A22,CEs!$L$3:$BD$3,0))</f>
        <v>0</v>
      </c>
      <c r="E22" s="443">
        <f t="shared" si="6"/>
        <v>0</v>
      </c>
      <c r="F22" s="546"/>
      <c r="G22" s="257" t="str">
        <f t="shared" si="7"/>
        <v>0700</v>
      </c>
      <c r="H22" s="269">
        <f>SUMIF('People Staff'!A:A,ABS!A22,'People Staff'!S:S)</f>
        <v>0</v>
      </c>
      <c r="I22" s="270">
        <f>SUMIF('People Labour'!A:A,ABS!A22,'People Labour'!S:S)</f>
        <v>0</v>
      </c>
      <c r="J22" s="270">
        <f>SUMIF('Equipment Plant'!A:A,A22,'Equipment Plant'!T:T)</f>
        <v>0</v>
      </c>
      <c r="K22" s="270">
        <f>SUMIF('Equipment Other'!A:A,A22,'Equipment Other'!T:T)</f>
        <v>0</v>
      </c>
      <c r="L22" s="270">
        <f>SUMIF(Materials!A:A,A22,Materials!T:T)</f>
        <v>0</v>
      </c>
      <c r="M22" s="270">
        <f>SUMIF(Charges!A:A,A22,Charges!T:T)</f>
        <v>0</v>
      </c>
      <c r="N22" s="271">
        <f>SUMIF('Other and SubCon'!A:A,A22,'Other and SubCon'!T:T)</f>
        <v>0</v>
      </c>
      <c r="P22" s="269">
        <f t="shared" si="0"/>
        <v>0</v>
      </c>
      <c r="Q22" s="270">
        <f t="shared" si="1"/>
        <v>0</v>
      </c>
      <c r="R22" s="270">
        <f t="shared" si="2"/>
        <v>0</v>
      </c>
      <c r="S22" s="270">
        <f t="shared" si="3"/>
        <v>0</v>
      </c>
      <c r="T22" s="270">
        <f t="shared" si="4"/>
        <v>0</v>
      </c>
      <c r="U22" s="271">
        <f t="shared" si="5"/>
        <v>0</v>
      </c>
      <c r="W22" s="269">
        <f t="shared" si="8"/>
        <v>0</v>
      </c>
      <c r="X22" s="272" t="str">
        <f t="shared" si="9"/>
        <v/>
      </c>
    </row>
    <row r="23" spans="1:24" x14ac:dyDescent="0.2">
      <c r="A23" s="550" t="s">
        <v>296</v>
      </c>
      <c r="B23" s="547" t="s">
        <v>4487</v>
      </c>
      <c r="C23" s="458"/>
      <c r="D23" s="459">
        <f>INDEX(CEs!$L$2:$BD$2,0,MATCH(ABS!A23,CEs!$L$3:$BD$3,0))</f>
        <v>0</v>
      </c>
      <c r="E23" s="443">
        <f t="shared" si="6"/>
        <v>0</v>
      </c>
      <c r="F23" s="546"/>
      <c r="G23" s="257" t="str">
        <f t="shared" si="7"/>
        <v>0700</v>
      </c>
      <c r="H23" s="269">
        <f>SUMIF('People Staff'!A:A,ABS!A23,'People Staff'!S:S)</f>
        <v>0</v>
      </c>
      <c r="I23" s="270">
        <f>SUMIF('People Labour'!A:A,ABS!A23,'People Labour'!S:S)</f>
        <v>0</v>
      </c>
      <c r="J23" s="270">
        <f>SUMIF('Equipment Plant'!A:A,A23,'Equipment Plant'!T:T)</f>
        <v>0</v>
      </c>
      <c r="K23" s="270">
        <f>SUMIF('Equipment Other'!A:A,A23,'Equipment Other'!T:T)</f>
        <v>0</v>
      </c>
      <c r="L23" s="270">
        <f>SUMIF(Materials!A:A,A23,Materials!T:T)</f>
        <v>0</v>
      </c>
      <c r="M23" s="270">
        <f>SUMIF(Charges!A:A,A23,Charges!T:T)</f>
        <v>0</v>
      </c>
      <c r="N23" s="271">
        <f>SUMIF('Other and SubCon'!A:A,A23,'Other and SubCon'!T:T)</f>
        <v>0</v>
      </c>
      <c r="P23" s="269">
        <f t="shared" si="0"/>
        <v>0</v>
      </c>
      <c r="Q23" s="270">
        <f t="shared" si="1"/>
        <v>0</v>
      </c>
      <c r="R23" s="270">
        <f t="shared" si="2"/>
        <v>0</v>
      </c>
      <c r="S23" s="270">
        <f t="shared" si="3"/>
        <v>0</v>
      </c>
      <c r="T23" s="270">
        <f t="shared" si="4"/>
        <v>0</v>
      </c>
      <c r="U23" s="271">
        <f t="shared" si="5"/>
        <v>0</v>
      </c>
      <c r="W23" s="269">
        <f t="shared" si="8"/>
        <v>0</v>
      </c>
      <c r="X23" s="272" t="str">
        <f t="shared" si="9"/>
        <v/>
      </c>
    </row>
    <row r="24" spans="1:24" x14ac:dyDescent="0.2">
      <c r="A24" s="550" t="s">
        <v>297</v>
      </c>
      <c r="B24" s="547" t="s">
        <v>4484</v>
      </c>
      <c r="C24" s="458"/>
      <c r="D24" s="459">
        <f>INDEX(CEs!$L$2:$BD$2,0,MATCH(ABS!A24,CEs!$L$3:$BD$3,0))</f>
        <v>0</v>
      </c>
      <c r="E24" s="443">
        <f t="shared" si="6"/>
        <v>0</v>
      </c>
      <c r="F24" s="546"/>
      <c r="G24" s="257" t="str">
        <f t="shared" si="7"/>
        <v>0700</v>
      </c>
      <c r="H24" s="269">
        <f>SUMIF('People Staff'!A:A,ABS!A24,'People Staff'!S:S)</f>
        <v>0</v>
      </c>
      <c r="I24" s="270">
        <f>SUMIF('People Labour'!A:A,ABS!A24,'People Labour'!S:S)</f>
        <v>0</v>
      </c>
      <c r="J24" s="270">
        <f>SUMIF('Equipment Plant'!A:A,A24,'Equipment Plant'!T:T)</f>
        <v>0</v>
      </c>
      <c r="K24" s="270">
        <f>SUMIF('Equipment Other'!A:A,A24,'Equipment Other'!T:T)</f>
        <v>0</v>
      </c>
      <c r="L24" s="270">
        <f>SUMIF(Materials!A:A,A24,Materials!T:T)</f>
        <v>0</v>
      </c>
      <c r="M24" s="270">
        <f>SUMIF(Charges!A:A,A24,Charges!T:T)</f>
        <v>0</v>
      </c>
      <c r="N24" s="271">
        <f>SUMIF('Other and SubCon'!A:A,A24,'Other and SubCon'!T:T)</f>
        <v>0</v>
      </c>
      <c r="P24" s="269">
        <f t="shared" si="0"/>
        <v>0</v>
      </c>
      <c r="Q24" s="270">
        <f t="shared" si="1"/>
        <v>0</v>
      </c>
      <c r="R24" s="270">
        <f t="shared" si="2"/>
        <v>0</v>
      </c>
      <c r="S24" s="270">
        <f t="shared" si="3"/>
        <v>0</v>
      </c>
      <c r="T24" s="270">
        <f t="shared" si="4"/>
        <v>0</v>
      </c>
      <c r="U24" s="271">
        <f t="shared" si="5"/>
        <v>0</v>
      </c>
      <c r="W24" s="269">
        <f t="shared" si="8"/>
        <v>0</v>
      </c>
      <c r="X24" s="272" t="str">
        <f t="shared" si="9"/>
        <v/>
      </c>
    </row>
    <row r="25" spans="1:24" x14ac:dyDescent="0.2">
      <c r="A25" s="550" t="s">
        <v>298</v>
      </c>
      <c r="B25" s="547" t="s">
        <v>4484</v>
      </c>
      <c r="C25" s="458"/>
      <c r="D25" s="459">
        <f>INDEX(CEs!$L$2:$BD$2,0,MATCH(ABS!A25,CEs!$L$3:$BD$3,0))</f>
        <v>0</v>
      </c>
      <c r="E25" s="443">
        <f t="shared" si="6"/>
        <v>0</v>
      </c>
      <c r="F25" s="546"/>
      <c r="G25" s="257" t="str">
        <f t="shared" si="7"/>
        <v>1100</v>
      </c>
      <c r="H25" s="269">
        <f>SUMIF('People Staff'!A:A,ABS!A25,'People Staff'!S:S)</f>
        <v>0</v>
      </c>
      <c r="I25" s="270">
        <f>SUMIF('People Labour'!A:A,ABS!A25,'People Labour'!S:S)</f>
        <v>0</v>
      </c>
      <c r="J25" s="270">
        <f>SUMIF('Equipment Plant'!A:A,A25,'Equipment Plant'!T:T)</f>
        <v>0</v>
      </c>
      <c r="K25" s="270">
        <f>SUMIF('Equipment Other'!A:A,A25,'Equipment Other'!T:T)</f>
        <v>0</v>
      </c>
      <c r="L25" s="270">
        <f>SUMIF(Materials!A:A,A25,Materials!T:T)</f>
        <v>0</v>
      </c>
      <c r="M25" s="270">
        <f>SUMIF(Charges!A:A,A25,Charges!T:T)</f>
        <v>0</v>
      </c>
      <c r="N25" s="271">
        <f>SUMIF('Other and SubCon'!A:A,A25,'Other and SubCon'!T:T)</f>
        <v>0</v>
      </c>
      <c r="P25" s="269">
        <f t="shared" si="0"/>
        <v>0</v>
      </c>
      <c r="Q25" s="270">
        <f t="shared" si="1"/>
        <v>0</v>
      </c>
      <c r="R25" s="270">
        <f t="shared" si="2"/>
        <v>0</v>
      </c>
      <c r="S25" s="270">
        <f t="shared" si="3"/>
        <v>0</v>
      </c>
      <c r="T25" s="270">
        <f t="shared" si="4"/>
        <v>0</v>
      </c>
      <c r="U25" s="271">
        <f t="shared" si="5"/>
        <v>0</v>
      </c>
      <c r="W25" s="269">
        <f t="shared" si="8"/>
        <v>0</v>
      </c>
      <c r="X25" s="272" t="str">
        <f t="shared" si="9"/>
        <v/>
      </c>
    </row>
    <row r="26" spans="1:24" x14ac:dyDescent="0.2">
      <c r="A26" s="550" t="s">
        <v>299</v>
      </c>
      <c r="B26" s="547" t="s">
        <v>4487</v>
      </c>
      <c r="C26" s="458"/>
      <c r="D26" s="459">
        <f>INDEX(CEs!$L$2:$BD$2,0,MATCH(ABS!A26,CEs!$L$3:$BD$3,0))</f>
        <v>0</v>
      </c>
      <c r="E26" s="443">
        <f t="shared" si="6"/>
        <v>0</v>
      </c>
      <c r="F26" s="546"/>
      <c r="G26" s="257" t="str">
        <f t="shared" si="7"/>
        <v>1100</v>
      </c>
      <c r="H26" s="269">
        <f>SUMIF('People Staff'!A:A,ABS!A26,'People Staff'!S:S)</f>
        <v>0</v>
      </c>
      <c r="I26" s="270">
        <f>SUMIF('People Labour'!A:A,ABS!A26,'People Labour'!S:S)</f>
        <v>0</v>
      </c>
      <c r="J26" s="270">
        <f>SUMIF('Equipment Plant'!A:A,A26,'Equipment Plant'!T:T)</f>
        <v>0</v>
      </c>
      <c r="K26" s="270">
        <f>SUMIF('Equipment Other'!A:A,A26,'Equipment Other'!T:T)</f>
        <v>0</v>
      </c>
      <c r="L26" s="270">
        <f>SUMIF(Materials!A:A,A26,Materials!T:T)</f>
        <v>0</v>
      </c>
      <c r="M26" s="270">
        <f>SUMIF(Charges!A:A,A26,Charges!T:T)</f>
        <v>0</v>
      </c>
      <c r="N26" s="271">
        <f>SUMIF('Other and SubCon'!A:A,A26,'Other and SubCon'!T:T)</f>
        <v>0</v>
      </c>
      <c r="P26" s="269">
        <f t="shared" si="0"/>
        <v>0</v>
      </c>
      <c r="Q26" s="270">
        <f t="shared" si="1"/>
        <v>0</v>
      </c>
      <c r="R26" s="270">
        <f t="shared" si="2"/>
        <v>0</v>
      </c>
      <c r="S26" s="270">
        <f t="shared" si="3"/>
        <v>0</v>
      </c>
      <c r="T26" s="270">
        <f t="shared" si="4"/>
        <v>0</v>
      </c>
      <c r="U26" s="271">
        <f t="shared" si="5"/>
        <v>0</v>
      </c>
      <c r="W26" s="269">
        <f t="shared" si="8"/>
        <v>0</v>
      </c>
      <c r="X26" s="272" t="str">
        <f t="shared" si="9"/>
        <v/>
      </c>
    </row>
    <row r="27" spans="1:24" x14ac:dyDescent="0.2">
      <c r="A27" s="550" t="s">
        <v>300</v>
      </c>
      <c r="B27" s="547" t="s">
        <v>4485</v>
      </c>
      <c r="C27" s="458"/>
      <c r="D27" s="459">
        <f>INDEX(CEs!$L$2:$BD$2,0,MATCH(ABS!A27,CEs!$L$3:$BD$3,0))</f>
        <v>0</v>
      </c>
      <c r="E27" s="443">
        <f t="shared" si="6"/>
        <v>0</v>
      </c>
      <c r="F27" s="546"/>
      <c r="G27" s="257" t="str">
        <f t="shared" si="7"/>
        <v>1200</v>
      </c>
      <c r="H27" s="269">
        <f>SUMIF('People Staff'!A:A,ABS!A27,'People Staff'!S:S)</f>
        <v>0</v>
      </c>
      <c r="I27" s="270">
        <f>SUMIF('People Labour'!A:A,ABS!A27,'People Labour'!S:S)</f>
        <v>0</v>
      </c>
      <c r="J27" s="270">
        <f>SUMIF('Equipment Plant'!A:A,A27,'Equipment Plant'!T:T)</f>
        <v>0</v>
      </c>
      <c r="K27" s="270">
        <f>SUMIF('Equipment Other'!A:A,A27,'Equipment Other'!T:T)</f>
        <v>0</v>
      </c>
      <c r="L27" s="270">
        <f>SUMIF(Materials!A:A,A27,Materials!T:T)</f>
        <v>0</v>
      </c>
      <c r="M27" s="270">
        <f>SUMIF(Charges!A:A,A27,Charges!T:T)</f>
        <v>0</v>
      </c>
      <c r="N27" s="271">
        <f>SUMIF('Other and SubCon'!A:A,A27,'Other and SubCon'!T:T)</f>
        <v>0</v>
      </c>
      <c r="P27" s="269">
        <f t="shared" si="0"/>
        <v>0</v>
      </c>
      <c r="Q27" s="270">
        <f t="shared" si="1"/>
        <v>0</v>
      </c>
      <c r="R27" s="270">
        <f t="shared" si="2"/>
        <v>0</v>
      </c>
      <c r="S27" s="270">
        <f t="shared" si="3"/>
        <v>0</v>
      </c>
      <c r="T27" s="270">
        <f t="shared" si="4"/>
        <v>0</v>
      </c>
      <c r="U27" s="271">
        <f t="shared" si="5"/>
        <v>0</v>
      </c>
      <c r="W27" s="269">
        <f t="shared" si="8"/>
        <v>0</v>
      </c>
      <c r="X27" s="272" t="str">
        <f t="shared" si="9"/>
        <v/>
      </c>
    </row>
    <row r="28" spans="1:24" x14ac:dyDescent="0.2">
      <c r="A28" s="550" t="s">
        <v>301</v>
      </c>
      <c r="B28" s="547" t="s">
        <v>4483</v>
      </c>
      <c r="C28" s="458"/>
      <c r="D28" s="459">
        <f>INDEX(CEs!$L$2:$BD$2,0,MATCH(ABS!A28,CEs!$L$3:$BD$3,0))</f>
        <v>0</v>
      </c>
      <c r="E28" s="443">
        <f t="shared" si="6"/>
        <v>0</v>
      </c>
      <c r="F28" s="546"/>
      <c r="G28" s="257" t="str">
        <f t="shared" si="7"/>
        <v>1200</v>
      </c>
      <c r="H28" s="269">
        <f>SUMIF('People Staff'!A:A,ABS!A28,'People Staff'!S:S)</f>
        <v>0</v>
      </c>
      <c r="I28" s="270">
        <f>SUMIF('People Labour'!A:A,ABS!A28,'People Labour'!S:S)</f>
        <v>0</v>
      </c>
      <c r="J28" s="270">
        <f>SUMIF('Equipment Plant'!A:A,A28,'Equipment Plant'!T:T)</f>
        <v>0</v>
      </c>
      <c r="K28" s="270">
        <f>SUMIF('Equipment Other'!A:A,A28,'Equipment Other'!T:T)</f>
        <v>0</v>
      </c>
      <c r="L28" s="270">
        <f>SUMIF(Materials!A:A,A28,Materials!T:T)</f>
        <v>0</v>
      </c>
      <c r="M28" s="270">
        <f>SUMIF(Charges!A:A,A28,Charges!T:T)</f>
        <v>0</v>
      </c>
      <c r="N28" s="271">
        <f>SUMIF('Other and SubCon'!A:A,A28,'Other and SubCon'!T:T)</f>
        <v>0</v>
      </c>
      <c r="P28" s="269">
        <f t="shared" si="0"/>
        <v>0</v>
      </c>
      <c r="Q28" s="270">
        <f t="shared" si="1"/>
        <v>0</v>
      </c>
      <c r="R28" s="270">
        <f t="shared" si="2"/>
        <v>0</v>
      </c>
      <c r="S28" s="270">
        <f t="shared" si="3"/>
        <v>0</v>
      </c>
      <c r="T28" s="270">
        <f t="shared" si="4"/>
        <v>0</v>
      </c>
      <c r="U28" s="271">
        <f t="shared" si="5"/>
        <v>0</v>
      </c>
      <c r="W28" s="269">
        <f t="shared" si="8"/>
        <v>0</v>
      </c>
      <c r="X28" s="272" t="str">
        <f t="shared" si="9"/>
        <v/>
      </c>
    </row>
    <row r="29" spans="1:24" x14ac:dyDescent="0.2">
      <c r="A29" s="550" t="s">
        <v>302</v>
      </c>
      <c r="B29" s="547" t="s">
        <v>4484</v>
      </c>
      <c r="C29" s="458"/>
      <c r="D29" s="459">
        <f>INDEX(CEs!$L$2:$BD$2,0,MATCH(ABS!A29,CEs!$L$3:$BD$3,0))</f>
        <v>0</v>
      </c>
      <c r="E29" s="443">
        <f t="shared" si="6"/>
        <v>0</v>
      </c>
      <c r="F29" s="546"/>
      <c r="G29" s="257" t="str">
        <f t="shared" si="7"/>
        <v>1200</v>
      </c>
      <c r="H29" s="269">
        <f>SUMIF('People Staff'!A:A,ABS!A29,'People Staff'!S:S)</f>
        <v>0</v>
      </c>
      <c r="I29" s="270">
        <f>SUMIF('People Labour'!A:A,ABS!A29,'People Labour'!S:S)</f>
        <v>0</v>
      </c>
      <c r="J29" s="270">
        <f>SUMIF('Equipment Plant'!A:A,A29,'Equipment Plant'!T:T)</f>
        <v>0</v>
      </c>
      <c r="K29" s="270">
        <f>SUMIF('Equipment Other'!A:A,A29,'Equipment Other'!T:T)</f>
        <v>0</v>
      </c>
      <c r="L29" s="270">
        <f>SUMIF(Materials!A:A,A29,Materials!T:T)</f>
        <v>0</v>
      </c>
      <c r="M29" s="270">
        <f>SUMIF(Charges!A:A,A29,Charges!T:T)</f>
        <v>0</v>
      </c>
      <c r="N29" s="271">
        <f>SUMIF('Other and SubCon'!A:A,A29,'Other and SubCon'!T:T)</f>
        <v>0</v>
      </c>
      <c r="P29" s="269">
        <f t="shared" si="0"/>
        <v>0</v>
      </c>
      <c r="Q29" s="270">
        <f t="shared" si="1"/>
        <v>0</v>
      </c>
      <c r="R29" s="270">
        <f t="shared" si="2"/>
        <v>0</v>
      </c>
      <c r="S29" s="270">
        <f t="shared" si="3"/>
        <v>0</v>
      </c>
      <c r="T29" s="270">
        <f t="shared" si="4"/>
        <v>0</v>
      </c>
      <c r="U29" s="271">
        <f t="shared" si="5"/>
        <v>0</v>
      </c>
      <c r="W29" s="269">
        <f t="shared" si="8"/>
        <v>0</v>
      </c>
      <c r="X29" s="272" t="str">
        <f t="shared" si="9"/>
        <v/>
      </c>
    </row>
    <row r="30" spans="1:24" x14ac:dyDescent="0.2">
      <c r="A30" s="550" t="s">
        <v>303</v>
      </c>
      <c r="B30" s="547" t="s">
        <v>4485</v>
      </c>
      <c r="C30" s="458"/>
      <c r="D30" s="459">
        <f>INDEX(CEs!$L$2:$BD$2,0,MATCH(ABS!A30,CEs!$L$3:$BD$3,0))</f>
        <v>0</v>
      </c>
      <c r="E30" s="443">
        <f t="shared" si="6"/>
        <v>0</v>
      </c>
      <c r="F30" s="546"/>
      <c r="G30" s="257" t="str">
        <f t="shared" si="7"/>
        <v>1200</v>
      </c>
      <c r="H30" s="269">
        <f>SUMIF('People Staff'!A:A,ABS!A30,'People Staff'!S:S)</f>
        <v>0</v>
      </c>
      <c r="I30" s="270">
        <f>SUMIF('People Labour'!A:A,ABS!A30,'People Labour'!S:S)</f>
        <v>0</v>
      </c>
      <c r="J30" s="270">
        <f>SUMIF('Equipment Plant'!A:A,A30,'Equipment Plant'!T:T)</f>
        <v>0</v>
      </c>
      <c r="K30" s="270">
        <f>SUMIF('Equipment Other'!A:A,A30,'Equipment Other'!T:T)</f>
        <v>0</v>
      </c>
      <c r="L30" s="270">
        <f>SUMIF(Materials!A:A,A30,Materials!T:T)</f>
        <v>0</v>
      </c>
      <c r="M30" s="270">
        <f>SUMIF(Charges!A:A,A30,Charges!T:T)</f>
        <v>0</v>
      </c>
      <c r="N30" s="271">
        <f>SUMIF('Other and SubCon'!A:A,A30,'Other and SubCon'!T:T)</f>
        <v>0</v>
      </c>
      <c r="P30" s="269">
        <f t="shared" si="0"/>
        <v>0</v>
      </c>
      <c r="Q30" s="270">
        <f t="shared" si="1"/>
        <v>0</v>
      </c>
      <c r="R30" s="270">
        <f t="shared" si="2"/>
        <v>0</v>
      </c>
      <c r="S30" s="270">
        <f t="shared" si="3"/>
        <v>0</v>
      </c>
      <c r="T30" s="270">
        <f t="shared" si="4"/>
        <v>0</v>
      </c>
      <c r="U30" s="271">
        <f t="shared" si="5"/>
        <v>0</v>
      </c>
      <c r="W30" s="269">
        <f t="shared" si="8"/>
        <v>0</v>
      </c>
      <c r="X30" s="272" t="str">
        <f t="shared" si="9"/>
        <v/>
      </c>
    </row>
    <row r="31" spans="1:24" x14ac:dyDescent="0.2">
      <c r="A31" s="550" t="s">
        <v>304</v>
      </c>
      <c r="B31" s="547" t="s">
        <v>4485</v>
      </c>
      <c r="C31" s="458"/>
      <c r="D31" s="459">
        <f>INDEX(CEs!$L$2:$BD$2,0,MATCH(ABS!A31,CEs!$L$3:$BD$3,0))</f>
        <v>0</v>
      </c>
      <c r="E31" s="443">
        <f t="shared" si="6"/>
        <v>0</v>
      </c>
      <c r="F31" s="546"/>
      <c r="G31" s="257" t="str">
        <f t="shared" si="7"/>
        <v>1300</v>
      </c>
      <c r="H31" s="269">
        <f>SUMIF('People Staff'!A:A,ABS!A31,'People Staff'!S:S)</f>
        <v>0</v>
      </c>
      <c r="I31" s="270">
        <f>SUMIF('People Labour'!A:A,ABS!A31,'People Labour'!S:S)</f>
        <v>0</v>
      </c>
      <c r="J31" s="270">
        <f>SUMIF('Equipment Plant'!A:A,A31,'Equipment Plant'!T:T)</f>
        <v>0</v>
      </c>
      <c r="K31" s="270">
        <f>SUMIF('Equipment Other'!A:A,A31,'Equipment Other'!T:T)</f>
        <v>0</v>
      </c>
      <c r="L31" s="270">
        <f>SUMIF(Materials!A:A,A31,Materials!T:T)</f>
        <v>0</v>
      </c>
      <c r="M31" s="270">
        <f>SUMIF(Charges!A:A,A31,Charges!T:T)</f>
        <v>0</v>
      </c>
      <c r="N31" s="271">
        <f>SUMIF('Other and SubCon'!A:A,A31,'Other and SubCon'!T:T)</f>
        <v>0</v>
      </c>
      <c r="P31" s="269">
        <f t="shared" si="0"/>
        <v>0</v>
      </c>
      <c r="Q31" s="270">
        <f t="shared" si="1"/>
        <v>0</v>
      </c>
      <c r="R31" s="270">
        <f t="shared" si="2"/>
        <v>0</v>
      </c>
      <c r="S31" s="270">
        <f t="shared" si="3"/>
        <v>0</v>
      </c>
      <c r="T31" s="270">
        <f t="shared" si="4"/>
        <v>0</v>
      </c>
      <c r="U31" s="271">
        <f t="shared" si="5"/>
        <v>0</v>
      </c>
      <c r="W31" s="269">
        <f t="shared" si="8"/>
        <v>0</v>
      </c>
      <c r="X31" s="272" t="str">
        <f t="shared" si="9"/>
        <v/>
      </c>
    </row>
    <row r="32" spans="1:24" x14ac:dyDescent="0.2">
      <c r="A32" s="550" t="s">
        <v>305</v>
      </c>
      <c r="B32" s="547" t="s">
        <v>4484</v>
      </c>
      <c r="C32" s="458"/>
      <c r="D32" s="459">
        <f>INDEX(CEs!$L$2:$BD$2,0,MATCH(ABS!A32,CEs!$L$3:$BD$3,0))</f>
        <v>0</v>
      </c>
      <c r="E32" s="443">
        <f t="shared" si="6"/>
        <v>0</v>
      </c>
      <c r="F32" s="546"/>
      <c r="G32" s="257" t="str">
        <f t="shared" si="7"/>
        <v>1400</v>
      </c>
      <c r="H32" s="269">
        <f>SUMIF('People Staff'!A:A,ABS!A32,'People Staff'!S:S)</f>
        <v>0</v>
      </c>
      <c r="I32" s="270">
        <f>SUMIF('People Labour'!A:A,ABS!A32,'People Labour'!S:S)</f>
        <v>0</v>
      </c>
      <c r="J32" s="270">
        <f>SUMIF('Equipment Plant'!A:A,A32,'Equipment Plant'!T:T)</f>
        <v>0</v>
      </c>
      <c r="K32" s="270">
        <f>SUMIF('Equipment Other'!A:A,A32,'Equipment Other'!T:T)</f>
        <v>0</v>
      </c>
      <c r="L32" s="270">
        <f>SUMIF(Materials!A:A,A32,Materials!T:T)</f>
        <v>0</v>
      </c>
      <c r="M32" s="270">
        <f>SUMIF(Charges!A:A,A32,Charges!T:T)</f>
        <v>0</v>
      </c>
      <c r="N32" s="271">
        <f>SUMIF('Other and SubCon'!A:A,A32,'Other and SubCon'!T:T)</f>
        <v>0</v>
      </c>
      <c r="P32" s="269">
        <f t="shared" si="0"/>
        <v>0</v>
      </c>
      <c r="Q32" s="270">
        <f t="shared" si="1"/>
        <v>0</v>
      </c>
      <c r="R32" s="270">
        <f t="shared" si="2"/>
        <v>0</v>
      </c>
      <c r="S32" s="270">
        <f t="shared" si="3"/>
        <v>0</v>
      </c>
      <c r="T32" s="270">
        <f t="shared" si="4"/>
        <v>0</v>
      </c>
      <c r="U32" s="271">
        <f t="shared" si="5"/>
        <v>0</v>
      </c>
      <c r="W32" s="269">
        <f t="shared" si="8"/>
        <v>0</v>
      </c>
      <c r="X32" s="272" t="str">
        <f t="shared" si="9"/>
        <v/>
      </c>
    </row>
    <row r="33" spans="1:24" x14ac:dyDescent="0.2">
      <c r="A33" s="550" t="s">
        <v>306</v>
      </c>
      <c r="B33" s="547" t="s">
        <v>4485</v>
      </c>
      <c r="C33" s="458"/>
      <c r="D33" s="459">
        <f>INDEX(CEs!$L$2:$BD$2,0,MATCH(ABS!A33,CEs!$L$3:$BD$3,0))</f>
        <v>0</v>
      </c>
      <c r="E33" s="443">
        <f t="shared" si="6"/>
        <v>0</v>
      </c>
      <c r="F33" s="546"/>
      <c r="G33" s="257" t="str">
        <f t="shared" si="7"/>
        <v>1400</v>
      </c>
      <c r="H33" s="269">
        <f>SUMIF('People Staff'!A:A,ABS!A33,'People Staff'!S:S)</f>
        <v>0</v>
      </c>
      <c r="I33" s="270">
        <f>SUMIF('People Labour'!A:A,ABS!A33,'People Labour'!S:S)</f>
        <v>0</v>
      </c>
      <c r="J33" s="270">
        <f>SUMIF('Equipment Plant'!A:A,A33,'Equipment Plant'!T:T)</f>
        <v>0</v>
      </c>
      <c r="K33" s="270">
        <f>SUMIF('Equipment Other'!A:A,A33,'Equipment Other'!T:T)</f>
        <v>0</v>
      </c>
      <c r="L33" s="270">
        <f>SUMIF(Materials!A:A,A33,Materials!T:T)</f>
        <v>0</v>
      </c>
      <c r="M33" s="270">
        <f>SUMIF(Charges!A:A,A33,Charges!T:T)</f>
        <v>0</v>
      </c>
      <c r="N33" s="271">
        <f>SUMIF('Other and SubCon'!A:A,A33,'Other and SubCon'!T:T)</f>
        <v>0</v>
      </c>
      <c r="P33" s="269">
        <f t="shared" si="0"/>
        <v>0</v>
      </c>
      <c r="Q33" s="270">
        <f t="shared" si="1"/>
        <v>0</v>
      </c>
      <c r="R33" s="270">
        <f t="shared" si="2"/>
        <v>0</v>
      </c>
      <c r="S33" s="270">
        <f t="shared" si="3"/>
        <v>0</v>
      </c>
      <c r="T33" s="270">
        <f t="shared" si="4"/>
        <v>0</v>
      </c>
      <c r="U33" s="271">
        <f t="shared" si="5"/>
        <v>0</v>
      </c>
      <c r="W33" s="269">
        <f t="shared" si="8"/>
        <v>0</v>
      </c>
      <c r="X33" s="272" t="str">
        <f t="shared" si="9"/>
        <v/>
      </c>
    </row>
    <row r="34" spans="1:24" x14ac:dyDescent="0.2">
      <c r="A34" s="550" t="s">
        <v>307</v>
      </c>
      <c r="B34" s="547" t="s">
        <v>4485</v>
      </c>
      <c r="C34" s="458"/>
      <c r="D34" s="459">
        <f>INDEX(CEs!$L$2:$BD$2,0,MATCH(ABS!A34,CEs!$L$3:$BD$3,0))</f>
        <v>0</v>
      </c>
      <c r="E34" s="443">
        <f t="shared" si="6"/>
        <v>0</v>
      </c>
      <c r="F34" s="546"/>
      <c r="G34" s="257" t="str">
        <f t="shared" si="7"/>
        <v>1400</v>
      </c>
      <c r="H34" s="269">
        <f>SUMIF('People Staff'!A:A,ABS!A34,'People Staff'!S:S)</f>
        <v>0</v>
      </c>
      <c r="I34" s="270">
        <f>SUMIF('People Labour'!A:A,ABS!A34,'People Labour'!S:S)</f>
        <v>0</v>
      </c>
      <c r="J34" s="270">
        <f>SUMIF('Equipment Plant'!A:A,A34,'Equipment Plant'!T:T)</f>
        <v>0</v>
      </c>
      <c r="K34" s="270">
        <f>SUMIF('Equipment Other'!A:A,A34,'Equipment Other'!T:T)</f>
        <v>0</v>
      </c>
      <c r="L34" s="270">
        <f>SUMIF(Materials!A:A,A34,Materials!T:T)</f>
        <v>0</v>
      </c>
      <c r="M34" s="270">
        <f>SUMIF(Charges!A:A,A34,Charges!T:T)</f>
        <v>0</v>
      </c>
      <c r="N34" s="271">
        <f>SUMIF('Other and SubCon'!A:A,A34,'Other and SubCon'!T:T)</f>
        <v>0</v>
      </c>
      <c r="P34" s="269">
        <f t="shared" si="0"/>
        <v>0</v>
      </c>
      <c r="Q34" s="270">
        <f t="shared" si="1"/>
        <v>0</v>
      </c>
      <c r="R34" s="270">
        <f t="shared" si="2"/>
        <v>0</v>
      </c>
      <c r="S34" s="270">
        <f t="shared" si="3"/>
        <v>0</v>
      </c>
      <c r="T34" s="270">
        <f t="shared" si="4"/>
        <v>0</v>
      </c>
      <c r="U34" s="271">
        <f t="shared" si="5"/>
        <v>0</v>
      </c>
      <c r="W34" s="269">
        <f t="shared" si="8"/>
        <v>0</v>
      </c>
      <c r="X34" s="272" t="str">
        <f t="shared" si="9"/>
        <v/>
      </c>
    </row>
    <row r="35" spans="1:24" x14ac:dyDescent="0.2">
      <c r="A35" s="550" t="s">
        <v>308</v>
      </c>
      <c r="B35" s="547" t="s">
        <v>4484</v>
      </c>
      <c r="C35" s="458"/>
      <c r="D35" s="459">
        <f>INDEX(CEs!$L$2:$BD$2,0,MATCH(ABS!A35,CEs!$L$3:$BD$3,0))</f>
        <v>0</v>
      </c>
      <c r="E35" s="443">
        <f t="shared" si="6"/>
        <v>0</v>
      </c>
      <c r="F35" s="546"/>
      <c r="G35" s="257" t="str">
        <f t="shared" si="7"/>
        <v>1500</v>
      </c>
      <c r="H35" s="269">
        <f>SUMIF('People Staff'!A:A,ABS!A35,'People Staff'!S:S)</f>
        <v>0</v>
      </c>
      <c r="I35" s="270">
        <f>SUMIF('People Labour'!A:A,ABS!A35,'People Labour'!S:S)</f>
        <v>0</v>
      </c>
      <c r="J35" s="270">
        <f>SUMIF('Equipment Plant'!A:A,A35,'Equipment Plant'!T:T)</f>
        <v>0</v>
      </c>
      <c r="K35" s="270">
        <f>SUMIF('Equipment Other'!A:A,A35,'Equipment Other'!T:T)</f>
        <v>0</v>
      </c>
      <c r="L35" s="270">
        <f>SUMIF(Materials!A:A,A35,Materials!T:T)</f>
        <v>0</v>
      </c>
      <c r="M35" s="270">
        <f>SUMIF(Charges!A:A,A35,Charges!T:T)</f>
        <v>0</v>
      </c>
      <c r="N35" s="271">
        <f>SUMIF('Other and SubCon'!A:A,A35,'Other and SubCon'!T:T)</f>
        <v>0</v>
      </c>
      <c r="P35" s="269">
        <f t="shared" si="0"/>
        <v>0</v>
      </c>
      <c r="Q35" s="270">
        <f t="shared" si="1"/>
        <v>0</v>
      </c>
      <c r="R35" s="270">
        <f t="shared" si="2"/>
        <v>0</v>
      </c>
      <c r="S35" s="270">
        <f t="shared" si="3"/>
        <v>0</v>
      </c>
      <c r="T35" s="270">
        <f t="shared" si="4"/>
        <v>0</v>
      </c>
      <c r="U35" s="271">
        <f t="shared" si="5"/>
        <v>0</v>
      </c>
      <c r="W35" s="269">
        <f t="shared" si="8"/>
        <v>0</v>
      </c>
      <c r="X35" s="272" t="str">
        <f t="shared" si="9"/>
        <v/>
      </c>
    </row>
    <row r="36" spans="1:24" x14ac:dyDescent="0.2">
      <c r="A36" s="550" t="s">
        <v>309</v>
      </c>
      <c r="B36" s="547" t="s">
        <v>4485</v>
      </c>
      <c r="C36" s="458"/>
      <c r="D36" s="459">
        <f>INDEX(CEs!$L$2:$BD$2,0,MATCH(ABS!A36,CEs!$L$3:$BD$3,0))</f>
        <v>0</v>
      </c>
      <c r="E36" s="443">
        <f t="shared" si="6"/>
        <v>0</v>
      </c>
      <c r="F36" s="546"/>
      <c r="G36" s="257" t="str">
        <f t="shared" si="7"/>
        <v>1500</v>
      </c>
      <c r="H36" s="269">
        <f>SUMIF('People Staff'!A:A,ABS!A36,'People Staff'!S:S)</f>
        <v>0</v>
      </c>
      <c r="I36" s="270">
        <f>SUMIF('People Labour'!A:A,ABS!A36,'People Labour'!S:S)</f>
        <v>0</v>
      </c>
      <c r="J36" s="270">
        <f>SUMIF('Equipment Plant'!A:A,A36,'Equipment Plant'!T:T)</f>
        <v>0</v>
      </c>
      <c r="K36" s="270">
        <f>SUMIF('Equipment Other'!A:A,A36,'Equipment Other'!T:T)</f>
        <v>0</v>
      </c>
      <c r="L36" s="270">
        <f>SUMIF(Materials!A:A,A36,Materials!T:T)</f>
        <v>0</v>
      </c>
      <c r="M36" s="270">
        <f>SUMIF(Charges!A:A,A36,Charges!T:T)</f>
        <v>0</v>
      </c>
      <c r="N36" s="271">
        <f>SUMIF('Other and SubCon'!A:A,A36,'Other and SubCon'!T:T)</f>
        <v>0</v>
      </c>
      <c r="P36" s="269">
        <f t="shared" si="0"/>
        <v>0</v>
      </c>
      <c r="Q36" s="270">
        <f t="shared" si="1"/>
        <v>0</v>
      </c>
      <c r="R36" s="270">
        <f t="shared" si="2"/>
        <v>0</v>
      </c>
      <c r="S36" s="270">
        <f t="shared" si="3"/>
        <v>0</v>
      </c>
      <c r="T36" s="270">
        <f t="shared" si="4"/>
        <v>0</v>
      </c>
      <c r="U36" s="271">
        <f t="shared" si="5"/>
        <v>0</v>
      </c>
      <c r="W36" s="269">
        <f t="shared" si="8"/>
        <v>0</v>
      </c>
      <c r="X36" s="272" t="str">
        <f t="shared" si="9"/>
        <v/>
      </c>
    </row>
    <row r="37" spans="1:24" ht="15" customHeight="1" x14ac:dyDescent="0.2">
      <c r="A37" s="550" t="s">
        <v>310</v>
      </c>
      <c r="B37" s="547" t="s">
        <v>4485</v>
      </c>
      <c r="C37" s="458"/>
      <c r="D37" s="459">
        <f>INDEX(CEs!$L$2:$BD$2,0,MATCH(ABS!A37,CEs!$L$3:$BD$3,0))</f>
        <v>0</v>
      </c>
      <c r="E37" s="443">
        <f t="shared" si="6"/>
        <v>0</v>
      </c>
      <c r="F37" s="546"/>
      <c r="G37" s="257" t="str">
        <f t="shared" si="7"/>
        <v>1500</v>
      </c>
      <c r="H37" s="269">
        <f>SUMIF('People Staff'!A:A,ABS!A37,'People Staff'!S:S)</f>
        <v>0</v>
      </c>
      <c r="I37" s="270">
        <f>SUMIF('People Labour'!A:A,ABS!A37,'People Labour'!S:S)</f>
        <v>0</v>
      </c>
      <c r="J37" s="270">
        <f>SUMIF('Equipment Plant'!A:A,A37,'Equipment Plant'!T:T)</f>
        <v>0</v>
      </c>
      <c r="K37" s="270">
        <f>SUMIF('Equipment Other'!A:A,A37,'Equipment Other'!T:T)</f>
        <v>0</v>
      </c>
      <c r="L37" s="270">
        <f>SUMIF(Materials!A:A,A37,Materials!T:T)</f>
        <v>0</v>
      </c>
      <c r="M37" s="270">
        <f>SUMIF(Charges!A:A,A37,Charges!T:T)</f>
        <v>0</v>
      </c>
      <c r="N37" s="271">
        <f>SUMIF('Other and SubCon'!A:A,A37,'Other and SubCon'!T:T)</f>
        <v>0</v>
      </c>
      <c r="P37" s="269">
        <f t="shared" ref="P37:P49" si="10">SUM(H37:I37)</f>
        <v>0</v>
      </c>
      <c r="Q37" s="270">
        <f t="shared" ref="Q37:Q49" si="11">SUM(J37:K37)</f>
        <v>0</v>
      </c>
      <c r="R37" s="270">
        <f t="shared" ref="R37:R49" si="12">L37</f>
        <v>0</v>
      </c>
      <c r="S37" s="270">
        <f t="shared" ref="S37:S49" si="13">M37</f>
        <v>0</v>
      </c>
      <c r="T37" s="270">
        <f t="shared" ref="T37:T49" si="14">N37</f>
        <v>0</v>
      </c>
      <c r="U37" s="271">
        <f t="shared" ref="U37:U49" si="15">SUM(P37:T37)</f>
        <v>0</v>
      </c>
      <c r="W37" s="269">
        <f t="shared" si="8"/>
        <v>0</v>
      </c>
      <c r="X37" s="272" t="str">
        <f t="shared" si="9"/>
        <v/>
      </c>
    </row>
    <row r="38" spans="1:24" ht="15" customHeight="1" x14ac:dyDescent="0.2">
      <c r="A38" s="550" t="s">
        <v>311</v>
      </c>
      <c r="B38" s="547" t="s">
        <v>4485</v>
      </c>
      <c r="C38" s="458"/>
      <c r="D38" s="459">
        <f>INDEX(CEs!$L$2:$BD$2,0,MATCH(ABS!A38,CEs!$L$3:$BD$3,0))</f>
        <v>0</v>
      </c>
      <c r="E38" s="443">
        <f t="shared" si="6"/>
        <v>0</v>
      </c>
      <c r="F38" s="546"/>
      <c r="G38" s="257" t="str">
        <f t="shared" si="7"/>
        <v>1500</v>
      </c>
      <c r="H38" s="269">
        <f>SUMIF('People Staff'!A:A,ABS!A38,'People Staff'!S:S)</f>
        <v>0</v>
      </c>
      <c r="I38" s="270">
        <f>SUMIF('People Labour'!A:A,ABS!A38,'People Labour'!S:S)</f>
        <v>0</v>
      </c>
      <c r="J38" s="270">
        <f>SUMIF('Equipment Plant'!A:A,A38,'Equipment Plant'!T:T)</f>
        <v>0</v>
      </c>
      <c r="K38" s="270">
        <f>SUMIF('Equipment Other'!A:A,A38,'Equipment Other'!T:T)</f>
        <v>0</v>
      </c>
      <c r="L38" s="270">
        <f>SUMIF(Materials!A:A,A38,Materials!T:T)</f>
        <v>0</v>
      </c>
      <c r="M38" s="270">
        <f>SUMIF(Charges!A:A,A38,Charges!T:T)</f>
        <v>0</v>
      </c>
      <c r="N38" s="271">
        <f>SUMIF('Other and SubCon'!A:A,A38,'Other and SubCon'!T:T)</f>
        <v>0</v>
      </c>
      <c r="P38" s="269">
        <f t="shared" si="10"/>
        <v>0</v>
      </c>
      <c r="Q38" s="270">
        <f t="shared" si="11"/>
        <v>0</v>
      </c>
      <c r="R38" s="270">
        <f t="shared" si="12"/>
        <v>0</v>
      </c>
      <c r="S38" s="270">
        <f t="shared" si="13"/>
        <v>0</v>
      </c>
      <c r="T38" s="270">
        <f t="shared" si="14"/>
        <v>0</v>
      </c>
      <c r="U38" s="271">
        <f t="shared" si="15"/>
        <v>0</v>
      </c>
      <c r="W38" s="269">
        <f t="shared" si="8"/>
        <v>0</v>
      </c>
      <c r="X38" s="272" t="str">
        <f t="shared" si="9"/>
        <v/>
      </c>
    </row>
    <row r="39" spans="1:24" x14ac:dyDescent="0.2">
      <c r="A39" s="550" t="s">
        <v>312</v>
      </c>
      <c r="B39" s="547" t="s">
        <v>4483</v>
      </c>
      <c r="C39" s="458"/>
      <c r="D39" s="459">
        <f>INDEX(CEs!$L$2:$BD$2,0,MATCH(ABS!A39,CEs!$L$3:$BD$3,0))</f>
        <v>0</v>
      </c>
      <c r="E39" s="443">
        <f t="shared" si="6"/>
        <v>0</v>
      </c>
      <c r="F39" s="546"/>
      <c r="G39" s="257" t="str">
        <f t="shared" si="7"/>
        <v>1600</v>
      </c>
      <c r="H39" s="269">
        <f>SUMIF('People Staff'!A:A,ABS!A39,'People Staff'!S:S)</f>
        <v>0</v>
      </c>
      <c r="I39" s="270">
        <f>SUMIF('People Labour'!A:A,ABS!A39,'People Labour'!S:S)</f>
        <v>0</v>
      </c>
      <c r="J39" s="270">
        <f>SUMIF('Equipment Plant'!A:A,A39,'Equipment Plant'!T:T)</f>
        <v>0</v>
      </c>
      <c r="K39" s="270">
        <f>SUMIF('Equipment Other'!A:A,A39,'Equipment Other'!T:T)</f>
        <v>0</v>
      </c>
      <c r="L39" s="270">
        <f>SUMIF(Materials!A:A,A39,Materials!T:T)</f>
        <v>0</v>
      </c>
      <c r="M39" s="270">
        <f>SUMIF(Charges!A:A,A39,Charges!T:T)</f>
        <v>0</v>
      </c>
      <c r="N39" s="271">
        <f>SUMIF('Other and SubCon'!A:A,A39,'Other and SubCon'!T:T)</f>
        <v>0</v>
      </c>
      <c r="P39" s="269">
        <f t="shared" si="10"/>
        <v>0</v>
      </c>
      <c r="Q39" s="270">
        <f t="shared" si="11"/>
        <v>0</v>
      </c>
      <c r="R39" s="270">
        <f t="shared" si="12"/>
        <v>0</v>
      </c>
      <c r="S39" s="270">
        <f t="shared" si="13"/>
        <v>0</v>
      </c>
      <c r="T39" s="270">
        <f t="shared" si="14"/>
        <v>0</v>
      </c>
      <c r="U39" s="271">
        <f t="shared" si="15"/>
        <v>0</v>
      </c>
      <c r="W39" s="269">
        <f t="shared" si="8"/>
        <v>0</v>
      </c>
      <c r="X39" s="272" t="str">
        <f t="shared" si="9"/>
        <v/>
      </c>
    </row>
    <row r="40" spans="1:24" x14ac:dyDescent="0.2">
      <c r="A40" s="550" t="s">
        <v>313</v>
      </c>
      <c r="B40" s="547" t="s">
        <v>4486</v>
      </c>
      <c r="C40" s="458"/>
      <c r="D40" s="459">
        <f>INDEX(CEs!$L$2:$BD$2,0,MATCH(ABS!A40,CEs!$L$3:$BD$3,0))</f>
        <v>0</v>
      </c>
      <c r="E40" s="443">
        <f t="shared" si="6"/>
        <v>0</v>
      </c>
      <c r="F40" s="546"/>
      <c r="G40" s="257" t="str">
        <f t="shared" si="7"/>
        <v>1700</v>
      </c>
      <c r="H40" s="269">
        <f>SUMIF('People Staff'!A:A,ABS!A40,'People Staff'!S:S)</f>
        <v>0</v>
      </c>
      <c r="I40" s="270">
        <f>SUMIF('People Labour'!A:A,ABS!A40,'People Labour'!S:S)</f>
        <v>0</v>
      </c>
      <c r="J40" s="270">
        <f>SUMIF('Equipment Plant'!A:A,A40,'Equipment Plant'!T:T)</f>
        <v>0</v>
      </c>
      <c r="K40" s="270">
        <f>SUMIF('Equipment Other'!A:A,A40,'Equipment Other'!T:T)</f>
        <v>0</v>
      </c>
      <c r="L40" s="270">
        <f>SUMIF(Materials!A:A,A40,Materials!T:T)</f>
        <v>0</v>
      </c>
      <c r="M40" s="270">
        <f>SUMIF(Charges!A:A,A40,Charges!T:T)</f>
        <v>0</v>
      </c>
      <c r="N40" s="271">
        <f>SUMIF('Other and SubCon'!A:A,A40,'Other and SubCon'!T:T)</f>
        <v>0</v>
      </c>
      <c r="P40" s="269">
        <f t="shared" si="10"/>
        <v>0</v>
      </c>
      <c r="Q40" s="270">
        <f t="shared" si="11"/>
        <v>0</v>
      </c>
      <c r="R40" s="270">
        <f t="shared" si="12"/>
        <v>0</v>
      </c>
      <c r="S40" s="270">
        <f t="shared" si="13"/>
        <v>0</v>
      </c>
      <c r="T40" s="270">
        <f t="shared" si="14"/>
        <v>0</v>
      </c>
      <c r="U40" s="271">
        <f t="shared" si="15"/>
        <v>0</v>
      </c>
      <c r="W40" s="269">
        <f t="shared" si="8"/>
        <v>0</v>
      </c>
      <c r="X40" s="272" t="str">
        <f t="shared" si="9"/>
        <v/>
      </c>
    </row>
    <row r="41" spans="1:24" x14ac:dyDescent="0.2">
      <c r="A41" s="550" t="s">
        <v>314</v>
      </c>
      <c r="B41" s="547" t="s">
        <v>1138</v>
      </c>
      <c r="C41" s="458"/>
      <c r="D41" s="459">
        <f>INDEX(CEs!$L$2:$BD$2,0,MATCH(ABS!A41,CEs!$L$3:$BD$3,0))</f>
        <v>0</v>
      </c>
      <c r="E41" s="443">
        <f t="shared" si="6"/>
        <v>0</v>
      </c>
      <c r="F41" s="546"/>
      <c r="G41" s="257" t="str">
        <f t="shared" si="7"/>
        <v>1800</v>
      </c>
      <c r="H41" s="269">
        <f>SUMIF('People Staff'!A:A,ABS!A41,'People Staff'!S:S)</f>
        <v>0</v>
      </c>
      <c r="I41" s="270">
        <f>SUMIF('People Labour'!A:A,ABS!A41,'People Labour'!S:S)</f>
        <v>0</v>
      </c>
      <c r="J41" s="270">
        <f>SUMIF('Equipment Plant'!A:A,A41,'Equipment Plant'!T:T)</f>
        <v>0</v>
      </c>
      <c r="K41" s="270">
        <f>SUMIF('Equipment Other'!A:A,A41,'Equipment Other'!T:T)</f>
        <v>0</v>
      </c>
      <c r="L41" s="270">
        <f>SUMIF(Materials!A:A,A41,Materials!T:T)</f>
        <v>0</v>
      </c>
      <c r="M41" s="270">
        <f>SUMIF(Charges!A:A,A41,Charges!T:T)</f>
        <v>0</v>
      </c>
      <c r="N41" s="271">
        <f>SUMIF('Other and SubCon'!A:A,A41,'Other and SubCon'!T:T)</f>
        <v>0</v>
      </c>
      <c r="P41" s="269">
        <f t="shared" si="10"/>
        <v>0</v>
      </c>
      <c r="Q41" s="270">
        <f t="shared" si="11"/>
        <v>0</v>
      </c>
      <c r="R41" s="270">
        <f t="shared" si="12"/>
        <v>0</v>
      </c>
      <c r="S41" s="270">
        <f t="shared" si="13"/>
        <v>0</v>
      </c>
      <c r="T41" s="270">
        <f t="shared" si="14"/>
        <v>0</v>
      </c>
      <c r="U41" s="271">
        <f t="shared" si="15"/>
        <v>0</v>
      </c>
      <c r="W41" s="269">
        <f t="shared" si="8"/>
        <v>0</v>
      </c>
      <c r="X41" s="272" t="str">
        <f t="shared" si="9"/>
        <v/>
      </c>
    </row>
    <row r="42" spans="1:24" x14ac:dyDescent="0.2">
      <c r="A42" s="550" t="s">
        <v>315</v>
      </c>
      <c r="B42" s="547" t="s">
        <v>4487</v>
      </c>
      <c r="C42" s="458"/>
      <c r="D42" s="459">
        <f>INDEX(CEs!$L$2:$BD$2,0,MATCH(ABS!A42,CEs!$L$3:$BD$3,0))</f>
        <v>0</v>
      </c>
      <c r="E42" s="443">
        <f t="shared" si="6"/>
        <v>0</v>
      </c>
      <c r="F42" s="546"/>
      <c r="G42" s="257" t="str">
        <f t="shared" si="7"/>
        <v>1900</v>
      </c>
      <c r="H42" s="269">
        <f>SUMIF('People Staff'!A:A,ABS!A42,'People Staff'!S:S)</f>
        <v>0</v>
      </c>
      <c r="I42" s="270">
        <f>SUMIF('People Labour'!A:A,ABS!A42,'People Labour'!S:S)</f>
        <v>0</v>
      </c>
      <c r="J42" s="270">
        <f>SUMIF('Equipment Plant'!A:A,A42,'Equipment Plant'!T:T)</f>
        <v>0</v>
      </c>
      <c r="K42" s="270">
        <f>SUMIF('Equipment Other'!A:A,A42,'Equipment Other'!T:T)</f>
        <v>0</v>
      </c>
      <c r="L42" s="270">
        <f>SUMIF(Materials!A:A,A42,Materials!T:T)</f>
        <v>0</v>
      </c>
      <c r="M42" s="270">
        <f>SUMIF(Charges!A:A,A42,Charges!T:T)</f>
        <v>0</v>
      </c>
      <c r="N42" s="271">
        <f>SUMIF('Other and SubCon'!A:A,A42,'Other and SubCon'!T:T)</f>
        <v>0</v>
      </c>
      <c r="P42" s="269">
        <f t="shared" si="10"/>
        <v>0</v>
      </c>
      <c r="Q42" s="270">
        <f t="shared" si="11"/>
        <v>0</v>
      </c>
      <c r="R42" s="270">
        <f t="shared" si="12"/>
        <v>0</v>
      </c>
      <c r="S42" s="270">
        <f t="shared" si="13"/>
        <v>0</v>
      </c>
      <c r="T42" s="270">
        <f t="shared" si="14"/>
        <v>0</v>
      </c>
      <c r="U42" s="271">
        <f t="shared" si="15"/>
        <v>0</v>
      </c>
      <c r="W42" s="269">
        <f t="shared" si="8"/>
        <v>0</v>
      </c>
      <c r="X42" s="272" t="str">
        <f t="shared" si="9"/>
        <v/>
      </c>
    </row>
    <row r="43" spans="1:24" x14ac:dyDescent="0.2">
      <c r="A43" s="550" t="s">
        <v>316</v>
      </c>
      <c r="B43" s="547" t="s">
        <v>4487</v>
      </c>
      <c r="C43" s="458"/>
      <c r="D43" s="459">
        <f>INDEX(CEs!$L$2:$BD$2,0,MATCH(ABS!A43,CEs!$L$3:$BD$3,0))</f>
        <v>0</v>
      </c>
      <c r="E43" s="443">
        <f t="shared" si="6"/>
        <v>0</v>
      </c>
      <c r="F43" s="546"/>
      <c r="G43" s="257" t="str">
        <f t="shared" si="7"/>
        <v>2000</v>
      </c>
      <c r="H43" s="269">
        <f>SUMIF('People Staff'!A:A,ABS!A43,'People Staff'!S:S)</f>
        <v>0</v>
      </c>
      <c r="I43" s="270">
        <f>SUMIF('People Labour'!A:A,ABS!A43,'People Labour'!S:S)</f>
        <v>0</v>
      </c>
      <c r="J43" s="270">
        <f>SUMIF('Equipment Plant'!A:A,A43,'Equipment Plant'!T:T)</f>
        <v>0</v>
      </c>
      <c r="K43" s="270">
        <f>SUMIF('Equipment Other'!A:A,A43,'Equipment Other'!T:T)</f>
        <v>0</v>
      </c>
      <c r="L43" s="270">
        <f>SUMIF(Materials!A:A,A43,Materials!T:T)</f>
        <v>0</v>
      </c>
      <c r="M43" s="270">
        <f>SUMIF(Charges!A:A,A43,Charges!T:T)</f>
        <v>0</v>
      </c>
      <c r="N43" s="271">
        <f>SUMIF('Other and SubCon'!A:A,A43,'Other and SubCon'!T:T)</f>
        <v>0</v>
      </c>
      <c r="P43" s="269">
        <f t="shared" si="10"/>
        <v>0</v>
      </c>
      <c r="Q43" s="270">
        <f t="shared" si="11"/>
        <v>0</v>
      </c>
      <c r="R43" s="270">
        <f t="shared" si="12"/>
        <v>0</v>
      </c>
      <c r="S43" s="270">
        <f t="shared" si="13"/>
        <v>0</v>
      </c>
      <c r="T43" s="270">
        <f t="shared" si="14"/>
        <v>0</v>
      </c>
      <c r="U43" s="271">
        <f t="shared" si="15"/>
        <v>0</v>
      </c>
      <c r="W43" s="269">
        <f t="shared" si="8"/>
        <v>0</v>
      </c>
      <c r="X43" s="272" t="str">
        <f t="shared" si="9"/>
        <v/>
      </c>
    </row>
    <row r="44" spans="1:24" x14ac:dyDescent="0.2">
      <c r="A44" s="550" t="s">
        <v>317</v>
      </c>
      <c r="B44" s="547" t="s">
        <v>4485</v>
      </c>
      <c r="C44" s="458"/>
      <c r="D44" s="459">
        <f>INDEX(CEs!$L$2:$BD$2,0,MATCH(ABS!A44,CEs!$L$3:$BD$3,0))</f>
        <v>0</v>
      </c>
      <c r="E44" s="443">
        <f t="shared" si="6"/>
        <v>0</v>
      </c>
      <c r="F44" s="546"/>
      <c r="G44" s="257" t="str">
        <f t="shared" si="7"/>
        <v>2100</v>
      </c>
      <c r="H44" s="269">
        <f>SUMIF('People Staff'!A:A,ABS!A44,'People Staff'!S:S)</f>
        <v>0</v>
      </c>
      <c r="I44" s="270">
        <f>SUMIF('People Labour'!A:A,ABS!A44,'People Labour'!S:S)</f>
        <v>0</v>
      </c>
      <c r="J44" s="270">
        <f>SUMIF('Equipment Plant'!A:A,A44,'Equipment Plant'!T:T)</f>
        <v>0</v>
      </c>
      <c r="K44" s="270">
        <f>SUMIF('Equipment Other'!A:A,A44,'Equipment Other'!T:T)</f>
        <v>0</v>
      </c>
      <c r="L44" s="270">
        <f>SUMIF(Materials!A:A,A44,Materials!T:T)</f>
        <v>0</v>
      </c>
      <c r="M44" s="270">
        <f>SUMIF(Charges!A:A,A44,Charges!T:T)</f>
        <v>0</v>
      </c>
      <c r="N44" s="271">
        <f>SUMIF('Other and SubCon'!A:A,A44,'Other and SubCon'!T:T)</f>
        <v>0</v>
      </c>
      <c r="P44" s="269">
        <f t="shared" si="10"/>
        <v>0</v>
      </c>
      <c r="Q44" s="270">
        <f t="shared" si="11"/>
        <v>0</v>
      </c>
      <c r="R44" s="270">
        <f t="shared" si="12"/>
        <v>0</v>
      </c>
      <c r="S44" s="270">
        <f t="shared" si="13"/>
        <v>0</v>
      </c>
      <c r="T44" s="270">
        <f t="shared" si="14"/>
        <v>0</v>
      </c>
      <c r="U44" s="271">
        <f t="shared" si="15"/>
        <v>0</v>
      </c>
      <c r="W44" s="269">
        <f t="shared" si="8"/>
        <v>0</v>
      </c>
      <c r="X44" s="272" t="str">
        <f t="shared" si="9"/>
        <v/>
      </c>
    </row>
    <row r="45" spans="1:24" x14ac:dyDescent="0.2">
      <c r="A45" s="550" t="s">
        <v>318</v>
      </c>
      <c r="B45" s="547" t="s">
        <v>4484</v>
      </c>
      <c r="C45" s="458"/>
      <c r="D45" s="459">
        <f>INDEX(CEs!$L$2:$BD$2,0,MATCH(ABS!A45,CEs!$L$3:$BD$3,0))</f>
        <v>0</v>
      </c>
      <c r="E45" s="443">
        <f t="shared" si="6"/>
        <v>0</v>
      </c>
      <c r="F45" s="546"/>
      <c r="G45" s="257" t="str">
        <f t="shared" si="7"/>
        <v>2300</v>
      </c>
      <c r="H45" s="269">
        <f>SUMIF('People Staff'!A:A,ABS!A45,'People Staff'!S:S)</f>
        <v>0</v>
      </c>
      <c r="I45" s="270">
        <f>SUMIF('People Labour'!A:A,ABS!A45,'People Labour'!S:S)</f>
        <v>0</v>
      </c>
      <c r="J45" s="270">
        <f>SUMIF('Equipment Plant'!A:A,A45,'Equipment Plant'!T:T)</f>
        <v>0</v>
      </c>
      <c r="K45" s="270">
        <f>SUMIF('Equipment Other'!A:A,A45,'Equipment Other'!T:T)</f>
        <v>0</v>
      </c>
      <c r="L45" s="270">
        <f>SUMIF(Materials!A:A,A45,Materials!T:T)</f>
        <v>0</v>
      </c>
      <c r="M45" s="270">
        <f>SUMIF(Charges!A:A,A45,Charges!T:T)</f>
        <v>0</v>
      </c>
      <c r="N45" s="271">
        <f>SUMIF('Other and SubCon'!A:A,A45,'Other and SubCon'!T:T)</f>
        <v>0</v>
      </c>
      <c r="P45" s="269">
        <f t="shared" si="10"/>
        <v>0</v>
      </c>
      <c r="Q45" s="270">
        <f t="shared" si="11"/>
        <v>0</v>
      </c>
      <c r="R45" s="270">
        <f t="shared" si="12"/>
        <v>0</v>
      </c>
      <c r="S45" s="270">
        <f t="shared" si="13"/>
        <v>0</v>
      </c>
      <c r="T45" s="270">
        <f t="shared" si="14"/>
        <v>0</v>
      </c>
      <c r="U45" s="271">
        <f t="shared" si="15"/>
        <v>0</v>
      </c>
      <c r="W45" s="269">
        <f t="shared" si="8"/>
        <v>0</v>
      </c>
      <c r="X45" s="272" t="str">
        <f t="shared" si="9"/>
        <v/>
      </c>
    </row>
    <row r="46" spans="1:24" x14ac:dyDescent="0.2">
      <c r="A46" s="550" t="s">
        <v>319</v>
      </c>
      <c r="B46" s="547" t="s">
        <v>4487</v>
      </c>
      <c r="C46" s="458"/>
      <c r="D46" s="459">
        <f>INDEX(CEs!$L$2:$BD$2,0,MATCH(ABS!A46,CEs!$L$3:$BD$3,0))</f>
        <v>0</v>
      </c>
      <c r="E46" s="443">
        <f t="shared" si="6"/>
        <v>0</v>
      </c>
      <c r="F46" s="546"/>
      <c r="G46" s="257" t="str">
        <f t="shared" si="7"/>
        <v>2400</v>
      </c>
      <c r="H46" s="269">
        <f>SUMIF('People Staff'!A:A,ABS!A46,'People Staff'!S:S)</f>
        <v>0</v>
      </c>
      <c r="I46" s="270">
        <f>SUMIF('People Labour'!A:A,ABS!A46,'People Labour'!S:S)</f>
        <v>0</v>
      </c>
      <c r="J46" s="270">
        <f>SUMIF('Equipment Plant'!A:A,A46,'Equipment Plant'!T:T)</f>
        <v>0</v>
      </c>
      <c r="K46" s="270">
        <f>SUMIF('Equipment Other'!A:A,A46,'Equipment Other'!T:T)</f>
        <v>0</v>
      </c>
      <c r="L46" s="270">
        <f>SUMIF(Materials!A:A,A46,Materials!T:T)</f>
        <v>0</v>
      </c>
      <c r="M46" s="270">
        <f>SUMIF(Charges!A:A,A46,Charges!T:T)</f>
        <v>0</v>
      </c>
      <c r="N46" s="271">
        <f>SUMIF('Other and SubCon'!A:A,A46,'Other and SubCon'!T:T)</f>
        <v>0</v>
      </c>
      <c r="P46" s="269">
        <f t="shared" si="10"/>
        <v>0</v>
      </c>
      <c r="Q46" s="270">
        <f t="shared" si="11"/>
        <v>0</v>
      </c>
      <c r="R46" s="270">
        <f t="shared" si="12"/>
        <v>0</v>
      </c>
      <c r="S46" s="270">
        <f t="shared" si="13"/>
        <v>0</v>
      </c>
      <c r="T46" s="270">
        <f t="shared" si="14"/>
        <v>0</v>
      </c>
      <c r="U46" s="271">
        <f t="shared" si="15"/>
        <v>0</v>
      </c>
      <c r="W46" s="269">
        <f t="shared" si="8"/>
        <v>0</v>
      </c>
      <c r="X46" s="272" t="str">
        <f t="shared" si="9"/>
        <v/>
      </c>
    </row>
    <row r="47" spans="1:24" x14ac:dyDescent="0.2">
      <c r="A47" s="550" t="s">
        <v>320</v>
      </c>
      <c r="B47" s="547" t="s">
        <v>4483</v>
      </c>
      <c r="C47" s="458"/>
      <c r="D47" s="459">
        <f>INDEX(CEs!$L$2:$BD$2,0,MATCH(ABS!A47,CEs!$L$3:$BD$3,0))</f>
        <v>0</v>
      </c>
      <c r="E47" s="443">
        <f t="shared" si="6"/>
        <v>0</v>
      </c>
      <c r="F47" s="546"/>
      <c r="G47" s="257" t="str">
        <f t="shared" si="7"/>
        <v>2500</v>
      </c>
      <c r="H47" s="269">
        <f>SUMIF('People Staff'!A:A,ABS!A47,'People Staff'!S:S)</f>
        <v>0</v>
      </c>
      <c r="I47" s="270">
        <f>SUMIF('People Labour'!A:A,ABS!A47,'People Labour'!S:S)</f>
        <v>0</v>
      </c>
      <c r="J47" s="270">
        <f>SUMIF('Equipment Plant'!A:A,A47,'Equipment Plant'!T:T)</f>
        <v>0</v>
      </c>
      <c r="K47" s="270">
        <f>SUMIF('Equipment Other'!A:A,A47,'Equipment Other'!T:T)</f>
        <v>0</v>
      </c>
      <c r="L47" s="270">
        <f>SUMIF(Materials!A:A,A47,Materials!T:T)</f>
        <v>0</v>
      </c>
      <c r="M47" s="270">
        <f>SUMIF(Charges!A:A,A47,Charges!T:T)</f>
        <v>0</v>
      </c>
      <c r="N47" s="271">
        <f>SUMIF('Other and SubCon'!A:A,A47,'Other and SubCon'!T:T)</f>
        <v>0</v>
      </c>
      <c r="P47" s="269">
        <f t="shared" si="10"/>
        <v>0</v>
      </c>
      <c r="Q47" s="270">
        <f t="shared" si="11"/>
        <v>0</v>
      </c>
      <c r="R47" s="270">
        <f t="shared" si="12"/>
        <v>0</v>
      </c>
      <c r="S47" s="270">
        <f t="shared" si="13"/>
        <v>0</v>
      </c>
      <c r="T47" s="270">
        <f t="shared" si="14"/>
        <v>0</v>
      </c>
      <c r="U47" s="271">
        <f t="shared" si="15"/>
        <v>0</v>
      </c>
      <c r="W47" s="269">
        <f t="shared" si="8"/>
        <v>0</v>
      </c>
      <c r="X47" s="272" t="str">
        <f t="shared" si="9"/>
        <v/>
      </c>
    </row>
    <row r="48" spans="1:24" x14ac:dyDescent="0.2">
      <c r="A48" s="550" t="s">
        <v>321</v>
      </c>
      <c r="B48" s="547" t="s">
        <v>4483</v>
      </c>
      <c r="C48" s="458"/>
      <c r="D48" s="459">
        <f>INDEX(CEs!$L$2:$BD$2,0,MATCH(ABS!A48,CEs!$L$3:$BD$3,0))</f>
        <v>0</v>
      </c>
      <c r="E48" s="443">
        <f t="shared" si="6"/>
        <v>0</v>
      </c>
      <c r="F48" s="546"/>
      <c r="G48" s="257" t="str">
        <f t="shared" si="7"/>
        <v>2700</v>
      </c>
      <c r="H48" s="269">
        <f>SUMIF('People Staff'!A:A,ABS!A48,'People Staff'!S:S)</f>
        <v>0</v>
      </c>
      <c r="I48" s="270">
        <f>SUMIF('People Labour'!A:A,ABS!A48,'People Labour'!S:S)</f>
        <v>0</v>
      </c>
      <c r="J48" s="270">
        <f>SUMIF('Equipment Plant'!A:A,A48,'Equipment Plant'!T:T)</f>
        <v>0</v>
      </c>
      <c r="K48" s="270">
        <f>SUMIF('Equipment Other'!A:A,A48,'Equipment Other'!T:T)</f>
        <v>0</v>
      </c>
      <c r="L48" s="270">
        <f>SUMIF(Materials!A:A,A48,Materials!T:T)</f>
        <v>0</v>
      </c>
      <c r="M48" s="270">
        <f>SUMIF(Charges!A:A,A48,Charges!T:T)</f>
        <v>0</v>
      </c>
      <c r="N48" s="271">
        <f>SUMIF('Other and SubCon'!A:A,A48,'Other and SubCon'!T:T)</f>
        <v>0</v>
      </c>
      <c r="P48" s="269">
        <f t="shared" si="10"/>
        <v>0</v>
      </c>
      <c r="Q48" s="270">
        <f t="shared" si="11"/>
        <v>0</v>
      </c>
      <c r="R48" s="270">
        <f t="shared" si="12"/>
        <v>0</v>
      </c>
      <c r="S48" s="270">
        <f t="shared" si="13"/>
        <v>0</v>
      </c>
      <c r="T48" s="270">
        <f t="shared" si="14"/>
        <v>0</v>
      </c>
      <c r="U48" s="271">
        <f t="shared" si="15"/>
        <v>0</v>
      </c>
      <c r="W48" s="269">
        <f t="shared" si="8"/>
        <v>0</v>
      </c>
      <c r="X48" s="272" t="str">
        <f t="shared" si="9"/>
        <v/>
      </c>
    </row>
    <row r="49" spans="1:24" x14ac:dyDescent="0.2">
      <c r="A49" s="550" t="s">
        <v>322</v>
      </c>
      <c r="B49" s="547" t="s">
        <v>4487</v>
      </c>
      <c r="C49" s="458"/>
      <c r="D49" s="459">
        <f>INDEX(CEs!$L$2:$BD$2,0,MATCH(ABS!A49,CEs!$L$3:$BD$3,0))</f>
        <v>0</v>
      </c>
      <c r="E49" s="443">
        <f t="shared" si="6"/>
        <v>0</v>
      </c>
      <c r="F49" s="546"/>
      <c r="G49" s="257" t="str">
        <f t="shared" si="7"/>
        <v>3000</v>
      </c>
      <c r="H49" s="269">
        <f>SUMIF('People Staff'!A:A,ABS!A49,'People Staff'!S:S)</f>
        <v>0</v>
      </c>
      <c r="I49" s="270">
        <f>SUMIF('People Labour'!A:A,ABS!A49,'People Labour'!S:S)</f>
        <v>0</v>
      </c>
      <c r="J49" s="270">
        <f>SUMIF('Equipment Plant'!A:A,A49,'Equipment Plant'!T:T)</f>
        <v>0</v>
      </c>
      <c r="K49" s="270">
        <f>SUMIF('Equipment Other'!A:A,A49,'Equipment Other'!T:T)</f>
        <v>0</v>
      </c>
      <c r="L49" s="270">
        <f>SUMIF(Materials!A:A,A49,Materials!T:T)</f>
        <v>0</v>
      </c>
      <c r="M49" s="270">
        <f>SUMIF(Charges!A:A,A49,Charges!T:T)</f>
        <v>0</v>
      </c>
      <c r="N49" s="271">
        <f>SUMIF('Other and SubCon'!A:A,A49,'Other and SubCon'!T:T)</f>
        <v>0</v>
      </c>
      <c r="P49" s="269">
        <f t="shared" si="10"/>
        <v>0</v>
      </c>
      <c r="Q49" s="270">
        <f t="shared" si="11"/>
        <v>0</v>
      </c>
      <c r="R49" s="270">
        <f t="shared" si="12"/>
        <v>0</v>
      </c>
      <c r="S49" s="270">
        <f t="shared" si="13"/>
        <v>0</v>
      </c>
      <c r="T49" s="270">
        <f t="shared" si="14"/>
        <v>0</v>
      </c>
      <c r="U49" s="271">
        <f t="shared" si="15"/>
        <v>0</v>
      </c>
      <c r="W49" s="269">
        <f t="shared" si="8"/>
        <v>0</v>
      </c>
      <c r="X49" s="272" t="str">
        <f t="shared" si="9"/>
        <v/>
      </c>
    </row>
  </sheetData>
  <mergeCells count="5">
    <mergeCell ref="H3:I3"/>
    <mergeCell ref="J3:K3"/>
    <mergeCell ref="P2:U2"/>
    <mergeCell ref="H2:N2"/>
    <mergeCell ref="W3:X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T54"/>
  <sheetViews>
    <sheetView workbookViewId="0">
      <selection activeCell="K49" sqref="K49"/>
    </sheetView>
  </sheetViews>
  <sheetFormatPr defaultRowHeight="12.75" x14ac:dyDescent="0.2"/>
  <cols>
    <col min="1" max="1" width="1.21875" style="312" customWidth="1"/>
    <col min="2" max="2" width="1.109375" style="312" customWidth="1"/>
    <col min="3" max="3" width="29.88671875" style="312" customWidth="1"/>
    <col min="4" max="4" width="2" style="312" customWidth="1"/>
    <col min="5" max="5" width="15.33203125" style="312" customWidth="1"/>
    <col min="6" max="6" width="2" style="312" customWidth="1"/>
    <col min="7" max="7" width="15.33203125" style="312" customWidth="1"/>
    <col min="8" max="8" width="2" style="312" customWidth="1"/>
    <col min="9" max="9" width="15.33203125" style="312" customWidth="1"/>
    <col min="10" max="10" width="2" style="312" customWidth="1"/>
    <col min="11" max="11" width="15.33203125" style="312" customWidth="1"/>
    <col min="12" max="12" width="2" style="312" customWidth="1"/>
    <col min="13" max="13" width="15.33203125" style="312" customWidth="1"/>
    <col min="14" max="14" width="1.109375" style="312" customWidth="1"/>
    <col min="15" max="16384" width="8.88671875" style="312"/>
  </cols>
  <sheetData>
    <row r="1" spans="2:20" s="381" customFormat="1" ht="30" customHeight="1" x14ac:dyDescent="0.2">
      <c r="B1" s="378"/>
      <c r="C1" s="379"/>
      <c r="D1" s="379"/>
      <c r="E1" s="379"/>
      <c r="F1" s="379"/>
      <c r="G1" s="379"/>
      <c r="H1" s="379"/>
      <c r="I1" s="379"/>
      <c r="J1" s="379"/>
      <c r="K1" s="379"/>
      <c r="L1" s="379"/>
      <c r="M1" s="379"/>
      <c r="N1" s="380"/>
      <c r="P1" s="382" t="s">
        <v>2</v>
      </c>
      <c r="Q1" s="382"/>
      <c r="R1" s="383"/>
      <c r="S1" s="383"/>
      <c r="T1" s="383"/>
    </row>
    <row r="2" spans="2:20" s="381" customFormat="1" ht="18" customHeight="1" x14ac:dyDescent="0.2">
      <c r="B2" s="384"/>
      <c r="C2" s="481"/>
      <c r="D2" s="481"/>
      <c r="E2" s="481"/>
      <c r="F2" s="481"/>
      <c r="G2" s="481"/>
      <c r="H2" s="481"/>
      <c r="I2" s="481"/>
      <c r="J2" s="481"/>
      <c r="K2" s="385"/>
      <c r="L2" s="385"/>
      <c r="M2" s="385"/>
      <c r="N2" s="386"/>
      <c r="S2" s="387"/>
      <c r="T2" s="387"/>
    </row>
    <row r="3" spans="2:20" s="381" customFormat="1" ht="18" customHeight="1" x14ac:dyDescent="0.2">
      <c r="B3" s="384"/>
      <c r="C3" s="385"/>
      <c r="D3" s="385"/>
      <c r="E3" s="385"/>
      <c r="F3" s="385"/>
      <c r="G3" s="385"/>
      <c r="H3" s="385"/>
      <c r="I3" s="385"/>
      <c r="J3" s="385"/>
      <c r="K3" s="385"/>
      <c r="L3" s="388"/>
      <c r="M3" s="388"/>
      <c r="N3" s="389"/>
      <c r="O3" s="390"/>
      <c r="Q3" s="391"/>
      <c r="R3" s="391"/>
      <c r="S3" s="392"/>
      <c r="T3" s="392"/>
    </row>
    <row r="4" spans="2:20" s="381" customFormat="1" ht="13.5" thickBot="1" x14ac:dyDescent="0.25">
      <c r="B4" s="384"/>
      <c r="C4" s="385"/>
      <c r="D4" s="385"/>
      <c r="E4" s="385"/>
      <c r="F4" s="385"/>
      <c r="G4" s="385"/>
      <c r="H4" s="385"/>
      <c r="I4" s="385"/>
      <c r="J4" s="385"/>
      <c r="K4" s="385"/>
      <c r="L4" s="388"/>
      <c r="M4" s="388"/>
      <c r="N4" s="389"/>
      <c r="O4" s="390"/>
      <c r="Q4" s="391"/>
      <c r="R4" s="391"/>
      <c r="S4" s="387"/>
      <c r="T4" s="387"/>
    </row>
    <row r="5" spans="2:20" ht="16.5" customHeight="1" thickBot="1" x14ac:dyDescent="0.25">
      <c r="B5" s="393"/>
      <c r="C5" s="485" t="s">
        <v>60</v>
      </c>
      <c r="D5" s="486"/>
      <c r="E5" s="487"/>
      <c r="F5" s="394"/>
      <c r="G5" s="395" t="s">
        <v>158</v>
      </c>
      <c r="H5" s="394"/>
      <c r="I5" s="394"/>
      <c r="J5" s="394"/>
      <c r="K5" s="394"/>
      <c r="L5" s="394"/>
      <c r="M5" s="396"/>
      <c r="N5" s="397"/>
    </row>
    <row r="6" spans="2:20" x14ac:dyDescent="0.2">
      <c r="B6" s="393"/>
      <c r="C6" s="396"/>
      <c r="D6" s="396"/>
      <c r="E6" s="396"/>
      <c r="F6" s="396"/>
      <c r="G6" s="396"/>
      <c r="H6" s="396"/>
      <c r="I6" s="396"/>
      <c r="J6" s="396"/>
      <c r="K6" s="396"/>
      <c r="L6" s="396"/>
      <c r="M6" s="396"/>
      <c r="N6" s="397"/>
    </row>
    <row r="7" spans="2:20" x14ac:dyDescent="0.2">
      <c r="B7" s="393"/>
      <c r="C7" s="312" t="s">
        <v>34</v>
      </c>
      <c r="D7" s="396"/>
      <c r="E7" s="484"/>
      <c r="F7" s="484"/>
      <c r="G7" s="484"/>
      <c r="H7" s="484"/>
      <c r="I7" s="484"/>
      <c r="J7" s="155"/>
      <c r="K7" s="395" t="s">
        <v>159</v>
      </c>
      <c r="L7" s="396"/>
      <c r="M7" s="396"/>
      <c r="N7" s="397"/>
    </row>
    <row r="8" spans="2:20" s="381" customFormat="1" x14ac:dyDescent="0.2">
      <c r="B8" s="384"/>
      <c r="C8" s="381" t="s">
        <v>33</v>
      </c>
      <c r="D8" s="396"/>
      <c r="E8" s="398"/>
      <c r="F8" s="396"/>
      <c r="G8" s="395" t="s">
        <v>159</v>
      </c>
      <c r="H8" s="396"/>
      <c r="I8" s="396"/>
      <c r="J8" s="396"/>
      <c r="K8" s="396"/>
      <c r="L8" s="396"/>
      <c r="M8" s="396"/>
      <c r="N8" s="389"/>
      <c r="O8" s="391"/>
      <c r="T8" s="399"/>
    </row>
    <row r="9" spans="2:20" s="381" customFormat="1" x14ac:dyDescent="0.2">
      <c r="B9" s="384"/>
      <c r="C9" s="381" t="s">
        <v>59</v>
      </c>
      <c r="D9" s="396"/>
      <c r="E9" s="400"/>
      <c r="F9" s="396"/>
      <c r="G9" s="395" t="s">
        <v>158</v>
      </c>
      <c r="H9" s="396"/>
      <c r="I9" s="396"/>
      <c r="J9" s="396"/>
      <c r="K9" s="396"/>
      <c r="L9" s="396"/>
      <c r="M9" s="396"/>
      <c r="N9" s="389"/>
      <c r="O9" s="390"/>
      <c r="T9" s="399"/>
    </row>
    <row r="10" spans="2:20" s="381" customFormat="1" x14ac:dyDescent="0.2">
      <c r="B10" s="384"/>
      <c r="C10" s="381" t="s">
        <v>175</v>
      </c>
      <c r="D10" s="396"/>
      <c r="E10" s="400"/>
      <c r="F10" s="396"/>
      <c r="G10" s="395"/>
      <c r="H10" s="396"/>
      <c r="I10" s="396"/>
      <c r="J10" s="396"/>
      <c r="K10" s="396"/>
      <c r="L10" s="396"/>
      <c r="M10" s="396"/>
      <c r="N10" s="389"/>
      <c r="O10" s="390"/>
      <c r="T10" s="399"/>
    </row>
    <row r="11" spans="2:20" s="381" customFormat="1" x14ac:dyDescent="0.2">
      <c r="B11" s="384"/>
      <c r="D11" s="396"/>
      <c r="E11" s="401"/>
      <c r="F11" s="396"/>
      <c r="G11" s="396"/>
      <c r="H11" s="396"/>
      <c r="I11" s="396"/>
      <c r="J11" s="396"/>
      <c r="K11" s="396"/>
      <c r="L11" s="396"/>
      <c r="M11" s="396"/>
      <c r="N11" s="389"/>
      <c r="O11" s="390"/>
      <c r="T11" s="399"/>
    </row>
    <row r="12" spans="2:20" s="381" customFormat="1" x14ac:dyDescent="0.2">
      <c r="B12" s="384"/>
      <c r="C12" s="381" t="s">
        <v>30</v>
      </c>
      <c r="D12" s="396"/>
      <c r="E12" s="483"/>
      <c r="F12" s="483"/>
      <c r="G12" s="483"/>
      <c r="H12" s="483"/>
      <c r="I12" s="483"/>
      <c r="J12" s="155"/>
      <c r="K12" s="395" t="s">
        <v>158</v>
      </c>
      <c r="L12" s="396"/>
      <c r="M12" s="396"/>
      <c r="N12" s="389"/>
      <c r="O12" s="390"/>
      <c r="T12" s="399"/>
    </row>
    <row r="13" spans="2:20" s="381" customFormat="1" x14ac:dyDescent="0.2">
      <c r="B13" s="384"/>
      <c r="C13" s="381" t="s">
        <v>31</v>
      </c>
      <c r="D13" s="396"/>
      <c r="E13" s="400"/>
      <c r="F13" s="396"/>
      <c r="G13" s="395" t="s">
        <v>158</v>
      </c>
      <c r="H13" s="396"/>
      <c r="I13" s="396"/>
      <c r="J13" s="396"/>
      <c r="K13" s="396"/>
      <c r="L13" s="396"/>
      <c r="M13" s="396"/>
      <c r="N13" s="402"/>
      <c r="O13" s="391"/>
      <c r="T13" s="399"/>
    </row>
    <row r="14" spans="2:20" s="381" customFormat="1" x14ac:dyDescent="0.2">
      <c r="B14" s="384"/>
      <c r="C14" s="381" t="s">
        <v>58</v>
      </c>
      <c r="D14" s="396"/>
      <c r="E14" s="400"/>
      <c r="F14" s="396"/>
      <c r="G14" s="395" t="s">
        <v>159</v>
      </c>
      <c r="H14" s="396"/>
      <c r="I14" s="396"/>
      <c r="J14" s="396"/>
      <c r="K14" s="396"/>
      <c r="L14" s="396"/>
      <c r="M14" s="396"/>
      <c r="N14" s="402"/>
      <c r="T14" s="399"/>
    </row>
    <row r="15" spans="2:20" s="381" customFormat="1" x14ac:dyDescent="0.2">
      <c r="B15" s="384"/>
      <c r="C15" s="381" t="s">
        <v>57</v>
      </c>
      <c r="D15" s="396"/>
      <c r="E15" s="403"/>
      <c r="F15" s="396"/>
      <c r="G15" s="395" t="s">
        <v>159</v>
      </c>
      <c r="H15" s="396"/>
      <c r="I15" s="396"/>
      <c r="J15" s="396"/>
      <c r="K15" s="396"/>
      <c r="L15" s="59"/>
      <c r="M15" s="59"/>
      <c r="N15" s="60"/>
      <c r="P15" s="59"/>
      <c r="T15" s="399"/>
    </row>
    <row r="16" spans="2:20" s="381" customFormat="1" x14ac:dyDescent="0.2">
      <c r="B16" s="384"/>
      <c r="C16" s="381" t="s">
        <v>56</v>
      </c>
      <c r="D16" s="396"/>
      <c r="E16" s="463">
        <f>CEs!G2</f>
        <v>0</v>
      </c>
      <c r="F16" s="396"/>
      <c r="G16" s="395" t="s">
        <v>157</v>
      </c>
      <c r="H16" s="396"/>
      <c r="I16" s="396"/>
      <c r="J16" s="396"/>
      <c r="K16" s="396"/>
      <c r="L16" s="59"/>
      <c r="M16" s="59"/>
      <c r="N16" s="60"/>
      <c r="P16" s="59"/>
      <c r="T16" s="399"/>
    </row>
    <row r="17" spans="2:20" s="381" customFormat="1" x14ac:dyDescent="0.2">
      <c r="B17" s="384"/>
      <c r="D17" s="396"/>
      <c r="E17" s="401"/>
      <c r="F17" s="396"/>
      <c r="G17" s="396"/>
      <c r="H17" s="396"/>
      <c r="I17" s="396"/>
      <c r="J17" s="396"/>
      <c r="K17" s="396"/>
      <c r="L17" s="396"/>
      <c r="M17" s="396"/>
      <c r="N17" s="404"/>
      <c r="T17" s="399"/>
    </row>
    <row r="18" spans="2:20" s="381" customFormat="1" x14ac:dyDescent="0.2">
      <c r="B18" s="384"/>
      <c r="C18" s="381" t="s">
        <v>55</v>
      </c>
      <c r="D18" s="396"/>
      <c r="E18" s="400"/>
      <c r="F18" s="396"/>
      <c r="G18" s="395" t="s">
        <v>159</v>
      </c>
      <c r="H18" s="396"/>
      <c r="I18" s="396"/>
      <c r="J18" s="396"/>
      <c r="K18" s="396"/>
      <c r="L18" s="396"/>
      <c r="M18" s="396"/>
      <c r="N18" s="402"/>
      <c r="T18" s="399"/>
    </row>
    <row r="19" spans="2:20" s="381" customFormat="1" x14ac:dyDescent="0.2">
      <c r="B19" s="384"/>
      <c r="D19" s="396"/>
      <c r="E19" s="401"/>
      <c r="F19" s="396"/>
      <c r="G19" s="396"/>
      <c r="H19" s="396"/>
      <c r="I19" s="396"/>
      <c r="J19" s="396"/>
      <c r="K19" s="396"/>
      <c r="L19" s="396"/>
      <c r="M19" s="396"/>
      <c r="N19" s="404"/>
      <c r="T19" s="399"/>
    </row>
    <row r="20" spans="2:20" s="381" customFormat="1" x14ac:dyDescent="0.2">
      <c r="B20" s="384"/>
      <c r="C20" s="381" t="s">
        <v>54</v>
      </c>
      <c r="D20" s="396"/>
      <c r="E20" s="400" t="s">
        <v>177</v>
      </c>
      <c r="F20" s="396"/>
      <c r="G20" s="395" t="s">
        <v>158</v>
      </c>
      <c r="H20" s="396"/>
      <c r="I20" s="396"/>
      <c r="J20" s="396"/>
      <c r="K20" s="396"/>
      <c r="L20" s="396"/>
      <c r="M20" s="396"/>
      <c r="N20" s="402"/>
      <c r="T20" s="399"/>
    </row>
    <row r="21" spans="2:20" s="381" customFormat="1" x14ac:dyDescent="0.2">
      <c r="B21" s="384"/>
      <c r="D21" s="396"/>
      <c r="E21" s="401"/>
      <c r="F21" s="396"/>
      <c r="G21" s="396"/>
      <c r="H21" s="396"/>
      <c r="I21" s="396"/>
      <c r="J21" s="396"/>
      <c r="K21" s="396"/>
      <c r="L21" s="396"/>
      <c r="M21" s="396"/>
      <c r="N21" s="404"/>
    </row>
    <row r="22" spans="2:20" s="381" customFormat="1" x14ac:dyDescent="0.2">
      <c r="B22" s="384"/>
      <c r="C22" s="381" t="s">
        <v>53</v>
      </c>
      <c r="D22" s="396"/>
      <c r="E22" s="405"/>
      <c r="F22" s="396"/>
      <c r="G22" s="395" t="s">
        <v>159</v>
      </c>
      <c r="H22" s="396"/>
      <c r="I22" s="396"/>
      <c r="J22" s="396"/>
      <c r="K22" s="396"/>
      <c r="L22" s="396"/>
      <c r="M22" s="396"/>
      <c r="N22" s="404"/>
    </row>
    <row r="23" spans="2:20" s="381" customFormat="1" x14ac:dyDescent="0.2">
      <c r="B23" s="384"/>
      <c r="D23" s="396"/>
      <c r="E23" s="406"/>
      <c r="F23" s="396"/>
      <c r="G23" s="396"/>
      <c r="H23" s="396"/>
      <c r="I23" s="396"/>
      <c r="J23" s="396"/>
      <c r="K23" s="396"/>
      <c r="L23" s="396"/>
      <c r="M23" s="396"/>
      <c r="N23" s="404"/>
    </row>
    <row r="24" spans="2:20" s="381" customFormat="1" ht="12.75" customHeight="1" x14ac:dyDescent="0.2">
      <c r="B24" s="384"/>
      <c r="C24" s="381" t="s">
        <v>179</v>
      </c>
      <c r="D24" s="396"/>
      <c r="E24" s="405"/>
      <c r="F24" s="396"/>
      <c r="G24" s="395" t="s">
        <v>159</v>
      </c>
      <c r="H24" s="396"/>
      <c r="I24" s="396"/>
      <c r="J24" s="396"/>
      <c r="K24" s="396"/>
      <c r="L24" s="396"/>
      <c r="M24" s="396"/>
      <c r="N24" s="404"/>
    </row>
    <row r="25" spans="2:20" s="381" customFormat="1" x14ac:dyDescent="0.2">
      <c r="B25" s="384"/>
      <c r="C25" s="381" t="s">
        <v>180</v>
      </c>
      <c r="D25" s="396"/>
      <c r="E25" s="405"/>
      <c r="F25" s="396"/>
      <c r="G25" s="395" t="s">
        <v>159</v>
      </c>
      <c r="H25" s="396"/>
      <c r="I25" s="396"/>
      <c r="J25" s="396"/>
      <c r="K25" s="396"/>
      <c r="L25" s="396"/>
      <c r="M25" s="396"/>
      <c r="N25" s="402"/>
    </row>
    <row r="26" spans="2:20" s="381" customFormat="1" x14ac:dyDescent="0.2">
      <c r="B26" s="384"/>
      <c r="D26" s="396"/>
      <c r="E26" s="406"/>
      <c r="F26" s="396"/>
      <c r="G26" s="396"/>
      <c r="H26" s="396"/>
      <c r="I26" s="396"/>
      <c r="J26" s="396"/>
      <c r="K26" s="396"/>
      <c r="L26" s="396"/>
      <c r="M26" s="396"/>
      <c r="N26" s="407"/>
    </row>
    <row r="27" spans="2:20" s="381" customFormat="1" x14ac:dyDescent="0.2">
      <c r="B27" s="384"/>
      <c r="C27" s="381" t="s">
        <v>181</v>
      </c>
      <c r="D27" s="396"/>
      <c r="E27" s="405"/>
      <c r="F27" s="396"/>
      <c r="G27" s="395" t="s">
        <v>159</v>
      </c>
      <c r="H27" s="396"/>
      <c r="I27" s="396"/>
      <c r="J27" s="396"/>
      <c r="K27" s="396"/>
      <c r="L27" s="396"/>
      <c r="M27" s="396"/>
      <c r="N27" s="407"/>
    </row>
    <row r="28" spans="2:20" s="381" customFormat="1" x14ac:dyDescent="0.2">
      <c r="B28" s="384"/>
      <c r="C28" s="381" t="s">
        <v>182</v>
      </c>
      <c r="D28" s="396"/>
      <c r="E28" s="405"/>
      <c r="F28" s="396"/>
      <c r="G28" s="395" t="s">
        <v>159</v>
      </c>
      <c r="H28" s="396"/>
      <c r="I28" s="396"/>
      <c r="J28" s="396"/>
      <c r="K28" s="396"/>
      <c r="L28" s="396"/>
      <c r="M28" s="396"/>
      <c r="N28" s="407"/>
      <c r="P28" s="408"/>
      <c r="Q28" s="408"/>
      <c r="R28" s="408"/>
      <c r="S28" s="408"/>
    </row>
    <row r="29" spans="2:20" s="381" customFormat="1" x14ac:dyDescent="0.2">
      <c r="B29" s="384"/>
      <c r="C29" s="385"/>
      <c r="D29" s="396"/>
      <c r="E29" s="406"/>
      <c r="F29" s="396"/>
      <c r="G29" s="396"/>
      <c r="H29" s="396"/>
      <c r="I29" s="396"/>
      <c r="J29" s="396"/>
      <c r="K29" s="396"/>
      <c r="L29" s="396"/>
      <c r="M29" s="396"/>
      <c r="N29" s="407"/>
    </row>
    <row r="30" spans="2:20" x14ac:dyDescent="0.2">
      <c r="B30" s="393"/>
      <c r="C30" s="396" t="s">
        <v>156</v>
      </c>
      <c r="D30" s="396"/>
      <c r="E30" s="464" t="str">
        <f>IF(E28&lt;0,E28+91,"N/A")</f>
        <v>N/A</v>
      </c>
      <c r="F30" s="396"/>
      <c r="G30" s="395" t="s">
        <v>157</v>
      </c>
      <c r="H30" s="396"/>
      <c r="I30" s="396"/>
      <c r="J30" s="396"/>
      <c r="K30" s="396"/>
      <c r="L30" s="396"/>
      <c r="M30" s="396"/>
      <c r="N30" s="397"/>
    </row>
    <row r="31" spans="2:20" x14ac:dyDescent="0.2">
      <c r="B31" s="409"/>
      <c r="C31" s="410"/>
      <c r="D31" s="410"/>
      <c r="E31" s="410"/>
      <c r="F31" s="410"/>
      <c r="G31" s="410" t="s">
        <v>2</v>
      </c>
      <c r="H31" s="410"/>
      <c r="I31" s="410"/>
      <c r="J31" s="410"/>
      <c r="K31" s="410"/>
      <c r="L31" s="410"/>
      <c r="M31" s="410"/>
      <c r="N31" s="397"/>
    </row>
    <row r="32" spans="2:20" x14ac:dyDescent="0.2">
      <c r="B32" s="411"/>
      <c r="C32" s="412"/>
      <c r="D32" s="412"/>
      <c r="E32" s="413"/>
      <c r="F32" s="412"/>
      <c r="G32" s="414"/>
      <c r="H32" s="414"/>
      <c r="I32" s="414"/>
      <c r="J32" s="414"/>
      <c r="K32" s="415"/>
      <c r="L32" s="415"/>
      <c r="M32" s="415"/>
      <c r="N32" s="397"/>
    </row>
    <row r="33" spans="2:17" ht="30" customHeight="1" x14ac:dyDescent="0.2">
      <c r="B33" s="416" t="s">
        <v>2</v>
      </c>
      <c r="C33" s="482" t="str">
        <f>"The following table shows the Suppliers Defined Cost incurred for Providing the Services to Date claimed by "&amp;E12&amp;" and assessed by the Service Manager in accordance with the Contract."</f>
        <v>The following table shows the Suppliers Defined Cost incurred for Providing the Services to Date claimed by  and assessed by the Service Manager in accordance with the Contract.</v>
      </c>
      <c r="D33" s="482"/>
      <c r="E33" s="482"/>
      <c r="F33" s="482"/>
      <c r="G33" s="482"/>
      <c r="H33" s="482"/>
      <c r="I33" s="482"/>
      <c r="J33" s="482"/>
      <c r="K33" s="482"/>
      <c r="L33" s="482"/>
      <c r="M33" s="482"/>
      <c r="N33" s="397"/>
    </row>
    <row r="34" spans="2:17" x14ac:dyDescent="0.2">
      <c r="B34" s="417"/>
      <c r="C34" s="418"/>
      <c r="D34" s="419"/>
      <c r="E34" s="419"/>
      <c r="F34" s="419"/>
      <c r="G34" s="419"/>
      <c r="H34" s="419"/>
      <c r="I34" s="419"/>
      <c r="J34" s="419"/>
      <c r="K34" s="419"/>
      <c r="L34" s="419"/>
      <c r="M34" s="419"/>
      <c r="N34" s="397"/>
    </row>
    <row r="35" spans="2:17" x14ac:dyDescent="0.2">
      <c r="B35" s="420"/>
      <c r="C35" s="58" t="s">
        <v>52</v>
      </c>
      <c r="D35" s="57"/>
      <c r="E35" s="56" t="s">
        <v>51</v>
      </c>
      <c r="F35" s="56"/>
      <c r="G35" s="56" t="s">
        <v>50</v>
      </c>
      <c r="H35" s="56"/>
      <c r="I35" s="56" t="s">
        <v>49</v>
      </c>
      <c r="J35" s="421"/>
      <c r="K35" s="422" t="s">
        <v>48</v>
      </c>
      <c r="L35" s="421"/>
      <c r="M35" s="56" t="s">
        <v>47</v>
      </c>
      <c r="N35" s="397"/>
    </row>
    <row r="36" spans="2:17" x14ac:dyDescent="0.2">
      <c r="B36" s="420"/>
      <c r="C36" s="55"/>
      <c r="D36" s="54"/>
      <c r="E36" s="169" t="s">
        <v>157</v>
      </c>
      <c r="F36" s="53"/>
      <c r="G36" s="169" t="s">
        <v>157</v>
      </c>
      <c r="H36" s="53"/>
      <c r="I36" s="169" t="s">
        <v>157</v>
      </c>
      <c r="J36" s="424"/>
      <c r="K36" s="423" t="s">
        <v>159</v>
      </c>
      <c r="L36" s="424"/>
      <c r="M36" s="169" t="s">
        <v>157</v>
      </c>
      <c r="N36" s="397"/>
    </row>
    <row r="37" spans="2:17" x14ac:dyDescent="0.2">
      <c r="B37" s="417"/>
      <c r="C37" s="44" t="s">
        <v>46</v>
      </c>
      <c r="D37" s="50"/>
      <c r="E37" s="48">
        <f>'People Staff'!J6</f>
        <v>0</v>
      </c>
      <c r="F37" s="48"/>
      <c r="G37" s="48">
        <f>'People Staff'!P6</f>
        <v>0</v>
      </c>
      <c r="H37" s="48"/>
      <c r="I37" s="48">
        <f t="shared" ref="I37:I43" si="0">E37-G37</f>
        <v>0</v>
      </c>
      <c r="J37" s="426"/>
      <c r="K37" s="427">
        <v>0</v>
      </c>
      <c r="L37" s="426"/>
      <c r="M37" s="48">
        <f t="shared" ref="M37:M43" si="1">I37-K37</f>
        <v>0</v>
      </c>
      <c r="N37" s="397"/>
    </row>
    <row r="38" spans="2:17" x14ac:dyDescent="0.2">
      <c r="B38" s="417"/>
      <c r="C38" s="44" t="s">
        <v>45</v>
      </c>
      <c r="D38" s="50"/>
      <c r="E38" s="48">
        <f>'People Labour'!J6</f>
        <v>0</v>
      </c>
      <c r="F38" s="48"/>
      <c r="G38" s="48">
        <f>'People Labour'!P6</f>
        <v>0</v>
      </c>
      <c r="H38" s="48"/>
      <c r="I38" s="48">
        <f t="shared" si="0"/>
        <v>0</v>
      </c>
      <c r="J38" s="426"/>
      <c r="K38" s="427">
        <v>0</v>
      </c>
      <c r="L38" s="426"/>
      <c r="M38" s="48">
        <f t="shared" si="1"/>
        <v>0</v>
      </c>
      <c r="N38" s="397"/>
    </row>
    <row r="39" spans="2:17" x14ac:dyDescent="0.2">
      <c r="B39" s="428"/>
      <c r="C39" s="52" t="s">
        <v>44</v>
      </c>
      <c r="D39" s="50"/>
      <c r="E39" s="48">
        <f>'Equipment Plant'!K6</f>
        <v>0</v>
      </c>
      <c r="F39" s="48"/>
      <c r="G39" s="48">
        <f>'Equipment Plant'!Q6</f>
        <v>0</v>
      </c>
      <c r="H39" s="48"/>
      <c r="I39" s="48">
        <f t="shared" si="0"/>
        <v>0</v>
      </c>
      <c r="J39" s="426"/>
      <c r="K39" s="427">
        <v>0</v>
      </c>
      <c r="L39" s="426"/>
      <c r="M39" s="48">
        <f t="shared" si="1"/>
        <v>0</v>
      </c>
      <c r="N39" s="397"/>
    </row>
    <row r="40" spans="2:17" x14ac:dyDescent="0.2">
      <c r="B40" s="428"/>
      <c r="C40" s="52" t="s">
        <v>43</v>
      </c>
      <c r="D40" s="50"/>
      <c r="E40" s="48">
        <f>'Equipment Other'!K6</f>
        <v>0</v>
      </c>
      <c r="F40" s="48"/>
      <c r="G40" s="48">
        <f>'Equipment Other'!Q6</f>
        <v>0</v>
      </c>
      <c r="H40" s="48"/>
      <c r="I40" s="48">
        <f t="shared" si="0"/>
        <v>0</v>
      </c>
      <c r="J40" s="426"/>
      <c r="K40" s="427">
        <v>0</v>
      </c>
      <c r="L40" s="426"/>
      <c r="M40" s="48">
        <f t="shared" si="1"/>
        <v>0</v>
      </c>
      <c r="N40" s="397"/>
    </row>
    <row r="41" spans="2:17" x14ac:dyDescent="0.2">
      <c r="B41" s="428"/>
      <c r="C41" s="52" t="s">
        <v>6</v>
      </c>
      <c r="D41" s="50"/>
      <c r="E41" s="48">
        <f>Materials!K6</f>
        <v>0</v>
      </c>
      <c r="F41" s="48"/>
      <c r="G41" s="48">
        <f>Materials!Q6</f>
        <v>0</v>
      </c>
      <c r="H41" s="48"/>
      <c r="I41" s="48">
        <f t="shared" si="0"/>
        <v>0</v>
      </c>
      <c r="J41" s="426"/>
      <c r="K41" s="427">
        <v>0</v>
      </c>
      <c r="L41" s="426"/>
      <c r="M41" s="48">
        <f t="shared" si="1"/>
        <v>0</v>
      </c>
      <c r="N41" s="397"/>
    </row>
    <row r="42" spans="2:17" x14ac:dyDescent="0.2">
      <c r="B42" s="417"/>
      <c r="C42" s="44" t="s">
        <v>5</v>
      </c>
      <c r="D42" s="50"/>
      <c r="E42" s="48">
        <f>Charges!K6</f>
        <v>0</v>
      </c>
      <c r="F42" s="48"/>
      <c r="G42" s="48">
        <f>Charges!Q6</f>
        <v>0</v>
      </c>
      <c r="H42" s="48"/>
      <c r="I42" s="48">
        <f t="shared" si="0"/>
        <v>0</v>
      </c>
      <c r="J42" s="426"/>
      <c r="K42" s="427">
        <v>0</v>
      </c>
      <c r="L42" s="426"/>
      <c r="M42" s="48">
        <f t="shared" si="1"/>
        <v>0</v>
      </c>
      <c r="N42" s="397"/>
    </row>
    <row r="43" spans="2:17" x14ac:dyDescent="0.2">
      <c r="B43" s="429"/>
      <c r="C43" s="44" t="s">
        <v>42</v>
      </c>
      <c r="D43" s="50"/>
      <c r="E43" s="48">
        <f>'Other and SubCon'!K6</f>
        <v>0</v>
      </c>
      <c r="F43" s="48"/>
      <c r="G43" s="48">
        <f>'Other and SubCon'!Q6</f>
        <v>0</v>
      </c>
      <c r="H43" s="48"/>
      <c r="I43" s="48">
        <f t="shared" si="0"/>
        <v>0</v>
      </c>
      <c r="J43" s="426"/>
      <c r="K43" s="427">
        <v>0</v>
      </c>
      <c r="L43" s="426"/>
      <c r="M43" s="48">
        <f t="shared" si="1"/>
        <v>0</v>
      </c>
      <c r="N43" s="397"/>
      <c r="Q43" s="430" t="s">
        <v>2</v>
      </c>
    </row>
    <row r="44" spans="2:17" x14ac:dyDescent="0.2">
      <c r="B44" s="429"/>
      <c r="C44" s="44"/>
      <c r="D44" s="50"/>
      <c r="E44" s="48"/>
      <c r="F44" s="48"/>
      <c r="G44" s="48"/>
      <c r="H44" s="48"/>
      <c r="I44" s="48"/>
      <c r="J44" s="426"/>
      <c r="K44" s="431"/>
      <c r="L44" s="426"/>
      <c r="M44" s="48"/>
      <c r="N44" s="397"/>
    </row>
    <row r="45" spans="2:17" ht="13.5" thickBot="1" x14ac:dyDescent="0.25">
      <c r="B45" s="429"/>
      <c r="C45" s="47" t="s">
        <v>212</v>
      </c>
      <c r="D45" s="46"/>
      <c r="E45" s="45">
        <f>SUM(E37:E44)</f>
        <v>0</v>
      </c>
      <c r="F45" s="45" t="s">
        <v>2</v>
      </c>
      <c r="G45" s="45">
        <f>SUM(G37:G44)</f>
        <v>0</v>
      </c>
      <c r="H45" s="45" t="s">
        <v>2</v>
      </c>
      <c r="I45" s="240">
        <f>SUM(I37:I44)</f>
        <v>0</v>
      </c>
      <c r="J45" s="432" t="s">
        <v>2</v>
      </c>
      <c r="K45" s="45">
        <f>SUM(K37:K44)</f>
        <v>0</v>
      </c>
      <c r="L45" s="432" t="s">
        <v>2</v>
      </c>
      <c r="M45" s="240">
        <f>SUM(M37:M44)</f>
        <v>0</v>
      </c>
      <c r="N45" s="397"/>
    </row>
    <row r="46" spans="2:17" ht="13.5" thickTop="1" x14ac:dyDescent="0.2">
      <c r="B46" s="429"/>
      <c r="C46" s="44"/>
      <c r="D46" s="50"/>
      <c r="E46" s="48"/>
      <c r="F46" s="48"/>
      <c r="G46" s="48"/>
      <c r="H46" s="48"/>
      <c r="I46" s="48"/>
      <c r="J46" s="426"/>
      <c r="K46" s="431"/>
      <c r="L46" s="426"/>
      <c r="M46" s="48"/>
      <c r="N46" s="397"/>
    </row>
    <row r="47" spans="2:17" x14ac:dyDescent="0.2">
      <c r="B47" s="429"/>
      <c r="C47" s="44" t="s">
        <v>41</v>
      </c>
      <c r="D47" s="50"/>
      <c r="E47" s="244">
        <f>IF(E9="TSC Option C",'Share Ranges'!P16,0)</f>
        <v>0</v>
      </c>
      <c r="F47" s="244">
        <f>IF(B9="TSC Option C",'Share Ranges'!M17,0)</f>
        <v>0</v>
      </c>
      <c r="G47" s="244"/>
      <c r="H47" s="244">
        <f>IF(D9="TSC Option C",'Share Ranges'!O17,0)</f>
        <v>0</v>
      </c>
      <c r="I47" s="244">
        <f>IF(E9="TSC Option C",'Share Ranges'!P17,0)</f>
        <v>0</v>
      </c>
      <c r="J47" s="426"/>
      <c r="K47" s="427">
        <v>0</v>
      </c>
      <c r="L47" s="426"/>
      <c r="M47" s="48">
        <f>I47-K47</f>
        <v>0</v>
      </c>
      <c r="N47" s="397"/>
    </row>
    <row r="48" spans="2:17" x14ac:dyDescent="0.2">
      <c r="B48" s="429"/>
      <c r="C48" s="44" t="s">
        <v>40</v>
      </c>
      <c r="D48" s="50"/>
      <c r="E48" s="244">
        <f>IF(E20="Final",IF(E47&gt;0,E47,0),0)</f>
        <v>0</v>
      </c>
      <c r="F48" s="244">
        <f t="shared" ref="F48:H48" si="2">IF(B20="Final",IF(F47&gt;0,F47,0),0)</f>
        <v>0</v>
      </c>
      <c r="G48" s="244"/>
      <c r="H48" s="244">
        <f t="shared" si="2"/>
        <v>0</v>
      </c>
      <c r="I48" s="244">
        <f>IF(E20="Final",IF(I47&gt;0,I47,0),0)</f>
        <v>0</v>
      </c>
      <c r="J48" s="434"/>
      <c r="K48" s="427">
        <v>0</v>
      </c>
      <c r="L48" s="426"/>
      <c r="M48" s="244">
        <f>IF(E20="Final",IF(M47&gt;0,M47,0),0)</f>
        <v>0</v>
      </c>
      <c r="N48" s="397"/>
    </row>
    <row r="49" spans="2:14" x14ac:dyDescent="0.2">
      <c r="B49" s="429"/>
      <c r="C49" s="44" t="s">
        <v>39</v>
      </c>
      <c r="D49" s="50"/>
      <c r="E49" s="244">
        <f>IF(E47&lt;0,E47,0)</f>
        <v>0</v>
      </c>
      <c r="F49" s="244">
        <f t="shared" ref="F49:H49" si="3">IF(F47&lt;0,F47,0)</f>
        <v>0</v>
      </c>
      <c r="G49" s="244"/>
      <c r="H49" s="244">
        <f t="shared" si="3"/>
        <v>0</v>
      </c>
      <c r="I49" s="244">
        <f>IF(I47&lt;0,I47,0)</f>
        <v>0</v>
      </c>
      <c r="J49" s="434"/>
      <c r="K49" s="427">
        <v>0</v>
      </c>
      <c r="L49" s="426"/>
      <c r="M49" s="244">
        <f>IF(M47&lt;0,M47,0)</f>
        <v>0</v>
      </c>
      <c r="N49" s="397"/>
    </row>
    <row r="50" spans="2:14" x14ac:dyDescent="0.2">
      <c r="B50" s="429"/>
      <c r="C50" s="51"/>
      <c r="D50" s="50"/>
      <c r="E50" s="49"/>
      <c r="F50" s="49"/>
      <c r="G50" s="49"/>
      <c r="H50" s="49"/>
      <c r="I50" s="49"/>
      <c r="J50" s="434"/>
      <c r="K50" s="426"/>
      <c r="L50" s="426"/>
      <c r="M50" s="48"/>
      <c r="N50" s="397"/>
    </row>
    <row r="51" spans="2:14" ht="13.5" thickBot="1" x14ac:dyDescent="0.25">
      <c r="B51" s="429"/>
      <c r="C51" s="47" t="s">
        <v>38</v>
      </c>
      <c r="D51" s="46"/>
      <c r="E51" s="240">
        <f t="shared" ref="E51" si="4">E45+E48+E49</f>
        <v>0</v>
      </c>
      <c r="F51" s="240"/>
      <c r="G51" s="240"/>
      <c r="H51" s="240"/>
      <c r="I51" s="240">
        <f>I45+I48+I49</f>
        <v>0</v>
      </c>
      <c r="J51" s="433"/>
      <c r="K51" s="240">
        <f>IFERROR((K45+K48+K49),0)</f>
        <v>0</v>
      </c>
      <c r="L51" s="433"/>
      <c r="M51" s="240">
        <f>IFERROR((M45+M48+M49),0)</f>
        <v>0</v>
      </c>
      <c r="N51" s="397"/>
    </row>
    <row r="52" spans="2:14" ht="13.5" thickTop="1" x14ac:dyDescent="0.2">
      <c r="B52" s="429"/>
      <c r="C52" s="425"/>
      <c r="D52" s="425"/>
      <c r="E52" s="425"/>
      <c r="F52" s="419"/>
      <c r="G52" s="419"/>
      <c r="H52" s="419"/>
      <c r="I52" s="419"/>
      <c r="J52" s="419"/>
      <c r="K52" s="419"/>
      <c r="L52" s="419"/>
      <c r="M52" s="419"/>
      <c r="N52" s="397"/>
    </row>
    <row r="53" spans="2:14" x14ac:dyDescent="0.2">
      <c r="B53" s="393"/>
      <c r="C53" s="396"/>
      <c r="D53" s="396"/>
      <c r="E53" s="435"/>
      <c r="F53" s="396"/>
      <c r="G53" s="396"/>
      <c r="H53" s="396"/>
      <c r="I53" s="396"/>
      <c r="J53" s="396"/>
      <c r="K53" s="396"/>
      <c r="L53" s="396"/>
      <c r="M53" s="396"/>
      <c r="N53" s="397"/>
    </row>
    <row r="54" spans="2:14" ht="13.5" thickBot="1" x14ac:dyDescent="0.25">
      <c r="B54" s="436"/>
      <c r="C54" s="437"/>
      <c r="D54" s="437"/>
      <c r="E54" s="438"/>
      <c r="F54" s="437"/>
      <c r="G54" s="437"/>
      <c r="H54" s="437"/>
      <c r="I54" s="437"/>
      <c r="J54" s="437"/>
      <c r="K54" s="437"/>
      <c r="L54" s="437"/>
      <c r="M54" s="437"/>
      <c r="N54" s="439"/>
    </row>
  </sheetData>
  <dataConsolidate/>
  <mergeCells count="5">
    <mergeCell ref="C2:J2"/>
    <mergeCell ref="C33:M33"/>
    <mergeCell ref="E12:I12"/>
    <mergeCell ref="E7:I7"/>
    <mergeCell ref="C5:E5"/>
  </mergeCells>
  <conditionalFormatting sqref="E47:I47">
    <cfRule type="cellIs" dxfId="0" priority="1" operator="lessThan">
      <formula>0</formula>
    </cfRule>
  </conditionalFormatting>
  <dataValidations count="1">
    <dataValidation type="list" showInputMessage="1" showErrorMessage="1" sqref="E13">
      <formula1>INDIRECT(SUBSTITUTE(SUBSTITUTE(E12," ","_"),"&amp;","x"))</formula1>
    </dataValidation>
  </dataValidations>
  <pageMargins left="0.7" right="0.7" top="0.75" bottom="0.75" header="0.3" footer="0.3"/>
  <pageSetup paperSize="9" scale="56" orientation="portrait" r:id="rId1"/>
  <drawing r:id="rId2"/>
  <extLst>
    <ext xmlns:x14="http://schemas.microsoft.com/office/spreadsheetml/2009/9/main" uri="{CCE6A557-97BC-4b89-ADB6-D9C93CAAB3DF}">
      <x14:dataValidations xmlns:xm="http://schemas.microsoft.com/office/excel/2006/main" count="5">
        <x14:dataValidation type="list" showInputMessage="1" showErrorMessage="1">
          <x14:formula1>
            <xm:f>List!$C$2:$C$3</xm:f>
          </x14:formula1>
          <xm:sqref>E20</xm:sqref>
        </x14:dataValidation>
        <x14:dataValidation type="list" showInputMessage="1" showErrorMessage="1">
          <x14:formula1>
            <xm:f>List!$A$2:$A$3</xm:f>
          </x14:formula1>
          <xm:sqref>E9</xm:sqref>
        </x14:dataValidation>
        <x14:dataValidation type="list" allowBlank="1" showInputMessage="1" showErrorMessage="1">
          <x14:formula1>
            <xm:f>List!$B$2:$B$3</xm:f>
          </x14:formula1>
          <xm:sqref>E10</xm:sqref>
        </x14:dataValidation>
        <x14:dataValidation type="list" allowBlank="1" showInputMessage="1" showErrorMessage="1">
          <x14:formula1>
            <xm:f>List!$E$2:$E$3</xm:f>
          </x14:formula1>
          <xm:sqref>C5:E5</xm:sqref>
        </x14:dataValidation>
        <x14:dataValidation type="list" allowBlank="1" showInputMessage="1" showErrorMessage="1">
          <x14:formula1>
            <xm:f>List!$A$7:$S$7</xm:f>
          </x14:formula1>
          <xm:sqref>E12:I12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S10"/>
  <sheetViews>
    <sheetView workbookViewId="0">
      <selection activeCell="N17" sqref="N17"/>
    </sheetView>
  </sheetViews>
  <sheetFormatPr defaultRowHeight="15" x14ac:dyDescent="0.2"/>
  <cols>
    <col min="1" max="1" width="14.44140625" customWidth="1"/>
    <col min="2" max="2" width="10.33203125" customWidth="1"/>
    <col min="7" max="7" width="17" customWidth="1"/>
    <col min="15" max="15" width="14" customWidth="1"/>
  </cols>
  <sheetData>
    <row r="1" spans="1:19" ht="15.75" x14ac:dyDescent="0.25">
      <c r="A1" s="202" t="s">
        <v>171</v>
      </c>
      <c r="B1" s="202" t="s">
        <v>173</v>
      </c>
      <c r="C1" s="202" t="s">
        <v>176</v>
      </c>
    </row>
    <row r="2" spans="1:19" x14ac:dyDescent="0.2">
      <c r="A2" t="s">
        <v>88</v>
      </c>
      <c r="B2" t="s">
        <v>174</v>
      </c>
      <c r="C2" t="s">
        <v>177</v>
      </c>
      <c r="E2" t="s">
        <v>60</v>
      </c>
    </row>
    <row r="3" spans="1:19" ht="15.75" x14ac:dyDescent="0.25">
      <c r="A3" t="s">
        <v>172</v>
      </c>
      <c r="B3" t="s">
        <v>91</v>
      </c>
      <c r="C3" s="202" t="s">
        <v>178</v>
      </c>
      <c r="E3" t="s">
        <v>226</v>
      </c>
    </row>
    <row r="7" spans="1:19" s="202" customFormat="1" ht="15.75" x14ac:dyDescent="0.25">
      <c r="A7" s="202" t="s">
        <v>250</v>
      </c>
      <c r="B7" s="202" t="s">
        <v>232</v>
      </c>
      <c r="C7" s="202" t="s">
        <v>233</v>
      </c>
      <c r="D7" s="202" t="s">
        <v>234</v>
      </c>
      <c r="E7" s="202" t="s">
        <v>235</v>
      </c>
      <c r="F7" s="202" t="s">
        <v>236</v>
      </c>
      <c r="G7" s="202" t="s">
        <v>237</v>
      </c>
      <c r="H7" s="202" t="s">
        <v>238</v>
      </c>
      <c r="I7" s="202" t="s">
        <v>239</v>
      </c>
      <c r="J7" s="202" t="s">
        <v>240</v>
      </c>
      <c r="K7" s="202" t="s">
        <v>241</v>
      </c>
      <c r="L7" s="202" t="s">
        <v>242</v>
      </c>
      <c r="M7" s="202" t="s">
        <v>243</v>
      </c>
      <c r="N7" s="202" t="s">
        <v>244</v>
      </c>
      <c r="O7" s="202" t="s">
        <v>245</v>
      </c>
      <c r="P7" s="202" t="s">
        <v>246</v>
      </c>
      <c r="Q7" s="202" t="s">
        <v>247</v>
      </c>
      <c r="R7" s="202" t="s">
        <v>248</v>
      </c>
      <c r="S7" s="202" t="s">
        <v>249</v>
      </c>
    </row>
    <row r="8" spans="1:19" x14ac:dyDescent="0.2">
      <c r="A8" t="s">
        <v>251</v>
      </c>
      <c r="B8" t="s">
        <v>252</v>
      </c>
      <c r="C8" t="s">
        <v>253</v>
      </c>
      <c r="D8" t="s">
        <v>254</v>
      </c>
      <c r="E8" t="s">
        <v>255</v>
      </c>
      <c r="F8" t="s">
        <v>256</v>
      </c>
      <c r="G8" t="s">
        <v>253</v>
      </c>
      <c r="H8" t="s">
        <v>254</v>
      </c>
      <c r="I8" t="s">
        <v>257</v>
      </c>
      <c r="J8" t="s">
        <v>252</v>
      </c>
      <c r="K8" t="s">
        <v>255</v>
      </c>
      <c r="L8" t="s">
        <v>251</v>
      </c>
      <c r="M8" t="s">
        <v>254</v>
      </c>
      <c r="N8" t="s">
        <v>256</v>
      </c>
      <c r="O8" t="s">
        <v>258</v>
      </c>
      <c r="P8" t="s">
        <v>259</v>
      </c>
      <c r="Q8" t="s">
        <v>259</v>
      </c>
      <c r="R8" t="s">
        <v>258</v>
      </c>
      <c r="S8" t="s">
        <v>258</v>
      </c>
    </row>
    <row r="9" spans="1:19" x14ac:dyDescent="0.2">
      <c r="A9" t="s">
        <v>257</v>
      </c>
      <c r="D9" t="s">
        <v>251</v>
      </c>
      <c r="F9" t="s">
        <v>255</v>
      </c>
      <c r="H9" t="s">
        <v>260</v>
      </c>
      <c r="M9" t="s">
        <v>260</v>
      </c>
    </row>
    <row r="10" spans="1:19" x14ac:dyDescent="0.2">
      <c r="D10" t="s">
        <v>257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70"/>
  <sheetViews>
    <sheetView tabSelected="1" zoomScale="85" zoomScaleNormal="85" workbookViewId="0">
      <pane ySplit="8" topLeftCell="A9" activePane="bottomLeft" state="frozen"/>
      <selection pane="bottomLeft" activeCell="B24" sqref="B24"/>
    </sheetView>
  </sheetViews>
  <sheetFormatPr defaultRowHeight="12.75" x14ac:dyDescent="0.2"/>
  <cols>
    <col min="1" max="1" width="51" style="64" customWidth="1"/>
    <col min="2" max="2" width="19.88671875" style="64" customWidth="1"/>
    <col min="3" max="3" width="12.109375" style="64" customWidth="1"/>
    <col min="4" max="4" width="10.21875" style="337" customWidth="1"/>
    <col min="5" max="5" width="7.6640625" style="338" customWidth="1"/>
    <col min="6" max="6" width="8.6640625" style="337" customWidth="1"/>
    <col min="7" max="7" width="8.33203125" style="64" customWidth="1"/>
    <col min="8" max="10" width="10.21875" style="64" customWidth="1"/>
    <col min="11" max="11" width="4" style="64" customWidth="1"/>
    <col min="12" max="12" width="1.21875" style="64" customWidth="1"/>
    <col min="13" max="15" width="10.6640625" style="64" customWidth="1"/>
    <col min="16" max="16" width="11.5546875" style="64" customWidth="1"/>
    <col min="17" max="17" width="26.6640625" style="64" customWidth="1"/>
    <col min="18" max="18" width="1.33203125" style="64" customWidth="1"/>
    <col min="19" max="19" width="13.109375" style="64" customWidth="1"/>
    <col min="20" max="16384" width="8.88671875" style="64"/>
  </cols>
  <sheetData>
    <row r="1" spans="1:19" s="326" customFormat="1" ht="23.25" customHeight="1" thickBot="1" x14ac:dyDescent="0.25">
      <c r="A1" s="325" t="s">
        <v>207</v>
      </c>
      <c r="B1" s="326" t="s">
        <v>2</v>
      </c>
      <c r="C1" s="326" t="s">
        <v>2</v>
      </c>
      <c r="D1" s="327"/>
      <c r="E1" s="327"/>
      <c r="F1" s="327"/>
      <c r="H1" s="328" t="s">
        <v>62</v>
      </c>
      <c r="I1" s="377"/>
      <c r="J1" s="329"/>
      <c r="L1" s="330"/>
      <c r="R1" s="330"/>
    </row>
    <row r="2" spans="1:19" s="326" customFormat="1" ht="19.5" customHeight="1" x14ac:dyDescent="0.2">
      <c r="A2" s="331"/>
      <c r="B2" s="326" t="s">
        <v>2</v>
      </c>
      <c r="D2" s="327"/>
      <c r="E2" s="327"/>
      <c r="F2" s="327"/>
      <c r="H2" s="332"/>
      <c r="I2" s="198"/>
      <c r="J2" s="329"/>
      <c r="L2" s="330"/>
      <c r="R2" s="330"/>
    </row>
    <row r="3" spans="1:19" s="326" customFormat="1" ht="19.5" customHeight="1" x14ac:dyDescent="0.2">
      <c r="B3" s="329"/>
      <c r="D3" s="327"/>
      <c r="E3" s="334"/>
      <c r="F3" s="327"/>
      <c r="H3" s="329"/>
      <c r="I3" s="329"/>
      <c r="J3" s="329"/>
      <c r="L3" s="330"/>
      <c r="R3" s="330"/>
    </row>
    <row r="4" spans="1:19" s="326" customFormat="1" x14ac:dyDescent="0.2">
      <c r="B4" s="329"/>
      <c r="D4" s="327"/>
      <c r="E4" s="334"/>
      <c r="F4" s="327"/>
      <c r="G4" s="327"/>
      <c r="H4" s="335"/>
      <c r="I4" s="329"/>
      <c r="J4" s="329"/>
      <c r="L4" s="330"/>
      <c r="R4" s="330"/>
    </row>
    <row r="5" spans="1:19" ht="13.5" thickBot="1" x14ac:dyDescent="0.25">
      <c r="A5" s="373" t="s">
        <v>70</v>
      </c>
      <c r="B5" s="329"/>
      <c r="G5" s="67"/>
      <c r="H5" s="67"/>
      <c r="L5" s="162"/>
      <c r="R5" s="162"/>
    </row>
    <row r="6" spans="1:19" s="326" customFormat="1" ht="13.5" thickBot="1" x14ac:dyDescent="0.25">
      <c r="D6" s="339"/>
      <c r="F6" s="339"/>
      <c r="G6" s="340"/>
      <c r="H6" s="371">
        <f>SUM(H9:H4965)</f>
        <v>0</v>
      </c>
      <c r="I6" s="371">
        <f>SUM(I9:I4965)</f>
        <v>0</v>
      </c>
      <c r="J6" s="371">
        <f>SUM(J9:J4965)</f>
        <v>0</v>
      </c>
      <c r="K6" s="376"/>
      <c r="L6" s="344"/>
      <c r="M6" s="371">
        <f>SUM(M9:M4965)</f>
        <v>1</v>
      </c>
      <c r="N6" s="371">
        <f>SUM(N9:N4965)</f>
        <v>0</v>
      </c>
      <c r="O6" s="371">
        <f>SUM(O9:O4965)</f>
        <v>0</v>
      </c>
      <c r="P6" s="371">
        <f>SUM(P9:P4965)</f>
        <v>0</v>
      </c>
      <c r="R6" s="330"/>
      <c r="S6" s="371">
        <f>SUM(S9:S4965)</f>
        <v>0</v>
      </c>
    </row>
    <row r="7" spans="1:19" s="326" customFormat="1" x14ac:dyDescent="0.2">
      <c r="A7" s="347"/>
      <c r="B7" s="347" t="s">
        <v>2</v>
      </c>
      <c r="C7" s="348"/>
      <c r="D7" s="349"/>
      <c r="E7" s="350"/>
      <c r="F7" s="349"/>
      <c r="G7" s="351"/>
      <c r="H7" s="488" t="s">
        <v>51</v>
      </c>
      <c r="I7" s="489"/>
      <c r="J7" s="489"/>
      <c r="L7" s="330"/>
      <c r="M7" s="490" t="s">
        <v>50</v>
      </c>
      <c r="N7" s="490"/>
      <c r="O7" s="490"/>
      <c r="P7" s="490"/>
      <c r="Q7" s="490"/>
      <c r="R7" s="330"/>
      <c r="S7" s="361" t="s">
        <v>49</v>
      </c>
    </row>
    <row r="8" spans="1:19" s="358" customFormat="1" x14ac:dyDescent="0.2">
      <c r="A8" s="367" t="s">
        <v>69</v>
      </c>
      <c r="B8" s="354" t="s">
        <v>68</v>
      </c>
      <c r="C8" s="354" t="s">
        <v>329</v>
      </c>
      <c r="D8" s="355" t="s">
        <v>67</v>
      </c>
      <c r="E8" s="356" t="s">
        <v>66</v>
      </c>
      <c r="F8" s="355" t="s">
        <v>65</v>
      </c>
      <c r="G8" s="355" t="s">
        <v>64</v>
      </c>
      <c r="H8" s="368" t="s">
        <v>63</v>
      </c>
      <c r="I8" s="368" t="s">
        <v>62</v>
      </c>
      <c r="J8" s="368" t="s">
        <v>61</v>
      </c>
      <c r="L8" s="359"/>
      <c r="M8" s="369" t="s">
        <v>64</v>
      </c>
      <c r="N8" s="369" t="s">
        <v>160</v>
      </c>
      <c r="O8" s="369" t="s">
        <v>62</v>
      </c>
      <c r="P8" s="369" t="s">
        <v>38</v>
      </c>
      <c r="Q8" s="369" t="s">
        <v>201</v>
      </c>
      <c r="R8" s="359"/>
      <c r="S8" s="366" t="s">
        <v>61</v>
      </c>
    </row>
    <row r="9" spans="1:19" x14ac:dyDescent="0.2">
      <c r="A9" s="237"/>
      <c r="B9" s="217"/>
      <c r="C9" s="217"/>
      <c r="D9" s="233"/>
      <c r="E9" s="234"/>
      <c r="F9" s="235"/>
      <c r="G9" s="236"/>
      <c r="H9" s="214">
        <f t="shared" ref="H9" si="0">E9*G9</f>
        <v>0</v>
      </c>
      <c r="I9" s="214">
        <f>H9*$I$1</f>
        <v>0</v>
      </c>
      <c r="J9" s="214">
        <f t="shared" ref="J9" si="1">SUM(H9:I9)</f>
        <v>0</v>
      </c>
      <c r="L9" s="162"/>
      <c r="M9" s="157">
        <v>1</v>
      </c>
      <c r="N9" s="215">
        <f>M9*E9</f>
        <v>0</v>
      </c>
      <c r="O9" s="215">
        <f>N9*$I$1</f>
        <v>0</v>
      </c>
      <c r="P9" s="215">
        <f>SUM(N9:O9)</f>
        <v>0</v>
      </c>
      <c r="Q9" s="157"/>
      <c r="R9" s="162"/>
      <c r="S9" s="227">
        <f>J9-P9</f>
        <v>0</v>
      </c>
    </row>
    <row r="10" spans="1:19" x14ac:dyDescent="0.2">
      <c r="A10" s="237"/>
      <c r="B10" s="79"/>
      <c r="C10" s="79"/>
      <c r="D10" s="209"/>
      <c r="E10" s="211"/>
      <c r="F10" s="210"/>
      <c r="G10" s="212"/>
      <c r="H10" s="214">
        <f t="shared" ref="H10:H39" si="2">E10*G10</f>
        <v>0</v>
      </c>
      <c r="I10" s="214">
        <f t="shared" ref="I10:I68" si="3">H10*$I$1</f>
        <v>0</v>
      </c>
      <c r="J10" s="214">
        <f t="shared" ref="J10:J39" si="4">SUM(H10:I10)</f>
        <v>0</v>
      </c>
      <c r="L10" s="162"/>
      <c r="M10" s="157"/>
      <c r="N10" s="215">
        <f t="shared" ref="N10:N38" si="5">M10*E10</f>
        <v>0</v>
      </c>
      <c r="O10" s="215">
        <f t="shared" ref="O10:O68" si="6">N10*$I$1</f>
        <v>0</v>
      </c>
      <c r="P10" s="215">
        <f t="shared" ref="P10:P38" si="7">SUM(N10:O10)</f>
        <v>0</v>
      </c>
      <c r="Q10" s="157"/>
      <c r="R10" s="162"/>
      <c r="S10" s="227">
        <f t="shared" ref="S10:S38" si="8">J10-P10</f>
        <v>0</v>
      </c>
    </row>
    <row r="11" spans="1:19" x14ac:dyDescent="0.2">
      <c r="A11" s="237"/>
      <c r="B11" s="79"/>
      <c r="C11" s="79"/>
      <c r="D11" s="209"/>
      <c r="E11" s="211"/>
      <c r="F11" s="210"/>
      <c r="G11" s="212"/>
      <c r="H11" s="214">
        <f t="shared" si="2"/>
        <v>0</v>
      </c>
      <c r="I11" s="214">
        <f t="shared" si="3"/>
        <v>0</v>
      </c>
      <c r="J11" s="214">
        <f t="shared" si="4"/>
        <v>0</v>
      </c>
      <c r="L11" s="162"/>
      <c r="M11" s="157"/>
      <c r="N11" s="215">
        <f t="shared" si="5"/>
        <v>0</v>
      </c>
      <c r="O11" s="215">
        <f t="shared" si="6"/>
        <v>0</v>
      </c>
      <c r="P11" s="215">
        <f t="shared" si="7"/>
        <v>0</v>
      </c>
      <c r="Q11" s="157"/>
      <c r="R11" s="162"/>
      <c r="S11" s="227">
        <f t="shared" si="8"/>
        <v>0</v>
      </c>
    </row>
    <row r="12" spans="1:19" x14ac:dyDescent="0.2">
      <c r="A12" s="237"/>
      <c r="B12" s="79"/>
      <c r="C12" s="79"/>
      <c r="D12" s="209"/>
      <c r="E12" s="211"/>
      <c r="F12" s="210"/>
      <c r="G12" s="212"/>
      <c r="H12" s="214">
        <f t="shared" si="2"/>
        <v>0</v>
      </c>
      <c r="I12" s="214">
        <f t="shared" si="3"/>
        <v>0</v>
      </c>
      <c r="J12" s="214">
        <f t="shared" si="4"/>
        <v>0</v>
      </c>
      <c r="L12" s="162"/>
      <c r="M12" s="157"/>
      <c r="N12" s="215">
        <f t="shared" si="5"/>
        <v>0</v>
      </c>
      <c r="O12" s="215">
        <f t="shared" si="6"/>
        <v>0</v>
      </c>
      <c r="P12" s="215">
        <f t="shared" si="7"/>
        <v>0</v>
      </c>
      <c r="Q12" s="157"/>
      <c r="R12" s="162"/>
      <c r="S12" s="227">
        <f t="shared" si="8"/>
        <v>0</v>
      </c>
    </row>
    <row r="13" spans="1:19" x14ac:dyDescent="0.2">
      <c r="A13" s="237"/>
      <c r="B13" s="79"/>
      <c r="C13" s="79"/>
      <c r="D13" s="209"/>
      <c r="E13" s="211"/>
      <c r="F13" s="210"/>
      <c r="G13" s="212"/>
      <c r="H13" s="214">
        <f t="shared" si="2"/>
        <v>0</v>
      </c>
      <c r="I13" s="214">
        <f t="shared" si="3"/>
        <v>0</v>
      </c>
      <c r="J13" s="214">
        <f t="shared" si="4"/>
        <v>0</v>
      </c>
      <c r="L13" s="162"/>
      <c r="M13" s="157"/>
      <c r="N13" s="215">
        <f t="shared" si="5"/>
        <v>0</v>
      </c>
      <c r="O13" s="215">
        <f t="shared" si="6"/>
        <v>0</v>
      </c>
      <c r="P13" s="215">
        <f t="shared" si="7"/>
        <v>0</v>
      </c>
      <c r="Q13" s="157"/>
      <c r="R13" s="162"/>
      <c r="S13" s="227">
        <f t="shared" si="8"/>
        <v>0</v>
      </c>
    </row>
    <row r="14" spans="1:19" x14ac:dyDescent="0.2">
      <c r="A14" s="237"/>
      <c r="B14" s="79"/>
      <c r="C14" s="79"/>
      <c r="D14" s="209"/>
      <c r="E14" s="211"/>
      <c r="F14" s="210"/>
      <c r="G14" s="212"/>
      <c r="H14" s="214">
        <f t="shared" si="2"/>
        <v>0</v>
      </c>
      <c r="I14" s="214">
        <f t="shared" si="3"/>
        <v>0</v>
      </c>
      <c r="J14" s="214">
        <f t="shared" si="4"/>
        <v>0</v>
      </c>
      <c r="L14" s="162"/>
      <c r="M14" s="157"/>
      <c r="N14" s="215">
        <f t="shared" si="5"/>
        <v>0</v>
      </c>
      <c r="O14" s="215">
        <f t="shared" si="6"/>
        <v>0</v>
      </c>
      <c r="P14" s="215">
        <f t="shared" si="7"/>
        <v>0</v>
      </c>
      <c r="Q14" s="157"/>
      <c r="R14" s="162"/>
      <c r="S14" s="227">
        <f t="shared" si="8"/>
        <v>0</v>
      </c>
    </row>
    <row r="15" spans="1:19" x14ac:dyDescent="0.2">
      <c r="A15" s="237"/>
      <c r="B15" s="79"/>
      <c r="C15" s="79"/>
      <c r="D15" s="209"/>
      <c r="E15" s="211"/>
      <c r="F15" s="210"/>
      <c r="G15" s="212"/>
      <c r="H15" s="214">
        <f t="shared" si="2"/>
        <v>0</v>
      </c>
      <c r="I15" s="214">
        <f t="shared" si="3"/>
        <v>0</v>
      </c>
      <c r="J15" s="214">
        <f t="shared" si="4"/>
        <v>0</v>
      </c>
      <c r="L15" s="162"/>
      <c r="M15" s="157"/>
      <c r="N15" s="215">
        <f t="shared" si="5"/>
        <v>0</v>
      </c>
      <c r="O15" s="215">
        <f t="shared" si="6"/>
        <v>0</v>
      </c>
      <c r="P15" s="215">
        <f t="shared" si="7"/>
        <v>0</v>
      </c>
      <c r="Q15" s="157"/>
      <c r="R15" s="162"/>
      <c r="S15" s="227">
        <f t="shared" si="8"/>
        <v>0</v>
      </c>
    </row>
    <row r="16" spans="1:19" x14ac:dyDescent="0.2">
      <c r="A16" s="237"/>
      <c r="B16" s="79"/>
      <c r="C16" s="79"/>
      <c r="D16" s="209"/>
      <c r="E16" s="211"/>
      <c r="F16" s="210"/>
      <c r="G16" s="212"/>
      <c r="H16" s="214">
        <f t="shared" si="2"/>
        <v>0</v>
      </c>
      <c r="I16" s="214">
        <f t="shared" si="3"/>
        <v>0</v>
      </c>
      <c r="J16" s="214">
        <f t="shared" si="4"/>
        <v>0</v>
      </c>
      <c r="L16" s="162"/>
      <c r="M16" s="157"/>
      <c r="N16" s="215">
        <f t="shared" si="5"/>
        <v>0</v>
      </c>
      <c r="O16" s="215">
        <f t="shared" si="6"/>
        <v>0</v>
      </c>
      <c r="P16" s="215">
        <f t="shared" si="7"/>
        <v>0</v>
      </c>
      <c r="Q16" s="157"/>
      <c r="R16" s="162"/>
      <c r="S16" s="227">
        <f t="shared" si="8"/>
        <v>0</v>
      </c>
    </row>
    <row r="17" spans="1:19" x14ac:dyDescent="0.2">
      <c r="A17" s="237"/>
      <c r="B17" s="79"/>
      <c r="C17" s="79"/>
      <c r="D17" s="209"/>
      <c r="E17" s="211"/>
      <c r="F17" s="210"/>
      <c r="G17" s="212"/>
      <c r="H17" s="214">
        <f t="shared" si="2"/>
        <v>0</v>
      </c>
      <c r="I17" s="214">
        <f t="shared" si="3"/>
        <v>0</v>
      </c>
      <c r="J17" s="214">
        <f t="shared" si="4"/>
        <v>0</v>
      </c>
      <c r="L17" s="162"/>
      <c r="M17" s="157"/>
      <c r="N17" s="215">
        <f t="shared" si="5"/>
        <v>0</v>
      </c>
      <c r="O17" s="215">
        <f t="shared" si="6"/>
        <v>0</v>
      </c>
      <c r="P17" s="215">
        <f t="shared" si="7"/>
        <v>0</v>
      </c>
      <c r="Q17" s="157"/>
      <c r="R17" s="162"/>
      <c r="S17" s="227">
        <f t="shared" si="8"/>
        <v>0</v>
      </c>
    </row>
    <row r="18" spans="1:19" x14ac:dyDescent="0.2">
      <c r="A18" s="237"/>
      <c r="B18" s="79"/>
      <c r="C18" s="79"/>
      <c r="D18" s="209"/>
      <c r="E18" s="211"/>
      <c r="F18" s="210"/>
      <c r="G18" s="212"/>
      <c r="H18" s="214">
        <f t="shared" si="2"/>
        <v>0</v>
      </c>
      <c r="I18" s="214">
        <f t="shared" si="3"/>
        <v>0</v>
      </c>
      <c r="J18" s="214">
        <f t="shared" si="4"/>
        <v>0</v>
      </c>
      <c r="L18" s="162"/>
      <c r="M18" s="157"/>
      <c r="N18" s="215">
        <f t="shared" si="5"/>
        <v>0</v>
      </c>
      <c r="O18" s="215">
        <f t="shared" si="6"/>
        <v>0</v>
      </c>
      <c r="P18" s="215">
        <f t="shared" si="7"/>
        <v>0</v>
      </c>
      <c r="Q18" s="157"/>
      <c r="R18" s="162"/>
      <c r="S18" s="227">
        <f t="shared" si="8"/>
        <v>0</v>
      </c>
    </row>
    <row r="19" spans="1:19" x14ac:dyDescent="0.2">
      <c r="A19" s="237"/>
      <c r="B19" s="79"/>
      <c r="C19" s="79"/>
      <c r="D19" s="209"/>
      <c r="E19" s="211"/>
      <c r="F19" s="210"/>
      <c r="G19" s="212"/>
      <c r="H19" s="214">
        <f t="shared" si="2"/>
        <v>0</v>
      </c>
      <c r="I19" s="214">
        <f t="shared" si="3"/>
        <v>0</v>
      </c>
      <c r="J19" s="214">
        <f t="shared" si="4"/>
        <v>0</v>
      </c>
      <c r="L19" s="162"/>
      <c r="M19" s="157"/>
      <c r="N19" s="215">
        <f t="shared" si="5"/>
        <v>0</v>
      </c>
      <c r="O19" s="215">
        <f t="shared" si="6"/>
        <v>0</v>
      </c>
      <c r="P19" s="215">
        <f t="shared" si="7"/>
        <v>0</v>
      </c>
      <c r="Q19" s="157"/>
      <c r="R19" s="162"/>
      <c r="S19" s="227">
        <f t="shared" si="8"/>
        <v>0</v>
      </c>
    </row>
    <row r="20" spans="1:19" x14ac:dyDescent="0.2">
      <c r="A20" s="237"/>
      <c r="B20" s="79"/>
      <c r="C20" s="79"/>
      <c r="D20" s="209"/>
      <c r="E20" s="211"/>
      <c r="F20" s="210"/>
      <c r="G20" s="212"/>
      <c r="H20" s="214">
        <f t="shared" ref="H20:H22" si="9">E20*G20</f>
        <v>0</v>
      </c>
      <c r="I20" s="214">
        <f t="shared" si="3"/>
        <v>0</v>
      </c>
      <c r="J20" s="214">
        <f t="shared" ref="J20:J22" si="10">SUM(H20:I20)</f>
        <v>0</v>
      </c>
      <c r="L20" s="162"/>
      <c r="M20" s="157"/>
      <c r="N20" s="215">
        <f t="shared" ref="N20:N22" si="11">M20*E20</f>
        <v>0</v>
      </c>
      <c r="O20" s="215">
        <f t="shared" si="6"/>
        <v>0</v>
      </c>
      <c r="P20" s="215">
        <f t="shared" ref="P20:P22" si="12">SUM(N20:O20)</f>
        <v>0</v>
      </c>
      <c r="Q20" s="157"/>
      <c r="R20" s="162"/>
      <c r="S20" s="227">
        <f t="shared" ref="S20:S22" si="13">J20-P20</f>
        <v>0</v>
      </c>
    </row>
    <row r="21" spans="1:19" x14ac:dyDescent="0.2">
      <c r="A21" s="237"/>
      <c r="B21" s="79"/>
      <c r="C21" s="79"/>
      <c r="D21" s="209"/>
      <c r="E21" s="211"/>
      <c r="F21" s="210"/>
      <c r="G21" s="212"/>
      <c r="H21" s="214">
        <f t="shared" si="9"/>
        <v>0</v>
      </c>
      <c r="I21" s="214">
        <f t="shared" si="3"/>
        <v>0</v>
      </c>
      <c r="J21" s="214">
        <f t="shared" si="10"/>
        <v>0</v>
      </c>
      <c r="L21" s="162"/>
      <c r="M21" s="157"/>
      <c r="N21" s="215">
        <f t="shared" si="11"/>
        <v>0</v>
      </c>
      <c r="O21" s="215">
        <f t="shared" si="6"/>
        <v>0</v>
      </c>
      <c r="P21" s="215">
        <f t="shared" si="12"/>
        <v>0</v>
      </c>
      <c r="Q21" s="157"/>
      <c r="R21" s="162"/>
      <c r="S21" s="227">
        <f t="shared" si="13"/>
        <v>0</v>
      </c>
    </row>
    <row r="22" spans="1:19" x14ac:dyDescent="0.2">
      <c r="A22" s="237"/>
      <c r="B22" s="79"/>
      <c r="C22" s="79"/>
      <c r="D22" s="209"/>
      <c r="E22" s="211"/>
      <c r="F22" s="210"/>
      <c r="G22" s="212"/>
      <c r="H22" s="214">
        <f t="shared" si="9"/>
        <v>0</v>
      </c>
      <c r="I22" s="214">
        <f t="shared" si="3"/>
        <v>0</v>
      </c>
      <c r="J22" s="214">
        <f t="shared" si="10"/>
        <v>0</v>
      </c>
      <c r="L22" s="162"/>
      <c r="M22" s="157"/>
      <c r="N22" s="215">
        <f t="shared" si="11"/>
        <v>0</v>
      </c>
      <c r="O22" s="215">
        <f t="shared" si="6"/>
        <v>0</v>
      </c>
      <c r="P22" s="215">
        <f t="shared" si="12"/>
        <v>0</v>
      </c>
      <c r="Q22" s="157"/>
      <c r="R22" s="162"/>
      <c r="S22" s="227">
        <f t="shared" si="13"/>
        <v>0</v>
      </c>
    </row>
    <row r="23" spans="1:19" x14ac:dyDescent="0.2">
      <c r="A23" s="237"/>
      <c r="B23" s="79"/>
      <c r="C23" s="79"/>
      <c r="D23" s="209"/>
      <c r="E23" s="211"/>
      <c r="F23" s="210"/>
      <c r="G23" s="212"/>
      <c r="H23" s="214">
        <f t="shared" si="2"/>
        <v>0</v>
      </c>
      <c r="I23" s="214">
        <f t="shared" si="3"/>
        <v>0</v>
      </c>
      <c r="J23" s="214">
        <f t="shared" si="4"/>
        <v>0</v>
      </c>
      <c r="L23" s="162"/>
      <c r="M23" s="157"/>
      <c r="N23" s="215">
        <f t="shared" si="5"/>
        <v>0</v>
      </c>
      <c r="O23" s="215">
        <f t="shared" si="6"/>
        <v>0</v>
      </c>
      <c r="P23" s="215">
        <f t="shared" si="7"/>
        <v>0</v>
      </c>
      <c r="Q23" s="157"/>
      <c r="R23" s="162"/>
      <c r="S23" s="227">
        <f t="shared" si="8"/>
        <v>0</v>
      </c>
    </row>
    <row r="24" spans="1:19" x14ac:dyDescent="0.2">
      <c r="A24" s="237"/>
      <c r="B24" s="79"/>
      <c r="C24" s="79"/>
      <c r="D24" s="209"/>
      <c r="E24" s="211"/>
      <c r="F24" s="210"/>
      <c r="G24" s="212"/>
      <c r="H24" s="214">
        <f t="shared" si="2"/>
        <v>0</v>
      </c>
      <c r="I24" s="214">
        <f t="shared" si="3"/>
        <v>0</v>
      </c>
      <c r="J24" s="214">
        <f t="shared" si="4"/>
        <v>0</v>
      </c>
      <c r="L24" s="162"/>
      <c r="M24" s="157"/>
      <c r="N24" s="215">
        <f t="shared" si="5"/>
        <v>0</v>
      </c>
      <c r="O24" s="215">
        <f t="shared" si="6"/>
        <v>0</v>
      </c>
      <c r="P24" s="215">
        <f t="shared" si="7"/>
        <v>0</v>
      </c>
      <c r="Q24" s="157"/>
      <c r="R24" s="162"/>
      <c r="S24" s="227">
        <f t="shared" si="8"/>
        <v>0</v>
      </c>
    </row>
    <row r="25" spans="1:19" x14ac:dyDescent="0.2">
      <c r="A25" s="237"/>
      <c r="B25" s="79"/>
      <c r="C25" s="79"/>
      <c r="D25" s="209"/>
      <c r="E25" s="211"/>
      <c r="F25" s="210"/>
      <c r="G25" s="212"/>
      <c r="H25" s="214">
        <f t="shared" si="2"/>
        <v>0</v>
      </c>
      <c r="I25" s="214">
        <f t="shared" si="3"/>
        <v>0</v>
      </c>
      <c r="J25" s="214">
        <f t="shared" si="4"/>
        <v>0</v>
      </c>
      <c r="L25" s="162"/>
      <c r="M25" s="157"/>
      <c r="N25" s="215">
        <f t="shared" si="5"/>
        <v>0</v>
      </c>
      <c r="O25" s="215">
        <f t="shared" si="6"/>
        <v>0</v>
      </c>
      <c r="P25" s="215">
        <f t="shared" si="7"/>
        <v>0</v>
      </c>
      <c r="Q25" s="157"/>
      <c r="R25" s="162"/>
      <c r="S25" s="227">
        <f t="shared" si="8"/>
        <v>0</v>
      </c>
    </row>
    <row r="26" spans="1:19" x14ac:dyDescent="0.2">
      <c r="A26" s="237"/>
      <c r="B26" s="79"/>
      <c r="C26" s="79"/>
      <c r="D26" s="209"/>
      <c r="E26" s="211"/>
      <c r="F26" s="210"/>
      <c r="G26" s="212"/>
      <c r="H26" s="214">
        <f t="shared" si="2"/>
        <v>0</v>
      </c>
      <c r="I26" s="214">
        <f t="shared" si="3"/>
        <v>0</v>
      </c>
      <c r="J26" s="214">
        <f t="shared" si="4"/>
        <v>0</v>
      </c>
      <c r="L26" s="162"/>
      <c r="M26" s="157"/>
      <c r="N26" s="215">
        <f t="shared" si="5"/>
        <v>0</v>
      </c>
      <c r="O26" s="215">
        <f t="shared" si="6"/>
        <v>0</v>
      </c>
      <c r="P26" s="215">
        <f t="shared" si="7"/>
        <v>0</v>
      </c>
      <c r="Q26" s="157"/>
      <c r="R26" s="162"/>
      <c r="S26" s="227">
        <f t="shared" si="8"/>
        <v>0</v>
      </c>
    </row>
    <row r="27" spans="1:19" x14ac:dyDescent="0.2">
      <c r="A27" s="237"/>
      <c r="B27" s="79"/>
      <c r="C27" s="79"/>
      <c r="D27" s="209"/>
      <c r="E27" s="211"/>
      <c r="F27" s="210"/>
      <c r="G27" s="212"/>
      <c r="H27" s="214">
        <f t="shared" si="2"/>
        <v>0</v>
      </c>
      <c r="I27" s="214">
        <f t="shared" si="3"/>
        <v>0</v>
      </c>
      <c r="J27" s="214">
        <f t="shared" si="4"/>
        <v>0</v>
      </c>
      <c r="L27" s="162"/>
      <c r="M27" s="157"/>
      <c r="N27" s="215">
        <f t="shared" si="5"/>
        <v>0</v>
      </c>
      <c r="O27" s="215">
        <f t="shared" si="6"/>
        <v>0</v>
      </c>
      <c r="P27" s="215">
        <f t="shared" si="7"/>
        <v>0</v>
      </c>
      <c r="Q27" s="157"/>
      <c r="R27" s="162"/>
      <c r="S27" s="227">
        <f t="shared" si="8"/>
        <v>0</v>
      </c>
    </row>
    <row r="28" spans="1:19" x14ac:dyDescent="0.2">
      <c r="A28" s="237"/>
      <c r="B28" s="79"/>
      <c r="C28" s="79"/>
      <c r="D28" s="209"/>
      <c r="E28" s="211"/>
      <c r="F28" s="210"/>
      <c r="G28" s="212"/>
      <c r="H28" s="214">
        <f t="shared" si="2"/>
        <v>0</v>
      </c>
      <c r="I28" s="214">
        <f t="shared" si="3"/>
        <v>0</v>
      </c>
      <c r="J28" s="214">
        <f t="shared" si="4"/>
        <v>0</v>
      </c>
      <c r="L28" s="162"/>
      <c r="M28" s="157"/>
      <c r="N28" s="215">
        <f t="shared" si="5"/>
        <v>0</v>
      </c>
      <c r="O28" s="215">
        <f t="shared" si="6"/>
        <v>0</v>
      </c>
      <c r="P28" s="215">
        <f t="shared" si="7"/>
        <v>0</v>
      </c>
      <c r="Q28" s="157"/>
      <c r="R28" s="162"/>
      <c r="S28" s="227">
        <f t="shared" si="8"/>
        <v>0</v>
      </c>
    </row>
    <row r="29" spans="1:19" x14ac:dyDescent="0.2">
      <c r="A29" s="237"/>
      <c r="B29" s="79"/>
      <c r="C29" s="79"/>
      <c r="D29" s="209"/>
      <c r="E29" s="211"/>
      <c r="F29" s="210"/>
      <c r="G29" s="212"/>
      <c r="H29" s="214">
        <f t="shared" si="2"/>
        <v>0</v>
      </c>
      <c r="I29" s="214">
        <f t="shared" si="3"/>
        <v>0</v>
      </c>
      <c r="J29" s="214">
        <f t="shared" si="4"/>
        <v>0</v>
      </c>
      <c r="L29" s="162"/>
      <c r="M29" s="157"/>
      <c r="N29" s="215">
        <f t="shared" si="5"/>
        <v>0</v>
      </c>
      <c r="O29" s="215">
        <f t="shared" si="6"/>
        <v>0</v>
      </c>
      <c r="P29" s="215">
        <f t="shared" si="7"/>
        <v>0</v>
      </c>
      <c r="Q29" s="157"/>
      <c r="R29" s="162"/>
      <c r="S29" s="227">
        <f t="shared" si="8"/>
        <v>0</v>
      </c>
    </row>
    <row r="30" spans="1:19" x14ac:dyDescent="0.2">
      <c r="A30" s="237"/>
      <c r="B30" s="79"/>
      <c r="C30" s="79"/>
      <c r="D30" s="209"/>
      <c r="E30" s="211"/>
      <c r="F30" s="210"/>
      <c r="G30" s="212"/>
      <c r="H30" s="214">
        <f t="shared" si="2"/>
        <v>0</v>
      </c>
      <c r="I30" s="214">
        <f t="shared" si="3"/>
        <v>0</v>
      </c>
      <c r="J30" s="214">
        <f t="shared" si="4"/>
        <v>0</v>
      </c>
      <c r="L30" s="162"/>
      <c r="M30" s="157"/>
      <c r="N30" s="215">
        <f t="shared" si="5"/>
        <v>0</v>
      </c>
      <c r="O30" s="215">
        <f t="shared" si="6"/>
        <v>0</v>
      </c>
      <c r="P30" s="215">
        <f t="shared" si="7"/>
        <v>0</v>
      </c>
      <c r="Q30" s="157"/>
      <c r="R30" s="162"/>
      <c r="S30" s="227">
        <f t="shared" si="8"/>
        <v>0</v>
      </c>
    </row>
    <row r="31" spans="1:19" x14ac:dyDescent="0.2">
      <c r="A31" s="237"/>
      <c r="B31" s="79"/>
      <c r="C31" s="79"/>
      <c r="D31" s="209"/>
      <c r="E31" s="211"/>
      <c r="F31" s="210"/>
      <c r="G31" s="212"/>
      <c r="H31" s="214">
        <f t="shared" si="2"/>
        <v>0</v>
      </c>
      <c r="I31" s="214">
        <f t="shared" si="3"/>
        <v>0</v>
      </c>
      <c r="J31" s="214">
        <f t="shared" si="4"/>
        <v>0</v>
      </c>
      <c r="L31" s="162"/>
      <c r="M31" s="157"/>
      <c r="N31" s="215">
        <f t="shared" si="5"/>
        <v>0</v>
      </c>
      <c r="O31" s="215">
        <f t="shared" si="6"/>
        <v>0</v>
      </c>
      <c r="P31" s="215">
        <f t="shared" si="7"/>
        <v>0</v>
      </c>
      <c r="Q31" s="157"/>
      <c r="R31" s="162"/>
      <c r="S31" s="227">
        <f t="shared" si="8"/>
        <v>0</v>
      </c>
    </row>
    <row r="32" spans="1:19" x14ac:dyDescent="0.2">
      <c r="A32" s="237"/>
      <c r="B32" s="79"/>
      <c r="C32" s="79"/>
      <c r="D32" s="209"/>
      <c r="E32" s="211"/>
      <c r="F32" s="210"/>
      <c r="G32" s="212"/>
      <c r="H32" s="214">
        <f t="shared" si="2"/>
        <v>0</v>
      </c>
      <c r="I32" s="214">
        <f t="shared" si="3"/>
        <v>0</v>
      </c>
      <c r="J32" s="214">
        <f t="shared" si="4"/>
        <v>0</v>
      </c>
      <c r="L32" s="162"/>
      <c r="M32" s="157"/>
      <c r="N32" s="215">
        <f t="shared" si="5"/>
        <v>0</v>
      </c>
      <c r="O32" s="215">
        <f t="shared" si="6"/>
        <v>0</v>
      </c>
      <c r="P32" s="215">
        <f t="shared" si="7"/>
        <v>0</v>
      </c>
      <c r="Q32" s="157"/>
      <c r="R32" s="162"/>
      <c r="S32" s="227">
        <f t="shared" si="8"/>
        <v>0</v>
      </c>
    </row>
    <row r="33" spans="1:19" x14ac:dyDescent="0.2">
      <c r="A33" s="237"/>
      <c r="B33" s="79"/>
      <c r="C33" s="79"/>
      <c r="D33" s="209"/>
      <c r="E33" s="211"/>
      <c r="F33" s="210"/>
      <c r="G33" s="212"/>
      <c r="H33" s="214">
        <f t="shared" si="2"/>
        <v>0</v>
      </c>
      <c r="I33" s="214">
        <f t="shared" si="3"/>
        <v>0</v>
      </c>
      <c r="J33" s="214">
        <f t="shared" si="4"/>
        <v>0</v>
      </c>
      <c r="L33" s="162"/>
      <c r="M33" s="157"/>
      <c r="N33" s="215">
        <f t="shared" si="5"/>
        <v>0</v>
      </c>
      <c r="O33" s="215">
        <f t="shared" si="6"/>
        <v>0</v>
      </c>
      <c r="P33" s="215">
        <f t="shared" si="7"/>
        <v>0</v>
      </c>
      <c r="Q33" s="157"/>
      <c r="R33" s="162"/>
      <c r="S33" s="227">
        <f t="shared" si="8"/>
        <v>0</v>
      </c>
    </row>
    <row r="34" spans="1:19" x14ac:dyDescent="0.2">
      <c r="A34" s="237"/>
      <c r="B34" s="79"/>
      <c r="C34" s="79"/>
      <c r="D34" s="209"/>
      <c r="E34" s="211"/>
      <c r="F34" s="210"/>
      <c r="G34" s="212"/>
      <c r="H34" s="214">
        <f t="shared" si="2"/>
        <v>0</v>
      </c>
      <c r="I34" s="214">
        <f t="shared" si="3"/>
        <v>0</v>
      </c>
      <c r="J34" s="214">
        <f t="shared" si="4"/>
        <v>0</v>
      </c>
      <c r="L34" s="162"/>
      <c r="M34" s="157"/>
      <c r="N34" s="215">
        <f t="shared" si="5"/>
        <v>0</v>
      </c>
      <c r="O34" s="215">
        <f t="shared" si="6"/>
        <v>0</v>
      </c>
      <c r="P34" s="215">
        <f t="shared" si="7"/>
        <v>0</v>
      </c>
      <c r="Q34" s="157"/>
      <c r="R34" s="162"/>
      <c r="S34" s="227">
        <f t="shared" si="8"/>
        <v>0</v>
      </c>
    </row>
    <row r="35" spans="1:19" x14ac:dyDescent="0.2">
      <c r="A35" s="237"/>
      <c r="B35" s="79"/>
      <c r="C35" s="79"/>
      <c r="D35" s="209"/>
      <c r="E35" s="211"/>
      <c r="F35" s="210"/>
      <c r="G35" s="212"/>
      <c r="H35" s="214">
        <f t="shared" si="2"/>
        <v>0</v>
      </c>
      <c r="I35" s="214">
        <f t="shared" si="3"/>
        <v>0</v>
      </c>
      <c r="J35" s="214">
        <f t="shared" si="4"/>
        <v>0</v>
      </c>
      <c r="L35" s="162"/>
      <c r="M35" s="157"/>
      <c r="N35" s="215">
        <f t="shared" si="5"/>
        <v>0</v>
      </c>
      <c r="O35" s="215">
        <f t="shared" si="6"/>
        <v>0</v>
      </c>
      <c r="P35" s="215">
        <f t="shared" si="7"/>
        <v>0</v>
      </c>
      <c r="Q35" s="157"/>
      <c r="R35" s="162"/>
      <c r="S35" s="227">
        <f t="shared" si="8"/>
        <v>0</v>
      </c>
    </row>
    <row r="36" spans="1:19" x14ac:dyDescent="0.2">
      <c r="A36" s="237"/>
      <c r="B36" s="79"/>
      <c r="C36" s="79"/>
      <c r="D36" s="209"/>
      <c r="E36" s="211"/>
      <c r="F36" s="210"/>
      <c r="G36" s="212"/>
      <c r="H36" s="214">
        <f t="shared" si="2"/>
        <v>0</v>
      </c>
      <c r="I36" s="214">
        <f t="shared" si="3"/>
        <v>0</v>
      </c>
      <c r="J36" s="214">
        <f t="shared" si="4"/>
        <v>0</v>
      </c>
      <c r="L36" s="162"/>
      <c r="M36" s="157"/>
      <c r="N36" s="215">
        <f t="shared" si="5"/>
        <v>0</v>
      </c>
      <c r="O36" s="215">
        <f t="shared" si="6"/>
        <v>0</v>
      </c>
      <c r="P36" s="215">
        <f t="shared" si="7"/>
        <v>0</v>
      </c>
      <c r="Q36" s="157"/>
      <c r="R36" s="162"/>
      <c r="S36" s="227">
        <f t="shared" si="8"/>
        <v>0</v>
      </c>
    </row>
    <row r="37" spans="1:19" x14ac:dyDescent="0.2">
      <c r="A37" s="237"/>
      <c r="B37" s="79"/>
      <c r="C37" s="79"/>
      <c r="D37" s="209"/>
      <c r="E37" s="211"/>
      <c r="F37" s="210"/>
      <c r="G37" s="212"/>
      <c r="H37" s="214">
        <f t="shared" si="2"/>
        <v>0</v>
      </c>
      <c r="I37" s="214">
        <f t="shared" si="3"/>
        <v>0</v>
      </c>
      <c r="J37" s="214">
        <f t="shared" si="4"/>
        <v>0</v>
      </c>
      <c r="L37" s="162"/>
      <c r="M37" s="157"/>
      <c r="N37" s="215">
        <f t="shared" si="5"/>
        <v>0</v>
      </c>
      <c r="O37" s="215">
        <f t="shared" si="6"/>
        <v>0</v>
      </c>
      <c r="P37" s="215">
        <f t="shared" si="7"/>
        <v>0</v>
      </c>
      <c r="Q37" s="157"/>
      <c r="R37" s="162"/>
      <c r="S37" s="227">
        <f t="shared" si="8"/>
        <v>0</v>
      </c>
    </row>
    <row r="38" spans="1:19" x14ac:dyDescent="0.2">
      <c r="A38" s="237"/>
      <c r="B38" s="79"/>
      <c r="C38" s="79"/>
      <c r="D38" s="209"/>
      <c r="E38" s="211"/>
      <c r="F38" s="210"/>
      <c r="G38" s="212"/>
      <c r="H38" s="214">
        <f t="shared" si="2"/>
        <v>0</v>
      </c>
      <c r="I38" s="214">
        <f t="shared" si="3"/>
        <v>0</v>
      </c>
      <c r="J38" s="214">
        <f t="shared" si="4"/>
        <v>0</v>
      </c>
      <c r="L38" s="162"/>
      <c r="M38" s="157"/>
      <c r="N38" s="215">
        <f t="shared" si="5"/>
        <v>0</v>
      </c>
      <c r="O38" s="215">
        <f t="shared" si="6"/>
        <v>0</v>
      </c>
      <c r="P38" s="215">
        <f t="shared" si="7"/>
        <v>0</v>
      </c>
      <c r="Q38" s="157"/>
      <c r="R38" s="162"/>
      <c r="S38" s="227">
        <f t="shared" si="8"/>
        <v>0</v>
      </c>
    </row>
    <row r="39" spans="1:19" x14ac:dyDescent="0.2">
      <c r="A39" s="237"/>
      <c r="B39" s="217"/>
      <c r="C39" s="217"/>
      <c r="D39" s="233"/>
      <c r="E39" s="234"/>
      <c r="F39" s="235"/>
      <c r="G39" s="236"/>
      <c r="H39" s="214">
        <f t="shared" si="2"/>
        <v>0</v>
      </c>
      <c r="I39" s="214">
        <f>H39*$I$1</f>
        <v>0</v>
      </c>
      <c r="J39" s="214">
        <f t="shared" si="4"/>
        <v>0</v>
      </c>
      <c r="L39" s="162"/>
      <c r="M39" s="157"/>
      <c r="N39" s="215">
        <f>M39*E39</f>
        <v>0</v>
      </c>
      <c r="O39" s="215">
        <f>N39*$I$1</f>
        <v>0</v>
      </c>
      <c r="P39" s="215">
        <f>SUM(N39:O39)</f>
        <v>0</v>
      </c>
      <c r="Q39" s="157"/>
      <c r="R39" s="162"/>
      <c r="S39" s="227">
        <f>J39-P39</f>
        <v>0</v>
      </c>
    </row>
    <row r="40" spans="1:19" x14ac:dyDescent="0.2">
      <c r="A40" s="237"/>
      <c r="B40" s="79"/>
      <c r="C40" s="79"/>
      <c r="D40" s="209"/>
      <c r="E40" s="211"/>
      <c r="F40" s="210"/>
      <c r="G40" s="212"/>
      <c r="H40" s="214">
        <f t="shared" ref="H40:H68" si="14">E40*G40</f>
        <v>0</v>
      </c>
      <c r="I40" s="214">
        <f t="shared" si="3"/>
        <v>0</v>
      </c>
      <c r="J40" s="214">
        <f t="shared" ref="J40:J68" si="15">SUM(H40:I40)</f>
        <v>0</v>
      </c>
      <c r="L40" s="162"/>
      <c r="M40" s="157"/>
      <c r="N40" s="215">
        <f t="shared" ref="N40:N68" si="16">M40*E40</f>
        <v>0</v>
      </c>
      <c r="O40" s="215">
        <f t="shared" si="6"/>
        <v>0</v>
      </c>
      <c r="P40" s="215">
        <f t="shared" ref="P40:P68" si="17">SUM(N40:O40)</f>
        <v>0</v>
      </c>
      <c r="Q40" s="157"/>
      <c r="R40" s="162"/>
      <c r="S40" s="227">
        <f t="shared" ref="S40:S68" si="18">J40-P40</f>
        <v>0</v>
      </c>
    </row>
    <row r="41" spans="1:19" x14ac:dyDescent="0.2">
      <c r="A41" s="237"/>
      <c r="B41" s="79"/>
      <c r="C41" s="79"/>
      <c r="D41" s="209"/>
      <c r="E41" s="211"/>
      <c r="F41" s="210"/>
      <c r="G41" s="212"/>
      <c r="H41" s="214">
        <f t="shared" si="14"/>
        <v>0</v>
      </c>
      <c r="I41" s="214">
        <f t="shared" si="3"/>
        <v>0</v>
      </c>
      <c r="J41" s="214">
        <f t="shared" si="15"/>
        <v>0</v>
      </c>
      <c r="L41" s="162"/>
      <c r="M41" s="157"/>
      <c r="N41" s="215">
        <f t="shared" si="16"/>
        <v>0</v>
      </c>
      <c r="O41" s="215">
        <f t="shared" si="6"/>
        <v>0</v>
      </c>
      <c r="P41" s="215">
        <f t="shared" si="17"/>
        <v>0</v>
      </c>
      <c r="Q41" s="157"/>
      <c r="R41" s="162"/>
      <c r="S41" s="227">
        <f t="shared" si="18"/>
        <v>0</v>
      </c>
    </row>
    <row r="42" spans="1:19" x14ac:dyDescent="0.2">
      <c r="A42" s="237"/>
      <c r="B42" s="79"/>
      <c r="C42" s="79"/>
      <c r="D42" s="209"/>
      <c r="E42" s="211"/>
      <c r="F42" s="210"/>
      <c r="G42" s="212"/>
      <c r="H42" s="214">
        <f t="shared" si="14"/>
        <v>0</v>
      </c>
      <c r="I42" s="214">
        <f t="shared" si="3"/>
        <v>0</v>
      </c>
      <c r="J42" s="214">
        <f t="shared" si="15"/>
        <v>0</v>
      </c>
      <c r="L42" s="162"/>
      <c r="M42" s="157"/>
      <c r="N42" s="215">
        <f t="shared" si="16"/>
        <v>0</v>
      </c>
      <c r="O42" s="215">
        <f t="shared" si="6"/>
        <v>0</v>
      </c>
      <c r="P42" s="215">
        <f t="shared" si="17"/>
        <v>0</v>
      </c>
      <c r="Q42" s="157"/>
      <c r="R42" s="162"/>
      <c r="S42" s="227">
        <f t="shared" si="18"/>
        <v>0</v>
      </c>
    </row>
    <row r="43" spans="1:19" x14ac:dyDescent="0.2">
      <c r="A43" s="237"/>
      <c r="B43" s="79"/>
      <c r="C43" s="79"/>
      <c r="D43" s="209"/>
      <c r="E43" s="211"/>
      <c r="F43" s="210"/>
      <c r="G43" s="212"/>
      <c r="H43" s="214">
        <f t="shared" si="14"/>
        <v>0</v>
      </c>
      <c r="I43" s="214">
        <f t="shared" si="3"/>
        <v>0</v>
      </c>
      <c r="J43" s="214">
        <f t="shared" si="15"/>
        <v>0</v>
      </c>
      <c r="L43" s="162"/>
      <c r="M43" s="157"/>
      <c r="N43" s="215">
        <f t="shared" si="16"/>
        <v>0</v>
      </c>
      <c r="O43" s="215">
        <f t="shared" si="6"/>
        <v>0</v>
      </c>
      <c r="P43" s="215">
        <f t="shared" si="17"/>
        <v>0</v>
      </c>
      <c r="Q43" s="157"/>
      <c r="R43" s="162"/>
      <c r="S43" s="227">
        <f t="shared" si="18"/>
        <v>0</v>
      </c>
    </row>
    <row r="44" spans="1:19" x14ac:dyDescent="0.2">
      <c r="A44" s="237"/>
      <c r="B44" s="79"/>
      <c r="C44" s="79"/>
      <c r="D44" s="209"/>
      <c r="E44" s="211"/>
      <c r="F44" s="210"/>
      <c r="G44" s="212"/>
      <c r="H44" s="214">
        <f t="shared" si="14"/>
        <v>0</v>
      </c>
      <c r="I44" s="214">
        <f t="shared" si="3"/>
        <v>0</v>
      </c>
      <c r="J44" s="214">
        <f t="shared" si="15"/>
        <v>0</v>
      </c>
      <c r="L44" s="162"/>
      <c r="M44" s="157"/>
      <c r="N44" s="215">
        <f t="shared" si="16"/>
        <v>0</v>
      </c>
      <c r="O44" s="215">
        <f t="shared" si="6"/>
        <v>0</v>
      </c>
      <c r="P44" s="215">
        <f t="shared" si="17"/>
        <v>0</v>
      </c>
      <c r="Q44" s="157"/>
      <c r="R44" s="162"/>
      <c r="S44" s="227">
        <f t="shared" si="18"/>
        <v>0</v>
      </c>
    </row>
    <row r="45" spans="1:19" x14ac:dyDescent="0.2">
      <c r="A45" s="237"/>
      <c r="B45" s="79"/>
      <c r="C45" s="79"/>
      <c r="D45" s="209"/>
      <c r="E45" s="211"/>
      <c r="F45" s="210"/>
      <c r="G45" s="212"/>
      <c r="H45" s="214">
        <f t="shared" si="14"/>
        <v>0</v>
      </c>
      <c r="I45" s="214">
        <f t="shared" si="3"/>
        <v>0</v>
      </c>
      <c r="J45" s="214">
        <f t="shared" si="15"/>
        <v>0</v>
      </c>
      <c r="L45" s="162"/>
      <c r="M45" s="157"/>
      <c r="N45" s="215">
        <f t="shared" si="16"/>
        <v>0</v>
      </c>
      <c r="O45" s="215">
        <f t="shared" si="6"/>
        <v>0</v>
      </c>
      <c r="P45" s="215">
        <f t="shared" si="17"/>
        <v>0</v>
      </c>
      <c r="Q45" s="157"/>
      <c r="R45" s="162"/>
      <c r="S45" s="227">
        <f t="shared" si="18"/>
        <v>0</v>
      </c>
    </row>
    <row r="46" spans="1:19" x14ac:dyDescent="0.2">
      <c r="A46" s="237"/>
      <c r="B46" s="79"/>
      <c r="C46" s="79"/>
      <c r="D46" s="209"/>
      <c r="E46" s="211"/>
      <c r="F46" s="210"/>
      <c r="G46" s="212"/>
      <c r="H46" s="214">
        <f t="shared" si="14"/>
        <v>0</v>
      </c>
      <c r="I46" s="214">
        <f t="shared" si="3"/>
        <v>0</v>
      </c>
      <c r="J46" s="214">
        <f t="shared" si="15"/>
        <v>0</v>
      </c>
      <c r="L46" s="162"/>
      <c r="M46" s="157"/>
      <c r="N46" s="215">
        <f t="shared" si="16"/>
        <v>0</v>
      </c>
      <c r="O46" s="215">
        <f t="shared" si="6"/>
        <v>0</v>
      </c>
      <c r="P46" s="215">
        <f t="shared" si="17"/>
        <v>0</v>
      </c>
      <c r="Q46" s="157"/>
      <c r="R46" s="162"/>
      <c r="S46" s="227">
        <f t="shared" si="18"/>
        <v>0</v>
      </c>
    </row>
    <row r="47" spans="1:19" x14ac:dyDescent="0.2">
      <c r="A47" s="237"/>
      <c r="B47" s="79"/>
      <c r="C47" s="79"/>
      <c r="D47" s="209"/>
      <c r="E47" s="211"/>
      <c r="F47" s="210"/>
      <c r="G47" s="212"/>
      <c r="H47" s="214">
        <f t="shared" si="14"/>
        <v>0</v>
      </c>
      <c r="I47" s="214">
        <f t="shared" si="3"/>
        <v>0</v>
      </c>
      <c r="J47" s="214">
        <f t="shared" si="15"/>
        <v>0</v>
      </c>
      <c r="L47" s="162"/>
      <c r="M47" s="157"/>
      <c r="N47" s="215">
        <f t="shared" si="16"/>
        <v>0</v>
      </c>
      <c r="O47" s="215">
        <f t="shared" si="6"/>
        <v>0</v>
      </c>
      <c r="P47" s="215">
        <f t="shared" si="17"/>
        <v>0</v>
      </c>
      <c r="Q47" s="157"/>
      <c r="R47" s="162"/>
      <c r="S47" s="227">
        <f t="shared" si="18"/>
        <v>0</v>
      </c>
    </row>
    <row r="48" spans="1:19" x14ac:dyDescent="0.2">
      <c r="A48" s="237"/>
      <c r="B48" s="79"/>
      <c r="C48" s="79"/>
      <c r="D48" s="209"/>
      <c r="E48" s="211"/>
      <c r="F48" s="210"/>
      <c r="G48" s="212"/>
      <c r="H48" s="214">
        <f t="shared" si="14"/>
        <v>0</v>
      </c>
      <c r="I48" s="214">
        <f t="shared" si="3"/>
        <v>0</v>
      </c>
      <c r="J48" s="214">
        <f t="shared" si="15"/>
        <v>0</v>
      </c>
      <c r="L48" s="162"/>
      <c r="M48" s="157"/>
      <c r="N48" s="215">
        <f t="shared" si="16"/>
        <v>0</v>
      </c>
      <c r="O48" s="215">
        <f t="shared" si="6"/>
        <v>0</v>
      </c>
      <c r="P48" s="215">
        <f t="shared" si="17"/>
        <v>0</v>
      </c>
      <c r="Q48" s="157"/>
      <c r="R48" s="162"/>
      <c r="S48" s="227">
        <f t="shared" si="18"/>
        <v>0</v>
      </c>
    </row>
    <row r="49" spans="1:19" x14ac:dyDescent="0.2">
      <c r="A49" s="237"/>
      <c r="B49" s="79"/>
      <c r="C49" s="79"/>
      <c r="D49" s="209"/>
      <c r="E49" s="211"/>
      <c r="F49" s="210"/>
      <c r="G49" s="212"/>
      <c r="H49" s="214">
        <f t="shared" si="14"/>
        <v>0</v>
      </c>
      <c r="I49" s="214">
        <f t="shared" si="3"/>
        <v>0</v>
      </c>
      <c r="J49" s="214">
        <f t="shared" si="15"/>
        <v>0</v>
      </c>
      <c r="L49" s="162"/>
      <c r="M49" s="157"/>
      <c r="N49" s="215">
        <f t="shared" si="16"/>
        <v>0</v>
      </c>
      <c r="O49" s="215">
        <f t="shared" si="6"/>
        <v>0</v>
      </c>
      <c r="P49" s="215">
        <f t="shared" si="17"/>
        <v>0</v>
      </c>
      <c r="Q49" s="157"/>
      <c r="R49" s="162"/>
      <c r="S49" s="227">
        <f t="shared" si="18"/>
        <v>0</v>
      </c>
    </row>
    <row r="50" spans="1:19" x14ac:dyDescent="0.2">
      <c r="A50" s="237"/>
      <c r="B50" s="79"/>
      <c r="C50" s="79"/>
      <c r="D50" s="209"/>
      <c r="E50" s="211"/>
      <c r="F50" s="210"/>
      <c r="G50" s="212"/>
      <c r="H50" s="214">
        <f t="shared" si="14"/>
        <v>0</v>
      </c>
      <c r="I50" s="214">
        <f t="shared" si="3"/>
        <v>0</v>
      </c>
      <c r="J50" s="214">
        <f t="shared" si="15"/>
        <v>0</v>
      </c>
      <c r="L50" s="162"/>
      <c r="M50" s="157"/>
      <c r="N50" s="215">
        <f t="shared" si="16"/>
        <v>0</v>
      </c>
      <c r="O50" s="215">
        <f t="shared" si="6"/>
        <v>0</v>
      </c>
      <c r="P50" s="215">
        <f t="shared" si="17"/>
        <v>0</v>
      </c>
      <c r="Q50" s="157"/>
      <c r="R50" s="162"/>
      <c r="S50" s="227">
        <f t="shared" si="18"/>
        <v>0</v>
      </c>
    </row>
    <row r="51" spans="1:19" x14ac:dyDescent="0.2">
      <c r="A51" s="237"/>
      <c r="B51" s="79"/>
      <c r="C51" s="79"/>
      <c r="D51" s="209"/>
      <c r="E51" s="211"/>
      <c r="F51" s="210"/>
      <c r="G51" s="212"/>
      <c r="H51" s="214">
        <f t="shared" si="14"/>
        <v>0</v>
      </c>
      <c r="I51" s="214">
        <f t="shared" si="3"/>
        <v>0</v>
      </c>
      <c r="J51" s="214">
        <f t="shared" si="15"/>
        <v>0</v>
      </c>
      <c r="L51" s="162"/>
      <c r="M51" s="157"/>
      <c r="N51" s="215">
        <f t="shared" si="16"/>
        <v>0</v>
      </c>
      <c r="O51" s="215">
        <f t="shared" si="6"/>
        <v>0</v>
      </c>
      <c r="P51" s="215">
        <f t="shared" si="17"/>
        <v>0</v>
      </c>
      <c r="Q51" s="157"/>
      <c r="R51" s="162"/>
      <c r="S51" s="227">
        <f t="shared" si="18"/>
        <v>0</v>
      </c>
    </row>
    <row r="52" spans="1:19" x14ac:dyDescent="0.2">
      <c r="A52" s="237"/>
      <c r="B52" s="79"/>
      <c r="C52" s="79"/>
      <c r="D52" s="209"/>
      <c r="E52" s="211"/>
      <c r="F52" s="210"/>
      <c r="G52" s="212"/>
      <c r="H52" s="214">
        <f t="shared" si="14"/>
        <v>0</v>
      </c>
      <c r="I52" s="214">
        <f t="shared" si="3"/>
        <v>0</v>
      </c>
      <c r="J52" s="214">
        <f t="shared" si="15"/>
        <v>0</v>
      </c>
      <c r="L52" s="162"/>
      <c r="M52" s="157"/>
      <c r="N52" s="215">
        <f t="shared" si="16"/>
        <v>0</v>
      </c>
      <c r="O52" s="215">
        <f t="shared" si="6"/>
        <v>0</v>
      </c>
      <c r="P52" s="215">
        <f t="shared" si="17"/>
        <v>0</v>
      </c>
      <c r="Q52" s="157"/>
      <c r="R52" s="162"/>
      <c r="S52" s="227">
        <f t="shared" si="18"/>
        <v>0</v>
      </c>
    </row>
    <row r="53" spans="1:19" x14ac:dyDescent="0.2">
      <c r="A53" s="237"/>
      <c r="B53" s="79"/>
      <c r="C53" s="79"/>
      <c r="D53" s="209"/>
      <c r="E53" s="211"/>
      <c r="F53" s="210"/>
      <c r="G53" s="212"/>
      <c r="H53" s="214">
        <f t="shared" si="14"/>
        <v>0</v>
      </c>
      <c r="I53" s="214">
        <f t="shared" si="3"/>
        <v>0</v>
      </c>
      <c r="J53" s="214">
        <f t="shared" si="15"/>
        <v>0</v>
      </c>
      <c r="L53" s="162"/>
      <c r="M53" s="157"/>
      <c r="N53" s="215">
        <f t="shared" si="16"/>
        <v>0</v>
      </c>
      <c r="O53" s="215">
        <f t="shared" si="6"/>
        <v>0</v>
      </c>
      <c r="P53" s="215">
        <f t="shared" si="17"/>
        <v>0</v>
      </c>
      <c r="Q53" s="157"/>
      <c r="R53" s="162"/>
      <c r="S53" s="227">
        <f t="shared" si="18"/>
        <v>0</v>
      </c>
    </row>
    <row r="54" spans="1:19" x14ac:dyDescent="0.2">
      <c r="A54" s="237"/>
      <c r="B54" s="79"/>
      <c r="C54" s="79"/>
      <c r="D54" s="209"/>
      <c r="E54" s="211"/>
      <c r="F54" s="210"/>
      <c r="G54" s="212"/>
      <c r="H54" s="214">
        <f t="shared" si="14"/>
        <v>0</v>
      </c>
      <c r="I54" s="214">
        <f t="shared" si="3"/>
        <v>0</v>
      </c>
      <c r="J54" s="214">
        <f t="shared" si="15"/>
        <v>0</v>
      </c>
      <c r="L54" s="162"/>
      <c r="M54" s="157"/>
      <c r="N54" s="215">
        <f t="shared" si="16"/>
        <v>0</v>
      </c>
      <c r="O54" s="215">
        <f t="shared" si="6"/>
        <v>0</v>
      </c>
      <c r="P54" s="215">
        <f t="shared" si="17"/>
        <v>0</v>
      </c>
      <c r="Q54" s="157"/>
      <c r="R54" s="162"/>
      <c r="S54" s="227">
        <f t="shared" si="18"/>
        <v>0</v>
      </c>
    </row>
    <row r="55" spans="1:19" x14ac:dyDescent="0.2">
      <c r="A55" s="237"/>
      <c r="B55" s="79"/>
      <c r="C55" s="79"/>
      <c r="D55" s="209"/>
      <c r="E55" s="211"/>
      <c r="F55" s="210"/>
      <c r="G55" s="212"/>
      <c r="H55" s="214">
        <f t="shared" si="14"/>
        <v>0</v>
      </c>
      <c r="I55" s="214">
        <f t="shared" si="3"/>
        <v>0</v>
      </c>
      <c r="J55" s="214">
        <f t="shared" si="15"/>
        <v>0</v>
      </c>
      <c r="L55" s="162"/>
      <c r="M55" s="157"/>
      <c r="N55" s="215">
        <f t="shared" si="16"/>
        <v>0</v>
      </c>
      <c r="O55" s="215">
        <f t="shared" si="6"/>
        <v>0</v>
      </c>
      <c r="P55" s="215">
        <f t="shared" si="17"/>
        <v>0</v>
      </c>
      <c r="Q55" s="157"/>
      <c r="R55" s="162"/>
      <c r="S55" s="227">
        <f t="shared" si="18"/>
        <v>0</v>
      </c>
    </row>
    <row r="56" spans="1:19" x14ac:dyDescent="0.2">
      <c r="A56" s="237"/>
      <c r="B56" s="79"/>
      <c r="C56" s="79"/>
      <c r="D56" s="209"/>
      <c r="E56" s="211"/>
      <c r="F56" s="210"/>
      <c r="G56" s="212"/>
      <c r="H56" s="214">
        <f t="shared" si="14"/>
        <v>0</v>
      </c>
      <c r="I56" s="214">
        <f t="shared" si="3"/>
        <v>0</v>
      </c>
      <c r="J56" s="214">
        <f t="shared" si="15"/>
        <v>0</v>
      </c>
      <c r="L56" s="162"/>
      <c r="M56" s="157"/>
      <c r="N56" s="215">
        <f t="shared" si="16"/>
        <v>0</v>
      </c>
      <c r="O56" s="215">
        <f t="shared" si="6"/>
        <v>0</v>
      </c>
      <c r="P56" s="215">
        <f t="shared" si="17"/>
        <v>0</v>
      </c>
      <c r="Q56" s="157"/>
      <c r="R56" s="162"/>
      <c r="S56" s="227">
        <f t="shared" si="18"/>
        <v>0</v>
      </c>
    </row>
    <row r="57" spans="1:19" x14ac:dyDescent="0.2">
      <c r="A57" s="237"/>
      <c r="B57" s="79"/>
      <c r="C57" s="79"/>
      <c r="D57" s="209"/>
      <c r="E57" s="211"/>
      <c r="F57" s="210"/>
      <c r="G57" s="212"/>
      <c r="H57" s="214">
        <f t="shared" si="14"/>
        <v>0</v>
      </c>
      <c r="I57" s="214">
        <f t="shared" si="3"/>
        <v>0</v>
      </c>
      <c r="J57" s="214">
        <f t="shared" si="15"/>
        <v>0</v>
      </c>
      <c r="L57" s="162"/>
      <c r="M57" s="157"/>
      <c r="N57" s="215">
        <f t="shared" si="16"/>
        <v>0</v>
      </c>
      <c r="O57" s="215">
        <f t="shared" si="6"/>
        <v>0</v>
      </c>
      <c r="P57" s="215">
        <f t="shared" si="17"/>
        <v>0</v>
      </c>
      <c r="Q57" s="157"/>
      <c r="R57" s="162"/>
      <c r="S57" s="227">
        <f t="shared" si="18"/>
        <v>0</v>
      </c>
    </row>
    <row r="58" spans="1:19" x14ac:dyDescent="0.2">
      <c r="A58" s="237"/>
      <c r="B58" s="79"/>
      <c r="C58" s="79"/>
      <c r="D58" s="209"/>
      <c r="E58" s="211"/>
      <c r="F58" s="210"/>
      <c r="G58" s="212"/>
      <c r="H58" s="214">
        <f t="shared" si="14"/>
        <v>0</v>
      </c>
      <c r="I58" s="214">
        <f t="shared" si="3"/>
        <v>0</v>
      </c>
      <c r="J58" s="214">
        <f t="shared" si="15"/>
        <v>0</v>
      </c>
      <c r="L58" s="162"/>
      <c r="M58" s="157"/>
      <c r="N58" s="215">
        <f t="shared" si="16"/>
        <v>0</v>
      </c>
      <c r="O58" s="215">
        <f t="shared" si="6"/>
        <v>0</v>
      </c>
      <c r="P58" s="215">
        <f t="shared" si="17"/>
        <v>0</v>
      </c>
      <c r="Q58" s="157"/>
      <c r="R58" s="162"/>
      <c r="S58" s="227">
        <f t="shared" si="18"/>
        <v>0</v>
      </c>
    </row>
    <row r="59" spans="1:19" x14ac:dyDescent="0.2">
      <c r="A59" s="237"/>
      <c r="B59" s="79"/>
      <c r="C59" s="79"/>
      <c r="D59" s="209"/>
      <c r="E59" s="211"/>
      <c r="F59" s="210"/>
      <c r="G59" s="212"/>
      <c r="H59" s="214">
        <f t="shared" si="14"/>
        <v>0</v>
      </c>
      <c r="I59" s="214">
        <f t="shared" si="3"/>
        <v>0</v>
      </c>
      <c r="J59" s="214">
        <f t="shared" si="15"/>
        <v>0</v>
      </c>
      <c r="L59" s="162"/>
      <c r="M59" s="157"/>
      <c r="N59" s="215">
        <f t="shared" si="16"/>
        <v>0</v>
      </c>
      <c r="O59" s="215">
        <f t="shared" si="6"/>
        <v>0</v>
      </c>
      <c r="P59" s="215">
        <f t="shared" si="17"/>
        <v>0</v>
      </c>
      <c r="Q59" s="157"/>
      <c r="R59" s="162"/>
      <c r="S59" s="227">
        <f t="shared" si="18"/>
        <v>0</v>
      </c>
    </row>
    <row r="60" spans="1:19" x14ac:dyDescent="0.2">
      <c r="A60" s="237"/>
      <c r="B60" s="79"/>
      <c r="C60" s="79"/>
      <c r="D60" s="209"/>
      <c r="E60" s="211"/>
      <c r="F60" s="210"/>
      <c r="G60" s="212"/>
      <c r="H60" s="214">
        <f t="shared" si="14"/>
        <v>0</v>
      </c>
      <c r="I60" s="214">
        <f t="shared" si="3"/>
        <v>0</v>
      </c>
      <c r="J60" s="214">
        <f t="shared" si="15"/>
        <v>0</v>
      </c>
      <c r="L60" s="162"/>
      <c r="M60" s="157"/>
      <c r="N60" s="215">
        <f t="shared" si="16"/>
        <v>0</v>
      </c>
      <c r="O60" s="215">
        <f t="shared" si="6"/>
        <v>0</v>
      </c>
      <c r="P60" s="215">
        <f t="shared" si="17"/>
        <v>0</v>
      </c>
      <c r="Q60" s="157"/>
      <c r="R60" s="162"/>
      <c r="S60" s="227">
        <f t="shared" si="18"/>
        <v>0</v>
      </c>
    </row>
    <row r="61" spans="1:19" x14ac:dyDescent="0.2">
      <c r="A61" s="237"/>
      <c r="B61" s="79"/>
      <c r="C61" s="79"/>
      <c r="D61" s="209"/>
      <c r="E61" s="211"/>
      <c r="F61" s="210"/>
      <c r="G61" s="212"/>
      <c r="H61" s="214">
        <f t="shared" si="14"/>
        <v>0</v>
      </c>
      <c r="I61" s="214">
        <f t="shared" si="3"/>
        <v>0</v>
      </c>
      <c r="J61" s="214">
        <f t="shared" si="15"/>
        <v>0</v>
      </c>
      <c r="L61" s="162"/>
      <c r="M61" s="157"/>
      <c r="N61" s="215">
        <f t="shared" si="16"/>
        <v>0</v>
      </c>
      <c r="O61" s="215">
        <f t="shared" si="6"/>
        <v>0</v>
      </c>
      <c r="P61" s="215">
        <f t="shared" si="17"/>
        <v>0</v>
      </c>
      <c r="Q61" s="157"/>
      <c r="R61" s="162"/>
      <c r="S61" s="227">
        <f t="shared" si="18"/>
        <v>0</v>
      </c>
    </row>
    <row r="62" spans="1:19" x14ac:dyDescent="0.2">
      <c r="A62" s="237"/>
      <c r="B62" s="79"/>
      <c r="C62" s="79"/>
      <c r="D62" s="209"/>
      <c r="E62" s="211"/>
      <c r="F62" s="210"/>
      <c r="G62" s="212"/>
      <c r="H62" s="214">
        <f t="shared" si="14"/>
        <v>0</v>
      </c>
      <c r="I62" s="214">
        <f t="shared" si="3"/>
        <v>0</v>
      </c>
      <c r="J62" s="214">
        <f t="shared" si="15"/>
        <v>0</v>
      </c>
      <c r="L62" s="162"/>
      <c r="M62" s="157"/>
      <c r="N62" s="215">
        <f t="shared" si="16"/>
        <v>0</v>
      </c>
      <c r="O62" s="215">
        <f t="shared" si="6"/>
        <v>0</v>
      </c>
      <c r="P62" s="215">
        <f t="shared" si="17"/>
        <v>0</v>
      </c>
      <c r="Q62" s="157"/>
      <c r="R62" s="162"/>
      <c r="S62" s="227">
        <f t="shared" si="18"/>
        <v>0</v>
      </c>
    </row>
    <row r="63" spans="1:19" x14ac:dyDescent="0.2">
      <c r="A63" s="237"/>
      <c r="B63" s="79"/>
      <c r="C63" s="79"/>
      <c r="D63" s="209"/>
      <c r="E63" s="211"/>
      <c r="F63" s="210"/>
      <c r="G63" s="212"/>
      <c r="H63" s="214">
        <f t="shared" si="14"/>
        <v>0</v>
      </c>
      <c r="I63" s="214">
        <f t="shared" si="3"/>
        <v>0</v>
      </c>
      <c r="J63" s="214">
        <f t="shared" si="15"/>
        <v>0</v>
      </c>
      <c r="L63" s="162"/>
      <c r="M63" s="157"/>
      <c r="N63" s="215">
        <f t="shared" si="16"/>
        <v>0</v>
      </c>
      <c r="O63" s="215">
        <f t="shared" si="6"/>
        <v>0</v>
      </c>
      <c r="P63" s="215">
        <f t="shared" si="17"/>
        <v>0</v>
      </c>
      <c r="Q63" s="157"/>
      <c r="R63" s="162"/>
      <c r="S63" s="227">
        <f t="shared" si="18"/>
        <v>0</v>
      </c>
    </row>
    <row r="64" spans="1:19" x14ac:dyDescent="0.2">
      <c r="A64" s="237"/>
      <c r="B64" s="79"/>
      <c r="C64" s="79"/>
      <c r="D64" s="209"/>
      <c r="E64" s="211"/>
      <c r="F64" s="210"/>
      <c r="G64" s="212"/>
      <c r="H64" s="214">
        <f t="shared" si="14"/>
        <v>0</v>
      </c>
      <c r="I64" s="214">
        <f t="shared" si="3"/>
        <v>0</v>
      </c>
      <c r="J64" s="214">
        <f t="shared" si="15"/>
        <v>0</v>
      </c>
      <c r="L64" s="162"/>
      <c r="M64" s="157"/>
      <c r="N64" s="215">
        <f t="shared" si="16"/>
        <v>0</v>
      </c>
      <c r="O64" s="215">
        <f t="shared" si="6"/>
        <v>0</v>
      </c>
      <c r="P64" s="215">
        <f t="shared" si="17"/>
        <v>0</v>
      </c>
      <c r="Q64" s="157"/>
      <c r="R64" s="162"/>
      <c r="S64" s="227">
        <f t="shared" si="18"/>
        <v>0</v>
      </c>
    </row>
    <row r="65" spans="1:19" x14ac:dyDescent="0.2">
      <c r="A65" s="237"/>
      <c r="B65" s="79"/>
      <c r="C65" s="79"/>
      <c r="D65" s="209"/>
      <c r="E65" s="211"/>
      <c r="F65" s="210"/>
      <c r="G65" s="212"/>
      <c r="H65" s="214">
        <f t="shared" si="14"/>
        <v>0</v>
      </c>
      <c r="I65" s="214">
        <f t="shared" si="3"/>
        <v>0</v>
      </c>
      <c r="J65" s="214">
        <f t="shared" si="15"/>
        <v>0</v>
      </c>
      <c r="L65" s="162"/>
      <c r="M65" s="157"/>
      <c r="N65" s="215">
        <f t="shared" si="16"/>
        <v>0</v>
      </c>
      <c r="O65" s="215">
        <f t="shared" si="6"/>
        <v>0</v>
      </c>
      <c r="P65" s="215">
        <f t="shared" si="17"/>
        <v>0</v>
      </c>
      <c r="Q65" s="157"/>
      <c r="R65" s="162"/>
      <c r="S65" s="227">
        <f t="shared" si="18"/>
        <v>0</v>
      </c>
    </row>
    <row r="66" spans="1:19" x14ac:dyDescent="0.2">
      <c r="A66" s="237"/>
      <c r="B66" s="79"/>
      <c r="C66" s="79"/>
      <c r="D66" s="209"/>
      <c r="E66" s="211"/>
      <c r="F66" s="210"/>
      <c r="G66" s="212"/>
      <c r="H66" s="214">
        <f t="shared" si="14"/>
        <v>0</v>
      </c>
      <c r="I66" s="214">
        <f t="shared" si="3"/>
        <v>0</v>
      </c>
      <c r="J66" s="214">
        <f t="shared" si="15"/>
        <v>0</v>
      </c>
      <c r="L66" s="162"/>
      <c r="M66" s="157"/>
      <c r="N66" s="215">
        <f t="shared" si="16"/>
        <v>0</v>
      </c>
      <c r="O66" s="215">
        <f t="shared" si="6"/>
        <v>0</v>
      </c>
      <c r="P66" s="215">
        <f t="shared" si="17"/>
        <v>0</v>
      </c>
      <c r="Q66" s="157"/>
      <c r="R66" s="162"/>
      <c r="S66" s="227">
        <f t="shared" si="18"/>
        <v>0</v>
      </c>
    </row>
    <row r="67" spans="1:19" x14ac:dyDescent="0.2">
      <c r="A67" s="237"/>
      <c r="B67" s="79"/>
      <c r="C67" s="79"/>
      <c r="D67" s="209"/>
      <c r="E67" s="211"/>
      <c r="F67" s="210"/>
      <c r="G67" s="212"/>
      <c r="H67" s="214">
        <f t="shared" si="14"/>
        <v>0</v>
      </c>
      <c r="I67" s="214">
        <f t="shared" si="3"/>
        <v>0</v>
      </c>
      <c r="J67" s="214">
        <f t="shared" si="15"/>
        <v>0</v>
      </c>
      <c r="L67" s="162"/>
      <c r="M67" s="157"/>
      <c r="N67" s="215">
        <f t="shared" si="16"/>
        <v>0</v>
      </c>
      <c r="O67" s="215">
        <f t="shared" si="6"/>
        <v>0</v>
      </c>
      <c r="P67" s="215">
        <f t="shared" si="17"/>
        <v>0</v>
      </c>
      <c r="Q67" s="157"/>
      <c r="R67" s="162"/>
      <c r="S67" s="227">
        <f t="shared" si="18"/>
        <v>0</v>
      </c>
    </row>
    <row r="68" spans="1:19" x14ac:dyDescent="0.2">
      <c r="A68" s="237"/>
      <c r="B68" s="79"/>
      <c r="C68" s="79"/>
      <c r="D68" s="209"/>
      <c r="E68" s="211"/>
      <c r="F68" s="210"/>
      <c r="G68" s="212"/>
      <c r="H68" s="214">
        <f t="shared" si="14"/>
        <v>0</v>
      </c>
      <c r="I68" s="214">
        <f t="shared" si="3"/>
        <v>0</v>
      </c>
      <c r="J68" s="214">
        <f t="shared" si="15"/>
        <v>0</v>
      </c>
      <c r="L68" s="162"/>
      <c r="M68" s="157"/>
      <c r="N68" s="215">
        <f t="shared" si="16"/>
        <v>0</v>
      </c>
      <c r="O68" s="215">
        <f t="shared" si="6"/>
        <v>0</v>
      </c>
      <c r="P68" s="215">
        <f t="shared" si="17"/>
        <v>0</v>
      </c>
      <c r="Q68" s="157"/>
      <c r="R68" s="162"/>
      <c r="S68" s="227">
        <f t="shared" si="18"/>
        <v>0</v>
      </c>
    </row>
    <row r="69" spans="1:19" s="326" customFormat="1" x14ac:dyDescent="0.2">
      <c r="A69" s="64"/>
      <c r="B69" s="347" t="s">
        <v>2</v>
      </c>
      <c r="C69" s="348"/>
      <c r="D69" s="349"/>
      <c r="E69" s="363"/>
      <c r="F69" s="349"/>
      <c r="G69" s="363"/>
      <c r="H69" s="363"/>
      <c r="I69" s="363"/>
      <c r="J69" s="363"/>
      <c r="K69" s="363"/>
      <c r="L69" s="364"/>
      <c r="R69" s="330"/>
    </row>
    <row r="70" spans="1:19" x14ac:dyDescent="0.2">
      <c r="L70" s="162"/>
      <c r="R70" s="162"/>
    </row>
  </sheetData>
  <sheetProtection insertRows="0"/>
  <mergeCells count="2">
    <mergeCell ref="H7:J7"/>
    <mergeCell ref="M7:Q7"/>
  </mergeCells>
  <pageMargins left="0.70866141732283472" right="0.70866141732283472" top="0.74803149606299213" bottom="0.74803149606299213" header="0.31496062992125984" footer="0.31496062992125984"/>
  <pageSetup paperSize="9" scale="34" fitToHeight="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ABS!$A$5:$A$49</xm:f>
          </x14:formula1>
          <xm:sqref>A10:A68</xm:sqref>
        </x14:dataValidation>
        <x14:dataValidation type="list" showInputMessage="1" showErrorMessage="1">
          <x14:formula1>
            <xm:f>ABS!$A$5:$A$49</xm:f>
          </x14:formula1>
          <xm:sqref>A9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29"/>
  <sheetViews>
    <sheetView zoomScale="85" zoomScaleNormal="85" workbookViewId="0">
      <pane ySplit="8" topLeftCell="A9" activePane="bottomLeft" state="frozen"/>
      <selection pane="bottomLeft" activeCell="C9" sqref="C9"/>
    </sheetView>
  </sheetViews>
  <sheetFormatPr defaultRowHeight="12.75" x14ac:dyDescent="0.2"/>
  <cols>
    <col min="1" max="1" width="50.6640625" style="64" customWidth="1"/>
    <col min="2" max="2" width="19.88671875" style="64" customWidth="1"/>
    <col min="3" max="3" width="10.44140625" style="64" customWidth="1"/>
    <col min="4" max="4" width="10.21875" style="337" customWidth="1"/>
    <col min="5" max="5" width="7.6640625" style="338" customWidth="1"/>
    <col min="6" max="6" width="8.6640625" style="337" customWidth="1"/>
    <col min="7" max="7" width="8.33203125" style="64" customWidth="1"/>
    <col min="8" max="10" width="11.21875" style="64" customWidth="1"/>
    <col min="11" max="11" width="4.21875" style="64" customWidth="1"/>
    <col min="12" max="12" width="1.109375" style="64" customWidth="1"/>
    <col min="13" max="13" width="8.88671875" style="64"/>
    <col min="14" max="16" width="10.21875" style="64" customWidth="1"/>
    <col min="17" max="17" width="19.33203125" style="64" customWidth="1"/>
    <col min="18" max="18" width="1.33203125" style="64" customWidth="1"/>
    <col min="19" max="19" width="12.44140625" style="64" customWidth="1"/>
    <col min="20" max="16384" width="8.88671875" style="64"/>
  </cols>
  <sheetData>
    <row r="1" spans="1:19" s="326" customFormat="1" ht="23.25" customHeight="1" thickBot="1" x14ac:dyDescent="0.25">
      <c r="A1" s="325" t="s">
        <v>206</v>
      </c>
      <c r="B1" s="326" t="s">
        <v>2</v>
      </c>
      <c r="C1" s="326" t="s">
        <v>2</v>
      </c>
      <c r="D1" s="327"/>
      <c r="E1" s="327"/>
      <c r="F1" s="327"/>
      <c r="H1" s="328" t="s">
        <v>71</v>
      </c>
      <c r="I1" s="238">
        <f>'People Staff'!I1</f>
        <v>0</v>
      </c>
      <c r="J1" s="329"/>
      <c r="L1" s="330"/>
      <c r="R1" s="330"/>
    </row>
    <row r="2" spans="1:19" s="326" customFormat="1" ht="19.5" customHeight="1" x14ac:dyDescent="0.2">
      <c r="A2" s="331"/>
      <c r="B2" s="326" t="s">
        <v>2</v>
      </c>
      <c r="D2" s="327"/>
      <c r="E2" s="327"/>
      <c r="F2" s="327"/>
      <c r="H2" s="332"/>
      <c r="I2" s="198"/>
      <c r="J2" s="329"/>
      <c r="L2" s="330"/>
      <c r="R2" s="330"/>
    </row>
    <row r="3" spans="1:19" s="326" customFormat="1" ht="19.5" customHeight="1" x14ac:dyDescent="0.2">
      <c r="B3" s="329"/>
      <c r="D3" s="327"/>
      <c r="E3" s="334"/>
      <c r="F3" s="327"/>
      <c r="H3" s="335"/>
      <c r="I3" s="335"/>
      <c r="J3" s="329"/>
      <c r="L3" s="330"/>
      <c r="R3" s="330"/>
    </row>
    <row r="4" spans="1:19" s="326" customFormat="1" x14ac:dyDescent="0.2">
      <c r="B4" s="329"/>
      <c r="D4" s="327"/>
      <c r="E4" s="334"/>
      <c r="F4" s="327"/>
      <c r="G4" s="327"/>
      <c r="H4" s="335"/>
      <c r="I4" s="335"/>
      <c r="J4" s="329"/>
      <c r="L4" s="330"/>
      <c r="R4" s="330"/>
    </row>
    <row r="5" spans="1:19" ht="13.5" thickBot="1" x14ac:dyDescent="0.25">
      <c r="A5" s="373" t="s">
        <v>70</v>
      </c>
      <c r="B5" s="329"/>
      <c r="G5" s="67"/>
      <c r="H5" s="67"/>
      <c r="I5" s="67"/>
      <c r="L5" s="162"/>
      <c r="R5" s="162"/>
    </row>
    <row r="6" spans="1:19" s="326" customFormat="1" ht="15.75" thickBot="1" x14ac:dyDescent="0.25">
      <c r="D6" s="339"/>
      <c r="F6" s="339"/>
      <c r="G6" s="340"/>
      <c r="H6" s="371">
        <f>SUM(H9:H5027)</f>
        <v>0</v>
      </c>
      <c r="I6" s="371">
        <f>SUM(I9:I5027)</f>
        <v>0</v>
      </c>
      <c r="J6" s="371">
        <f>SUM(J9:J5027)</f>
        <v>0</v>
      </c>
      <c r="L6" s="344"/>
      <c r="M6" s="371">
        <f>SUM(M9:M5027)</f>
        <v>0</v>
      </c>
      <c r="N6" s="371">
        <f>SUM(N9:N5027)</f>
        <v>0</v>
      </c>
      <c r="O6" s="371">
        <f>SUM(O9:O5027)</f>
        <v>0</v>
      </c>
      <c r="P6" s="371">
        <f>SUM(P9:P5027)</f>
        <v>0</v>
      </c>
      <c r="Q6" s="313"/>
      <c r="R6" s="330"/>
      <c r="S6" s="371">
        <f>SUM(S9:S5027)</f>
        <v>0</v>
      </c>
    </row>
    <row r="7" spans="1:19" s="326" customFormat="1" x14ac:dyDescent="0.2">
      <c r="A7" s="347"/>
      <c r="B7" s="347" t="s">
        <v>2</v>
      </c>
      <c r="C7" s="348"/>
      <c r="D7" s="349"/>
      <c r="E7" s="350"/>
      <c r="F7" s="349"/>
      <c r="G7" s="351"/>
      <c r="H7" s="488" t="s">
        <v>51</v>
      </c>
      <c r="I7" s="489"/>
      <c r="J7" s="489"/>
      <c r="L7" s="330"/>
      <c r="M7" s="490" t="s">
        <v>50</v>
      </c>
      <c r="N7" s="490"/>
      <c r="O7" s="490"/>
      <c r="P7" s="490"/>
      <c r="Q7" s="490"/>
      <c r="R7" s="330"/>
      <c r="S7" s="361" t="s">
        <v>49</v>
      </c>
    </row>
    <row r="8" spans="1:19" s="358" customFormat="1" ht="13.5" customHeight="1" x14ac:dyDescent="0.2">
      <c r="A8" s="367" t="s">
        <v>69</v>
      </c>
      <c r="B8" s="354" t="s">
        <v>72</v>
      </c>
      <c r="C8" s="354" t="s">
        <v>329</v>
      </c>
      <c r="D8" s="355" t="s">
        <v>67</v>
      </c>
      <c r="E8" s="356" t="s">
        <v>66</v>
      </c>
      <c r="F8" s="355" t="s">
        <v>65</v>
      </c>
      <c r="G8" s="355" t="s">
        <v>64</v>
      </c>
      <c r="H8" s="368" t="s">
        <v>63</v>
      </c>
      <c r="I8" s="368" t="s">
        <v>62</v>
      </c>
      <c r="J8" s="368" t="s">
        <v>61</v>
      </c>
      <c r="L8" s="359"/>
      <c r="M8" s="369" t="s">
        <v>64</v>
      </c>
      <c r="N8" s="369" t="s">
        <v>160</v>
      </c>
      <c r="O8" s="369" t="s">
        <v>62</v>
      </c>
      <c r="P8" s="369" t="s">
        <v>38</v>
      </c>
      <c r="Q8" s="369" t="s">
        <v>201</v>
      </c>
      <c r="R8" s="359"/>
      <c r="S8" s="366" t="s">
        <v>61</v>
      </c>
    </row>
    <row r="9" spans="1:19" x14ac:dyDescent="0.2">
      <c r="A9" s="216"/>
      <c r="B9" s="217"/>
      <c r="C9" s="217"/>
      <c r="D9" s="233"/>
      <c r="E9" s="219"/>
      <c r="F9" s="218"/>
      <c r="G9" s="220"/>
      <c r="H9" s="214">
        <f t="shared" ref="H9" si="0">E9*G9</f>
        <v>0</v>
      </c>
      <c r="I9" s="214">
        <f>H9*$I$1</f>
        <v>0</v>
      </c>
      <c r="J9" s="214">
        <f t="shared" ref="J9" si="1">SUM(H9:I9)</f>
        <v>0</v>
      </c>
      <c r="L9" s="162"/>
      <c r="M9" s="157"/>
      <c r="N9" s="215">
        <f>M9*E9</f>
        <v>0</v>
      </c>
      <c r="O9" s="215">
        <f>N9*$I$1</f>
        <v>0</v>
      </c>
      <c r="P9" s="215">
        <f>SUM(N9:O9)</f>
        <v>0</v>
      </c>
      <c r="Q9" s="213"/>
      <c r="R9" s="162"/>
      <c r="S9" s="227">
        <f>J9-P9</f>
        <v>0</v>
      </c>
    </row>
    <row r="10" spans="1:19" x14ac:dyDescent="0.2">
      <c r="A10" s="216"/>
      <c r="B10" s="79"/>
      <c r="C10" s="79"/>
      <c r="D10" s="209"/>
      <c r="E10" s="78"/>
      <c r="F10" s="77"/>
      <c r="G10" s="156"/>
      <c r="H10" s="214">
        <f t="shared" ref="H10:H38" si="2">E10*G10</f>
        <v>0</v>
      </c>
      <c r="I10" s="214">
        <f t="shared" ref="I10:I73" si="3">H10*$I$1</f>
        <v>0</v>
      </c>
      <c r="J10" s="214">
        <f t="shared" ref="J10:J38" si="4">SUM(H10:I10)</f>
        <v>0</v>
      </c>
      <c r="L10" s="162"/>
      <c r="M10" s="157"/>
      <c r="N10" s="215">
        <f t="shared" ref="N10:N37" si="5">M10*E10</f>
        <v>0</v>
      </c>
      <c r="O10" s="215">
        <f t="shared" ref="O10:O73" si="6">N10*$I$1</f>
        <v>0</v>
      </c>
      <c r="P10" s="215">
        <f t="shared" ref="P10:P37" si="7">SUM(N10:O10)</f>
        <v>0</v>
      </c>
      <c r="Q10" s="213"/>
      <c r="R10" s="162"/>
      <c r="S10" s="227">
        <f t="shared" ref="S10:S37" si="8">J10-P10</f>
        <v>0</v>
      </c>
    </row>
    <row r="11" spans="1:19" x14ac:dyDescent="0.2">
      <c r="A11" s="216"/>
      <c r="B11" s="79"/>
      <c r="C11" s="79"/>
      <c r="D11" s="209"/>
      <c r="E11" s="78"/>
      <c r="F11" s="77"/>
      <c r="G11" s="156"/>
      <c r="H11" s="214">
        <f t="shared" si="2"/>
        <v>0</v>
      </c>
      <c r="I11" s="214">
        <f t="shared" si="3"/>
        <v>0</v>
      </c>
      <c r="J11" s="214">
        <f t="shared" si="4"/>
        <v>0</v>
      </c>
      <c r="L11" s="162"/>
      <c r="M11" s="157"/>
      <c r="N11" s="215">
        <f t="shared" si="5"/>
        <v>0</v>
      </c>
      <c r="O11" s="215">
        <f t="shared" si="6"/>
        <v>0</v>
      </c>
      <c r="P11" s="215">
        <f t="shared" si="7"/>
        <v>0</v>
      </c>
      <c r="Q11" s="213"/>
      <c r="R11" s="162"/>
      <c r="S11" s="227">
        <f t="shared" si="8"/>
        <v>0</v>
      </c>
    </row>
    <row r="12" spans="1:19" x14ac:dyDescent="0.2">
      <c r="A12" s="216"/>
      <c r="B12" s="79"/>
      <c r="C12" s="79"/>
      <c r="D12" s="209"/>
      <c r="E12" s="78"/>
      <c r="F12" s="77"/>
      <c r="G12" s="156"/>
      <c r="H12" s="214">
        <f t="shared" si="2"/>
        <v>0</v>
      </c>
      <c r="I12" s="214">
        <f t="shared" si="3"/>
        <v>0</v>
      </c>
      <c r="J12" s="214">
        <f t="shared" si="4"/>
        <v>0</v>
      </c>
      <c r="L12" s="162"/>
      <c r="M12" s="157"/>
      <c r="N12" s="215">
        <f t="shared" si="5"/>
        <v>0</v>
      </c>
      <c r="O12" s="215">
        <f t="shared" si="6"/>
        <v>0</v>
      </c>
      <c r="P12" s="215">
        <f t="shared" si="7"/>
        <v>0</v>
      </c>
      <c r="Q12" s="213"/>
      <c r="R12" s="162"/>
      <c r="S12" s="227">
        <f t="shared" si="8"/>
        <v>0</v>
      </c>
    </row>
    <row r="13" spans="1:19" x14ac:dyDescent="0.2">
      <c r="A13" s="216"/>
      <c r="B13" s="79"/>
      <c r="C13" s="79"/>
      <c r="D13" s="209"/>
      <c r="E13" s="78"/>
      <c r="F13" s="77"/>
      <c r="G13" s="156"/>
      <c r="H13" s="214">
        <f t="shared" si="2"/>
        <v>0</v>
      </c>
      <c r="I13" s="214">
        <f t="shared" si="3"/>
        <v>0</v>
      </c>
      <c r="J13" s="214">
        <f t="shared" si="4"/>
        <v>0</v>
      </c>
      <c r="L13" s="162"/>
      <c r="M13" s="157"/>
      <c r="N13" s="215">
        <f t="shared" si="5"/>
        <v>0</v>
      </c>
      <c r="O13" s="215">
        <f t="shared" si="6"/>
        <v>0</v>
      </c>
      <c r="P13" s="215">
        <f t="shared" si="7"/>
        <v>0</v>
      </c>
      <c r="Q13" s="213"/>
      <c r="R13" s="162"/>
      <c r="S13" s="227">
        <f t="shared" si="8"/>
        <v>0</v>
      </c>
    </row>
    <row r="14" spans="1:19" x14ac:dyDescent="0.2">
      <c r="A14" s="216"/>
      <c r="B14" s="79"/>
      <c r="C14" s="79"/>
      <c r="D14" s="209"/>
      <c r="E14" s="78"/>
      <c r="F14" s="77"/>
      <c r="G14" s="156"/>
      <c r="H14" s="214">
        <f t="shared" si="2"/>
        <v>0</v>
      </c>
      <c r="I14" s="214">
        <f t="shared" si="3"/>
        <v>0</v>
      </c>
      <c r="J14" s="214">
        <f t="shared" si="4"/>
        <v>0</v>
      </c>
      <c r="L14" s="162"/>
      <c r="M14" s="157"/>
      <c r="N14" s="215">
        <f t="shared" si="5"/>
        <v>0</v>
      </c>
      <c r="O14" s="215">
        <f t="shared" si="6"/>
        <v>0</v>
      </c>
      <c r="P14" s="215">
        <f t="shared" si="7"/>
        <v>0</v>
      </c>
      <c r="Q14" s="213"/>
      <c r="R14" s="162"/>
      <c r="S14" s="227">
        <f t="shared" si="8"/>
        <v>0</v>
      </c>
    </row>
    <row r="15" spans="1:19" x14ac:dyDescent="0.2">
      <c r="A15" s="216"/>
      <c r="B15" s="79"/>
      <c r="C15" s="79"/>
      <c r="D15" s="209"/>
      <c r="E15" s="78"/>
      <c r="F15" s="77"/>
      <c r="G15" s="156"/>
      <c r="H15" s="214">
        <f t="shared" si="2"/>
        <v>0</v>
      </c>
      <c r="I15" s="214">
        <f t="shared" si="3"/>
        <v>0</v>
      </c>
      <c r="J15" s="214">
        <f t="shared" si="4"/>
        <v>0</v>
      </c>
      <c r="L15" s="162"/>
      <c r="M15" s="157"/>
      <c r="N15" s="215">
        <f t="shared" si="5"/>
        <v>0</v>
      </c>
      <c r="O15" s="215">
        <f t="shared" si="6"/>
        <v>0</v>
      </c>
      <c r="P15" s="215">
        <f t="shared" si="7"/>
        <v>0</v>
      </c>
      <c r="Q15" s="213"/>
      <c r="R15" s="162"/>
      <c r="S15" s="227">
        <f t="shared" si="8"/>
        <v>0</v>
      </c>
    </row>
    <row r="16" spans="1:19" x14ac:dyDescent="0.2">
      <c r="A16" s="216"/>
      <c r="B16" s="79"/>
      <c r="C16" s="79"/>
      <c r="D16" s="209"/>
      <c r="E16" s="78"/>
      <c r="F16" s="77"/>
      <c r="G16" s="156"/>
      <c r="H16" s="214">
        <f t="shared" si="2"/>
        <v>0</v>
      </c>
      <c r="I16" s="214">
        <f t="shared" si="3"/>
        <v>0</v>
      </c>
      <c r="J16" s="214">
        <f t="shared" si="4"/>
        <v>0</v>
      </c>
      <c r="L16" s="162"/>
      <c r="M16" s="157"/>
      <c r="N16" s="215">
        <f t="shared" si="5"/>
        <v>0</v>
      </c>
      <c r="O16" s="215">
        <f t="shared" si="6"/>
        <v>0</v>
      </c>
      <c r="P16" s="215">
        <f t="shared" si="7"/>
        <v>0</v>
      </c>
      <c r="Q16" s="213"/>
      <c r="R16" s="162"/>
      <c r="S16" s="227">
        <f t="shared" si="8"/>
        <v>0</v>
      </c>
    </row>
    <row r="17" spans="1:19" x14ac:dyDescent="0.2">
      <c r="A17" s="216"/>
      <c r="B17" s="79"/>
      <c r="C17" s="79"/>
      <c r="D17" s="209"/>
      <c r="E17" s="78"/>
      <c r="F17" s="77"/>
      <c r="G17" s="156"/>
      <c r="H17" s="214">
        <f t="shared" si="2"/>
        <v>0</v>
      </c>
      <c r="I17" s="214">
        <f t="shared" si="3"/>
        <v>0</v>
      </c>
      <c r="J17" s="214">
        <f t="shared" si="4"/>
        <v>0</v>
      </c>
      <c r="L17" s="162"/>
      <c r="M17" s="157"/>
      <c r="N17" s="215">
        <f t="shared" si="5"/>
        <v>0</v>
      </c>
      <c r="O17" s="215">
        <f t="shared" si="6"/>
        <v>0</v>
      </c>
      <c r="P17" s="215">
        <f t="shared" si="7"/>
        <v>0</v>
      </c>
      <c r="Q17" s="213"/>
      <c r="R17" s="162"/>
      <c r="S17" s="227">
        <f t="shared" si="8"/>
        <v>0</v>
      </c>
    </row>
    <row r="18" spans="1:19" x14ac:dyDescent="0.2">
      <c r="A18" s="216"/>
      <c r="B18" s="79"/>
      <c r="C18" s="79"/>
      <c r="D18" s="209"/>
      <c r="E18" s="78"/>
      <c r="F18" s="77"/>
      <c r="G18" s="156"/>
      <c r="H18" s="214">
        <f t="shared" si="2"/>
        <v>0</v>
      </c>
      <c r="I18" s="214">
        <f t="shared" si="3"/>
        <v>0</v>
      </c>
      <c r="J18" s="214">
        <f t="shared" si="4"/>
        <v>0</v>
      </c>
      <c r="L18" s="162"/>
      <c r="M18" s="157"/>
      <c r="N18" s="215">
        <f t="shared" si="5"/>
        <v>0</v>
      </c>
      <c r="O18" s="215">
        <f t="shared" si="6"/>
        <v>0</v>
      </c>
      <c r="P18" s="215">
        <f t="shared" si="7"/>
        <v>0</v>
      </c>
      <c r="Q18" s="213"/>
      <c r="R18" s="162"/>
      <c r="S18" s="227">
        <f t="shared" si="8"/>
        <v>0</v>
      </c>
    </row>
    <row r="19" spans="1:19" x14ac:dyDescent="0.2">
      <c r="A19" s="216"/>
      <c r="B19" s="79"/>
      <c r="C19" s="79"/>
      <c r="D19" s="209"/>
      <c r="E19" s="78"/>
      <c r="F19" s="77"/>
      <c r="G19" s="156"/>
      <c r="H19" s="214">
        <f t="shared" si="2"/>
        <v>0</v>
      </c>
      <c r="I19" s="214">
        <f t="shared" si="3"/>
        <v>0</v>
      </c>
      <c r="J19" s="214">
        <f t="shared" si="4"/>
        <v>0</v>
      </c>
      <c r="L19" s="162"/>
      <c r="M19" s="157"/>
      <c r="N19" s="215">
        <f t="shared" si="5"/>
        <v>0</v>
      </c>
      <c r="O19" s="215">
        <f t="shared" si="6"/>
        <v>0</v>
      </c>
      <c r="P19" s="215">
        <f t="shared" si="7"/>
        <v>0</v>
      </c>
      <c r="Q19" s="213"/>
      <c r="R19" s="162"/>
      <c r="S19" s="227">
        <f t="shared" si="8"/>
        <v>0</v>
      </c>
    </row>
    <row r="20" spans="1:19" x14ac:dyDescent="0.2">
      <c r="A20" s="216"/>
      <c r="B20" s="79"/>
      <c r="C20" s="79"/>
      <c r="D20" s="209"/>
      <c r="E20" s="78"/>
      <c r="F20" s="77"/>
      <c r="G20" s="156"/>
      <c r="H20" s="214">
        <f t="shared" si="2"/>
        <v>0</v>
      </c>
      <c r="I20" s="214">
        <f t="shared" si="3"/>
        <v>0</v>
      </c>
      <c r="J20" s="214">
        <f t="shared" si="4"/>
        <v>0</v>
      </c>
      <c r="L20" s="162"/>
      <c r="M20" s="157"/>
      <c r="N20" s="215">
        <f t="shared" si="5"/>
        <v>0</v>
      </c>
      <c r="O20" s="215">
        <f t="shared" si="6"/>
        <v>0</v>
      </c>
      <c r="P20" s="215">
        <f t="shared" si="7"/>
        <v>0</v>
      </c>
      <c r="Q20" s="213"/>
      <c r="R20" s="162"/>
      <c r="S20" s="227">
        <f t="shared" si="8"/>
        <v>0</v>
      </c>
    </row>
    <row r="21" spans="1:19" x14ac:dyDescent="0.2">
      <c r="A21" s="216"/>
      <c r="B21" s="79"/>
      <c r="C21" s="79"/>
      <c r="D21" s="209"/>
      <c r="E21" s="78"/>
      <c r="F21" s="77"/>
      <c r="G21" s="156"/>
      <c r="H21" s="214">
        <f t="shared" si="2"/>
        <v>0</v>
      </c>
      <c r="I21" s="214">
        <f t="shared" si="3"/>
        <v>0</v>
      </c>
      <c r="J21" s="214">
        <f t="shared" si="4"/>
        <v>0</v>
      </c>
      <c r="L21" s="162"/>
      <c r="M21" s="157"/>
      <c r="N21" s="215">
        <f t="shared" ref="N21:N23" si="9">M21*E21</f>
        <v>0</v>
      </c>
      <c r="O21" s="215">
        <f t="shared" si="6"/>
        <v>0</v>
      </c>
      <c r="P21" s="215">
        <f t="shared" ref="P21:P23" si="10">SUM(N21:O21)</f>
        <v>0</v>
      </c>
      <c r="Q21" s="213"/>
      <c r="R21" s="162"/>
      <c r="S21" s="227">
        <f t="shared" ref="S21:S23" si="11">J21-P21</f>
        <v>0</v>
      </c>
    </row>
    <row r="22" spans="1:19" x14ac:dyDescent="0.2">
      <c r="A22" s="216"/>
      <c r="B22" s="79"/>
      <c r="C22" s="79"/>
      <c r="D22" s="209"/>
      <c r="E22" s="78"/>
      <c r="F22" s="77"/>
      <c r="G22" s="156"/>
      <c r="H22" s="214">
        <f t="shared" si="2"/>
        <v>0</v>
      </c>
      <c r="I22" s="214">
        <f t="shared" si="3"/>
        <v>0</v>
      </c>
      <c r="J22" s="214">
        <f t="shared" si="4"/>
        <v>0</v>
      </c>
      <c r="L22" s="162"/>
      <c r="M22" s="157"/>
      <c r="N22" s="215">
        <f t="shared" si="9"/>
        <v>0</v>
      </c>
      <c r="O22" s="215">
        <f t="shared" si="6"/>
        <v>0</v>
      </c>
      <c r="P22" s="215">
        <f t="shared" si="10"/>
        <v>0</v>
      </c>
      <c r="Q22" s="213"/>
      <c r="R22" s="162"/>
      <c r="S22" s="227">
        <f t="shared" si="11"/>
        <v>0</v>
      </c>
    </row>
    <row r="23" spans="1:19" x14ac:dyDescent="0.2">
      <c r="A23" s="216"/>
      <c r="B23" s="79"/>
      <c r="C23" s="79"/>
      <c r="D23" s="209"/>
      <c r="E23" s="78"/>
      <c r="F23" s="77"/>
      <c r="G23" s="156"/>
      <c r="H23" s="214">
        <f t="shared" si="2"/>
        <v>0</v>
      </c>
      <c r="I23" s="214">
        <f t="shared" si="3"/>
        <v>0</v>
      </c>
      <c r="J23" s="214">
        <f t="shared" si="4"/>
        <v>0</v>
      </c>
      <c r="L23" s="162"/>
      <c r="M23" s="157"/>
      <c r="N23" s="215">
        <f t="shared" si="9"/>
        <v>0</v>
      </c>
      <c r="O23" s="215">
        <f t="shared" si="6"/>
        <v>0</v>
      </c>
      <c r="P23" s="215">
        <f t="shared" si="10"/>
        <v>0</v>
      </c>
      <c r="Q23" s="213"/>
      <c r="R23" s="162"/>
      <c r="S23" s="227">
        <f t="shared" si="11"/>
        <v>0</v>
      </c>
    </row>
    <row r="24" spans="1:19" x14ac:dyDescent="0.2">
      <c r="A24" s="216"/>
      <c r="B24" s="79"/>
      <c r="C24" s="79"/>
      <c r="D24" s="209"/>
      <c r="E24" s="78"/>
      <c r="F24" s="77"/>
      <c r="G24" s="156"/>
      <c r="H24" s="214">
        <f t="shared" si="2"/>
        <v>0</v>
      </c>
      <c r="I24" s="214">
        <f t="shared" si="3"/>
        <v>0</v>
      </c>
      <c r="J24" s="214">
        <f t="shared" si="4"/>
        <v>0</v>
      </c>
      <c r="L24" s="162"/>
      <c r="M24" s="157"/>
      <c r="N24" s="215">
        <f t="shared" si="5"/>
        <v>0</v>
      </c>
      <c r="O24" s="215">
        <f t="shared" si="6"/>
        <v>0</v>
      </c>
      <c r="P24" s="215">
        <f t="shared" si="7"/>
        <v>0</v>
      </c>
      <c r="Q24" s="213"/>
      <c r="R24" s="162"/>
      <c r="S24" s="227">
        <f t="shared" si="8"/>
        <v>0</v>
      </c>
    </row>
    <row r="25" spans="1:19" x14ac:dyDescent="0.2">
      <c r="A25" s="216"/>
      <c r="B25" s="79"/>
      <c r="C25" s="79"/>
      <c r="D25" s="209"/>
      <c r="E25" s="78"/>
      <c r="F25" s="77"/>
      <c r="G25" s="156"/>
      <c r="H25" s="214">
        <f t="shared" si="2"/>
        <v>0</v>
      </c>
      <c r="I25" s="214">
        <f t="shared" si="3"/>
        <v>0</v>
      </c>
      <c r="J25" s="214">
        <f t="shared" si="4"/>
        <v>0</v>
      </c>
      <c r="L25" s="162"/>
      <c r="M25" s="157"/>
      <c r="N25" s="215">
        <f t="shared" si="5"/>
        <v>0</v>
      </c>
      <c r="O25" s="215">
        <f t="shared" si="6"/>
        <v>0</v>
      </c>
      <c r="P25" s="215">
        <f t="shared" si="7"/>
        <v>0</v>
      </c>
      <c r="Q25" s="213"/>
      <c r="R25" s="162"/>
      <c r="S25" s="227">
        <f t="shared" si="8"/>
        <v>0</v>
      </c>
    </row>
    <row r="26" spans="1:19" x14ac:dyDescent="0.2">
      <c r="A26" s="216"/>
      <c r="B26" s="79"/>
      <c r="C26" s="79"/>
      <c r="D26" s="209"/>
      <c r="E26" s="78"/>
      <c r="F26" s="77"/>
      <c r="G26" s="156"/>
      <c r="H26" s="214">
        <f t="shared" si="2"/>
        <v>0</v>
      </c>
      <c r="I26" s="214">
        <f t="shared" si="3"/>
        <v>0</v>
      </c>
      <c r="J26" s="214">
        <f t="shared" si="4"/>
        <v>0</v>
      </c>
      <c r="L26" s="162"/>
      <c r="M26" s="157"/>
      <c r="N26" s="215">
        <f t="shared" si="5"/>
        <v>0</v>
      </c>
      <c r="O26" s="215">
        <f t="shared" si="6"/>
        <v>0</v>
      </c>
      <c r="P26" s="215">
        <f t="shared" si="7"/>
        <v>0</v>
      </c>
      <c r="Q26" s="213"/>
      <c r="R26" s="162"/>
      <c r="S26" s="227">
        <f t="shared" si="8"/>
        <v>0</v>
      </c>
    </row>
    <row r="27" spans="1:19" x14ac:dyDescent="0.2">
      <c r="A27" s="216"/>
      <c r="B27" s="79"/>
      <c r="C27" s="79"/>
      <c r="D27" s="209"/>
      <c r="E27" s="78"/>
      <c r="F27" s="77"/>
      <c r="G27" s="156"/>
      <c r="H27" s="214">
        <f t="shared" si="2"/>
        <v>0</v>
      </c>
      <c r="I27" s="214">
        <f t="shared" si="3"/>
        <v>0</v>
      </c>
      <c r="J27" s="214">
        <f t="shared" si="4"/>
        <v>0</v>
      </c>
      <c r="L27" s="162"/>
      <c r="M27" s="157"/>
      <c r="N27" s="215">
        <f t="shared" si="5"/>
        <v>0</v>
      </c>
      <c r="O27" s="215">
        <f t="shared" si="6"/>
        <v>0</v>
      </c>
      <c r="P27" s="215">
        <f t="shared" si="7"/>
        <v>0</v>
      </c>
      <c r="Q27" s="213"/>
      <c r="R27" s="162"/>
      <c r="S27" s="227">
        <f t="shared" si="8"/>
        <v>0</v>
      </c>
    </row>
    <row r="28" spans="1:19" x14ac:dyDescent="0.2">
      <c r="A28" s="216"/>
      <c r="B28" s="79"/>
      <c r="C28" s="79"/>
      <c r="D28" s="209"/>
      <c r="E28" s="78"/>
      <c r="F28" s="77"/>
      <c r="G28" s="156"/>
      <c r="H28" s="214">
        <f t="shared" si="2"/>
        <v>0</v>
      </c>
      <c r="I28" s="214">
        <f t="shared" si="3"/>
        <v>0</v>
      </c>
      <c r="J28" s="214">
        <f t="shared" si="4"/>
        <v>0</v>
      </c>
      <c r="L28" s="162"/>
      <c r="M28" s="157"/>
      <c r="N28" s="215">
        <f t="shared" si="5"/>
        <v>0</v>
      </c>
      <c r="O28" s="215">
        <f t="shared" si="6"/>
        <v>0</v>
      </c>
      <c r="P28" s="215">
        <f t="shared" si="7"/>
        <v>0</v>
      </c>
      <c r="Q28" s="213"/>
      <c r="R28" s="162"/>
      <c r="S28" s="227">
        <f t="shared" si="8"/>
        <v>0</v>
      </c>
    </row>
    <row r="29" spans="1:19" x14ac:dyDescent="0.2">
      <c r="A29" s="216"/>
      <c r="B29" s="79"/>
      <c r="C29" s="79"/>
      <c r="D29" s="209"/>
      <c r="E29" s="78"/>
      <c r="F29" s="77"/>
      <c r="G29" s="156"/>
      <c r="H29" s="214">
        <f t="shared" si="2"/>
        <v>0</v>
      </c>
      <c r="I29" s="214">
        <f t="shared" si="3"/>
        <v>0</v>
      </c>
      <c r="J29" s="214">
        <f t="shared" si="4"/>
        <v>0</v>
      </c>
      <c r="L29" s="162"/>
      <c r="M29" s="157"/>
      <c r="N29" s="215">
        <f t="shared" si="5"/>
        <v>0</v>
      </c>
      <c r="O29" s="215">
        <f t="shared" si="6"/>
        <v>0</v>
      </c>
      <c r="P29" s="215">
        <f t="shared" si="7"/>
        <v>0</v>
      </c>
      <c r="Q29" s="213"/>
      <c r="R29" s="162"/>
      <c r="S29" s="227">
        <f t="shared" si="8"/>
        <v>0</v>
      </c>
    </row>
    <row r="30" spans="1:19" x14ac:dyDescent="0.2">
      <c r="A30" s="216"/>
      <c r="B30" s="79"/>
      <c r="C30" s="79"/>
      <c r="D30" s="209"/>
      <c r="E30" s="78"/>
      <c r="F30" s="77"/>
      <c r="G30" s="156"/>
      <c r="H30" s="214">
        <f t="shared" si="2"/>
        <v>0</v>
      </c>
      <c r="I30" s="214">
        <f t="shared" si="3"/>
        <v>0</v>
      </c>
      <c r="J30" s="214">
        <f t="shared" si="4"/>
        <v>0</v>
      </c>
      <c r="L30" s="162"/>
      <c r="M30" s="157"/>
      <c r="N30" s="215">
        <f t="shared" si="5"/>
        <v>0</v>
      </c>
      <c r="O30" s="215">
        <f t="shared" si="6"/>
        <v>0</v>
      </c>
      <c r="P30" s="215">
        <f t="shared" si="7"/>
        <v>0</v>
      </c>
      <c r="Q30" s="213"/>
      <c r="R30" s="162"/>
      <c r="S30" s="227">
        <f t="shared" si="8"/>
        <v>0</v>
      </c>
    </row>
    <row r="31" spans="1:19" x14ac:dyDescent="0.2">
      <c r="A31" s="216"/>
      <c r="B31" s="79"/>
      <c r="C31" s="79"/>
      <c r="D31" s="209"/>
      <c r="E31" s="78"/>
      <c r="F31" s="77"/>
      <c r="G31" s="156"/>
      <c r="H31" s="214">
        <f t="shared" si="2"/>
        <v>0</v>
      </c>
      <c r="I31" s="214">
        <f t="shared" si="3"/>
        <v>0</v>
      </c>
      <c r="J31" s="214">
        <f t="shared" si="4"/>
        <v>0</v>
      </c>
      <c r="L31" s="162"/>
      <c r="M31" s="157"/>
      <c r="N31" s="215">
        <f t="shared" si="5"/>
        <v>0</v>
      </c>
      <c r="O31" s="215">
        <f t="shared" si="6"/>
        <v>0</v>
      </c>
      <c r="P31" s="215">
        <f t="shared" si="7"/>
        <v>0</v>
      </c>
      <c r="Q31" s="213"/>
      <c r="R31" s="162"/>
      <c r="S31" s="227">
        <f t="shared" si="8"/>
        <v>0</v>
      </c>
    </row>
    <row r="32" spans="1:19" x14ac:dyDescent="0.2">
      <c r="A32" s="216"/>
      <c r="B32" s="79"/>
      <c r="C32" s="79"/>
      <c r="D32" s="209"/>
      <c r="E32" s="78"/>
      <c r="F32" s="77"/>
      <c r="G32" s="156"/>
      <c r="H32" s="214">
        <f t="shared" si="2"/>
        <v>0</v>
      </c>
      <c r="I32" s="214">
        <f t="shared" si="3"/>
        <v>0</v>
      </c>
      <c r="J32" s="214">
        <f t="shared" si="4"/>
        <v>0</v>
      </c>
      <c r="L32" s="162"/>
      <c r="M32" s="157"/>
      <c r="N32" s="215">
        <f t="shared" si="5"/>
        <v>0</v>
      </c>
      <c r="O32" s="215">
        <f t="shared" si="6"/>
        <v>0</v>
      </c>
      <c r="P32" s="215">
        <f t="shared" si="7"/>
        <v>0</v>
      </c>
      <c r="Q32" s="213"/>
      <c r="R32" s="162"/>
      <c r="S32" s="227">
        <f t="shared" si="8"/>
        <v>0</v>
      </c>
    </row>
    <row r="33" spans="1:19" x14ac:dyDescent="0.2">
      <c r="A33" s="216"/>
      <c r="B33" s="79"/>
      <c r="C33" s="79"/>
      <c r="D33" s="209"/>
      <c r="E33" s="78"/>
      <c r="F33" s="77"/>
      <c r="G33" s="156"/>
      <c r="H33" s="214">
        <f t="shared" si="2"/>
        <v>0</v>
      </c>
      <c r="I33" s="214">
        <f t="shared" si="3"/>
        <v>0</v>
      </c>
      <c r="J33" s="214">
        <f t="shared" si="4"/>
        <v>0</v>
      </c>
      <c r="L33" s="162"/>
      <c r="M33" s="157"/>
      <c r="N33" s="215">
        <f t="shared" si="5"/>
        <v>0</v>
      </c>
      <c r="O33" s="215">
        <f t="shared" si="6"/>
        <v>0</v>
      </c>
      <c r="P33" s="215">
        <f t="shared" si="7"/>
        <v>0</v>
      </c>
      <c r="Q33" s="213"/>
      <c r="R33" s="162"/>
      <c r="S33" s="227">
        <f t="shared" si="8"/>
        <v>0</v>
      </c>
    </row>
    <row r="34" spans="1:19" x14ac:dyDescent="0.2">
      <c r="A34" s="216"/>
      <c r="B34" s="79"/>
      <c r="C34" s="79"/>
      <c r="D34" s="209"/>
      <c r="E34" s="78"/>
      <c r="F34" s="77"/>
      <c r="G34" s="156"/>
      <c r="H34" s="214">
        <f t="shared" si="2"/>
        <v>0</v>
      </c>
      <c r="I34" s="214">
        <f t="shared" si="3"/>
        <v>0</v>
      </c>
      <c r="J34" s="214">
        <f t="shared" si="4"/>
        <v>0</v>
      </c>
      <c r="L34" s="162"/>
      <c r="M34" s="157"/>
      <c r="N34" s="215">
        <f t="shared" si="5"/>
        <v>0</v>
      </c>
      <c r="O34" s="215">
        <f t="shared" si="6"/>
        <v>0</v>
      </c>
      <c r="P34" s="215">
        <f t="shared" si="7"/>
        <v>0</v>
      </c>
      <c r="Q34" s="213"/>
      <c r="R34" s="162"/>
      <c r="S34" s="227">
        <f t="shared" si="8"/>
        <v>0</v>
      </c>
    </row>
    <row r="35" spans="1:19" x14ac:dyDescent="0.2">
      <c r="A35" s="216"/>
      <c r="B35" s="79"/>
      <c r="C35" s="79"/>
      <c r="D35" s="209"/>
      <c r="E35" s="78"/>
      <c r="F35" s="77"/>
      <c r="G35" s="156"/>
      <c r="H35" s="214">
        <f t="shared" si="2"/>
        <v>0</v>
      </c>
      <c r="I35" s="214">
        <f t="shared" si="3"/>
        <v>0</v>
      </c>
      <c r="J35" s="214">
        <f t="shared" si="4"/>
        <v>0</v>
      </c>
      <c r="L35" s="162"/>
      <c r="M35" s="157"/>
      <c r="N35" s="215">
        <f t="shared" si="5"/>
        <v>0</v>
      </c>
      <c r="O35" s="215">
        <f t="shared" si="6"/>
        <v>0</v>
      </c>
      <c r="P35" s="215">
        <f t="shared" si="7"/>
        <v>0</v>
      </c>
      <c r="Q35" s="213"/>
      <c r="R35" s="162"/>
      <c r="S35" s="227">
        <f t="shared" si="8"/>
        <v>0</v>
      </c>
    </row>
    <row r="36" spans="1:19" x14ac:dyDescent="0.2">
      <c r="A36" s="216"/>
      <c r="B36" s="79"/>
      <c r="C36" s="79"/>
      <c r="D36" s="209"/>
      <c r="E36" s="78"/>
      <c r="F36" s="77"/>
      <c r="G36" s="156"/>
      <c r="H36" s="214">
        <f t="shared" si="2"/>
        <v>0</v>
      </c>
      <c r="I36" s="214">
        <f t="shared" si="3"/>
        <v>0</v>
      </c>
      <c r="J36" s="214">
        <f t="shared" si="4"/>
        <v>0</v>
      </c>
      <c r="L36" s="162"/>
      <c r="M36" s="157"/>
      <c r="N36" s="215">
        <f t="shared" si="5"/>
        <v>0</v>
      </c>
      <c r="O36" s="215">
        <f t="shared" si="6"/>
        <v>0</v>
      </c>
      <c r="P36" s="215">
        <f t="shared" si="7"/>
        <v>0</v>
      </c>
      <c r="Q36" s="213"/>
      <c r="R36" s="162"/>
      <c r="S36" s="227">
        <f t="shared" si="8"/>
        <v>0</v>
      </c>
    </row>
    <row r="37" spans="1:19" x14ac:dyDescent="0.2">
      <c r="A37" s="216"/>
      <c r="B37" s="79"/>
      <c r="C37" s="79"/>
      <c r="D37" s="209"/>
      <c r="E37" s="78"/>
      <c r="F37" s="77"/>
      <c r="G37" s="156"/>
      <c r="H37" s="214">
        <f t="shared" si="2"/>
        <v>0</v>
      </c>
      <c r="I37" s="214">
        <f t="shared" si="3"/>
        <v>0</v>
      </c>
      <c r="J37" s="214">
        <f t="shared" si="4"/>
        <v>0</v>
      </c>
      <c r="L37" s="162"/>
      <c r="M37" s="157"/>
      <c r="N37" s="215">
        <f t="shared" si="5"/>
        <v>0</v>
      </c>
      <c r="O37" s="215">
        <f t="shared" si="6"/>
        <v>0</v>
      </c>
      <c r="P37" s="215">
        <f t="shared" si="7"/>
        <v>0</v>
      </c>
      <c r="Q37" s="213"/>
      <c r="R37" s="162"/>
      <c r="S37" s="227">
        <f t="shared" si="8"/>
        <v>0</v>
      </c>
    </row>
    <row r="38" spans="1:19" x14ac:dyDescent="0.2">
      <c r="A38" s="216"/>
      <c r="B38" s="217"/>
      <c r="C38" s="217"/>
      <c r="D38" s="233"/>
      <c r="E38" s="219"/>
      <c r="F38" s="218"/>
      <c r="G38" s="220"/>
      <c r="H38" s="214">
        <f t="shared" si="2"/>
        <v>0</v>
      </c>
      <c r="I38" s="214">
        <f>H38*$I$1</f>
        <v>0</v>
      </c>
      <c r="J38" s="214">
        <f t="shared" si="4"/>
        <v>0</v>
      </c>
      <c r="L38" s="162"/>
      <c r="M38" s="157"/>
      <c r="N38" s="215">
        <f>M38*E38</f>
        <v>0</v>
      </c>
      <c r="O38" s="215">
        <f>N38*$I$1</f>
        <v>0</v>
      </c>
      <c r="P38" s="215">
        <f>SUM(N38:O38)</f>
        <v>0</v>
      </c>
      <c r="Q38" s="213"/>
      <c r="R38" s="162"/>
      <c r="S38" s="227">
        <f>J38-P38</f>
        <v>0</v>
      </c>
    </row>
    <row r="39" spans="1:19" x14ac:dyDescent="0.2">
      <c r="A39" s="216"/>
      <c r="B39" s="79"/>
      <c r="C39" s="79"/>
      <c r="D39" s="209"/>
      <c r="E39" s="78"/>
      <c r="F39" s="77"/>
      <c r="G39" s="156"/>
      <c r="H39" s="214">
        <f t="shared" ref="H39:H96" si="12">E39*G39</f>
        <v>0</v>
      </c>
      <c r="I39" s="214">
        <f t="shared" si="3"/>
        <v>0</v>
      </c>
      <c r="J39" s="214">
        <f t="shared" ref="J39:J96" si="13">SUM(H39:I39)</f>
        <v>0</v>
      </c>
      <c r="L39" s="162"/>
      <c r="M39" s="157"/>
      <c r="N39" s="215">
        <f t="shared" ref="N39:N66" si="14">M39*E39</f>
        <v>0</v>
      </c>
      <c r="O39" s="215">
        <f t="shared" si="6"/>
        <v>0</v>
      </c>
      <c r="P39" s="215">
        <f t="shared" ref="P39:P66" si="15">SUM(N39:O39)</f>
        <v>0</v>
      </c>
      <c r="Q39" s="213"/>
      <c r="R39" s="162"/>
      <c r="S39" s="227">
        <f t="shared" ref="S39:S66" si="16">J39-P39</f>
        <v>0</v>
      </c>
    </row>
    <row r="40" spans="1:19" x14ac:dyDescent="0.2">
      <c r="A40" s="216"/>
      <c r="B40" s="79"/>
      <c r="C40" s="79"/>
      <c r="D40" s="209"/>
      <c r="E40" s="78"/>
      <c r="F40" s="77"/>
      <c r="G40" s="156"/>
      <c r="H40" s="214">
        <f t="shared" si="12"/>
        <v>0</v>
      </c>
      <c r="I40" s="214">
        <f t="shared" si="3"/>
        <v>0</v>
      </c>
      <c r="J40" s="214">
        <f t="shared" si="13"/>
        <v>0</v>
      </c>
      <c r="L40" s="162"/>
      <c r="M40" s="157"/>
      <c r="N40" s="215">
        <f t="shared" si="14"/>
        <v>0</v>
      </c>
      <c r="O40" s="215">
        <f t="shared" si="6"/>
        <v>0</v>
      </c>
      <c r="P40" s="215">
        <f t="shared" si="15"/>
        <v>0</v>
      </c>
      <c r="Q40" s="213"/>
      <c r="R40" s="162"/>
      <c r="S40" s="227">
        <f t="shared" si="16"/>
        <v>0</v>
      </c>
    </row>
    <row r="41" spans="1:19" x14ac:dyDescent="0.2">
      <c r="A41" s="216"/>
      <c r="B41" s="79"/>
      <c r="C41" s="79"/>
      <c r="D41" s="209"/>
      <c r="E41" s="78"/>
      <c r="F41" s="77"/>
      <c r="G41" s="156"/>
      <c r="H41" s="214">
        <f t="shared" si="12"/>
        <v>0</v>
      </c>
      <c r="I41" s="214">
        <f t="shared" si="3"/>
        <v>0</v>
      </c>
      <c r="J41" s="214">
        <f t="shared" si="13"/>
        <v>0</v>
      </c>
      <c r="L41" s="162"/>
      <c r="M41" s="157"/>
      <c r="N41" s="215">
        <f t="shared" si="14"/>
        <v>0</v>
      </c>
      <c r="O41" s="215">
        <f t="shared" si="6"/>
        <v>0</v>
      </c>
      <c r="P41" s="215">
        <f t="shared" si="15"/>
        <v>0</v>
      </c>
      <c r="Q41" s="213"/>
      <c r="R41" s="162"/>
      <c r="S41" s="227">
        <f t="shared" si="16"/>
        <v>0</v>
      </c>
    </row>
    <row r="42" spans="1:19" x14ac:dyDescent="0.2">
      <c r="A42" s="216"/>
      <c r="B42" s="79"/>
      <c r="C42" s="79"/>
      <c r="D42" s="209"/>
      <c r="E42" s="78"/>
      <c r="F42" s="77"/>
      <c r="G42" s="156"/>
      <c r="H42" s="214">
        <f t="shared" si="12"/>
        <v>0</v>
      </c>
      <c r="I42" s="214">
        <f t="shared" si="3"/>
        <v>0</v>
      </c>
      <c r="J42" s="214">
        <f t="shared" si="13"/>
        <v>0</v>
      </c>
      <c r="L42" s="162"/>
      <c r="M42" s="157"/>
      <c r="N42" s="215">
        <f t="shared" si="14"/>
        <v>0</v>
      </c>
      <c r="O42" s="215">
        <f t="shared" si="6"/>
        <v>0</v>
      </c>
      <c r="P42" s="215">
        <f t="shared" si="15"/>
        <v>0</v>
      </c>
      <c r="Q42" s="213"/>
      <c r="R42" s="162"/>
      <c r="S42" s="227">
        <f t="shared" si="16"/>
        <v>0</v>
      </c>
    </row>
    <row r="43" spans="1:19" x14ac:dyDescent="0.2">
      <c r="A43" s="216"/>
      <c r="B43" s="79"/>
      <c r="C43" s="79"/>
      <c r="D43" s="209"/>
      <c r="E43" s="78"/>
      <c r="F43" s="77"/>
      <c r="G43" s="156"/>
      <c r="H43" s="214">
        <f t="shared" si="12"/>
        <v>0</v>
      </c>
      <c r="I43" s="214">
        <f t="shared" si="3"/>
        <v>0</v>
      </c>
      <c r="J43" s="214">
        <f t="shared" si="13"/>
        <v>0</v>
      </c>
      <c r="L43" s="162"/>
      <c r="M43" s="157"/>
      <c r="N43" s="215">
        <f t="shared" si="14"/>
        <v>0</v>
      </c>
      <c r="O43" s="215">
        <f t="shared" si="6"/>
        <v>0</v>
      </c>
      <c r="P43" s="215">
        <f t="shared" si="15"/>
        <v>0</v>
      </c>
      <c r="Q43" s="213"/>
      <c r="R43" s="162"/>
      <c r="S43" s="227">
        <f t="shared" si="16"/>
        <v>0</v>
      </c>
    </row>
    <row r="44" spans="1:19" x14ac:dyDescent="0.2">
      <c r="A44" s="216"/>
      <c r="B44" s="79"/>
      <c r="C44" s="79"/>
      <c r="D44" s="209"/>
      <c r="E44" s="78"/>
      <c r="F44" s="77"/>
      <c r="G44" s="156"/>
      <c r="H44" s="214">
        <f t="shared" si="12"/>
        <v>0</v>
      </c>
      <c r="I44" s="214">
        <f t="shared" si="3"/>
        <v>0</v>
      </c>
      <c r="J44" s="214">
        <f t="shared" si="13"/>
        <v>0</v>
      </c>
      <c r="L44" s="162"/>
      <c r="M44" s="157"/>
      <c r="N44" s="215">
        <f t="shared" si="14"/>
        <v>0</v>
      </c>
      <c r="O44" s="215">
        <f t="shared" si="6"/>
        <v>0</v>
      </c>
      <c r="P44" s="215">
        <f t="shared" si="15"/>
        <v>0</v>
      </c>
      <c r="Q44" s="213"/>
      <c r="R44" s="162"/>
      <c r="S44" s="227">
        <f t="shared" si="16"/>
        <v>0</v>
      </c>
    </row>
    <row r="45" spans="1:19" x14ac:dyDescent="0.2">
      <c r="A45" s="216"/>
      <c r="B45" s="79"/>
      <c r="C45" s="79"/>
      <c r="D45" s="209"/>
      <c r="E45" s="78"/>
      <c r="F45" s="77"/>
      <c r="G45" s="156"/>
      <c r="H45" s="214">
        <f t="shared" si="12"/>
        <v>0</v>
      </c>
      <c r="I45" s="214">
        <f t="shared" si="3"/>
        <v>0</v>
      </c>
      <c r="J45" s="214">
        <f t="shared" si="13"/>
        <v>0</v>
      </c>
      <c r="L45" s="162"/>
      <c r="M45" s="157"/>
      <c r="N45" s="215">
        <f t="shared" si="14"/>
        <v>0</v>
      </c>
      <c r="O45" s="215">
        <f t="shared" si="6"/>
        <v>0</v>
      </c>
      <c r="P45" s="215">
        <f t="shared" si="15"/>
        <v>0</v>
      </c>
      <c r="Q45" s="213"/>
      <c r="R45" s="162"/>
      <c r="S45" s="227">
        <f t="shared" si="16"/>
        <v>0</v>
      </c>
    </row>
    <row r="46" spans="1:19" x14ac:dyDescent="0.2">
      <c r="A46" s="216"/>
      <c r="B46" s="79"/>
      <c r="C46" s="79"/>
      <c r="D46" s="209"/>
      <c r="E46" s="78"/>
      <c r="F46" s="77"/>
      <c r="G46" s="156"/>
      <c r="H46" s="214">
        <f t="shared" si="12"/>
        <v>0</v>
      </c>
      <c r="I46" s="214">
        <f t="shared" si="3"/>
        <v>0</v>
      </c>
      <c r="J46" s="214">
        <f t="shared" si="13"/>
        <v>0</v>
      </c>
      <c r="L46" s="162"/>
      <c r="M46" s="157"/>
      <c r="N46" s="215">
        <f t="shared" si="14"/>
        <v>0</v>
      </c>
      <c r="O46" s="215">
        <f t="shared" si="6"/>
        <v>0</v>
      </c>
      <c r="P46" s="215">
        <f t="shared" si="15"/>
        <v>0</v>
      </c>
      <c r="Q46" s="213"/>
      <c r="R46" s="162"/>
      <c r="S46" s="227">
        <f t="shared" si="16"/>
        <v>0</v>
      </c>
    </row>
    <row r="47" spans="1:19" x14ac:dyDescent="0.2">
      <c r="A47" s="216"/>
      <c r="B47" s="79"/>
      <c r="C47" s="79"/>
      <c r="D47" s="209"/>
      <c r="E47" s="78"/>
      <c r="F47" s="77"/>
      <c r="G47" s="156"/>
      <c r="H47" s="214">
        <f t="shared" si="12"/>
        <v>0</v>
      </c>
      <c r="I47" s="214">
        <f t="shared" si="3"/>
        <v>0</v>
      </c>
      <c r="J47" s="214">
        <f t="shared" si="13"/>
        <v>0</v>
      </c>
      <c r="L47" s="162"/>
      <c r="M47" s="157"/>
      <c r="N47" s="215">
        <f t="shared" si="14"/>
        <v>0</v>
      </c>
      <c r="O47" s="215">
        <f t="shared" si="6"/>
        <v>0</v>
      </c>
      <c r="P47" s="215">
        <f t="shared" si="15"/>
        <v>0</v>
      </c>
      <c r="Q47" s="213"/>
      <c r="R47" s="162"/>
      <c r="S47" s="227">
        <f t="shared" si="16"/>
        <v>0</v>
      </c>
    </row>
    <row r="48" spans="1:19" x14ac:dyDescent="0.2">
      <c r="A48" s="216"/>
      <c r="B48" s="79"/>
      <c r="C48" s="79"/>
      <c r="D48" s="209"/>
      <c r="E48" s="78"/>
      <c r="F48" s="77"/>
      <c r="G48" s="156"/>
      <c r="H48" s="214">
        <f t="shared" si="12"/>
        <v>0</v>
      </c>
      <c r="I48" s="214">
        <f t="shared" si="3"/>
        <v>0</v>
      </c>
      <c r="J48" s="214">
        <f t="shared" si="13"/>
        <v>0</v>
      </c>
      <c r="L48" s="162"/>
      <c r="M48" s="157"/>
      <c r="N48" s="215">
        <f t="shared" si="14"/>
        <v>0</v>
      </c>
      <c r="O48" s="215">
        <f t="shared" si="6"/>
        <v>0</v>
      </c>
      <c r="P48" s="215">
        <f t="shared" si="15"/>
        <v>0</v>
      </c>
      <c r="Q48" s="213"/>
      <c r="R48" s="162"/>
      <c r="S48" s="227">
        <f t="shared" si="16"/>
        <v>0</v>
      </c>
    </row>
    <row r="49" spans="1:19" x14ac:dyDescent="0.2">
      <c r="A49" s="216"/>
      <c r="B49" s="79"/>
      <c r="C49" s="79"/>
      <c r="D49" s="209"/>
      <c r="E49" s="78"/>
      <c r="F49" s="77"/>
      <c r="G49" s="156"/>
      <c r="H49" s="214">
        <f t="shared" si="12"/>
        <v>0</v>
      </c>
      <c r="I49" s="214">
        <f t="shared" si="3"/>
        <v>0</v>
      </c>
      <c r="J49" s="214">
        <f t="shared" si="13"/>
        <v>0</v>
      </c>
      <c r="L49" s="162"/>
      <c r="M49" s="157"/>
      <c r="N49" s="215">
        <f t="shared" si="14"/>
        <v>0</v>
      </c>
      <c r="O49" s="215">
        <f t="shared" si="6"/>
        <v>0</v>
      </c>
      <c r="P49" s="215">
        <f t="shared" si="15"/>
        <v>0</v>
      </c>
      <c r="Q49" s="213"/>
      <c r="R49" s="162"/>
      <c r="S49" s="227">
        <f t="shared" si="16"/>
        <v>0</v>
      </c>
    </row>
    <row r="50" spans="1:19" x14ac:dyDescent="0.2">
      <c r="A50" s="216"/>
      <c r="B50" s="79"/>
      <c r="C50" s="79"/>
      <c r="D50" s="209"/>
      <c r="E50" s="78"/>
      <c r="F50" s="77"/>
      <c r="G50" s="156"/>
      <c r="H50" s="214">
        <f t="shared" si="12"/>
        <v>0</v>
      </c>
      <c r="I50" s="214">
        <f t="shared" si="3"/>
        <v>0</v>
      </c>
      <c r="J50" s="214">
        <f t="shared" si="13"/>
        <v>0</v>
      </c>
      <c r="L50" s="162"/>
      <c r="M50" s="157"/>
      <c r="N50" s="215">
        <f t="shared" si="14"/>
        <v>0</v>
      </c>
      <c r="O50" s="215">
        <f t="shared" si="6"/>
        <v>0</v>
      </c>
      <c r="P50" s="215">
        <f t="shared" si="15"/>
        <v>0</v>
      </c>
      <c r="Q50" s="213"/>
      <c r="R50" s="162"/>
      <c r="S50" s="227">
        <f t="shared" si="16"/>
        <v>0</v>
      </c>
    </row>
    <row r="51" spans="1:19" x14ac:dyDescent="0.2">
      <c r="A51" s="216"/>
      <c r="B51" s="79"/>
      <c r="C51" s="79"/>
      <c r="D51" s="209"/>
      <c r="E51" s="78"/>
      <c r="F51" s="77"/>
      <c r="G51" s="156"/>
      <c r="H51" s="214">
        <f t="shared" si="12"/>
        <v>0</v>
      </c>
      <c r="I51" s="214">
        <f t="shared" si="3"/>
        <v>0</v>
      </c>
      <c r="J51" s="214">
        <f t="shared" si="13"/>
        <v>0</v>
      </c>
      <c r="L51" s="162"/>
      <c r="M51" s="157"/>
      <c r="N51" s="215">
        <f t="shared" si="14"/>
        <v>0</v>
      </c>
      <c r="O51" s="215">
        <f t="shared" si="6"/>
        <v>0</v>
      </c>
      <c r="P51" s="215">
        <f t="shared" si="15"/>
        <v>0</v>
      </c>
      <c r="Q51" s="213"/>
      <c r="R51" s="162"/>
      <c r="S51" s="227">
        <f t="shared" si="16"/>
        <v>0</v>
      </c>
    </row>
    <row r="52" spans="1:19" x14ac:dyDescent="0.2">
      <c r="A52" s="216"/>
      <c r="B52" s="79"/>
      <c r="C52" s="79"/>
      <c r="D52" s="209"/>
      <c r="E52" s="78"/>
      <c r="F52" s="77"/>
      <c r="G52" s="156"/>
      <c r="H52" s="214">
        <f t="shared" si="12"/>
        <v>0</v>
      </c>
      <c r="I52" s="214">
        <f t="shared" si="3"/>
        <v>0</v>
      </c>
      <c r="J52" s="214">
        <f t="shared" si="13"/>
        <v>0</v>
      </c>
      <c r="L52" s="162"/>
      <c r="M52" s="157"/>
      <c r="N52" s="215">
        <f t="shared" si="14"/>
        <v>0</v>
      </c>
      <c r="O52" s="215">
        <f t="shared" si="6"/>
        <v>0</v>
      </c>
      <c r="P52" s="215">
        <f t="shared" si="15"/>
        <v>0</v>
      </c>
      <c r="Q52" s="213"/>
      <c r="R52" s="162"/>
      <c r="S52" s="227">
        <f t="shared" si="16"/>
        <v>0</v>
      </c>
    </row>
    <row r="53" spans="1:19" x14ac:dyDescent="0.2">
      <c r="A53" s="216"/>
      <c r="B53" s="79"/>
      <c r="C53" s="79"/>
      <c r="D53" s="209"/>
      <c r="E53" s="78"/>
      <c r="F53" s="77"/>
      <c r="G53" s="156"/>
      <c r="H53" s="214">
        <f t="shared" si="12"/>
        <v>0</v>
      </c>
      <c r="I53" s="214">
        <f t="shared" si="3"/>
        <v>0</v>
      </c>
      <c r="J53" s="214">
        <f t="shared" si="13"/>
        <v>0</v>
      </c>
      <c r="L53" s="162"/>
      <c r="M53" s="157"/>
      <c r="N53" s="215">
        <f t="shared" si="14"/>
        <v>0</v>
      </c>
      <c r="O53" s="215">
        <f t="shared" si="6"/>
        <v>0</v>
      </c>
      <c r="P53" s="215">
        <f t="shared" si="15"/>
        <v>0</v>
      </c>
      <c r="Q53" s="213"/>
      <c r="R53" s="162"/>
      <c r="S53" s="227">
        <f t="shared" si="16"/>
        <v>0</v>
      </c>
    </row>
    <row r="54" spans="1:19" x14ac:dyDescent="0.2">
      <c r="A54" s="216"/>
      <c r="B54" s="79"/>
      <c r="C54" s="79"/>
      <c r="D54" s="209"/>
      <c r="E54" s="78"/>
      <c r="F54" s="77"/>
      <c r="G54" s="156"/>
      <c r="H54" s="214">
        <f t="shared" si="12"/>
        <v>0</v>
      </c>
      <c r="I54" s="214">
        <f t="shared" si="3"/>
        <v>0</v>
      </c>
      <c r="J54" s="214">
        <f t="shared" si="13"/>
        <v>0</v>
      </c>
      <c r="L54" s="162"/>
      <c r="M54" s="157"/>
      <c r="N54" s="215">
        <f t="shared" si="14"/>
        <v>0</v>
      </c>
      <c r="O54" s="215">
        <f t="shared" si="6"/>
        <v>0</v>
      </c>
      <c r="P54" s="215">
        <f t="shared" si="15"/>
        <v>0</v>
      </c>
      <c r="Q54" s="213"/>
      <c r="R54" s="162"/>
      <c r="S54" s="227">
        <f t="shared" si="16"/>
        <v>0</v>
      </c>
    </row>
    <row r="55" spans="1:19" x14ac:dyDescent="0.2">
      <c r="A55" s="216"/>
      <c r="B55" s="79"/>
      <c r="C55" s="79"/>
      <c r="D55" s="209"/>
      <c r="E55" s="78"/>
      <c r="F55" s="77"/>
      <c r="G55" s="156"/>
      <c r="H55" s="214">
        <f t="shared" si="12"/>
        <v>0</v>
      </c>
      <c r="I55" s="214">
        <f t="shared" si="3"/>
        <v>0</v>
      </c>
      <c r="J55" s="214">
        <f t="shared" si="13"/>
        <v>0</v>
      </c>
      <c r="L55" s="162"/>
      <c r="M55" s="157"/>
      <c r="N55" s="215">
        <f t="shared" si="14"/>
        <v>0</v>
      </c>
      <c r="O55" s="215">
        <f t="shared" si="6"/>
        <v>0</v>
      </c>
      <c r="P55" s="215">
        <f t="shared" si="15"/>
        <v>0</v>
      </c>
      <c r="Q55" s="213"/>
      <c r="R55" s="162"/>
      <c r="S55" s="227">
        <f t="shared" si="16"/>
        <v>0</v>
      </c>
    </row>
    <row r="56" spans="1:19" x14ac:dyDescent="0.2">
      <c r="A56" s="216"/>
      <c r="B56" s="79"/>
      <c r="C56" s="79"/>
      <c r="D56" s="209"/>
      <c r="E56" s="78"/>
      <c r="F56" s="77"/>
      <c r="G56" s="156"/>
      <c r="H56" s="214">
        <f t="shared" si="12"/>
        <v>0</v>
      </c>
      <c r="I56" s="214">
        <f t="shared" si="3"/>
        <v>0</v>
      </c>
      <c r="J56" s="214">
        <f t="shared" si="13"/>
        <v>0</v>
      </c>
      <c r="L56" s="162"/>
      <c r="M56" s="157"/>
      <c r="N56" s="215">
        <f t="shared" si="14"/>
        <v>0</v>
      </c>
      <c r="O56" s="215">
        <f t="shared" si="6"/>
        <v>0</v>
      </c>
      <c r="P56" s="215">
        <f t="shared" si="15"/>
        <v>0</v>
      </c>
      <c r="Q56" s="213"/>
      <c r="R56" s="162"/>
      <c r="S56" s="227">
        <f t="shared" si="16"/>
        <v>0</v>
      </c>
    </row>
    <row r="57" spans="1:19" x14ac:dyDescent="0.2">
      <c r="A57" s="216"/>
      <c r="B57" s="79"/>
      <c r="C57" s="79"/>
      <c r="D57" s="209"/>
      <c r="E57" s="78"/>
      <c r="F57" s="77"/>
      <c r="G57" s="156"/>
      <c r="H57" s="214">
        <f t="shared" si="12"/>
        <v>0</v>
      </c>
      <c r="I57" s="214">
        <f t="shared" si="3"/>
        <v>0</v>
      </c>
      <c r="J57" s="214">
        <f t="shared" si="13"/>
        <v>0</v>
      </c>
      <c r="L57" s="162"/>
      <c r="M57" s="157"/>
      <c r="N57" s="215">
        <f t="shared" si="14"/>
        <v>0</v>
      </c>
      <c r="O57" s="215">
        <f t="shared" si="6"/>
        <v>0</v>
      </c>
      <c r="P57" s="215">
        <f t="shared" si="15"/>
        <v>0</v>
      </c>
      <c r="Q57" s="213"/>
      <c r="R57" s="162"/>
      <c r="S57" s="227">
        <f t="shared" si="16"/>
        <v>0</v>
      </c>
    </row>
    <row r="58" spans="1:19" x14ac:dyDescent="0.2">
      <c r="A58" s="216"/>
      <c r="B58" s="79"/>
      <c r="C58" s="79"/>
      <c r="D58" s="209"/>
      <c r="E58" s="78"/>
      <c r="F58" s="77"/>
      <c r="G58" s="156"/>
      <c r="H58" s="214">
        <f t="shared" si="12"/>
        <v>0</v>
      </c>
      <c r="I58" s="214">
        <f t="shared" si="3"/>
        <v>0</v>
      </c>
      <c r="J58" s="214">
        <f t="shared" si="13"/>
        <v>0</v>
      </c>
      <c r="L58" s="162"/>
      <c r="M58" s="157"/>
      <c r="N58" s="215">
        <f t="shared" si="14"/>
        <v>0</v>
      </c>
      <c r="O58" s="215">
        <f t="shared" si="6"/>
        <v>0</v>
      </c>
      <c r="P58" s="215">
        <f t="shared" si="15"/>
        <v>0</v>
      </c>
      <c r="Q58" s="213"/>
      <c r="R58" s="162"/>
      <c r="S58" s="227">
        <f t="shared" si="16"/>
        <v>0</v>
      </c>
    </row>
    <row r="59" spans="1:19" x14ac:dyDescent="0.2">
      <c r="A59" s="216"/>
      <c r="B59" s="79"/>
      <c r="C59" s="79"/>
      <c r="D59" s="209"/>
      <c r="E59" s="78"/>
      <c r="F59" s="77"/>
      <c r="G59" s="156"/>
      <c r="H59" s="214">
        <f t="shared" si="12"/>
        <v>0</v>
      </c>
      <c r="I59" s="214">
        <f t="shared" si="3"/>
        <v>0</v>
      </c>
      <c r="J59" s="214">
        <f t="shared" si="13"/>
        <v>0</v>
      </c>
      <c r="L59" s="162"/>
      <c r="M59" s="157"/>
      <c r="N59" s="215">
        <f t="shared" si="14"/>
        <v>0</v>
      </c>
      <c r="O59" s="215">
        <f t="shared" si="6"/>
        <v>0</v>
      </c>
      <c r="P59" s="215">
        <f t="shared" si="15"/>
        <v>0</v>
      </c>
      <c r="Q59" s="213"/>
      <c r="R59" s="162"/>
      <c r="S59" s="227">
        <f t="shared" si="16"/>
        <v>0</v>
      </c>
    </row>
    <row r="60" spans="1:19" x14ac:dyDescent="0.2">
      <c r="A60" s="216"/>
      <c r="B60" s="79"/>
      <c r="C60" s="79"/>
      <c r="D60" s="209"/>
      <c r="E60" s="78"/>
      <c r="F60" s="77"/>
      <c r="G60" s="156"/>
      <c r="H60" s="214">
        <f t="shared" si="12"/>
        <v>0</v>
      </c>
      <c r="I60" s="214">
        <f t="shared" si="3"/>
        <v>0</v>
      </c>
      <c r="J60" s="214">
        <f t="shared" si="13"/>
        <v>0</v>
      </c>
      <c r="L60" s="162"/>
      <c r="M60" s="157"/>
      <c r="N60" s="215">
        <f t="shared" si="14"/>
        <v>0</v>
      </c>
      <c r="O60" s="215">
        <f t="shared" si="6"/>
        <v>0</v>
      </c>
      <c r="P60" s="215">
        <f t="shared" si="15"/>
        <v>0</v>
      </c>
      <c r="Q60" s="213"/>
      <c r="R60" s="162"/>
      <c r="S60" s="227">
        <f t="shared" si="16"/>
        <v>0</v>
      </c>
    </row>
    <row r="61" spans="1:19" x14ac:dyDescent="0.2">
      <c r="A61" s="216"/>
      <c r="B61" s="79"/>
      <c r="C61" s="79"/>
      <c r="D61" s="209"/>
      <c r="E61" s="78"/>
      <c r="F61" s="77"/>
      <c r="G61" s="156"/>
      <c r="H61" s="214">
        <f t="shared" si="12"/>
        <v>0</v>
      </c>
      <c r="I61" s="214">
        <f t="shared" si="3"/>
        <v>0</v>
      </c>
      <c r="J61" s="214">
        <f t="shared" si="13"/>
        <v>0</v>
      </c>
      <c r="L61" s="162"/>
      <c r="M61" s="157"/>
      <c r="N61" s="215">
        <f t="shared" si="14"/>
        <v>0</v>
      </c>
      <c r="O61" s="215">
        <f t="shared" si="6"/>
        <v>0</v>
      </c>
      <c r="P61" s="215">
        <f t="shared" si="15"/>
        <v>0</v>
      </c>
      <c r="Q61" s="213"/>
      <c r="R61" s="162"/>
      <c r="S61" s="227">
        <f t="shared" si="16"/>
        <v>0</v>
      </c>
    </row>
    <row r="62" spans="1:19" x14ac:dyDescent="0.2">
      <c r="A62" s="216"/>
      <c r="B62" s="79"/>
      <c r="C62" s="79"/>
      <c r="D62" s="209"/>
      <c r="E62" s="78"/>
      <c r="F62" s="77"/>
      <c r="G62" s="156"/>
      <c r="H62" s="214">
        <f t="shared" si="12"/>
        <v>0</v>
      </c>
      <c r="I62" s="214">
        <f t="shared" si="3"/>
        <v>0</v>
      </c>
      <c r="J62" s="214">
        <f t="shared" si="13"/>
        <v>0</v>
      </c>
      <c r="L62" s="162"/>
      <c r="M62" s="157"/>
      <c r="N62" s="215">
        <f t="shared" si="14"/>
        <v>0</v>
      </c>
      <c r="O62" s="215">
        <f t="shared" si="6"/>
        <v>0</v>
      </c>
      <c r="P62" s="215">
        <f t="shared" si="15"/>
        <v>0</v>
      </c>
      <c r="Q62" s="213"/>
      <c r="R62" s="162"/>
      <c r="S62" s="227">
        <f t="shared" si="16"/>
        <v>0</v>
      </c>
    </row>
    <row r="63" spans="1:19" x14ac:dyDescent="0.2">
      <c r="A63" s="216"/>
      <c r="B63" s="79"/>
      <c r="C63" s="79"/>
      <c r="D63" s="209"/>
      <c r="E63" s="78"/>
      <c r="F63" s="77"/>
      <c r="G63" s="156"/>
      <c r="H63" s="214">
        <f t="shared" si="12"/>
        <v>0</v>
      </c>
      <c r="I63" s="214">
        <f t="shared" si="3"/>
        <v>0</v>
      </c>
      <c r="J63" s="214">
        <f t="shared" si="13"/>
        <v>0</v>
      </c>
      <c r="L63" s="162"/>
      <c r="M63" s="157"/>
      <c r="N63" s="215">
        <f t="shared" si="14"/>
        <v>0</v>
      </c>
      <c r="O63" s="215">
        <f t="shared" si="6"/>
        <v>0</v>
      </c>
      <c r="P63" s="215">
        <f t="shared" si="15"/>
        <v>0</v>
      </c>
      <c r="Q63" s="213"/>
      <c r="R63" s="162"/>
      <c r="S63" s="227">
        <f t="shared" si="16"/>
        <v>0</v>
      </c>
    </row>
    <row r="64" spans="1:19" x14ac:dyDescent="0.2">
      <c r="A64" s="216"/>
      <c r="B64" s="79"/>
      <c r="C64" s="79"/>
      <c r="D64" s="209"/>
      <c r="E64" s="78"/>
      <c r="F64" s="77"/>
      <c r="G64" s="156"/>
      <c r="H64" s="214">
        <f t="shared" si="12"/>
        <v>0</v>
      </c>
      <c r="I64" s="214">
        <f t="shared" si="3"/>
        <v>0</v>
      </c>
      <c r="J64" s="214">
        <f t="shared" si="13"/>
        <v>0</v>
      </c>
      <c r="L64" s="162"/>
      <c r="M64" s="157"/>
      <c r="N64" s="215">
        <f t="shared" si="14"/>
        <v>0</v>
      </c>
      <c r="O64" s="215">
        <f t="shared" si="6"/>
        <v>0</v>
      </c>
      <c r="P64" s="215">
        <f t="shared" si="15"/>
        <v>0</v>
      </c>
      <c r="Q64" s="213"/>
      <c r="R64" s="162"/>
      <c r="S64" s="227">
        <f t="shared" si="16"/>
        <v>0</v>
      </c>
    </row>
    <row r="65" spans="1:19" x14ac:dyDescent="0.2">
      <c r="A65" s="216"/>
      <c r="B65" s="79"/>
      <c r="C65" s="79"/>
      <c r="D65" s="209"/>
      <c r="E65" s="78"/>
      <c r="F65" s="77"/>
      <c r="G65" s="156"/>
      <c r="H65" s="214">
        <f t="shared" si="12"/>
        <v>0</v>
      </c>
      <c r="I65" s="214">
        <f t="shared" si="3"/>
        <v>0</v>
      </c>
      <c r="J65" s="214">
        <f t="shared" si="13"/>
        <v>0</v>
      </c>
      <c r="L65" s="162"/>
      <c r="M65" s="157"/>
      <c r="N65" s="215">
        <f t="shared" si="14"/>
        <v>0</v>
      </c>
      <c r="O65" s="215">
        <f t="shared" si="6"/>
        <v>0</v>
      </c>
      <c r="P65" s="215">
        <f t="shared" si="15"/>
        <v>0</v>
      </c>
      <c r="Q65" s="213"/>
      <c r="R65" s="162"/>
      <c r="S65" s="227">
        <f t="shared" si="16"/>
        <v>0</v>
      </c>
    </row>
    <row r="66" spans="1:19" x14ac:dyDescent="0.2">
      <c r="A66" s="216"/>
      <c r="B66" s="79"/>
      <c r="C66" s="79"/>
      <c r="D66" s="209"/>
      <c r="E66" s="78"/>
      <c r="F66" s="77"/>
      <c r="G66" s="156"/>
      <c r="H66" s="214">
        <f t="shared" si="12"/>
        <v>0</v>
      </c>
      <c r="I66" s="214">
        <f t="shared" si="3"/>
        <v>0</v>
      </c>
      <c r="J66" s="214">
        <f t="shared" si="13"/>
        <v>0</v>
      </c>
      <c r="L66" s="162"/>
      <c r="M66" s="157"/>
      <c r="N66" s="215">
        <f t="shared" si="14"/>
        <v>0</v>
      </c>
      <c r="O66" s="215">
        <f t="shared" si="6"/>
        <v>0</v>
      </c>
      <c r="P66" s="215">
        <f t="shared" si="15"/>
        <v>0</v>
      </c>
      <c r="Q66" s="213"/>
      <c r="R66" s="162"/>
      <c r="S66" s="227">
        <f t="shared" si="16"/>
        <v>0</v>
      </c>
    </row>
    <row r="67" spans="1:19" x14ac:dyDescent="0.2">
      <c r="A67" s="216"/>
      <c r="B67" s="217"/>
      <c r="C67" s="217"/>
      <c r="D67" s="233"/>
      <c r="E67" s="219"/>
      <c r="F67" s="218"/>
      <c r="G67" s="220"/>
      <c r="H67" s="214">
        <f t="shared" si="12"/>
        <v>0</v>
      </c>
      <c r="I67" s="214">
        <f>H67*$I$1</f>
        <v>0</v>
      </c>
      <c r="J67" s="214">
        <f t="shared" si="13"/>
        <v>0</v>
      </c>
      <c r="L67" s="162"/>
      <c r="M67" s="157"/>
      <c r="N67" s="215">
        <f>M67*E67</f>
        <v>0</v>
      </c>
      <c r="O67" s="215">
        <f>N67*$I$1</f>
        <v>0</v>
      </c>
      <c r="P67" s="215">
        <f>SUM(N67:O67)</f>
        <v>0</v>
      </c>
      <c r="Q67" s="213"/>
      <c r="R67" s="162"/>
      <c r="S67" s="227">
        <f>J67-P67</f>
        <v>0</v>
      </c>
    </row>
    <row r="68" spans="1:19" x14ac:dyDescent="0.2">
      <c r="A68" s="216"/>
      <c r="B68" s="79"/>
      <c r="C68" s="79"/>
      <c r="D68" s="209"/>
      <c r="E68" s="78"/>
      <c r="F68" s="77"/>
      <c r="G68" s="156"/>
      <c r="H68" s="214">
        <f t="shared" si="12"/>
        <v>0</v>
      </c>
      <c r="I68" s="214">
        <f t="shared" si="3"/>
        <v>0</v>
      </c>
      <c r="J68" s="214">
        <f t="shared" si="13"/>
        <v>0</v>
      </c>
      <c r="L68" s="162"/>
      <c r="M68" s="157"/>
      <c r="N68" s="215">
        <f t="shared" ref="N68:N95" si="17">M68*E68</f>
        <v>0</v>
      </c>
      <c r="O68" s="215">
        <f t="shared" si="6"/>
        <v>0</v>
      </c>
      <c r="P68" s="215">
        <f t="shared" ref="P68:P95" si="18">SUM(N68:O68)</f>
        <v>0</v>
      </c>
      <c r="Q68" s="213"/>
      <c r="R68" s="162"/>
      <c r="S68" s="227">
        <f t="shared" ref="S68:S95" si="19">J68-P68</f>
        <v>0</v>
      </c>
    </row>
    <row r="69" spans="1:19" x14ac:dyDescent="0.2">
      <c r="A69" s="216"/>
      <c r="B69" s="79"/>
      <c r="C69" s="79"/>
      <c r="D69" s="209"/>
      <c r="E69" s="78"/>
      <c r="F69" s="77"/>
      <c r="G69" s="156"/>
      <c r="H69" s="214">
        <f t="shared" si="12"/>
        <v>0</v>
      </c>
      <c r="I69" s="214">
        <f t="shared" si="3"/>
        <v>0</v>
      </c>
      <c r="J69" s="214">
        <f t="shared" si="13"/>
        <v>0</v>
      </c>
      <c r="L69" s="162"/>
      <c r="M69" s="157"/>
      <c r="N69" s="215">
        <f t="shared" si="17"/>
        <v>0</v>
      </c>
      <c r="O69" s="215">
        <f t="shared" si="6"/>
        <v>0</v>
      </c>
      <c r="P69" s="215">
        <f t="shared" si="18"/>
        <v>0</v>
      </c>
      <c r="Q69" s="213"/>
      <c r="R69" s="162"/>
      <c r="S69" s="227">
        <f t="shared" si="19"/>
        <v>0</v>
      </c>
    </row>
    <row r="70" spans="1:19" x14ac:dyDescent="0.2">
      <c r="A70" s="216"/>
      <c r="B70" s="79"/>
      <c r="C70" s="79"/>
      <c r="D70" s="209"/>
      <c r="E70" s="78"/>
      <c r="F70" s="77"/>
      <c r="G70" s="156"/>
      <c r="H70" s="214">
        <f t="shared" si="12"/>
        <v>0</v>
      </c>
      <c r="I70" s="214">
        <f t="shared" si="3"/>
        <v>0</v>
      </c>
      <c r="J70" s="214">
        <f t="shared" si="13"/>
        <v>0</v>
      </c>
      <c r="L70" s="162"/>
      <c r="M70" s="157"/>
      <c r="N70" s="215">
        <f t="shared" si="17"/>
        <v>0</v>
      </c>
      <c r="O70" s="215">
        <f t="shared" si="6"/>
        <v>0</v>
      </c>
      <c r="P70" s="215">
        <f t="shared" si="18"/>
        <v>0</v>
      </c>
      <c r="Q70" s="213"/>
      <c r="R70" s="162"/>
      <c r="S70" s="227">
        <f t="shared" si="19"/>
        <v>0</v>
      </c>
    </row>
    <row r="71" spans="1:19" x14ac:dyDescent="0.2">
      <c r="A71" s="216"/>
      <c r="B71" s="79"/>
      <c r="C71" s="79"/>
      <c r="D71" s="209"/>
      <c r="E71" s="78"/>
      <c r="F71" s="77"/>
      <c r="G71" s="156"/>
      <c r="H71" s="214">
        <f t="shared" si="12"/>
        <v>0</v>
      </c>
      <c r="I71" s="214">
        <f t="shared" si="3"/>
        <v>0</v>
      </c>
      <c r="J71" s="214">
        <f t="shared" si="13"/>
        <v>0</v>
      </c>
      <c r="L71" s="162"/>
      <c r="M71" s="157"/>
      <c r="N71" s="215">
        <f t="shared" si="17"/>
        <v>0</v>
      </c>
      <c r="O71" s="215">
        <f t="shared" si="6"/>
        <v>0</v>
      </c>
      <c r="P71" s="215">
        <f t="shared" si="18"/>
        <v>0</v>
      </c>
      <c r="Q71" s="213"/>
      <c r="R71" s="162"/>
      <c r="S71" s="227">
        <f t="shared" si="19"/>
        <v>0</v>
      </c>
    </row>
    <row r="72" spans="1:19" x14ac:dyDescent="0.2">
      <c r="A72" s="216"/>
      <c r="B72" s="79"/>
      <c r="C72" s="79"/>
      <c r="D72" s="209"/>
      <c r="E72" s="78"/>
      <c r="F72" s="77"/>
      <c r="G72" s="156"/>
      <c r="H72" s="214">
        <f t="shared" si="12"/>
        <v>0</v>
      </c>
      <c r="I72" s="214">
        <f t="shared" si="3"/>
        <v>0</v>
      </c>
      <c r="J72" s="214">
        <f t="shared" si="13"/>
        <v>0</v>
      </c>
      <c r="L72" s="162"/>
      <c r="M72" s="157"/>
      <c r="N72" s="215">
        <f t="shared" si="17"/>
        <v>0</v>
      </c>
      <c r="O72" s="215">
        <f t="shared" si="6"/>
        <v>0</v>
      </c>
      <c r="P72" s="215">
        <f t="shared" si="18"/>
        <v>0</v>
      </c>
      <c r="Q72" s="213"/>
      <c r="R72" s="162"/>
      <c r="S72" s="227">
        <f t="shared" si="19"/>
        <v>0</v>
      </c>
    </row>
    <row r="73" spans="1:19" x14ac:dyDescent="0.2">
      <c r="A73" s="216"/>
      <c r="B73" s="79"/>
      <c r="C73" s="79"/>
      <c r="D73" s="209"/>
      <c r="E73" s="78"/>
      <c r="F73" s="77"/>
      <c r="G73" s="156"/>
      <c r="H73" s="214">
        <f t="shared" si="12"/>
        <v>0</v>
      </c>
      <c r="I73" s="214">
        <f t="shared" si="3"/>
        <v>0</v>
      </c>
      <c r="J73" s="214">
        <f t="shared" si="13"/>
        <v>0</v>
      </c>
      <c r="L73" s="162"/>
      <c r="M73" s="157"/>
      <c r="N73" s="215">
        <f t="shared" si="17"/>
        <v>0</v>
      </c>
      <c r="O73" s="215">
        <f t="shared" si="6"/>
        <v>0</v>
      </c>
      <c r="P73" s="215">
        <f t="shared" si="18"/>
        <v>0</v>
      </c>
      <c r="Q73" s="213"/>
      <c r="R73" s="162"/>
      <c r="S73" s="227">
        <f t="shared" si="19"/>
        <v>0</v>
      </c>
    </row>
    <row r="74" spans="1:19" x14ac:dyDescent="0.2">
      <c r="A74" s="216"/>
      <c r="B74" s="79"/>
      <c r="C74" s="79"/>
      <c r="D74" s="209"/>
      <c r="E74" s="78"/>
      <c r="F74" s="77"/>
      <c r="G74" s="156"/>
      <c r="H74" s="214">
        <f t="shared" si="12"/>
        <v>0</v>
      </c>
      <c r="I74" s="214">
        <f t="shared" ref="I74:I124" si="20">H74*$I$1</f>
        <v>0</v>
      </c>
      <c r="J74" s="214">
        <f t="shared" si="13"/>
        <v>0</v>
      </c>
      <c r="L74" s="162"/>
      <c r="M74" s="157"/>
      <c r="N74" s="215">
        <f t="shared" si="17"/>
        <v>0</v>
      </c>
      <c r="O74" s="215">
        <f t="shared" ref="O74:O124" si="21">N74*$I$1</f>
        <v>0</v>
      </c>
      <c r="P74" s="215">
        <f t="shared" si="18"/>
        <v>0</v>
      </c>
      <c r="Q74" s="213"/>
      <c r="R74" s="162"/>
      <c r="S74" s="227">
        <f t="shared" si="19"/>
        <v>0</v>
      </c>
    </row>
    <row r="75" spans="1:19" x14ac:dyDescent="0.2">
      <c r="A75" s="216"/>
      <c r="B75" s="79"/>
      <c r="C75" s="79"/>
      <c r="D75" s="209"/>
      <c r="E75" s="78"/>
      <c r="F75" s="77"/>
      <c r="G75" s="156"/>
      <c r="H75" s="214">
        <f t="shared" si="12"/>
        <v>0</v>
      </c>
      <c r="I75" s="214">
        <f t="shared" si="20"/>
        <v>0</v>
      </c>
      <c r="J75" s="214">
        <f t="shared" si="13"/>
        <v>0</v>
      </c>
      <c r="L75" s="162"/>
      <c r="M75" s="157"/>
      <c r="N75" s="215">
        <f t="shared" si="17"/>
        <v>0</v>
      </c>
      <c r="O75" s="215">
        <f t="shared" si="21"/>
        <v>0</v>
      </c>
      <c r="P75" s="215">
        <f t="shared" si="18"/>
        <v>0</v>
      </c>
      <c r="Q75" s="213"/>
      <c r="R75" s="162"/>
      <c r="S75" s="227">
        <f t="shared" si="19"/>
        <v>0</v>
      </c>
    </row>
    <row r="76" spans="1:19" x14ac:dyDescent="0.2">
      <c r="A76" s="216"/>
      <c r="B76" s="79"/>
      <c r="C76" s="79"/>
      <c r="D76" s="209"/>
      <c r="E76" s="78"/>
      <c r="F76" s="77"/>
      <c r="G76" s="156"/>
      <c r="H76" s="214">
        <f t="shared" si="12"/>
        <v>0</v>
      </c>
      <c r="I76" s="214">
        <f t="shared" si="20"/>
        <v>0</v>
      </c>
      <c r="J76" s="214">
        <f t="shared" si="13"/>
        <v>0</v>
      </c>
      <c r="L76" s="162"/>
      <c r="M76" s="157"/>
      <c r="N76" s="215">
        <f t="shared" si="17"/>
        <v>0</v>
      </c>
      <c r="O76" s="215">
        <f t="shared" si="21"/>
        <v>0</v>
      </c>
      <c r="P76" s="215">
        <f t="shared" si="18"/>
        <v>0</v>
      </c>
      <c r="Q76" s="213"/>
      <c r="R76" s="162"/>
      <c r="S76" s="227">
        <f t="shared" si="19"/>
        <v>0</v>
      </c>
    </row>
    <row r="77" spans="1:19" x14ac:dyDescent="0.2">
      <c r="A77" s="216"/>
      <c r="B77" s="79"/>
      <c r="C77" s="79"/>
      <c r="D77" s="209"/>
      <c r="E77" s="78"/>
      <c r="F77" s="77"/>
      <c r="G77" s="156"/>
      <c r="H77" s="214">
        <f t="shared" si="12"/>
        <v>0</v>
      </c>
      <c r="I77" s="214">
        <f t="shared" si="20"/>
        <v>0</v>
      </c>
      <c r="J77" s="214">
        <f t="shared" si="13"/>
        <v>0</v>
      </c>
      <c r="L77" s="162"/>
      <c r="M77" s="157"/>
      <c r="N77" s="215">
        <f t="shared" si="17"/>
        <v>0</v>
      </c>
      <c r="O77" s="215">
        <f t="shared" si="21"/>
        <v>0</v>
      </c>
      <c r="P77" s="215">
        <f t="shared" si="18"/>
        <v>0</v>
      </c>
      <c r="Q77" s="213"/>
      <c r="R77" s="162"/>
      <c r="S77" s="227">
        <f t="shared" si="19"/>
        <v>0</v>
      </c>
    </row>
    <row r="78" spans="1:19" x14ac:dyDescent="0.2">
      <c r="A78" s="216"/>
      <c r="B78" s="79"/>
      <c r="C78" s="79"/>
      <c r="D78" s="209"/>
      <c r="E78" s="78"/>
      <c r="F78" s="77"/>
      <c r="G78" s="156"/>
      <c r="H78" s="214">
        <f t="shared" si="12"/>
        <v>0</v>
      </c>
      <c r="I78" s="214">
        <f t="shared" si="20"/>
        <v>0</v>
      </c>
      <c r="J78" s="214">
        <f t="shared" si="13"/>
        <v>0</v>
      </c>
      <c r="L78" s="162"/>
      <c r="M78" s="157"/>
      <c r="N78" s="215">
        <f t="shared" si="17"/>
        <v>0</v>
      </c>
      <c r="O78" s="215">
        <f t="shared" si="21"/>
        <v>0</v>
      </c>
      <c r="P78" s="215">
        <f t="shared" si="18"/>
        <v>0</v>
      </c>
      <c r="Q78" s="213"/>
      <c r="R78" s="162"/>
      <c r="S78" s="227">
        <f t="shared" si="19"/>
        <v>0</v>
      </c>
    </row>
    <row r="79" spans="1:19" x14ac:dyDescent="0.2">
      <c r="A79" s="216"/>
      <c r="B79" s="79"/>
      <c r="C79" s="79"/>
      <c r="D79" s="209"/>
      <c r="E79" s="78"/>
      <c r="F79" s="77"/>
      <c r="G79" s="156"/>
      <c r="H79" s="214">
        <f t="shared" si="12"/>
        <v>0</v>
      </c>
      <c r="I79" s="214">
        <f t="shared" si="20"/>
        <v>0</v>
      </c>
      <c r="J79" s="214">
        <f t="shared" si="13"/>
        <v>0</v>
      </c>
      <c r="L79" s="162"/>
      <c r="M79" s="157"/>
      <c r="N79" s="215">
        <f t="shared" si="17"/>
        <v>0</v>
      </c>
      <c r="O79" s="215">
        <f t="shared" si="21"/>
        <v>0</v>
      </c>
      <c r="P79" s="215">
        <f t="shared" si="18"/>
        <v>0</v>
      </c>
      <c r="Q79" s="213"/>
      <c r="R79" s="162"/>
      <c r="S79" s="227">
        <f t="shared" si="19"/>
        <v>0</v>
      </c>
    </row>
    <row r="80" spans="1:19" x14ac:dyDescent="0.2">
      <c r="A80" s="216"/>
      <c r="B80" s="79"/>
      <c r="C80" s="79"/>
      <c r="D80" s="209"/>
      <c r="E80" s="78"/>
      <c r="F80" s="77"/>
      <c r="G80" s="156"/>
      <c r="H80" s="214">
        <f t="shared" si="12"/>
        <v>0</v>
      </c>
      <c r="I80" s="214">
        <f t="shared" si="20"/>
        <v>0</v>
      </c>
      <c r="J80" s="214">
        <f t="shared" si="13"/>
        <v>0</v>
      </c>
      <c r="L80" s="162"/>
      <c r="M80" s="157"/>
      <c r="N80" s="215">
        <f t="shared" si="17"/>
        <v>0</v>
      </c>
      <c r="O80" s="215">
        <f t="shared" si="21"/>
        <v>0</v>
      </c>
      <c r="P80" s="215">
        <f t="shared" si="18"/>
        <v>0</v>
      </c>
      <c r="Q80" s="213"/>
      <c r="R80" s="162"/>
      <c r="S80" s="227">
        <f t="shared" si="19"/>
        <v>0</v>
      </c>
    </row>
    <row r="81" spans="1:19" x14ac:dyDescent="0.2">
      <c r="A81" s="216"/>
      <c r="B81" s="79"/>
      <c r="C81" s="79"/>
      <c r="D81" s="209"/>
      <c r="E81" s="78"/>
      <c r="F81" s="77"/>
      <c r="G81" s="156"/>
      <c r="H81" s="214">
        <f t="shared" si="12"/>
        <v>0</v>
      </c>
      <c r="I81" s="214">
        <f t="shared" si="20"/>
        <v>0</v>
      </c>
      <c r="J81" s="214">
        <f t="shared" si="13"/>
        <v>0</v>
      </c>
      <c r="L81" s="162"/>
      <c r="M81" s="157"/>
      <c r="N81" s="215">
        <f t="shared" si="17"/>
        <v>0</v>
      </c>
      <c r="O81" s="215">
        <f t="shared" si="21"/>
        <v>0</v>
      </c>
      <c r="P81" s="215">
        <f t="shared" si="18"/>
        <v>0</v>
      </c>
      <c r="Q81" s="213"/>
      <c r="R81" s="162"/>
      <c r="S81" s="227">
        <f t="shared" si="19"/>
        <v>0</v>
      </c>
    </row>
    <row r="82" spans="1:19" x14ac:dyDescent="0.2">
      <c r="A82" s="216"/>
      <c r="B82" s="79"/>
      <c r="C82" s="79"/>
      <c r="D82" s="209"/>
      <c r="E82" s="78"/>
      <c r="F82" s="77"/>
      <c r="G82" s="156"/>
      <c r="H82" s="214">
        <f t="shared" si="12"/>
        <v>0</v>
      </c>
      <c r="I82" s="214">
        <f t="shared" si="20"/>
        <v>0</v>
      </c>
      <c r="J82" s="214">
        <f t="shared" si="13"/>
        <v>0</v>
      </c>
      <c r="L82" s="162"/>
      <c r="M82" s="157"/>
      <c r="N82" s="215">
        <f t="shared" si="17"/>
        <v>0</v>
      </c>
      <c r="O82" s="215">
        <f t="shared" si="21"/>
        <v>0</v>
      </c>
      <c r="P82" s="215">
        <f t="shared" si="18"/>
        <v>0</v>
      </c>
      <c r="Q82" s="213"/>
      <c r="R82" s="162"/>
      <c r="S82" s="227">
        <f t="shared" si="19"/>
        <v>0</v>
      </c>
    </row>
    <row r="83" spans="1:19" x14ac:dyDescent="0.2">
      <c r="A83" s="216"/>
      <c r="B83" s="79"/>
      <c r="C83" s="79"/>
      <c r="D83" s="209"/>
      <c r="E83" s="78"/>
      <c r="F83" s="77"/>
      <c r="G83" s="156"/>
      <c r="H83" s="214">
        <f t="shared" si="12"/>
        <v>0</v>
      </c>
      <c r="I83" s="214">
        <f t="shared" si="20"/>
        <v>0</v>
      </c>
      <c r="J83" s="214">
        <f t="shared" si="13"/>
        <v>0</v>
      </c>
      <c r="L83" s="162"/>
      <c r="M83" s="157"/>
      <c r="N83" s="215">
        <f t="shared" si="17"/>
        <v>0</v>
      </c>
      <c r="O83" s="215">
        <f t="shared" si="21"/>
        <v>0</v>
      </c>
      <c r="P83" s="215">
        <f t="shared" si="18"/>
        <v>0</v>
      </c>
      <c r="Q83" s="213"/>
      <c r="R83" s="162"/>
      <c r="S83" s="227">
        <f t="shared" si="19"/>
        <v>0</v>
      </c>
    </row>
    <row r="84" spans="1:19" x14ac:dyDescent="0.2">
      <c r="A84" s="216"/>
      <c r="B84" s="79"/>
      <c r="C84" s="79"/>
      <c r="D84" s="209"/>
      <c r="E84" s="78"/>
      <c r="F84" s="77"/>
      <c r="G84" s="156"/>
      <c r="H84" s="214">
        <f t="shared" si="12"/>
        <v>0</v>
      </c>
      <c r="I84" s="214">
        <f t="shared" si="20"/>
        <v>0</v>
      </c>
      <c r="J84" s="214">
        <f t="shared" si="13"/>
        <v>0</v>
      </c>
      <c r="L84" s="162"/>
      <c r="M84" s="157"/>
      <c r="N84" s="215">
        <f t="shared" si="17"/>
        <v>0</v>
      </c>
      <c r="O84" s="215">
        <f t="shared" si="21"/>
        <v>0</v>
      </c>
      <c r="P84" s="215">
        <f t="shared" si="18"/>
        <v>0</v>
      </c>
      <c r="Q84" s="213"/>
      <c r="R84" s="162"/>
      <c r="S84" s="227">
        <f t="shared" si="19"/>
        <v>0</v>
      </c>
    </row>
    <row r="85" spans="1:19" x14ac:dyDescent="0.2">
      <c r="A85" s="216"/>
      <c r="B85" s="79"/>
      <c r="C85" s="79"/>
      <c r="D85" s="209"/>
      <c r="E85" s="78"/>
      <c r="F85" s="77"/>
      <c r="G85" s="156"/>
      <c r="H85" s="214">
        <f t="shared" si="12"/>
        <v>0</v>
      </c>
      <c r="I85" s="214">
        <f t="shared" si="20"/>
        <v>0</v>
      </c>
      <c r="J85" s="214">
        <f t="shared" si="13"/>
        <v>0</v>
      </c>
      <c r="L85" s="162"/>
      <c r="M85" s="157"/>
      <c r="N85" s="215">
        <f t="shared" si="17"/>
        <v>0</v>
      </c>
      <c r="O85" s="215">
        <f t="shared" si="21"/>
        <v>0</v>
      </c>
      <c r="P85" s="215">
        <f t="shared" si="18"/>
        <v>0</v>
      </c>
      <c r="Q85" s="213"/>
      <c r="R85" s="162"/>
      <c r="S85" s="227">
        <f t="shared" si="19"/>
        <v>0</v>
      </c>
    </row>
    <row r="86" spans="1:19" x14ac:dyDescent="0.2">
      <c r="A86" s="216"/>
      <c r="B86" s="79"/>
      <c r="C86" s="79"/>
      <c r="D86" s="209"/>
      <c r="E86" s="78"/>
      <c r="F86" s="77"/>
      <c r="G86" s="156"/>
      <c r="H86" s="214">
        <f t="shared" si="12"/>
        <v>0</v>
      </c>
      <c r="I86" s="214">
        <f t="shared" si="20"/>
        <v>0</v>
      </c>
      <c r="J86" s="214">
        <f t="shared" si="13"/>
        <v>0</v>
      </c>
      <c r="L86" s="162"/>
      <c r="M86" s="157"/>
      <c r="N86" s="215">
        <f t="shared" si="17"/>
        <v>0</v>
      </c>
      <c r="O86" s="215">
        <f t="shared" si="21"/>
        <v>0</v>
      </c>
      <c r="P86" s="215">
        <f t="shared" si="18"/>
        <v>0</v>
      </c>
      <c r="Q86" s="213"/>
      <c r="R86" s="162"/>
      <c r="S86" s="227">
        <f t="shared" si="19"/>
        <v>0</v>
      </c>
    </row>
    <row r="87" spans="1:19" x14ac:dyDescent="0.2">
      <c r="A87" s="216"/>
      <c r="B87" s="79"/>
      <c r="C87" s="79"/>
      <c r="D87" s="209"/>
      <c r="E87" s="78"/>
      <c r="F87" s="77"/>
      <c r="G87" s="156"/>
      <c r="H87" s="214">
        <f t="shared" si="12"/>
        <v>0</v>
      </c>
      <c r="I87" s="214">
        <f t="shared" si="20"/>
        <v>0</v>
      </c>
      <c r="J87" s="214">
        <f t="shared" si="13"/>
        <v>0</v>
      </c>
      <c r="L87" s="162"/>
      <c r="M87" s="157"/>
      <c r="N87" s="215">
        <f t="shared" si="17"/>
        <v>0</v>
      </c>
      <c r="O87" s="215">
        <f t="shared" si="21"/>
        <v>0</v>
      </c>
      <c r="P87" s="215">
        <f t="shared" si="18"/>
        <v>0</v>
      </c>
      <c r="Q87" s="213"/>
      <c r="R87" s="162"/>
      <c r="S87" s="227">
        <f t="shared" si="19"/>
        <v>0</v>
      </c>
    </row>
    <row r="88" spans="1:19" x14ac:dyDescent="0.2">
      <c r="A88" s="216"/>
      <c r="B88" s="79"/>
      <c r="C88" s="79"/>
      <c r="D88" s="209"/>
      <c r="E88" s="78"/>
      <c r="F88" s="77"/>
      <c r="G88" s="156"/>
      <c r="H88" s="214">
        <f t="shared" si="12"/>
        <v>0</v>
      </c>
      <c r="I88" s="214">
        <f t="shared" si="20"/>
        <v>0</v>
      </c>
      <c r="J88" s="214">
        <f t="shared" si="13"/>
        <v>0</v>
      </c>
      <c r="L88" s="162"/>
      <c r="M88" s="157"/>
      <c r="N88" s="215">
        <f t="shared" si="17"/>
        <v>0</v>
      </c>
      <c r="O88" s="215">
        <f t="shared" si="21"/>
        <v>0</v>
      </c>
      <c r="P88" s="215">
        <f t="shared" si="18"/>
        <v>0</v>
      </c>
      <c r="Q88" s="213"/>
      <c r="R88" s="162"/>
      <c r="S88" s="227">
        <f t="shared" si="19"/>
        <v>0</v>
      </c>
    </row>
    <row r="89" spans="1:19" x14ac:dyDescent="0.2">
      <c r="A89" s="216"/>
      <c r="B89" s="79"/>
      <c r="C89" s="79"/>
      <c r="D89" s="209"/>
      <c r="E89" s="78"/>
      <c r="F89" s="77"/>
      <c r="G89" s="156"/>
      <c r="H89" s="214">
        <f t="shared" si="12"/>
        <v>0</v>
      </c>
      <c r="I89" s="214">
        <f t="shared" si="20"/>
        <v>0</v>
      </c>
      <c r="J89" s="214">
        <f t="shared" si="13"/>
        <v>0</v>
      </c>
      <c r="L89" s="162"/>
      <c r="M89" s="157"/>
      <c r="N89" s="215">
        <f t="shared" si="17"/>
        <v>0</v>
      </c>
      <c r="O89" s="215">
        <f t="shared" si="21"/>
        <v>0</v>
      </c>
      <c r="P89" s="215">
        <f t="shared" si="18"/>
        <v>0</v>
      </c>
      <c r="Q89" s="213"/>
      <c r="R89" s="162"/>
      <c r="S89" s="227">
        <f t="shared" si="19"/>
        <v>0</v>
      </c>
    </row>
    <row r="90" spans="1:19" x14ac:dyDescent="0.2">
      <c r="A90" s="216"/>
      <c r="B90" s="79"/>
      <c r="C90" s="79"/>
      <c r="D90" s="209"/>
      <c r="E90" s="78"/>
      <c r="F90" s="77"/>
      <c r="G90" s="156"/>
      <c r="H90" s="214">
        <f t="shared" si="12"/>
        <v>0</v>
      </c>
      <c r="I90" s="214">
        <f t="shared" si="20"/>
        <v>0</v>
      </c>
      <c r="J90" s="214">
        <f t="shared" si="13"/>
        <v>0</v>
      </c>
      <c r="L90" s="162"/>
      <c r="M90" s="157"/>
      <c r="N90" s="215">
        <f t="shared" si="17"/>
        <v>0</v>
      </c>
      <c r="O90" s="215">
        <f t="shared" si="21"/>
        <v>0</v>
      </c>
      <c r="P90" s="215">
        <f t="shared" si="18"/>
        <v>0</v>
      </c>
      <c r="Q90" s="213"/>
      <c r="R90" s="162"/>
      <c r="S90" s="227">
        <f t="shared" si="19"/>
        <v>0</v>
      </c>
    </row>
    <row r="91" spans="1:19" x14ac:dyDescent="0.2">
      <c r="A91" s="216"/>
      <c r="B91" s="79"/>
      <c r="C91" s="79"/>
      <c r="D91" s="209"/>
      <c r="E91" s="78"/>
      <c r="F91" s="77"/>
      <c r="G91" s="156"/>
      <c r="H91" s="214">
        <f t="shared" si="12"/>
        <v>0</v>
      </c>
      <c r="I91" s="214">
        <f t="shared" si="20"/>
        <v>0</v>
      </c>
      <c r="J91" s="214">
        <f t="shared" si="13"/>
        <v>0</v>
      </c>
      <c r="L91" s="162"/>
      <c r="M91" s="157"/>
      <c r="N91" s="215">
        <f t="shared" si="17"/>
        <v>0</v>
      </c>
      <c r="O91" s="215">
        <f t="shared" si="21"/>
        <v>0</v>
      </c>
      <c r="P91" s="215">
        <f t="shared" si="18"/>
        <v>0</v>
      </c>
      <c r="Q91" s="213"/>
      <c r="R91" s="162"/>
      <c r="S91" s="227">
        <f t="shared" si="19"/>
        <v>0</v>
      </c>
    </row>
    <row r="92" spans="1:19" x14ac:dyDescent="0.2">
      <c r="A92" s="216"/>
      <c r="B92" s="79"/>
      <c r="C92" s="79"/>
      <c r="D92" s="209"/>
      <c r="E92" s="78"/>
      <c r="F92" s="77"/>
      <c r="G92" s="156"/>
      <c r="H92" s="214">
        <f t="shared" si="12"/>
        <v>0</v>
      </c>
      <c r="I92" s="214">
        <f t="shared" si="20"/>
        <v>0</v>
      </c>
      <c r="J92" s="214">
        <f t="shared" si="13"/>
        <v>0</v>
      </c>
      <c r="L92" s="162"/>
      <c r="M92" s="157"/>
      <c r="N92" s="215">
        <f t="shared" si="17"/>
        <v>0</v>
      </c>
      <c r="O92" s="215">
        <f t="shared" si="21"/>
        <v>0</v>
      </c>
      <c r="P92" s="215">
        <f t="shared" si="18"/>
        <v>0</v>
      </c>
      <c r="Q92" s="213"/>
      <c r="R92" s="162"/>
      <c r="S92" s="227">
        <f t="shared" si="19"/>
        <v>0</v>
      </c>
    </row>
    <row r="93" spans="1:19" x14ac:dyDescent="0.2">
      <c r="A93" s="216"/>
      <c r="B93" s="79"/>
      <c r="C93" s="79"/>
      <c r="D93" s="209"/>
      <c r="E93" s="78"/>
      <c r="F93" s="77"/>
      <c r="G93" s="156"/>
      <c r="H93" s="214">
        <f t="shared" si="12"/>
        <v>0</v>
      </c>
      <c r="I93" s="214">
        <f t="shared" si="20"/>
        <v>0</v>
      </c>
      <c r="J93" s="214">
        <f t="shared" si="13"/>
        <v>0</v>
      </c>
      <c r="L93" s="162"/>
      <c r="M93" s="157"/>
      <c r="N93" s="215">
        <f t="shared" si="17"/>
        <v>0</v>
      </c>
      <c r="O93" s="215">
        <f t="shared" si="21"/>
        <v>0</v>
      </c>
      <c r="P93" s="215">
        <f t="shared" si="18"/>
        <v>0</v>
      </c>
      <c r="Q93" s="213"/>
      <c r="R93" s="162"/>
      <c r="S93" s="227">
        <f t="shared" si="19"/>
        <v>0</v>
      </c>
    </row>
    <row r="94" spans="1:19" x14ac:dyDescent="0.2">
      <c r="A94" s="216"/>
      <c r="B94" s="79"/>
      <c r="C94" s="79"/>
      <c r="D94" s="209"/>
      <c r="E94" s="78"/>
      <c r="F94" s="77"/>
      <c r="G94" s="156"/>
      <c r="H94" s="214">
        <f t="shared" si="12"/>
        <v>0</v>
      </c>
      <c r="I94" s="214">
        <f t="shared" si="20"/>
        <v>0</v>
      </c>
      <c r="J94" s="214">
        <f t="shared" si="13"/>
        <v>0</v>
      </c>
      <c r="L94" s="162"/>
      <c r="M94" s="157"/>
      <c r="N94" s="215">
        <f t="shared" si="17"/>
        <v>0</v>
      </c>
      <c r="O94" s="215">
        <f t="shared" si="21"/>
        <v>0</v>
      </c>
      <c r="P94" s="215">
        <f t="shared" si="18"/>
        <v>0</v>
      </c>
      <c r="Q94" s="213"/>
      <c r="R94" s="162"/>
      <c r="S94" s="227">
        <f t="shared" si="19"/>
        <v>0</v>
      </c>
    </row>
    <row r="95" spans="1:19" x14ac:dyDescent="0.2">
      <c r="A95" s="216"/>
      <c r="B95" s="79"/>
      <c r="C95" s="79"/>
      <c r="D95" s="209"/>
      <c r="E95" s="78"/>
      <c r="F95" s="77"/>
      <c r="G95" s="156"/>
      <c r="H95" s="214">
        <f t="shared" si="12"/>
        <v>0</v>
      </c>
      <c r="I95" s="214">
        <f t="shared" si="20"/>
        <v>0</v>
      </c>
      <c r="J95" s="214">
        <f t="shared" si="13"/>
        <v>0</v>
      </c>
      <c r="L95" s="162"/>
      <c r="M95" s="157"/>
      <c r="N95" s="215">
        <f t="shared" si="17"/>
        <v>0</v>
      </c>
      <c r="O95" s="215">
        <f t="shared" si="21"/>
        <v>0</v>
      </c>
      <c r="P95" s="215">
        <f t="shared" si="18"/>
        <v>0</v>
      </c>
      <c r="Q95" s="213"/>
      <c r="R95" s="162"/>
      <c r="S95" s="227">
        <f t="shared" si="19"/>
        <v>0</v>
      </c>
    </row>
    <row r="96" spans="1:19" x14ac:dyDescent="0.2">
      <c r="A96" s="216"/>
      <c r="B96" s="217"/>
      <c r="C96" s="217"/>
      <c r="D96" s="233"/>
      <c r="E96" s="219"/>
      <c r="F96" s="218"/>
      <c r="G96" s="220"/>
      <c r="H96" s="214">
        <f t="shared" si="12"/>
        <v>0</v>
      </c>
      <c r="I96" s="214">
        <f>H96*$I$1</f>
        <v>0</v>
      </c>
      <c r="J96" s="214">
        <f t="shared" si="13"/>
        <v>0</v>
      </c>
      <c r="L96" s="162"/>
      <c r="M96" s="157"/>
      <c r="N96" s="215">
        <f>M96*E96</f>
        <v>0</v>
      </c>
      <c r="O96" s="215">
        <f>N96*$I$1</f>
        <v>0</v>
      </c>
      <c r="P96" s="215">
        <f>SUM(N96:O96)</f>
        <v>0</v>
      </c>
      <c r="Q96" s="213"/>
      <c r="R96" s="162"/>
      <c r="S96" s="227">
        <f>J96-P96</f>
        <v>0</v>
      </c>
    </row>
    <row r="97" spans="1:19" x14ac:dyDescent="0.2">
      <c r="A97" s="216"/>
      <c r="B97" s="79"/>
      <c r="C97" s="79"/>
      <c r="D97" s="209"/>
      <c r="E97" s="78"/>
      <c r="F97" s="77"/>
      <c r="G97" s="156"/>
      <c r="H97" s="214">
        <f t="shared" ref="H97:H124" si="22">E97*G97</f>
        <v>0</v>
      </c>
      <c r="I97" s="214">
        <f t="shared" si="20"/>
        <v>0</v>
      </c>
      <c r="J97" s="214">
        <f t="shared" ref="J97:J124" si="23">SUM(H97:I97)</f>
        <v>0</v>
      </c>
      <c r="L97" s="162"/>
      <c r="M97" s="157"/>
      <c r="N97" s="215">
        <f t="shared" ref="N97:N124" si="24">M97*E97</f>
        <v>0</v>
      </c>
      <c r="O97" s="215">
        <f t="shared" si="21"/>
        <v>0</v>
      </c>
      <c r="P97" s="215">
        <f t="shared" ref="P97:P124" si="25">SUM(N97:O97)</f>
        <v>0</v>
      </c>
      <c r="Q97" s="213"/>
      <c r="R97" s="162"/>
      <c r="S97" s="227">
        <f t="shared" ref="S97:S124" si="26">J97-P97</f>
        <v>0</v>
      </c>
    </row>
    <row r="98" spans="1:19" x14ac:dyDescent="0.2">
      <c r="A98" s="216"/>
      <c r="B98" s="79"/>
      <c r="C98" s="79"/>
      <c r="D98" s="209"/>
      <c r="E98" s="78"/>
      <c r="F98" s="77"/>
      <c r="G98" s="156"/>
      <c r="H98" s="214">
        <f t="shared" si="22"/>
        <v>0</v>
      </c>
      <c r="I98" s="214">
        <f t="shared" si="20"/>
        <v>0</v>
      </c>
      <c r="J98" s="214">
        <f t="shared" si="23"/>
        <v>0</v>
      </c>
      <c r="L98" s="162"/>
      <c r="M98" s="157"/>
      <c r="N98" s="215">
        <f t="shared" si="24"/>
        <v>0</v>
      </c>
      <c r="O98" s="215">
        <f t="shared" si="21"/>
        <v>0</v>
      </c>
      <c r="P98" s="215">
        <f t="shared" si="25"/>
        <v>0</v>
      </c>
      <c r="Q98" s="213"/>
      <c r="R98" s="162"/>
      <c r="S98" s="227">
        <f t="shared" si="26"/>
        <v>0</v>
      </c>
    </row>
    <row r="99" spans="1:19" x14ac:dyDescent="0.2">
      <c r="A99" s="216"/>
      <c r="B99" s="79"/>
      <c r="C99" s="79"/>
      <c r="D99" s="209"/>
      <c r="E99" s="78"/>
      <c r="F99" s="77"/>
      <c r="G99" s="156"/>
      <c r="H99" s="214">
        <f t="shared" si="22"/>
        <v>0</v>
      </c>
      <c r="I99" s="214">
        <f t="shared" si="20"/>
        <v>0</v>
      </c>
      <c r="J99" s="214">
        <f t="shared" si="23"/>
        <v>0</v>
      </c>
      <c r="L99" s="162"/>
      <c r="M99" s="157"/>
      <c r="N99" s="215">
        <f t="shared" si="24"/>
        <v>0</v>
      </c>
      <c r="O99" s="215">
        <f t="shared" si="21"/>
        <v>0</v>
      </c>
      <c r="P99" s="215">
        <f t="shared" si="25"/>
        <v>0</v>
      </c>
      <c r="Q99" s="213"/>
      <c r="R99" s="162"/>
      <c r="S99" s="227">
        <f t="shared" si="26"/>
        <v>0</v>
      </c>
    </row>
    <row r="100" spans="1:19" x14ac:dyDescent="0.2">
      <c r="A100" s="216"/>
      <c r="B100" s="79"/>
      <c r="C100" s="79"/>
      <c r="D100" s="209"/>
      <c r="E100" s="78"/>
      <c r="F100" s="77"/>
      <c r="G100" s="156"/>
      <c r="H100" s="214">
        <f t="shared" si="22"/>
        <v>0</v>
      </c>
      <c r="I100" s="214">
        <f t="shared" si="20"/>
        <v>0</v>
      </c>
      <c r="J100" s="214">
        <f t="shared" si="23"/>
        <v>0</v>
      </c>
      <c r="L100" s="162"/>
      <c r="M100" s="157"/>
      <c r="N100" s="215">
        <f t="shared" si="24"/>
        <v>0</v>
      </c>
      <c r="O100" s="215">
        <f t="shared" si="21"/>
        <v>0</v>
      </c>
      <c r="P100" s="215">
        <f t="shared" si="25"/>
        <v>0</v>
      </c>
      <c r="Q100" s="213"/>
      <c r="R100" s="162"/>
      <c r="S100" s="227">
        <f t="shared" si="26"/>
        <v>0</v>
      </c>
    </row>
    <row r="101" spans="1:19" x14ac:dyDescent="0.2">
      <c r="A101" s="216"/>
      <c r="B101" s="79"/>
      <c r="C101" s="79"/>
      <c r="D101" s="209"/>
      <c r="E101" s="78"/>
      <c r="F101" s="77"/>
      <c r="G101" s="156"/>
      <c r="H101" s="214">
        <f t="shared" si="22"/>
        <v>0</v>
      </c>
      <c r="I101" s="214">
        <f t="shared" si="20"/>
        <v>0</v>
      </c>
      <c r="J101" s="214">
        <f t="shared" si="23"/>
        <v>0</v>
      </c>
      <c r="L101" s="162"/>
      <c r="M101" s="157"/>
      <c r="N101" s="215">
        <f t="shared" si="24"/>
        <v>0</v>
      </c>
      <c r="O101" s="215">
        <f t="shared" si="21"/>
        <v>0</v>
      </c>
      <c r="P101" s="215">
        <f t="shared" si="25"/>
        <v>0</v>
      </c>
      <c r="Q101" s="213"/>
      <c r="R101" s="162"/>
      <c r="S101" s="227">
        <f t="shared" si="26"/>
        <v>0</v>
      </c>
    </row>
    <row r="102" spans="1:19" x14ac:dyDescent="0.2">
      <c r="A102" s="216"/>
      <c r="B102" s="79"/>
      <c r="C102" s="79"/>
      <c r="D102" s="209"/>
      <c r="E102" s="78"/>
      <c r="F102" s="77"/>
      <c r="G102" s="156"/>
      <c r="H102" s="214">
        <f t="shared" si="22"/>
        <v>0</v>
      </c>
      <c r="I102" s="214">
        <f t="shared" si="20"/>
        <v>0</v>
      </c>
      <c r="J102" s="214">
        <f t="shared" si="23"/>
        <v>0</v>
      </c>
      <c r="L102" s="162"/>
      <c r="M102" s="157"/>
      <c r="N102" s="215">
        <f t="shared" si="24"/>
        <v>0</v>
      </c>
      <c r="O102" s="215">
        <f t="shared" si="21"/>
        <v>0</v>
      </c>
      <c r="P102" s="215">
        <f t="shared" si="25"/>
        <v>0</v>
      </c>
      <c r="Q102" s="213"/>
      <c r="R102" s="162"/>
      <c r="S102" s="227">
        <f t="shared" si="26"/>
        <v>0</v>
      </c>
    </row>
    <row r="103" spans="1:19" x14ac:dyDescent="0.2">
      <c r="A103" s="216"/>
      <c r="B103" s="79"/>
      <c r="C103" s="79"/>
      <c r="D103" s="209"/>
      <c r="E103" s="78"/>
      <c r="F103" s="77"/>
      <c r="G103" s="156"/>
      <c r="H103" s="214">
        <f t="shared" si="22"/>
        <v>0</v>
      </c>
      <c r="I103" s="214">
        <f t="shared" si="20"/>
        <v>0</v>
      </c>
      <c r="J103" s="214">
        <f t="shared" si="23"/>
        <v>0</v>
      </c>
      <c r="L103" s="162"/>
      <c r="M103" s="157"/>
      <c r="N103" s="215">
        <f t="shared" si="24"/>
        <v>0</v>
      </c>
      <c r="O103" s="215">
        <f t="shared" si="21"/>
        <v>0</v>
      </c>
      <c r="P103" s="215">
        <f t="shared" si="25"/>
        <v>0</v>
      </c>
      <c r="Q103" s="213"/>
      <c r="R103" s="162"/>
      <c r="S103" s="227">
        <f t="shared" si="26"/>
        <v>0</v>
      </c>
    </row>
    <row r="104" spans="1:19" x14ac:dyDescent="0.2">
      <c r="A104" s="216"/>
      <c r="B104" s="79"/>
      <c r="C104" s="79"/>
      <c r="D104" s="209"/>
      <c r="E104" s="78"/>
      <c r="F104" s="77"/>
      <c r="G104" s="156"/>
      <c r="H104" s="214">
        <f t="shared" si="22"/>
        <v>0</v>
      </c>
      <c r="I104" s="214">
        <f t="shared" si="20"/>
        <v>0</v>
      </c>
      <c r="J104" s="214">
        <f t="shared" si="23"/>
        <v>0</v>
      </c>
      <c r="L104" s="162"/>
      <c r="M104" s="157"/>
      <c r="N104" s="215">
        <f t="shared" si="24"/>
        <v>0</v>
      </c>
      <c r="O104" s="215">
        <f t="shared" si="21"/>
        <v>0</v>
      </c>
      <c r="P104" s="215">
        <f t="shared" si="25"/>
        <v>0</v>
      </c>
      <c r="Q104" s="213"/>
      <c r="R104" s="162"/>
      <c r="S104" s="227">
        <f t="shared" si="26"/>
        <v>0</v>
      </c>
    </row>
    <row r="105" spans="1:19" x14ac:dyDescent="0.2">
      <c r="A105" s="216"/>
      <c r="B105" s="79"/>
      <c r="C105" s="79"/>
      <c r="D105" s="209"/>
      <c r="E105" s="78"/>
      <c r="F105" s="77"/>
      <c r="G105" s="156"/>
      <c r="H105" s="214">
        <f t="shared" si="22"/>
        <v>0</v>
      </c>
      <c r="I105" s="214">
        <f t="shared" si="20"/>
        <v>0</v>
      </c>
      <c r="J105" s="214">
        <f t="shared" si="23"/>
        <v>0</v>
      </c>
      <c r="L105" s="162"/>
      <c r="M105" s="157"/>
      <c r="N105" s="215">
        <f t="shared" si="24"/>
        <v>0</v>
      </c>
      <c r="O105" s="215">
        <f t="shared" si="21"/>
        <v>0</v>
      </c>
      <c r="P105" s="215">
        <f t="shared" si="25"/>
        <v>0</v>
      </c>
      <c r="Q105" s="213"/>
      <c r="R105" s="162"/>
      <c r="S105" s="227">
        <f t="shared" si="26"/>
        <v>0</v>
      </c>
    </row>
    <row r="106" spans="1:19" x14ac:dyDescent="0.2">
      <c r="A106" s="216"/>
      <c r="B106" s="79"/>
      <c r="C106" s="79"/>
      <c r="D106" s="209"/>
      <c r="E106" s="78"/>
      <c r="F106" s="77"/>
      <c r="G106" s="156"/>
      <c r="H106" s="214">
        <f t="shared" si="22"/>
        <v>0</v>
      </c>
      <c r="I106" s="214">
        <f t="shared" si="20"/>
        <v>0</v>
      </c>
      <c r="J106" s="214">
        <f t="shared" si="23"/>
        <v>0</v>
      </c>
      <c r="L106" s="162"/>
      <c r="M106" s="157"/>
      <c r="N106" s="215">
        <f t="shared" si="24"/>
        <v>0</v>
      </c>
      <c r="O106" s="215">
        <f t="shared" si="21"/>
        <v>0</v>
      </c>
      <c r="P106" s="215">
        <f t="shared" si="25"/>
        <v>0</v>
      </c>
      <c r="Q106" s="213"/>
      <c r="R106" s="162"/>
      <c r="S106" s="227">
        <f t="shared" si="26"/>
        <v>0</v>
      </c>
    </row>
    <row r="107" spans="1:19" x14ac:dyDescent="0.2">
      <c r="A107" s="216"/>
      <c r="B107" s="79"/>
      <c r="C107" s="79"/>
      <c r="D107" s="209"/>
      <c r="E107" s="78"/>
      <c r="F107" s="77"/>
      <c r="G107" s="156"/>
      <c r="H107" s="214">
        <f t="shared" si="22"/>
        <v>0</v>
      </c>
      <c r="I107" s="214">
        <f t="shared" si="20"/>
        <v>0</v>
      </c>
      <c r="J107" s="214">
        <f t="shared" si="23"/>
        <v>0</v>
      </c>
      <c r="L107" s="162"/>
      <c r="M107" s="157"/>
      <c r="N107" s="215">
        <f t="shared" si="24"/>
        <v>0</v>
      </c>
      <c r="O107" s="215">
        <f t="shared" si="21"/>
        <v>0</v>
      </c>
      <c r="P107" s="215">
        <f t="shared" si="25"/>
        <v>0</v>
      </c>
      <c r="Q107" s="213"/>
      <c r="R107" s="162"/>
      <c r="S107" s="227">
        <f t="shared" si="26"/>
        <v>0</v>
      </c>
    </row>
    <row r="108" spans="1:19" x14ac:dyDescent="0.2">
      <c r="A108" s="216"/>
      <c r="B108" s="79"/>
      <c r="C108" s="79"/>
      <c r="D108" s="209"/>
      <c r="E108" s="78"/>
      <c r="F108" s="77"/>
      <c r="G108" s="156"/>
      <c r="H108" s="214">
        <f t="shared" si="22"/>
        <v>0</v>
      </c>
      <c r="I108" s="214">
        <f t="shared" si="20"/>
        <v>0</v>
      </c>
      <c r="J108" s="214">
        <f t="shared" si="23"/>
        <v>0</v>
      </c>
      <c r="L108" s="162"/>
      <c r="M108" s="157"/>
      <c r="N108" s="215">
        <f t="shared" si="24"/>
        <v>0</v>
      </c>
      <c r="O108" s="215">
        <f t="shared" si="21"/>
        <v>0</v>
      </c>
      <c r="P108" s="215">
        <f t="shared" si="25"/>
        <v>0</v>
      </c>
      <c r="Q108" s="213"/>
      <c r="R108" s="162"/>
      <c r="S108" s="227">
        <f t="shared" si="26"/>
        <v>0</v>
      </c>
    </row>
    <row r="109" spans="1:19" x14ac:dyDescent="0.2">
      <c r="A109" s="216"/>
      <c r="B109" s="79"/>
      <c r="C109" s="79"/>
      <c r="D109" s="209"/>
      <c r="E109" s="78"/>
      <c r="F109" s="77"/>
      <c r="G109" s="156"/>
      <c r="H109" s="214">
        <f t="shared" si="22"/>
        <v>0</v>
      </c>
      <c r="I109" s="214">
        <f t="shared" si="20"/>
        <v>0</v>
      </c>
      <c r="J109" s="214">
        <f t="shared" si="23"/>
        <v>0</v>
      </c>
      <c r="L109" s="162"/>
      <c r="M109" s="157"/>
      <c r="N109" s="215">
        <f t="shared" si="24"/>
        <v>0</v>
      </c>
      <c r="O109" s="215">
        <f t="shared" si="21"/>
        <v>0</v>
      </c>
      <c r="P109" s="215">
        <f t="shared" si="25"/>
        <v>0</v>
      </c>
      <c r="Q109" s="213"/>
      <c r="R109" s="162"/>
      <c r="S109" s="227">
        <f t="shared" si="26"/>
        <v>0</v>
      </c>
    </row>
    <row r="110" spans="1:19" x14ac:dyDescent="0.2">
      <c r="A110" s="216"/>
      <c r="B110" s="79"/>
      <c r="C110" s="79"/>
      <c r="D110" s="209"/>
      <c r="E110" s="78"/>
      <c r="F110" s="77"/>
      <c r="G110" s="156"/>
      <c r="H110" s="214">
        <f t="shared" si="22"/>
        <v>0</v>
      </c>
      <c r="I110" s="214">
        <f t="shared" si="20"/>
        <v>0</v>
      </c>
      <c r="J110" s="214">
        <f t="shared" si="23"/>
        <v>0</v>
      </c>
      <c r="L110" s="162"/>
      <c r="M110" s="157"/>
      <c r="N110" s="215">
        <f t="shared" si="24"/>
        <v>0</v>
      </c>
      <c r="O110" s="215">
        <f t="shared" si="21"/>
        <v>0</v>
      </c>
      <c r="P110" s="215">
        <f t="shared" si="25"/>
        <v>0</v>
      </c>
      <c r="Q110" s="213"/>
      <c r="R110" s="162"/>
      <c r="S110" s="227">
        <f t="shared" si="26"/>
        <v>0</v>
      </c>
    </row>
    <row r="111" spans="1:19" x14ac:dyDescent="0.2">
      <c r="A111" s="216"/>
      <c r="B111" s="79"/>
      <c r="C111" s="79"/>
      <c r="D111" s="209"/>
      <c r="E111" s="78"/>
      <c r="F111" s="77"/>
      <c r="G111" s="156"/>
      <c r="H111" s="214">
        <f t="shared" si="22"/>
        <v>0</v>
      </c>
      <c r="I111" s="214">
        <f t="shared" si="20"/>
        <v>0</v>
      </c>
      <c r="J111" s="214">
        <f t="shared" si="23"/>
        <v>0</v>
      </c>
      <c r="L111" s="162"/>
      <c r="M111" s="157"/>
      <c r="N111" s="215">
        <f t="shared" si="24"/>
        <v>0</v>
      </c>
      <c r="O111" s="215">
        <f t="shared" si="21"/>
        <v>0</v>
      </c>
      <c r="P111" s="215">
        <f t="shared" si="25"/>
        <v>0</v>
      </c>
      <c r="Q111" s="213"/>
      <c r="R111" s="162"/>
      <c r="S111" s="227">
        <f t="shared" si="26"/>
        <v>0</v>
      </c>
    </row>
    <row r="112" spans="1:19" x14ac:dyDescent="0.2">
      <c r="A112" s="216"/>
      <c r="B112" s="79"/>
      <c r="C112" s="79"/>
      <c r="D112" s="209"/>
      <c r="E112" s="78"/>
      <c r="F112" s="77"/>
      <c r="G112" s="156"/>
      <c r="H112" s="214">
        <f t="shared" si="22"/>
        <v>0</v>
      </c>
      <c r="I112" s="214">
        <f t="shared" si="20"/>
        <v>0</v>
      </c>
      <c r="J112" s="214">
        <f t="shared" si="23"/>
        <v>0</v>
      </c>
      <c r="L112" s="162"/>
      <c r="M112" s="157"/>
      <c r="N112" s="215">
        <f t="shared" si="24"/>
        <v>0</v>
      </c>
      <c r="O112" s="215">
        <f t="shared" si="21"/>
        <v>0</v>
      </c>
      <c r="P112" s="215">
        <f t="shared" si="25"/>
        <v>0</v>
      </c>
      <c r="Q112" s="213"/>
      <c r="R112" s="162"/>
      <c r="S112" s="227">
        <f t="shared" si="26"/>
        <v>0</v>
      </c>
    </row>
    <row r="113" spans="1:19" x14ac:dyDescent="0.2">
      <c r="A113" s="216"/>
      <c r="B113" s="79"/>
      <c r="C113" s="79"/>
      <c r="D113" s="209"/>
      <c r="E113" s="78"/>
      <c r="F113" s="77"/>
      <c r="G113" s="156"/>
      <c r="H113" s="214">
        <f t="shared" si="22"/>
        <v>0</v>
      </c>
      <c r="I113" s="214">
        <f t="shared" si="20"/>
        <v>0</v>
      </c>
      <c r="J113" s="214">
        <f t="shared" si="23"/>
        <v>0</v>
      </c>
      <c r="L113" s="162"/>
      <c r="M113" s="157"/>
      <c r="N113" s="215">
        <f t="shared" si="24"/>
        <v>0</v>
      </c>
      <c r="O113" s="215">
        <f t="shared" si="21"/>
        <v>0</v>
      </c>
      <c r="P113" s="215">
        <f t="shared" si="25"/>
        <v>0</v>
      </c>
      <c r="Q113" s="213"/>
      <c r="R113" s="162"/>
      <c r="S113" s="227">
        <f t="shared" si="26"/>
        <v>0</v>
      </c>
    </row>
    <row r="114" spans="1:19" x14ac:dyDescent="0.2">
      <c r="A114" s="216"/>
      <c r="B114" s="79"/>
      <c r="C114" s="79"/>
      <c r="D114" s="209"/>
      <c r="E114" s="78"/>
      <c r="F114" s="77"/>
      <c r="G114" s="156"/>
      <c r="H114" s="214">
        <f t="shared" si="22"/>
        <v>0</v>
      </c>
      <c r="I114" s="214">
        <f t="shared" si="20"/>
        <v>0</v>
      </c>
      <c r="J114" s="214">
        <f t="shared" si="23"/>
        <v>0</v>
      </c>
      <c r="L114" s="162"/>
      <c r="M114" s="157"/>
      <c r="N114" s="215">
        <f t="shared" si="24"/>
        <v>0</v>
      </c>
      <c r="O114" s="215">
        <f t="shared" si="21"/>
        <v>0</v>
      </c>
      <c r="P114" s="215">
        <f t="shared" si="25"/>
        <v>0</v>
      </c>
      <c r="Q114" s="213"/>
      <c r="R114" s="162"/>
      <c r="S114" s="227">
        <f t="shared" si="26"/>
        <v>0</v>
      </c>
    </row>
    <row r="115" spans="1:19" x14ac:dyDescent="0.2">
      <c r="A115" s="216"/>
      <c r="B115" s="79"/>
      <c r="C115" s="79"/>
      <c r="D115" s="209"/>
      <c r="E115" s="78"/>
      <c r="F115" s="77"/>
      <c r="G115" s="156"/>
      <c r="H115" s="214">
        <f t="shared" si="22"/>
        <v>0</v>
      </c>
      <c r="I115" s="214">
        <f t="shared" si="20"/>
        <v>0</v>
      </c>
      <c r="J115" s="214">
        <f t="shared" si="23"/>
        <v>0</v>
      </c>
      <c r="L115" s="162"/>
      <c r="M115" s="157"/>
      <c r="N115" s="215">
        <f t="shared" si="24"/>
        <v>0</v>
      </c>
      <c r="O115" s="215">
        <f t="shared" si="21"/>
        <v>0</v>
      </c>
      <c r="P115" s="215">
        <f t="shared" si="25"/>
        <v>0</v>
      </c>
      <c r="Q115" s="213"/>
      <c r="R115" s="162"/>
      <c r="S115" s="227">
        <f t="shared" si="26"/>
        <v>0</v>
      </c>
    </row>
    <row r="116" spans="1:19" x14ac:dyDescent="0.2">
      <c r="A116" s="216"/>
      <c r="B116" s="79"/>
      <c r="C116" s="79"/>
      <c r="D116" s="209"/>
      <c r="E116" s="78"/>
      <c r="F116" s="77"/>
      <c r="G116" s="156"/>
      <c r="H116" s="214">
        <f t="shared" si="22"/>
        <v>0</v>
      </c>
      <c r="I116" s="214">
        <f t="shared" si="20"/>
        <v>0</v>
      </c>
      <c r="J116" s="214">
        <f t="shared" si="23"/>
        <v>0</v>
      </c>
      <c r="L116" s="162"/>
      <c r="M116" s="157"/>
      <c r="N116" s="215">
        <f t="shared" si="24"/>
        <v>0</v>
      </c>
      <c r="O116" s="215">
        <f t="shared" si="21"/>
        <v>0</v>
      </c>
      <c r="P116" s="215">
        <f t="shared" si="25"/>
        <v>0</v>
      </c>
      <c r="Q116" s="213"/>
      <c r="R116" s="162"/>
      <c r="S116" s="227">
        <f t="shared" si="26"/>
        <v>0</v>
      </c>
    </row>
    <row r="117" spans="1:19" x14ac:dyDescent="0.2">
      <c r="A117" s="216"/>
      <c r="B117" s="79"/>
      <c r="C117" s="79"/>
      <c r="D117" s="209"/>
      <c r="E117" s="78"/>
      <c r="F117" s="77"/>
      <c r="G117" s="156"/>
      <c r="H117" s="214">
        <f t="shared" si="22"/>
        <v>0</v>
      </c>
      <c r="I117" s="214">
        <f t="shared" si="20"/>
        <v>0</v>
      </c>
      <c r="J117" s="214">
        <f t="shared" si="23"/>
        <v>0</v>
      </c>
      <c r="L117" s="162"/>
      <c r="M117" s="157"/>
      <c r="N117" s="215">
        <f t="shared" si="24"/>
        <v>0</v>
      </c>
      <c r="O117" s="215">
        <f t="shared" si="21"/>
        <v>0</v>
      </c>
      <c r="P117" s="215">
        <f t="shared" si="25"/>
        <v>0</v>
      </c>
      <c r="Q117" s="213"/>
      <c r="R117" s="162"/>
      <c r="S117" s="227">
        <f t="shared" si="26"/>
        <v>0</v>
      </c>
    </row>
    <row r="118" spans="1:19" x14ac:dyDescent="0.2">
      <c r="A118" s="216"/>
      <c r="B118" s="79"/>
      <c r="C118" s="79"/>
      <c r="D118" s="209"/>
      <c r="E118" s="78"/>
      <c r="F118" s="77"/>
      <c r="G118" s="156"/>
      <c r="H118" s="214">
        <f t="shared" si="22"/>
        <v>0</v>
      </c>
      <c r="I118" s="214">
        <f t="shared" si="20"/>
        <v>0</v>
      </c>
      <c r="J118" s="214">
        <f t="shared" si="23"/>
        <v>0</v>
      </c>
      <c r="L118" s="162"/>
      <c r="M118" s="157"/>
      <c r="N118" s="215">
        <f t="shared" si="24"/>
        <v>0</v>
      </c>
      <c r="O118" s="215">
        <f t="shared" si="21"/>
        <v>0</v>
      </c>
      <c r="P118" s="215">
        <f t="shared" si="25"/>
        <v>0</v>
      </c>
      <c r="Q118" s="213"/>
      <c r="R118" s="162"/>
      <c r="S118" s="227">
        <f t="shared" si="26"/>
        <v>0</v>
      </c>
    </row>
    <row r="119" spans="1:19" x14ac:dyDescent="0.2">
      <c r="A119" s="216"/>
      <c r="B119" s="79"/>
      <c r="C119" s="79"/>
      <c r="D119" s="209"/>
      <c r="E119" s="78"/>
      <c r="F119" s="77"/>
      <c r="G119" s="156"/>
      <c r="H119" s="214">
        <f t="shared" si="22"/>
        <v>0</v>
      </c>
      <c r="I119" s="214">
        <f t="shared" si="20"/>
        <v>0</v>
      </c>
      <c r="J119" s="214">
        <f t="shared" si="23"/>
        <v>0</v>
      </c>
      <c r="L119" s="162"/>
      <c r="M119" s="157"/>
      <c r="N119" s="215">
        <f t="shared" si="24"/>
        <v>0</v>
      </c>
      <c r="O119" s="215">
        <f t="shared" si="21"/>
        <v>0</v>
      </c>
      <c r="P119" s="215">
        <f t="shared" si="25"/>
        <v>0</v>
      </c>
      <c r="Q119" s="213"/>
      <c r="R119" s="162"/>
      <c r="S119" s="227">
        <f t="shared" si="26"/>
        <v>0</v>
      </c>
    </row>
    <row r="120" spans="1:19" x14ac:dyDescent="0.2">
      <c r="A120" s="216"/>
      <c r="B120" s="79"/>
      <c r="C120" s="79"/>
      <c r="D120" s="209"/>
      <c r="E120" s="78"/>
      <c r="F120" s="77"/>
      <c r="G120" s="156"/>
      <c r="H120" s="214">
        <f t="shared" si="22"/>
        <v>0</v>
      </c>
      <c r="I120" s="214">
        <f t="shared" si="20"/>
        <v>0</v>
      </c>
      <c r="J120" s="214">
        <f t="shared" si="23"/>
        <v>0</v>
      </c>
      <c r="L120" s="162"/>
      <c r="M120" s="157"/>
      <c r="N120" s="215">
        <f t="shared" si="24"/>
        <v>0</v>
      </c>
      <c r="O120" s="215">
        <f t="shared" si="21"/>
        <v>0</v>
      </c>
      <c r="P120" s="215">
        <f t="shared" si="25"/>
        <v>0</v>
      </c>
      <c r="Q120" s="213"/>
      <c r="R120" s="162"/>
      <c r="S120" s="227">
        <f t="shared" si="26"/>
        <v>0</v>
      </c>
    </row>
    <row r="121" spans="1:19" x14ac:dyDescent="0.2">
      <c r="A121" s="216"/>
      <c r="B121" s="79"/>
      <c r="C121" s="79"/>
      <c r="D121" s="209"/>
      <c r="E121" s="78"/>
      <c r="F121" s="77"/>
      <c r="G121" s="156"/>
      <c r="H121" s="214">
        <f t="shared" si="22"/>
        <v>0</v>
      </c>
      <c r="I121" s="214">
        <f t="shared" si="20"/>
        <v>0</v>
      </c>
      <c r="J121" s="214">
        <f t="shared" si="23"/>
        <v>0</v>
      </c>
      <c r="L121" s="162"/>
      <c r="M121" s="157"/>
      <c r="N121" s="215">
        <f t="shared" si="24"/>
        <v>0</v>
      </c>
      <c r="O121" s="215">
        <f t="shared" si="21"/>
        <v>0</v>
      </c>
      <c r="P121" s="215">
        <f t="shared" si="25"/>
        <v>0</v>
      </c>
      <c r="Q121" s="213"/>
      <c r="R121" s="162"/>
      <c r="S121" s="227">
        <f t="shared" si="26"/>
        <v>0</v>
      </c>
    </row>
    <row r="122" spans="1:19" x14ac:dyDescent="0.2">
      <c r="A122" s="216"/>
      <c r="B122" s="79"/>
      <c r="C122" s="79"/>
      <c r="D122" s="209"/>
      <c r="E122" s="78"/>
      <c r="F122" s="77"/>
      <c r="G122" s="156"/>
      <c r="H122" s="214">
        <f t="shared" si="22"/>
        <v>0</v>
      </c>
      <c r="I122" s="214">
        <f t="shared" si="20"/>
        <v>0</v>
      </c>
      <c r="J122" s="214">
        <f t="shared" si="23"/>
        <v>0</v>
      </c>
      <c r="L122" s="162"/>
      <c r="M122" s="157"/>
      <c r="N122" s="215">
        <f t="shared" si="24"/>
        <v>0</v>
      </c>
      <c r="O122" s="215">
        <f t="shared" si="21"/>
        <v>0</v>
      </c>
      <c r="P122" s="215">
        <f t="shared" si="25"/>
        <v>0</v>
      </c>
      <c r="Q122" s="213"/>
      <c r="R122" s="162"/>
      <c r="S122" s="227">
        <f t="shared" si="26"/>
        <v>0</v>
      </c>
    </row>
    <row r="123" spans="1:19" x14ac:dyDescent="0.2">
      <c r="A123" s="216"/>
      <c r="B123" s="79"/>
      <c r="C123" s="79"/>
      <c r="D123" s="209"/>
      <c r="E123" s="78"/>
      <c r="F123" s="77"/>
      <c r="G123" s="156"/>
      <c r="H123" s="214">
        <f t="shared" si="22"/>
        <v>0</v>
      </c>
      <c r="I123" s="214">
        <f t="shared" si="20"/>
        <v>0</v>
      </c>
      <c r="J123" s="214">
        <f t="shared" si="23"/>
        <v>0</v>
      </c>
      <c r="L123" s="162"/>
      <c r="M123" s="157"/>
      <c r="N123" s="215">
        <f t="shared" si="24"/>
        <v>0</v>
      </c>
      <c r="O123" s="215">
        <f t="shared" si="21"/>
        <v>0</v>
      </c>
      <c r="P123" s="215">
        <f t="shared" si="25"/>
        <v>0</v>
      </c>
      <c r="Q123" s="213"/>
      <c r="R123" s="162"/>
      <c r="S123" s="227">
        <f t="shared" si="26"/>
        <v>0</v>
      </c>
    </row>
    <row r="124" spans="1:19" x14ac:dyDescent="0.2">
      <c r="A124" s="216"/>
      <c r="B124" s="79"/>
      <c r="C124" s="79"/>
      <c r="D124" s="209"/>
      <c r="E124" s="78"/>
      <c r="F124" s="77"/>
      <c r="G124" s="156"/>
      <c r="H124" s="214">
        <f t="shared" si="22"/>
        <v>0</v>
      </c>
      <c r="I124" s="214">
        <f t="shared" si="20"/>
        <v>0</v>
      </c>
      <c r="J124" s="214">
        <f t="shared" si="23"/>
        <v>0</v>
      </c>
      <c r="L124" s="162"/>
      <c r="M124" s="157"/>
      <c r="N124" s="215">
        <f t="shared" si="24"/>
        <v>0</v>
      </c>
      <c r="O124" s="215">
        <f t="shared" si="21"/>
        <v>0</v>
      </c>
      <c r="P124" s="215">
        <f t="shared" si="25"/>
        <v>0</v>
      </c>
      <c r="Q124" s="213"/>
      <c r="R124" s="162"/>
      <c r="S124" s="227">
        <f t="shared" si="26"/>
        <v>0</v>
      </c>
    </row>
    <row r="125" spans="1:19" s="326" customFormat="1" x14ac:dyDescent="0.2">
      <c r="A125" s="64"/>
      <c r="B125" s="347" t="s">
        <v>2</v>
      </c>
      <c r="C125" s="348"/>
      <c r="D125" s="349"/>
      <c r="E125" s="363"/>
      <c r="F125" s="349"/>
      <c r="G125" s="363"/>
      <c r="H125" s="363"/>
      <c r="I125" s="363"/>
      <c r="J125" s="363"/>
      <c r="K125" s="363"/>
      <c r="L125" s="364"/>
      <c r="R125" s="330"/>
    </row>
    <row r="126" spans="1:19" x14ac:dyDescent="0.2">
      <c r="L126" s="162"/>
      <c r="R126" s="162"/>
    </row>
    <row r="127" spans="1:19" x14ac:dyDescent="0.2">
      <c r="L127" s="162"/>
      <c r="R127" s="162"/>
    </row>
    <row r="128" spans="1:19" x14ac:dyDescent="0.2">
      <c r="L128" s="162"/>
      <c r="R128" s="162"/>
    </row>
    <row r="129" spans="8:18" ht="15" customHeight="1" x14ac:dyDescent="0.2">
      <c r="H129" s="370"/>
      <c r="L129" s="162"/>
      <c r="R129" s="162"/>
    </row>
  </sheetData>
  <mergeCells count="2">
    <mergeCell ref="M7:Q7"/>
    <mergeCell ref="H7:J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ABS!$A$5:$A$49</xm:f>
          </x14:formula1>
          <xm:sqref>A9:A124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128"/>
  <sheetViews>
    <sheetView zoomScale="85" zoomScaleNormal="85" workbookViewId="0">
      <pane ySplit="8" topLeftCell="A9" activePane="bottomLeft" state="frozen"/>
      <selection activeCell="F1" sqref="F1"/>
      <selection pane="bottomLeft" activeCell="D1" sqref="D1:D1048576"/>
    </sheetView>
  </sheetViews>
  <sheetFormatPr defaultRowHeight="12.75" x14ac:dyDescent="0.2"/>
  <cols>
    <col min="1" max="1" width="51.21875" style="64" customWidth="1"/>
    <col min="2" max="2" width="19.88671875" style="64" customWidth="1"/>
    <col min="3" max="3" width="30" style="64" customWidth="1"/>
    <col min="4" max="4" width="12.6640625" style="64" customWidth="1"/>
    <col min="5" max="5" width="10.21875" style="337" customWidth="1"/>
    <col min="6" max="6" width="7.6640625" style="338" customWidth="1"/>
    <col min="7" max="7" width="8.6640625" style="337" customWidth="1"/>
    <col min="8" max="8" width="8.33203125" style="64" customWidth="1"/>
    <col min="9" max="9" width="10.44140625" style="64" customWidth="1"/>
    <col min="10" max="10" width="10" style="64" customWidth="1"/>
    <col min="11" max="11" width="12.88671875" style="64" customWidth="1"/>
    <col min="12" max="12" width="3.77734375" style="64" customWidth="1"/>
    <col min="13" max="13" width="1.33203125" style="64" customWidth="1"/>
    <col min="14" max="16" width="10.21875" style="64" customWidth="1"/>
    <col min="17" max="17" width="11.109375" style="64" customWidth="1"/>
    <col min="18" max="18" width="22" style="64" customWidth="1"/>
    <col min="19" max="19" width="1.44140625" style="64" customWidth="1"/>
    <col min="20" max="20" width="14.6640625" style="64" customWidth="1"/>
    <col min="21" max="16384" width="8.88671875" style="64"/>
  </cols>
  <sheetData>
    <row r="1" spans="1:20" s="326" customFormat="1" ht="23.25" customHeight="1" thickBot="1" x14ac:dyDescent="0.25">
      <c r="A1" s="325" t="s">
        <v>205</v>
      </c>
      <c r="B1" s="326" t="s">
        <v>2</v>
      </c>
      <c r="C1" s="326" t="s">
        <v>2</v>
      </c>
      <c r="E1" s="327"/>
      <c r="F1" s="327"/>
      <c r="G1" s="327"/>
      <c r="I1" s="328" t="s">
        <v>71</v>
      </c>
      <c r="J1" s="238">
        <f>'People Staff'!I1</f>
        <v>0</v>
      </c>
      <c r="K1" s="329"/>
      <c r="M1" s="330"/>
      <c r="S1" s="330"/>
    </row>
    <row r="2" spans="1:20" s="326" customFormat="1" ht="19.5" customHeight="1" x14ac:dyDescent="0.2">
      <c r="A2" s="331"/>
      <c r="B2" s="326" t="s">
        <v>2</v>
      </c>
      <c r="E2" s="327"/>
      <c r="F2" s="327"/>
      <c r="G2" s="327"/>
      <c r="I2" s="332"/>
      <c r="J2" s="198"/>
      <c r="K2" s="329"/>
      <c r="M2" s="330"/>
      <c r="S2" s="330"/>
    </row>
    <row r="3" spans="1:20" s="326" customFormat="1" ht="19.5" customHeight="1" x14ac:dyDescent="0.2">
      <c r="B3" s="329"/>
      <c r="E3" s="327"/>
      <c r="F3" s="334"/>
      <c r="G3" s="327"/>
      <c r="I3" s="372"/>
      <c r="J3" s="372"/>
      <c r="K3" s="329"/>
      <c r="M3" s="330"/>
      <c r="S3" s="330"/>
    </row>
    <row r="4" spans="1:20" s="326" customFormat="1" x14ac:dyDescent="0.2">
      <c r="B4" s="329"/>
      <c r="E4" s="327"/>
      <c r="F4" s="334"/>
      <c r="G4" s="327"/>
      <c r="H4" s="327"/>
      <c r="I4" s="372"/>
      <c r="J4" s="372"/>
      <c r="K4" s="329"/>
      <c r="M4" s="330"/>
      <c r="S4" s="330"/>
    </row>
    <row r="5" spans="1:20" ht="13.5" thickBot="1" x14ac:dyDescent="0.25">
      <c r="A5" s="373" t="s">
        <v>70</v>
      </c>
      <c r="B5" s="329"/>
      <c r="H5" s="67"/>
      <c r="I5" s="374"/>
      <c r="J5" s="374"/>
      <c r="M5" s="162"/>
      <c r="S5" s="162"/>
    </row>
    <row r="6" spans="1:20" s="326" customFormat="1" ht="13.5" thickBot="1" x14ac:dyDescent="0.25">
      <c r="E6" s="339"/>
      <c r="G6" s="339"/>
      <c r="H6" s="340"/>
      <c r="I6" s="375">
        <f>SUM(I9:I4997)</f>
        <v>0</v>
      </c>
      <c r="J6" s="375">
        <f>SUM(J9:J4997)</f>
        <v>0</v>
      </c>
      <c r="K6" s="375">
        <f>SUM(K9:K4997)</f>
        <v>0</v>
      </c>
      <c r="M6" s="344"/>
      <c r="N6" s="375">
        <f>SUM(N9:N4997)</f>
        <v>0</v>
      </c>
      <c r="O6" s="375">
        <f>SUM(O9:O4997)</f>
        <v>0</v>
      </c>
      <c r="P6" s="375">
        <f>SUM(P9:P4997)</f>
        <v>0</v>
      </c>
      <c r="Q6" s="375">
        <f>SUM(Q9:Q4997)</f>
        <v>0</v>
      </c>
      <c r="S6" s="330"/>
      <c r="T6" s="375">
        <f>SUM(T9:T4997)</f>
        <v>0</v>
      </c>
    </row>
    <row r="7" spans="1:20" s="326" customFormat="1" x14ac:dyDescent="0.2">
      <c r="A7" s="347"/>
      <c r="B7" s="347" t="s">
        <v>2</v>
      </c>
      <c r="C7" s="347"/>
      <c r="D7" s="347"/>
      <c r="E7" s="349"/>
      <c r="F7" s="365"/>
      <c r="G7" s="349"/>
      <c r="H7" s="351"/>
      <c r="I7" s="492" t="s">
        <v>51</v>
      </c>
      <c r="J7" s="493"/>
      <c r="K7" s="493"/>
      <c r="M7" s="330"/>
      <c r="N7" s="491" t="s">
        <v>50</v>
      </c>
      <c r="O7" s="491"/>
      <c r="P7" s="491"/>
      <c r="Q7" s="491"/>
      <c r="R7" s="491"/>
      <c r="S7" s="330"/>
      <c r="T7" s="366" t="s">
        <v>49</v>
      </c>
    </row>
    <row r="8" spans="1:20" s="358" customFormat="1" x14ac:dyDescent="0.2">
      <c r="A8" s="367" t="s">
        <v>69</v>
      </c>
      <c r="B8" s="354" t="s">
        <v>10</v>
      </c>
      <c r="C8" s="354" t="s">
        <v>73</v>
      </c>
      <c r="D8" s="354" t="s">
        <v>329</v>
      </c>
      <c r="E8" s="355" t="s">
        <v>67</v>
      </c>
      <c r="F8" s="356" t="s">
        <v>66</v>
      </c>
      <c r="G8" s="355" t="s">
        <v>65</v>
      </c>
      <c r="H8" s="355" t="s">
        <v>64</v>
      </c>
      <c r="I8" s="368" t="s">
        <v>63</v>
      </c>
      <c r="J8" s="368" t="s">
        <v>62</v>
      </c>
      <c r="K8" s="368" t="s">
        <v>61</v>
      </c>
      <c r="M8" s="359"/>
      <c r="N8" s="369" t="s">
        <v>64</v>
      </c>
      <c r="O8" s="369" t="s">
        <v>160</v>
      </c>
      <c r="P8" s="369" t="s">
        <v>62</v>
      </c>
      <c r="Q8" s="369" t="s">
        <v>38</v>
      </c>
      <c r="R8" s="369" t="s">
        <v>201</v>
      </c>
      <c r="S8" s="359"/>
      <c r="T8" s="366" t="s">
        <v>61</v>
      </c>
    </row>
    <row r="9" spans="1:20" x14ac:dyDescent="0.2">
      <c r="A9" s="216"/>
      <c r="B9" s="217"/>
      <c r="C9" s="217"/>
      <c r="D9" s="217"/>
      <c r="E9" s="233"/>
      <c r="F9" s="219"/>
      <c r="G9" s="218"/>
      <c r="H9" s="220"/>
      <c r="I9" s="214">
        <f t="shared" ref="I9:I36" si="0">F9*H9</f>
        <v>0</v>
      </c>
      <c r="J9" s="214">
        <f>$J$1*I9</f>
        <v>0</v>
      </c>
      <c r="K9" s="214">
        <f t="shared" ref="K9:K36" si="1">SUM(I9:J9)</f>
        <v>0</v>
      </c>
      <c r="M9" s="162"/>
      <c r="N9" s="157"/>
      <c r="O9" s="215">
        <f>N9*F9</f>
        <v>0</v>
      </c>
      <c r="P9" s="215">
        <f>O9*$J$1</f>
        <v>0</v>
      </c>
      <c r="Q9" s="215">
        <f>SUM(O9:P9)</f>
        <v>0</v>
      </c>
      <c r="R9" s="157"/>
      <c r="S9" s="162"/>
      <c r="T9" s="227">
        <f>K9-Q9</f>
        <v>0</v>
      </c>
    </row>
    <row r="10" spans="1:20" x14ac:dyDescent="0.2">
      <c r="A10" s="216"/>
      <c r="B10" s="79"/>
      <c r="C10" s="79"/>
      <c r="D10" s="79"/>
      <c r="E10" s="209"/>
      <c r="F10" s="78"/>
      <c r="G10" s="77"/>
      <c r="H10" s="156"/>
      <c r="I10" s="214">
        <f t="shared" si="0"/>
        <v>0</v>
      </c>
      <c r="J10" s="214">
        <f t="shared" ref="J10:J73" si="2">$J$1*I10</f>
        <v>0</v>
      </c>
      <c r="K10" s="214">
        <f t="shared" si="1"/>
        <v>0</v>
      </c>
      <c r="M10" s="162"/>
      <c r="N10" s="157"/>
      <c r="O10" s="215">
        <f t="shared" ref="O10:O37" si="3">N10*F10</f>
        <v>0</v>
      </c>
      <c r="P10" s="215">
        <f t="shared" ref="P10:P73" si="4">O10*$J$1</f>
        <v>0</v>
      </c>
      <c r="Q10" s="215">
        <f t="shared" ref="Q10:Q37" si="5">SUM(O10:P10)</f>
        <v>0</v>
      </c>
      <c r="R10" s="157"/>
      <c r="S10" s="162"/>
      <c r="T10" s="227">
        <f t="shared" ref="T10:T37" si="6">K10-Q10</f>
        <v>0</v>
      </c>
    </row>
    <row r="11" spans="1:20" x14ac:dyDescent="0.2">
      <c r="A11" s="216"/>
      <c r="B11" s="79"/>
      <c r="C11" s="79"/>
      <c r="D11" s="79"/>
      <c r="E11" s="209"/>
      <c r="F11" s="78"/>
      <c r="G11" s="77"/>
      <c r="H11" s="156"/>
      <c r="I11" s="214">
        <f t="shared" si="0"/>
        <v>0</v>
      </c>
      <c r="J11" s="214">
        <f t="shared" si="2"/>
        <v>0</v>
      </c>
      <c r="K11" s="214">
        <f t="shared" si="1"/>
        <v>0</v>
      </c>
      <c r="M11" s="162"/>
      <c r="N11" s="157"/>
      <c r="O11" s="215">
        <f t="shared" si="3"/>
        <v>0</v>
      </c>
      <c r="P11" s="215">
        <f t="shared" si="4"/>
        <v>0</v>
      </c>
      <c r="Q11" s="215">
        <f t="shared" si="5"/>
        <v>0</v>
      </c>
      <c r="R11" s="157"/>
      <c r="S11" s="162"/>
      <c r="T11" s="227">
        <f t="shared" si="6"/>
        <v>0</v>
      </c>
    </row>
    <row r="12" spans="1:20" x14ac:dyDescent="0.2">
      <c r="A12" s="216"/>
      <c r="B12" s="79"/>
      <c r="C12" s="79"/>
      <c r="D12" s="79"/>
      <c r="E12" s="209"/>
      <c r="F12" s="78"/>
      <c r="G12" s="77"/>
      <c r="H12" s="156"/>
      <c r="I12" s="214">
        <f t="shared" si="0"/>
        <v>0</v>
      </c>
      <c r="J12" s="214">
        <f t="shared" si="2"/>
        <v>0</v>
      </c>
      <c r="K12" s="214">
        <f t="shared" si="1"/>
        <v>0</v>
      </c>
      <c r="M12" s="162"/>
      <c r="N12" s="157"/>
      <c r="O12" s="215">
        <f t="shared" si="3"/>
        <v>0</v>
      </c>
      <c r="P12" s="215">
        <f t="shared" si="4"/>
        <v>0</v>
      </c>
      <c r="Q12" s="215">
        <f t="shared" si="5"/>
        <v>0</v>
      </c>
      <c r="R12" s="157"/>
      <c r="S12" s="162"/>
      <c r="T12" s="227">
        <f t="shared" si="6"/>
        <v>0</v>
      </c>
    </row>
    <row r="13" spans="1:20" x14ac:dyDescent="0.2">
      <c r="A13" s="216"/>
      <c r="B13" s="79"/>
      <c r="C13" s="79"/>
      <c r="D13" s="79"/>
      <c r="E13" s="209"/>
      <c r="F13" s="78"/>
      <c r="G13" s="77"/>
      <c r="H13" s="156"/>
      <c r="I13" s="214">
        <f t="shared" si="0"/>
        <v>0</v>
      </c>
      <c r="J13" s="214">
        <f t="shared" si="2"/>
        <v>0</v>
      </c>
      <c r="K13" s="214">
        <f t="shared" si="1"/>
        <v>0</v>
      </c>
      <c r="M13" s="162"/>
      <c r="N13" s="157"/>
      <c r="O13" s="215">
        <f t="shared" si="3"/>
        <v>0</v>
      </c>
      <c r="P13" s="215">
        <f t="shared" si="4"/>
        <v>0</v>
      </c>
      <c r="Q13" s="215">
        <f t="shared" si="5"/>
        <v>0</v>
      </c>
      <c r="R13" s="157"/>
      <c r="S13" s="162"/>
      <c r="T13" s="227">
        <f t="shared" si="6"/>
        <v>0</v>
      </c>
    </row>
    <row r="14" spans="1:20" x14ac:dyDescent="0.2">
      <c r="A14" s="216"/>
      <c r="B14" s="79"/>
      <c r="C14" s="79"/>
      <c r="D14" s="79"/>
      <c r="E14" s="209"/>
      <c r="F14" s="78"/>
      <c r="G14" s="77"/>
      <c r="H14" s="156"/>
      <c r="I14" s="214">
        <f t="shared" si="0"/>
        <v>0</v>
      </c>
      <c r="J14" s="214">
        <f t="shared" si="2"/>
        <v>0</v>
      </c>
      <c r="K14" s="214">
        <f t="shared" si="1"/>
        <v>0</v>
      </c>
      <c r="M14" s="162"/>
      <c r="N14" s="157"/>
      <c r="O14" s="215">
        <f t="shared" si="3"/>
        <v>0</v>
      </c>
      <c r="P14" s="215">
        <f t="shared" si="4"/>
        <v>0</v>
      </c>
      <c r="Q14" s="215">
        <f t="shared" si="5"/>
        <v>0</v>
      </c>
      <c r="R14" s="157"/>
      <c r="S14" s="162"/>
      <c r="T14" s="227">
        <f t="shared" si="6"/>
        <v>0</v>
      </c>
    </row>
    <row r="15" spans="1:20" x14ac:dyDescent="0.2">
      <c r="A15" s="216"/>
      <c r="B15" s="79"/>
      <c r="C15" s="79"/>
      <c r="D15" s="79"/>
      <c r="E15" s="209"/>
      <c r="F15" s="78"/>
      <c r="G15" s="77"/>
      <c r="H15" s="156"/>
      <c r="I15" s="214">
        <f t="shared" si="0"/>
        <v>0</v>
      </c>
      <c r="J15" s="214">
        <f t="shared" si="2"/>
        <v>0</v>
      </c>
      <c r="K15" s="214">
        <f t="shared" si="1"/>
        <v>0</v>
      </c>
      <c r="M15" s="162"/>
      <c r="N15" s="157"/>
      <c r="O15" s="215">
        <f t="shared" si="3"/>
        <v>0</v>
      </c>
      <c r="P15" s="215">
        <f t="shared" si="4"/>
        <v>0</v>
      </c>
      <c r="Q15" s="215">
        <f t="shared" si="5"/>
        <v>0</v>
      </c>
      <c r="R15" s="157"/>
      <c r="S15" s="162"/>
      <c r="T15" s="227">
        <f t="shared" si="6"/>
        <v>0</v>
      </c>
    </row>
    <row r="16" spans="1:20" x14ac:dyDescent="0.2">
      <c r="A16" s="216"/>
      <c r="B16" s="79"/>
      <c r="C16" s="79"/>
      <c r="D16" s="79"/>
      <c r="E16" s="209"/>
      <c r="F16" s="78"/>
      <c r="G16" s="77"/>
      <c r="H16" s="156"/>
      <c r="I16" s="214">
        <f t="shared" si="0"/>
        <v>0</v>
      </c>
      <c r="J16" s="214">
        <f t="shared" si="2"/>
        <v>0</v>
      </c>
      <c r="K16" s="214">
        <f t="shared" si="1"/>
        <v>0</v>
      </c>
      <c r="M16" s="162"/>
      <c r="N16" s="157"/>
      <c r="O16" s="215">
        <f t="shared" si="3"/>
        <v>0</v>
      </c>
      <c r="P16" s="215">
        <f t="shared" si="4"/>
        <v>0</v>
      </c>
      <c r="Q16" s="215">
        <f t="shared" si="5"/>
        <v>0</v>
      </c>
      <c r="R16" s="157"/>
      <c r="S16" s="162"/>
      <c r="T16" s="227">
        <f t="shared" si="6"/>
        <v>0</v>
      </c>
    </row>
    <row r="17" spans="1:20" x14ac:dyDescent="0.2">
      <c r="A17" s="216"/>
      <c r="B17" s="79"/>
      <c r="C17" s="79"/>
      <c r="D17" s="79"/>
      <c r="E17" s="209"/>
      <c r="F17" s="78"/>
      <c r="G17" s="77"/>
      <c r="H17" s="156"/>
      <c r="I17" s="214">
        <f t="shared" si="0"/>
        <v>0</v>
      </c>
      <c r="J17" s="214">
        <f t="shared" si="2"/>
        <v>0</v>
      </c>
      <c r="K17" s="214">
        <f t="shared" si="1"/>
        <v>0</v>
      </c>
      <c r="M17" s="162"/>
      <c r="N17" s="157"/>
      <c r="O17" s="215">
        <f t="shared" si="3"/>
        <v>0</v>
      </c>
      <c r="P17" s="215">
        <f t="shared" si="4"/>
        <v>0</v>
      </c>
      <c r="Q17" s="215">
        <f t="shared" si="5"/>
        <v>0</v>
      </c>
      <c r="R17" s="157"/>
      <c r="S17" s="162"/>
      <c r="T17" s="227">
        <f t="shared" si="6"/>
        <v>0</v>
      </c>
    </row>
    <row r="18" spans="1:20" x14ac:dyDescent="0.2">
      <c r="A18" s="216"/>
      <c r="B18" s="79"/>
      <c r="C18" s="79"/>
      <c r="D18" s="79"/>
      <c r="E18" s="209"/>
      <c r="F18" s="78"/>
      <c r="G18" s="77"/>
      <c r="H18" s="156"/>
      <c r="I18" s="214">
        <f t="shared" si="0"/>
        <v>0</v>
      </c>
      <c r="J18" s="214">
        <f t="shared" si="2"/>
        <v>0</v>
      </c>
      <c r="K18" s="214">
        <f t="shared" si="1"/>
        <v>0</v>
      </c>
      <c r="M18" s="162"/>
      <c r="N18" s="157"/>
      <c r="O18" s="215">
        <f t="shared" si="3"/>
        <v>0</v>
      </c>
      <c r="P18" s="215">
        <f t="shared" si="4"/>
        <v>0</v>
      </c>
      <c r="Q18" s="215">
        <f t="shared" si="5"/>
        <v>0</v>
      </c>
      <c r="R18" s="157"/>
      <c r="S18" s="162"/>
      <c r="T18" s="227">
        <f t="shared" si="6"/>
        <v>0</v>
      </c>
    </row>
    <row r="19" spans="1:20" x14ac:dyDescent="0.2">
      <c r="A19" s="216"/>
      <c r="B19" s="79"/>
      <c r="C19" s="79"/>
      <c r="D19" s="79"/>
      <c r="E19" s="209"/>
      <c r="F19" s="78"/>
      <c r="G19" s="77"/>
      <c r="H19" s="156"/>
      <c r="I19" s="214">
        <f t="shared" si="0"/>
        <v>0</v>
      </c>
      <c r="J19" s="214">
        <f t="shared" si="2"/>
        <v>0</v>
      </c>
      <c r="K19" s="214">
        <f t="shared" si="1"/>
        <v>0</v>
      </c>
      <c r="M19" s="162"/>
      <c r="N19" s="157"/>
      <c r="O19" s="215">
        <f t="shared" si="3"/>
        <v>0</v>
      </c>
      <c r="P19" s="215">
        <f t="shared" si="4"/>
        <v>0</v>
      </c>
      <c r="Q19" s="215">
        <f t="shared" si="5"/>
        <v>0</v>
      </c>
      <c r="R19" s="157"/>
      <c r="S19" s="162"/>
      <c r="T19" s="227">
        <f t="shared" si="6"/>
        <v>0</v>
      </c>
    </row>
    <row r="20" spans="1:20" x14ac:dyDescent="0.2">
      <c r="A20" s="216"/>
      <c r="B20" s="79"/>
      <c r="C20" s="79"/>
      <c r="D20" s="79"/>
      <c r="E20" s="209"/>
      <c r="F20" s="78"/>
      <c r="G20" s="77"/>
      <c r="H20" s="156"/>
      <c r="I20" s="214">
        <f t="shared" ref="I20:I22" si="7">F20*H20</f>
        <v>0</v>
      </c>
      <c r="J20" s="214">
        <f t="shared" si="2"/>
        <v>0</v>
      </c>
      <c r="K20" s="214">
        <f t="shared" ref="K20:K22" si="8">SUM(I20:J20)</f>
        <v>0</v>
      </c>
      <c r="M20" s="162"/>
      <c r="N20" s="157"/>
      <c r="O20" s="215">
        <f t="shared" ref="O20:O22" si="9">N20*F20</f>
        <v>0</v>
      </c>
      <c r="P20" s="215">
        <f t="shared" si="4"/>
        <v>0</v>
      </c>
      <c r="Q20" s="215">
        <f t="shared" ref="Q20:Q22" si="10">SUM(O20:P20)</f>
        <v>0</v>
      </c>
      <c r="R20" s="157"/>
      <c r="S20" s="162"/>
      <c r="T20" s="227">
        <f t="shared" ref="T20:T22" si="11">K20-Q20</f>
        <v>0</v>
      </c>
    </row>
    <row r="21" spans="1:20" x14ac:dyDescent="0.2">
      <c r="A21" s="216"/>
      <c r="B21" s="79"/>
      <c r="C21" s="79"/>
      <c r="D21" s="79"/>
      <c r="E21" s="209"/>
      <c r="F21" s="78"/>
      <c r="G21" s="77"/>
      <c r="H21" s="156"/>
      <c r="I21" s="214">
        <f t="shared" si="7"/>
        <v>0</v>
      </c>
      <c r="J21" s="214">
        <f t="shared" si="2"/>
        <v>0</v>
      </c>
      <c r="K21" s="214">
        <f t="shared" si="8"/>
        <v>0</v>
      </c>
      <c r="M21" s="162"/>
      <c r="N21" s="157"/>
      <c r="O21" s="215">
        <f t="shared" si="9"/>
        <v>0</v>
      </c>
      <c r="P21" s="215">
        <f t="shared" si="4"/>
        <v>0</v>
      </c>
      <c r="Q21" s="215">
        <f t="shared" si="10"/>
        <v>0</v>
      </c>
      <c r="R21" s="157"/>
      <c r="S21" s="162"/>
      <c r="T21" s="227">
        <f t="shared" si="11"/>
        <v>0</v>
      </c>
    </row>
    <row r="22" spans="1:20" x14ac:dyDescent="0.2">
      <c r="A22" s="216"/>
      <c r="B22" s="79"/>
      <c r="C22" s="79"/>
      <c r="D22" s="79"/>
      <c r="E22" s="209"/>
      <c r="F22" s="78"/>
      <c r="G22" s="77"/>
      <c r="H22" s="156"/>
      <c r="I22" s="214">
        <f t="shared" si="7"/>
        <v>0</v>
      </c>
      <c r="J22" s="214">
        <f t="shared" si="2"/>
        <v>0</v>
      </c>
      <c r="K22" s="214">
        <f t="shared" si="8"/>
        <v>0</v>
      </c>
      <c r="M22" s="162"/>
      <c r="N22" s="157"/>
      <c r="O22" s="215">
        <f t="shared" si="9"/>
        <v>0</v>
      </c>
      <c r="P22" s="215">
        <f t="shared" si="4"/>
        <v>0</v>
      </c>
      <c r="Q22" s="215">
        <f t="shared" si="10"/>
        <v>0</v>
      </c>
      <c r="R22" s="157"/>
      <c r="S22" s="162"/>
      <c r="T22" s="227">
        <f t="shared" si="11"/>
        <v>0</v>
      </c>
    </row>
    <row r="23" spans="1:20" x14ac:dyDescent="0.2">
      <c r="A23" s="216"/>
      <c r="B23" s="79"/>
      <c r="C23" s="79"/>
      <c r="D23" s="79"/>
      <c r="E23" s="209"/>
      <c r="F23" s="78"/>
      <c r="G23" s="77"/>
      <c r="H23" s="156"/>
      <c r="I23" s="214">
        <f t="shared" si="0"/>
        <v>0</v>
      </c>
      <c r="J23" s="214">
        <f t="shared" si="2"/>
        <v>0</v>
      </c>
      <c r="K23" s="214">
        <f t="shared" si="1"/>
        <v>0</v>
      </c>
      <c r="M23" s="162"/>
      <c r="N23" s="157"/>
      <c r="O23" s="215">
        <f t="shared" si="3"/>
        <v>0</v>
      </c>
      <c r="P23" s="215">
        <f t="shared" si="4"/>
        <v>0</v>
      </c>
      <c r="Q23" s="215">
        <f t="shared" si="5"/>
        <v>0</v>
      </c>
      <c r="R23" s="157"/>
      <c r="S23" s="162"/>
      <c r="T23" s="227">
        <f t="shared" si="6"/>
        <v>0</v>
      </c>
    </row>
    <row r="24" spans="1:20" x14ac:dyDescent="0.2">
      <c r="A24" s="216"/>
      <c r="B24" s="79"/>
      <c r="C24" s="79"/>
      <c r="D24" s="79"/>
      <c r="E24" s="209"/>
      <c r="F24" s="78"/>
      <c r="G24" s="77"/>
      <c r="H24" s="156"/>
      <c r="I24" s="214">
        <f t="shared" si="0"/>
        <v>0</v>
      </c>
      <c r="J24" s="214">
        <f t="shared" si="2"/>
        <v>0</v>
      </c>
      <c r="K24" s="214">
        <f t="shared" si="1"/>
        <v>0</v>
      </c>
      <c r="M24" s="162"/>
      <c r="N24" s="157"/>
      <c r="O24" s="215">
        <f t="shared" si="3"/>
        <v>0</v>
      </c>
      <c r="P24" s="215">
        <f t="shared" si="4"/>
        <v>0</v>
      </c>
      <c r="Q24" s="215">
        <f t="shared" si="5"/>
        <v>0</v>
      </c>
      <c r="R24" s="157"/>
      <c r="S24" s="162"/>
      <c r="T24" s="227">
        <f t="shared" si="6"/>
        <v>0</v>
      </c>
    </row>
    <row r="25" spans="1:20" x14ac:dyDescent="0.2">
      <c r="A25" s="216"/>
      <c r="B25" s="79"/>
      <c r="C25" s="79"/>
      <c r="D25" s="79"/>
      <c r="E25" s="209"/>
      <c r="F25" s="78"/>
      <c r="G25" s="77"/>
      <c r="H25" s="156"/>
      <c r="I25" s="214">
        <f t="shared" si="0"/>
        <v>0</v>
      </c>
      <c r="J25" s="214">
        <f t="shared" si="2"/>
        <v>0</v>
      </c>
      <c r="K25" s="214">
        <f t="shared" si="1"/>
        <v>0</v>
      </c>
      <c r="M25" s="162"/>
      <c r="N25" s="157"/>
      <c r="O25" s="215">
        <f t="shared" si="3"/>
        <v>0</v>
      </c>
      <c r="P25" s="215">
        <f t="shared" si="4"/>
        <v>0</v>
      </c>
      <c r="Q25" s="215">
        <f t="shared" si="5"/>
        <v>0</v>
      </c>
      <c r="R25" s="157"/>
      <c r="S25" s="162"/>
      <c r="T25" s="227">
        <f t="shared" si="6"/>
        <v>0</v>
      </c>
    </row>
    <row r="26" spans="1:20" x14ac:dyDescent="0.2">
      <c r="A26" s="216"/>
      <c r="B26" s="79"/>
      <c r="C26" s="79"/>
      <c r="D26" s="79"/>
      <c r="E26" s="209"/>
      <c r="F26" s="78"/>
      <c r="G26" s="77"/>
      <c r="H26" s="156"/>
      <c r="I26" s="214">
        <f t="shared" si="0"/>
        <v>0</v>
      </c>
      <c r="J26" s="214">
        <f t="shared" si="2"/>
        <v>0</v>
      </c>
      <c r="K26" s="214">
        <f t="shared" si="1"/>
        <v>0</v>
      </c>
      <c r="M26" s="162"/>
      <c r="N26" s="157"/>
      <c r="O26" s="215">
        <f t="shared" si="3"/>
        <v>0</v>
      </c>
      <c r="P26" s="215">
        <f t="shared" si="4"/>
        <v>0</v>
      </c>
      <c r="Q26" s="215">
        <f t="shared" si="5"/>
        <v>0</v>
      </c>
      <c r="R26" s="157"/>
      <c r="S26" s="162"/>
      <c r="T26" s="227">
        <f t="shared" si="6"/>
        <v>0</v>
      </c>
    </row>
    <row r="27" spans="1:20" x14ac:dyDescent="0.2">
      <c r="A27" s="216"/>
      <c r="B27" s="79"/>
      <c r="C27" s="79"/>
      <c r="D27" s="79"/>
      <c r="E27" s="209"/>
      <c r="F27" s="78"/>
      <c r="G27" s="77"/>
      <c r="H27" s="156"/>
      <c r="I27" s="214">
        <f t="shared" si="0"/>
        <v>0</v>
      </c>
      <c r="J27" s="214">
        <f t="shared" si="2"/>
        <v>0</v>
      </c>
      <c r="K27" s="214">
        <f t="shared" si="1"/>
        <v>0</v>
      </c>
      <c r="M27" s="162"/>
      <c r="N27" s="157"/>
      <c r="O27" s="215">
        <f t="shared" si="3"/>
        <v>0</v>
      </c>
      <c r="P27" s="215">
        <f t="shared" si="4"/>
        <v>0</v>
      </c>
      <c r="Q27" s="215">
        <f t="shared" si="5"/>
        <v>0</v>
      </c>
      <c r="R27" s="157"/>
      <c r="S27" s="162"/>
      <c r="T27" s="227">
        <f t="shared" si="6"/>
        <v>0</v>
      </c>
    </row>
    <row r="28" spans="1:20" x14ac:dyDescent="0.2">
      <c r="A28" s="216"/>
      <c r="B28" s="79"/>
      <c r="C28" s="79"/>
      <c r="D28" s="79"/>
      <c r="E28" s="209"/>
      <c r="F28" s="78"/>
      <c r="G28" s="77"/>
      <c r="H28" s="156"/>
      <c r="I28" s="214">
        <f t="shared" si="0"/>
        <v>0</v>
      </c>
      <c r="J28" s="214">
        <f t="shared" si="2"/>
        <v>0</v>
      </c>
      <c r="K28" s="214">
        <f t="shared" si="1"/>
        <v>0</v>
      </c>
      <c r="M28" s="162"/>
      <c r="N28" s="157"/>
      <c r="O28" s="215">
        <f t="shared" si="3"/>
        <v>0</v>
      </c>
      <c r="P28" s="215">
        <f t="shared" si="4"/>
        <v>0</v>
      </c>
      <c r="Q28" s="215">
        <f t="shared" si="5"/>
        <v>0</v>
      </c>
      <c r="R28" s="157"/>
      <c r="S28" s="162"/>
      <c r="T28" s="227">
        <f t="shared" si="6"/>
        <v>0</v>
      </c>
    </row>
    <row r="29" spans="1:20" x14ac:dyDescent="0.2">
      <c r="A29" s="216"/>
      <c r="B29" s="79"/>
      <c r="C29" s="79"/>
      <c r="D29" s="79"/>
      <c r="E29" s="209"/>
      <c r="F29" s="78"/>
      <c r="G29" s="77"/>
      <c r="H29" s="156"/>
      <c r="I29" s="214">
        <f t="shared" si="0"/>
        <v>0</v>
      </c>
      <c r="J29" s="214">
        <f t="shared" si="2"/>
        <v>0</v>
      </c>
      <c r="K29" s="214">
        <f t="shared" si="1"/>
        <v>0</v>
      </c>
      <c r="M29" s="162"/>
      <c r="N29" s="157"/>
      <c r="O29" s="215">
        <f t="shared" si="3"/>
        <v>0</v>
      </c>
      <c r="P29" s="215">
        <f t="shared" si="4"/>
        <v>0</v>
      </c>
      <c r="Q29" s="215">
        <f t="shared" si="5"/>
        <v>0</v>
      </c>
      <c r="R29" s="157"/>
      <c r="S29" s="162"/>
      <c r="T29" s="227">
        <f t="shared" si="6"/>
        <v>0</v>
      </c>
    </row>
    <row r="30" spans="1:20" x14ac:dyDescent="0.2">
      <c r="A30" s="216"/>
      <c r="B30" s="79"/>
      <c r="C30" s="79"/>
      <c r="D30" s="79"/>
      <c r="E30" s="209"/>
      <c r="F30" s="78"/>
      <c r="G30" s="77"/>
      <c r="H30" s="156"/>
      <c r="I30" s="214">
        <f t="shared" si="0"/>
        <v>0</v>
      </c>
      <c r="J30" s="214">
        <f t="shared" si="2"/>
        <v>0</v>
      </c>
      <c r="K30" s="214">
        <f t="shared" si="1"/>
        <v>0</v>
      </c>
      <c r="M30" s="162"/>
      <c r="N30" s="157"/>
      <c r="O30" s="215">
        <f t="shared" si="3"/>
        <v>0</v>
      </c>
      <c r="P30" s="215">
        <f t="shared" si="4"/>
        <v>0</v>
      </c>
      <c r="Q30" s="215">
        <f t="shared" si="5"/>
        <v>0</v>
      </c>
      <c r="R30" s="157"/>
      <c r="S30" s="162"/>
      <c r="T30" s="227">
        <f t="shared" si="6"/>
        <v>0</v>
      </c>
    </row>
    <row r="31" spans="1:20" x14ac:dyDescent="0.2">
      <c r="A31" s="216"/>
      <c r="B31" s="79"/>
      <c r="C31" s="79"/>
      <c r="D31" s="79"/>
      <c r="E31" s="209"/>
      <c r="F31" s="78"/>
      <c r="G31" s="77"/>
      <c r="H31" s="156"/>
      <c r="I31" s="214">
        <f t="shared" si="0"/>
        <v>0</v>
      </c>
      <c r="J31" s="214">
        <f t="shared" si="2"/>
        <v>0</v>
      </c>
      <c r="K31" s="214">
        <f t="shared" si="1"/>
        <v>0</v>
      </c>
      <c r="M31" s="162"/>
      <c r="N31" s="157"/>
      <c r="O31" s="215">
        <f t="shared" si="3"/>
        <v>0</v>
      </c>
      <c r="P31" s="215">
        <f t="shared" si="4"/>
        <v>0</v>
      </c>
      <c r="Q31" s="215">
        <f t="shared" si="5"/>
        <v>0</v>
      </c>
      <c r="R31" s="157"/>
      <c r="S31" s="162"/>
      <c r="T31" s="227">
        <f t="shared" si="6"/>
        <v>0</v>
      </c>
    </row>
    <row r="32" spans="1:20" x14ac:dyDescent="0.2">
      <c r="A32" s="216"/>
      <c r="B32" s="79"/>
      <c r="C32" s="79"/>
      <c r="D32" s="79"/>
      <c r="E32" s="209"/>
      <c r="F32" s="78"/>
      <c r="G32" s="77"/>
      <c r="H32" s="156"/>
      <c r="I32" s="214">
        <f t="shared" si="0"/>
        <v>0</v>
      </c>
      <c r="J32" s="214">
        <f t="shared" si="2"/>
        <v>0</v>
      </c>
      <c r="K32" s="214">
        <f t="shared" si="1"/>
        <v>0</v>
      </c>
      <c r="M32" s="162"/>
      <c r="N32" s="157"/>
      <c r="O32" s="215">
        <f t="shared" si="3"/>
        <v>0</v>
      </c>
      <c r="P32" s="215">
        <f t="shared" si="4"/>
        <v>0</v>
      </c>
      <c r="Q32" s="215">
        <f t="shared" si="5"/>
        <v>0</v>
      </c>
      <c r="R32" s="157"/>
      <c r="S32" s="162"/>
      <c r="T32" s="227">
        <f t="shared" si="6"/>
        <v>0</v>
      </c>
    </row>
    <row r="33" spans="1:20" x14ac:dyDescent="0.2">
      <c r="A33" s="216"/>
      <c r="B33" s="79"/>
      <c r="C33" s="79"/>
      <c r="D33" s="79"/>
      <c r="E33" s="209"/>
      <c r="F33" s="78"/>
      <c r="G33" s="77"/>
      <c r="H33" s="156"/>
      <c r="I33" s="214">
        <f t="shared" si="0"/>
        <v>0</v>
      </c>
      <c r="J33" s="214">
        <f t="shared" si="2"/>
        <v>0</v>
      </c>
      <c r="K33" s="214">
        <f t="shared" si="1"/>
        <v>0</v>
      </c>
      <c r="M33" s="162"/>
      <c r="N33" s="157"/>
      <c r="O33" s="215">
        <f t="shared" si="3"/>
        <v>0</v>
      </c>
      <c r="P33" s="215">
        <f t="shared" si="4"/>
        <v>0</v>
      </c>
      <c r="Q33" s="215">
        <f t="shared" si="5"/>
        <v>0</v>
      </c>
      <c r="R33" s="157"/>
      <c r="S33" s="162"/>
      <c r="T33" s="227">
        <f t="shared" si="6"/>
        <v>0</v>
      </c>
    </row>
    <row r="34" spans="1:20" x14ac:dyDescent="0.2">
      <c r="A34" s="216"/>
      <c r="B34" s="79"/>
      <c r="C34" s="79"/>
      <c r="D34" s="79"/>
      <c r="E34" s="209"/>
      <c r="F34" s="78"/>
      <c r="G34" s="77"/>
      <c r="H34" s="156"/>
      <c r="I34" s="214">
        <f t="shared" si="0"/>
        <v>0</v>
      </c>
      <c r="J34" s="214">
        <f t="shared" si="2"/>
        <v>0</v>
      </c>
      <c r="K34" s="214">
        <f t="shared" si="1"/>
        <v>0</v>
      </c>
      <c r="M34" s="162"/>
      <c r="N34" s="157"/>
      <c r="O34" s="215">
        <f t="shared" si="3"/>
        <v>0</v>
      </c>
      <c r="P34" s="215">
        <f t="shared" si="4"/>
        <v>0</v>
      </c>
      <c r="Q34" s="215">
        <f t="shared" si="5"/>
        <v>0</v>
      </c>
      <c r="R34" s="157"/>
      <c r="S34" s="162"/>
      <c r="T34" s="227">
        <f t="shared" si="6"/>
        <v>0</v>
      </c>
    </row>
    <row r="35" spans="1:20" x14ac:dyDescent="0.2">
      <c r="A35" s="216"/>
      <c r="B35" s="79"/>
      <c r="C35" s="79"/>
      <c r="D35" s="79"/>
      <c r="E35" s="209"/>
      <c r="F35" s="78"/>
      <c r="G35" s="77"/>
      <c r="H35" s="156"/>
      <c r="I35" s="214">
        <f t="shared" si="0"/>
        <v>0</v>
      </c>
      <c r="J35" s="214">
        <f t="shared" si="2"/>
        <v>0</v>
      </c>
      <c r="K35" s="214">
        <f t="shared" si="1"/>
        <v>0</v>
      </c>
      <c r="M35" s="162"/>
      <c r="N35" s="157"/>
      <c r="O35" s="215">
        <f t="shared" si="3"/>
        <v>0</v>
      </c>
      <c r="P35" s="215">
        <f t="shared" si="4"/>
        <v>0</v>
      </c>
      <c r="Q35" s="215">
        <f t="shared" si="5"/>
        <v>0</v>
      </c>
      <c r="R35" s="157"/>
      <c r="S35" s="162"/>
      <c r="T35" s="227">
        <f t="shared" si="6"/>
        <v>0</v>
      </c>
    </row>
    <row r="36" spans="1:20" x14ac:dyDescent="0.2">
      <c r="A36" s="216"/>
      <c r="B36" s="79"/>
      <c r="C36" s="79"/>
      <c r="D36" s="79"/>
      <c r="E36" s="209"/>
      <c r="F36" s="78"/>
      <c r="G36" s="77"/>
      <c r="H36" s="156"/>
      <c r="I36" s="214">
        <f t="shared" si="0"/>
        <v>0</v>
      </c>
      <c r="J36" s="214">
        <f t="shared" si="2"/>
        <v>0</v>
      </c>
      <c r="K36" s="214">
        <f t="shared" si="1"/>
        <v>0</v>
      </c>
      <c r="M36" s="162"/>
      <c r="N36" s="157"/>
      <c r="O36" s="215">
        <f t="shared" si="3"/>
        <v>0</v>
      </c>
      <c r="P36" s="215">
        <f t="shared" si="4"/>
        <v>0</v>
      </c>
      <c r="Q36" s="215">
        <f t="shared" si="5"/>
        <v>0</v>
      </c>
      <c r="R36" s="157"/>
      <c r="S36" s="162"/>
      <c r="T36" s="227">
        <f t="shared" si="6"/>
        <v>0</v>
      </c>
    </row>
    <row r="37" spans="1:20" s="76" customFormat="1" x14ac:dyDescent="0.2">
      <c r="A37" s="216"/>
      <c r="B37" s="79"/>
      <c r="C37" s="79"/>
      <c r="D37" s="79"/>
      <c r="E37" s="209"/>
      <c r="F37" s="78"/>
      <c r="G37" s="77"/>
      <c r="H37" s="156"/>
      <c r="I37" s="214">
        <f t="shared" ref="I37:I65" si="12">F37*H37</f>
        <v>0</v>
      </c>
      <c r="J37" s="214">
        <f t="shared" si="2"/>
        <v>0</v>
      </c>
      <c r="K37" s="214">
        <f t="shared" ref="K37:K65" si="13">SUM(I37:J37)</f>
        <v>0</v>
      </c>
      <c r="M37" s="162"/>
      <c r="N37" s="157"/>
      <c r="O37" s="215">
        <f t="shared" si="3"/>
        <v>0</v>
      </c>
      <c r="P37" s="215">
        <f t="shared" si="4"/>
        <v>0</v>
      </c>
      <c r="Q37" s="215">
        <f t="shared" si="5"/>
        <v>0</v>
      </c>
      <c r="R37" s="157"/>
      <c r="S37" s="162"/>
      <c r="T37" s="227">
        <f t="shared" si="6"/>
        <v>0</v>
      </c>
    </row>
    <row r="38" spans="1:20" x14ac:dyDescent="0.2">
      <c r="A38" s="216"/>
      <c r="B38" s="217"/>
      <c r="C38" s="217"/>
      <c r="D38" s="217"/>
      <c r="E38" s="233"/>
      <c r="F38" s="219"/>
      <c r="G38" s="218"/>
      <c r="H38" s="220"/>
      <c r="I38" s="214">
        <f t="shared" si="12"/>
        <v>0</v>
      </c>
      <c r="J38" s="214">
        <f t="shared" si="2"/>
        <v>0</v>
      </c>
      <c r="K38" s="214">
        <f t="shared" si="13"/>
        <v>0</v>
      </c>
      <c r="M38" s="162"/>
      <c r="N38" s="157"/>
      <c r="O38" s="215">
        <f>N38*F38</f>
        <v>0</v>
      </c>
      <c r="P38" s="215">
        <f t="shared" si="4"/>
        <v>0</v>
      </c>
      <c r="Q38" s="215">
        <f>SUM(O38:P38)</f>
        <v>0</v>
      </c>
      <c r="R38" s="157"/>
      <c r="S38" s="162"/>
      <c r="T38" s="227">
        <f>K38-Q38</f>
        <v>0</v>
      </c>
    </row>
    <row r="39" spans="1:20" x14ac:dyDescent="0.2">
      <c r="A39" s="216"/>
      <c r="B39" s="79"/>
      <c r="C39" s="79"/>
      <c r="D39" s="79"/>
      <c r="E39" s="209"/>
      <c r="F39" s="78"/>
      <c r="G39" s="77"/>
      <c r="H39" s="156"/>
      <c r="I39" s="214">
        <f t="shared" si="12"/>
        <v>0</v>
      </c>
      <c r="J39" s="214">
        <f t="shared" si="2"/>
        <v>0</v>
      </c>
      <c r="K39" s="214">
        <f t="shared" si="13"/>
        <v>0</v>
      </c>
      <c r="M39" s="162"/>
      <c r="N39" s="157"/>
      <c r="O39" s="215">
        <f t="shared" ref="O39:O66" si="14">N39*F39</f>
        <v>0</v>
      </c>
      <c r="P39" s="215">
        <f t="shared" si="4"/>
        <v>0</v>
      </c>
      <c r="Q39" s="215">
        <f t="shared" ref="Q39:Q66" si="15">SUM(O39:P39)</f>
        <v>0</v>
      </c>
      <c r="R39" s="157"/>
      <c r="S39" s="162"/>
      <c r="T39" s="227">
        <f t="shared" ref="T39:T66" si="16">K39-Q39</f>
        <v>0</v>
      </c>
    </row>
    <row r="40" spans="1:20" x14ac:dyDescent="0.2">
      <c r="A40" s="216"/>
      <c r="B40" s="79"/>
      <c r="C40" s="79"/>
      <c r="D40" s="79"/>
      <c r="E40" s="209"/>
      <c r="F40" s="78"/>
      <c r="G40" s="77"/>
      <c r="H40" s="156"/>
      <c r="I40" s="214">
        <f t="shared" si="12"/>
        <v>0</v>
      </c>
      <c r="J40" s="214">
        <f t="shared" si="2"/>
        <v>0</v>
      </c>
      <c r="K40" s="214">
        <f t="shared" si="13"/>
        <v>0</v>
      </c>
      <c r="M40" s="162"/>
      <c r="N40" s="157"/>
      <c r="O40" s="215">
        <f t="shared" si="14"/>
        <v>0</v>
      </c>
      <c r="P40" s="215">
        <f t="shared" si="4"/>
        <v>0</v>
      </c>
      <c r="Q40" s="215">
        <f t="shared" si="15"/>
        <v>0</v>
      </c>
      <c r="R40" s="157"/>
      <c r="S40" s="162"/>
      <c r="T40" s="227">
        <f t="shared" si="16"/>
        <v>0</v>
      </c>
    </row>
    <row r="41" spans="1:20" x14ac:dyDescent="0.2">
      <c r="A41" s="216"/>
      <c r="B41" s="79"/>
      <c r="C41" s="79"/>
      <c r="D41" s="79"/>
      <c r="E41" s="209"/>
      <c r="F41" s="78"/>
      <c r="G41" s="77"/>
      <c r="H41" s="156"/>
      <c r="I41" s="214">
        <f t="shared" si="12"/>
        <v>0</v>
      </c>
      <c r="J41" s="214">
        <f t="shared" si="2"/>
        <v>0</v>
      </c>
      <c r="K41" s="214">
        <f t="shared" si="13"/>
        <v>0</v>
      </c>
      <c r="M41" s="162"/>
      <c r="N41" s="157"/>
      <c r="O41" s="215">
        <f t="shared" si="14"/>
        <v>0</v>
      </c>
      <c r="P41" s="215">
        <f t="shared" si="4"/>
        <v>0</v>
      </c>
      <c r="Q41" s="215">
        <f t="shared" si="15"/>
        <v>0</v>
      </c>
      <c r="R41" s="157"/>
      <c r="S41" s="162"/>
      <c r="T41" s="227">
        <f t="shared" si="16"/>
        <v>0</v>
      </c>
    </row>
    <row r="42" spans="1:20" x14ac:dyDescent="0.2">
      <c r="A42" s="216"/>
      <c r="B42" s="79"/>
      <c r="C42" s="79"/>
      <c r="D42" s="79"/>
      <c r="E42" s="209"/>
      <c r="F42" s="78"/>
      <c r="G42" s="77"/>
      <c r="H42" s="156"/>
      <c r="I42" s="214">
        <f t="shared" si="12"/>
        <v>0</v>
      </c>
      <c r="J42" s="214">
        <f t="shared" si="2"/>
        <v>0</v>
      </c>
      <c r="K42" s="214">
        <f t="shared" si="13"/>
        <v>0</v>
      </c>
      <c r="M42" s="162"/>
      <c r="N42" s="157"/>
      <c r="O42" s="215">
        <f t="shared" si="14"/>
        <v>0</v>
      </c>
      <c r="P42" s="215">
        <f t="shared" si="4"/>
        <v>0</v>
      </c>
      <c r="Q42" s="215">
        <f t="shared" si="15"/>
        <v>0</v>
      </c>
      <c r="R42" s="157"/>
      <c r="S42" s="162"/>
      <c r="T42" s="227">
        <f t="shared" si="16"/>
        <v>0</v>
      </c>
    </row>
    <row r="43" spans="1:20" x14ac:dyDescent="0.2">
      <c r="A43" s="216"/>
      <c r="B43" s="79"/>
      <c r="C43" s="79"/>
      <c r="D43" s="79"/>
      <c r="E43" s="209"/>
      <c r="F43" s="78"/>
      <c r="G43" s="77"/>
      <c r="H43" s="156"/>
      <c r="I43" s="214">
        <f t="shared" si="12"/>
        <v>0</v>
      </c>
      <c r="J43" s="214">
        <f t="shared" si="2"/>
        <v>0</v>
      </c>
      <c r="K43" s="214">
        <f t="shared" si="13"/>
        <v>0</v>
      </c>
      <c r="M43" s="162"/>
      <c r="N43" s="157"/>
      <c r="O43" s="215">
        <f t="shared" si="14"/>
        <v>0</v>
      </c>
      <c r="P43" s="215">
        <f t="shared" si="4"/>
        <v>0</v>
      </c>
      <c r="Q43" s="215">
        <f t="shared" si="15"/>
        <v>0</v>
      </c>
      <c r="R43" s="157"/>
      <c r="S43" s="162"/>
      <c r="T43" s="227">
        <f t="shared" si="16"/>
        <v>0</v>
      </c>
    </row>
    <row r="44" spans="1:20" x14ac:dyDescent="0.2">
      <c r="A44" s="216"/>
      <c r="B44" s="79"/>
      <c r="C44" s="79"/>
      <c r="D44" s="79"/>
      <c r="E44" s="209"/>
      <c r="F44" s="78"/>
      <c r="G44" s="77"/>
      <c r="H44" s="156"/>
      <c r="I44" s="214">
        <f t="shared" si="12"/>
        <v>0</v>
      </c>
      <c r="J44" s="214">
        <f t="shared" si="2"/>
        <v>0</v>
      </c>
      <c r="K44" s="214">
        <f t="shared" si="13"/>
        <v>0</v>
      </c>
      <c r="M44" s="162"/>
      <c r="N44" s="157"/>
      <c r="O44" s="215">
        <f t="shared" si="14"/>
        <v>0</v>
      </c>
      <c r="P44" s="215">
        <f t="shared" si="4"/>
        <v>0</v>
      </c>
      <c r="Q44" s="215">
        <f t="shared" si="15"/>
        <v>0</v>
      </c>
      <c r="R44" s="157"/>
      <c r="S44" s="162"/>
      <c r="T44" s="227">
        <f t="shared" si="16"/>
        <v>0</v>
      </c>
    </row>
    <row r="45" spans="1:20" x14ac:dyDescent="0.2">
      <c r="A45" s="216"/>
      <c r="B45" s="79"/>
      <c r="C45" s="79"/>
      <c r="D45" s="79"/>
      <c r="E45" s="209"/>
      <c r="F45" s="78"/>
      <c r="G45" s="77"/>
      <c r="H45" s="156"/>
      <c r="I45" s="214">
        <f t="shared" si="12"/>
        <v>0</v>
      </c>
      <c r="J45" s="214">
        <f t="shared" si="2"/>
        <v>0</v>
      </c>
      <c r="K45" s="214">
        <f t="shared" si="13"/>
        <v>0</v>
      </c>
      <c r="M45" s="162"/>
      <c r="N45" s="157"/>
      <c r="O45" s="215">
        <f t="shared" si="14"/>
        <v>0</v>
      </c>
      <c r="P45" s="215">
        <f t="shared" si="4"/>
        <v>0</v>
      </c>
      <c r="Q45" s="215">
        <f t="shared" si="15"/>
        <v>0</v>
      </c>
      <c r="R45" s="157"/>
      <c r="S45" s="162"/>
      <c r="T45" s="227">
        <f t="shared" si="16"/>
        <v>0</v>
      </c>
    </row>
    <row r="46" spans="1:20" x14ac:dyDescent="0.2">
      <c r="A46" s="216"/>
      <c r="B46" s="79"/>
      <c r="C46" s="79"/>
      <c r="D46" s="79"/>
      <c r="E46" s="209"/>
      <c r="F46" s="78"/>
      <c r="G46" s="77"/>
      <c r="H46" s="156"/>
      <c r="I46" s="214">
        <f t="shared" si="12"/>
        <v>0</v>
      </c>
      <c r="J46" s="214">
        <f t="shared" si="2"/>
        <v>0</v>
      </c>
      <c r="K46" s="214">
        <f t="shared" si="13"/>
        <v>0</v>
      </c>
      <c r="M46" s="162"/>
      <c r="N46" s="157"/>
      <c r="O46" s="215">
        <f t="shared" si="14"/>
        <v>0</v>
      </c>
      <c r="P46" s="215">
        <f t="shared" si="4"/>
        <v>0</v>
      </c>
      <c r="Q46" s="215">
        <f t="shared" si="15"/>
        <v>0</v>
      </c>
      <c r="R46" s="157"/>
      <c r="S46" s="162"/>
      <c r="T46" s="227">
        <f t="shared" si="16"/>
        <v>0</v>
      </c>
    </row>
    <row r="47" spans="1:20" x14ac:dyDescent="0.2">
      <c r="A47" s="216"/>
      <c r="B47" s="79"/>
      <c r="C47" s="79"/>
      <c r="D47" s="79"/>
      <c r="E47" s="209"/>
      <c r="F47" s="78"/>
      <c r="G47" s="77"/>
      <c r="H47" s="156"/>
      <c r="I47" s="214">
        <f t="shared" si="12"/>
        <v>0</v>
      </c>
      <c r="J47" s="214">
        <f t="shared" si="2"/>
        <v>0</v>
      </c>
      <c r="K47" s="214">
        <f t="shared" si="13"/>
        <v>0</v>
      </c>
      <c r="M47" s="162"/>
      <c r="N47" s="157"/>
      <c r="O47" s="215">
        <f t="shared" si="14"/>
        <v>0</v>
      </c>
      <c r="P47" s="215">
        <f t="shared" si="4"/>
        <v>0</v>
      </c>
      <c r="Q47" s="215">
        <f t="shared" si="15"/>
        <v>0</v>
      </c>
      <c r="R47" s="157"/>
      <c r="S47" s="162"/>
      <c r="T47" s="227">
        <f t="shared" si="16"/>
        <v>0</v>
      </c>
    </row>
    <row r="48" spans="1:20" x14ac:dyDescent="0.2">
      <c r="A48" s="216"/>
      <c r="B48" s="79"/>
      <c r="C48" s="79"/>
      <c r="D48" s="79"/>
      <c r="E48" s="209"/>
      <c r="F48" s="78"/>
      <c r="G48" s="77"/>
      <c r="H48" s="156"/>
      <c r="I48" s="214">
        <f t="shared" si="12"/>
        <v>0</v>
      </c>
      <c r="J48" s="214">
        <f t="shared" si="2"/>
        <v>0</v>
      </c>
      <c r="K48" s="214">
        <f t="shared" si="13"/>
        <v>0</v>
      </c>
      <c r="M48" s="162"/>
      <c r="N48" s="157"/>
      <c r="O48" s="215">
        <f t="shared" si="14"/>
        <v>0</v>
      </c>
      <c r="P48" s="215">
        <f t="shared" si="4"/>
        <v>0</v>
      </c>
      <c r="Q48" s="215">
        <f t="shared" si="15"/>
        <v>0</v>
      </c>
      <c r="R48" s="157"/>
      <c r="S48" s="162"/>
      <c r="T48" s="227">
        <f t="shared" si="16"/>
        <v>0</v>
      </c>
    </row>
    <row r="49" spans="1:20" x14ac:dyDescent="0.2">
      <c r="A49" s="216"/>
      <c r="B49" s="79"/>
      <c r="C49" s="79"/>
      <c r="D49" s="79"/>
      <c r="E49" s="209"/>
      <c r="F49" s="78"/>
      <c r="G49" s="77"/>
      <c r="H49" s="156"/>
      <c r="I49" s="214">
        <f t="shared" si="12"/>
        <v>0</v>
      </c>
      <c r="J49" s="214">
        <f t="shared" si="2"/>
        <v>0</v>
      </c>
      <c r="K49" s="214">
        <f t="shared" si="13"/>
        <v>0</v>
      </c>
      <c r="M49" s="162"/>
      <c r="N49" s="157"/>
      <c r="O49" s="215">
        <f t="shared" si="14"/>
        <v>0</v>
      </c>
      <c r="P49" s="215">
        <f t="shared" si="4"/>
        <v>0</v>
      </c>
      <c r="Q49" s="215">
        <f t="shared" si="15"/>
        <v>0</v>
      </c>
      <c r="R49" s="157"/>
      <c r="S49" s="162"/>
      <c r="T49" s="227">
        <f t="shared" si="16"/>
        <v>0</v>
      </c>
    </row>
    <row r="50" spans="1:20" x14ac:dyDescent="0.2">
      <c r="A50" s="216"/>
      <c r="B50" s="79"/>
      <c r="C50" s="79"/>
      <c r="D50" s="79"/>
      <c r="E50" s="209"/>
      <c r="F50" s="78"/>
      <c r="G50" s="77"/>
      <c r="H50" s="156"/>
      <c r="I50" s="214">
        <f t="shared" si="12"/>
        <v>0</v>
      </c>
      <c r="J50" s="214">
        <f t="shared" si="2"/>
        <v>0</v>
      </c>
      <c r="K50" s="214">
        <f t="shared" si="13"/>
        <v>0</v>
      </c>
      <c r="M50" s="162"/>
      <c r="N50" s="157"/>
      <c r="O50" s="215">
        <f t="shared" si="14"/>
        <v>0</v>
      </c>
      <c r="P50" s="215">
        <f t="shared" si="4"/>
        <v>0</v>
      </c>
      <c r="Q50" s="215">
        <f t="shared" si="15"/>
        <v>0</v>
      </c>
      <c r="R50" s="157"/>
      <c r="S50" s="162"/>
      <c r="T50" s="227">
        <f t="shared" si="16"/>
        <v>0</v>
      </c>
    </row>
    <row r="51" spans="1:20" x14ac:dyDescent="0.2">
      <c r="A51" s="216"/>
      <c r="B51" s="79"/>
      <c r="C51" s="79"/>
      <c r="D51" s="79"/>
      <c r="E51" s="209"/>
      <c r="F51" s="78"/>
      <c r="G51" s="77"/>
      <c r="H51" s="156"/>
      <c r="I51" s="214">
        <f t="shared" si="12"/>
        <v>0</v>
      </c>
      <c r="J51" s="214">
        <f t="shared" si="2"/>
        <v>0</v>
      </c>
      <c r="K51" s="214">
        <f t="shared" si="13"/>
        <v>0</v>
      </c>
      <c r="M51" s="162"/>
      <c r="N51" s="157"/>
      <c r="O51" s="215">
        <f t="shared" si="14"/>
        <v>0</v>
      </c>
      <c r="P51" s="215">
        <f t="shared" si="4"/>
        <v>0</v>
      </c>
      <c r="Q51" s="215">
        <f t="shared" si="15"/>
        <v>0</v>
      </c>
      <c r="R51" s="157"/>
      <c r="S51" s="162"/>
      <c r="T51" s="227">
        <f t="shared" si="16"/>
        <v>0</v>
      </c>
    </row>
    <row r="52" spans="1:20" x14ac:dyDescent="0.2">
      <c r="A52" s="216"/>
      <c r="B52" s="79"/>
      <c r="C52" s="79"/>
      <c r="D52" s="79"/>
      <c r="E52" s="209"/>
      <c r="F52" s="78"/>
      <c r="G52" s="77"/>
      <c r="H52" s="156"/>
      <c r="I52" s="214">
        <f t="shared" si="12"/>
        <v>0</v>
      </c>
      <c r="J52" s="214">
        <f t="shared" si="2"/>
        <v>0</v>
      </c>
      <c r="K52" s="214">
        <f t="shared" si="13"/>
        <v>0</v>
      </c>
      <c r="M52" s="162"/>
      <c r="N52" s="157"/>
      <c r="O52" s="215">
        <f t="shared" si="14"/>
        <v>0</v>
      </c>
      <c r="P52" s="215">
        <f t="shared" si="4"/>
        <v>0</v>
      </c>
      <c r="Q52" s="215">
        <f t="shared" si="15"/>
        <v>0</v>
      </c>
      <c r="R52" s="157"/>
      <c r="S52" s="162"/>
      <c r="T52" s="227">
        <f t="shared" si="16"/>
        <v>0</v>
      </c>
    </row>
    <row r="53" spans="1:20" x14ac:dyDescent="0.2">
      <c r="A53" s="216"/>
      <c r="B53" s="79"/>
      <c r="C53" s="79"/>
      <c r="D53" s="79"/>
      <c r="E53" s="209"/>
      <c r="F53" s="78"/>
      <c r="G53" s="77"/>
      <c r="H53" s="156"/>
      <c r="I53" s="214">
        <f t="shared" si="12"/>
        <v>0</v>
      </c>
      <c r="J53" s="214">
        <f t="shared" si="2"/>
        <v>0</v>
      </c>
      <c r="K53" s="214">
        <f t="shared" si="13"/>
        <v>0</v>
      </c>
      <c r="M53" s="162"/>
      <c r="N53" s="157"/>
      <c r="O53" s="215">
        <f t="shared" si="14"/>
        <v>0</v>
      </c>
      <c r="P53" s="215">
        <f t="shared" si="4"/>
        <v>0</v>
      </c>
      <c r="Q53" s="215">
        <f t="shared" si="15"/>
        <v>0</v>
      </c>
      <c r="R53" s="157"/>
      <c r="S53" s="162"/>
      <c r="T53" s="227">
        <f t="shared" si="16"/>
        <v>0</v>
      </c>
    </row>
    <row r="54" spans="1:20" x14ac:dyDescent="0.2">
      <c r="A54" s="216"/>
      <c r="B54" s="79"/>
      <c r="C54" s="79"/>
      <c r="D54" s="79"/>
      <c r="E54" s="209"/>
      <c r="F54" s="78"/>
      <c r="G54" s="77"/>
      <c r="H54" s="156"/>
      <c r="I54" s="214">
        <f t="shared" si="12"/>
        <v>0</v>
      </c>
      <c r="J54" s="214">
        <f t="shared" si="2"/>
        <v>0</v>
      </c>
      <c r="K54" s="214">
        <f t="shared" si="13"/>
        <v>0</v>
      </c>
      <c r="M54" s="162"/>
      <c r="N54" s="157"/>
      <c r="O54" s="215">
        <f t="shared" si="14"/>
        <v>0</v>
      </c>
      <c r="P54" s="215">
        <f t="shared" si="4"/>
        <v>0</v>
      </c>
      <c r="Q54" s="215">
        <f t="shared" si="15"/>
        <v>0</v>
      </c>
      <c r="R54" s="157"/>
      <c r="S54" s="162"/>
      <c r="T54" s="227">
        <f t="shared" si="16"/>
        <v>0</v>
      </c>
    </row>
    <row r="55" spans="1:20" x14ac:dyDescent="0.2">
      <c r="A55" s="216"/>
      <c r="B55" s="79"/>
      <c r="C55" s="79"/>
      <c r="D55" s="79"/>
      <c r="E55" s="209"/>
      <c r="F55" s="78"/>
      <c r="G55" s="77"/>
      <c r="H55" s="156"/>
      <c r="I55" s="214">
        <f t="shared" si="12"/>
        <v>0</v>
      </c>
      <c r="J55" s="214">
        <f t="shared" si="2"/>
        <v>0</v>
      </c>
      <c r="K55" s="214">
        <f t="shared" si="13"/>
        <v>0</v>
      </c>
      <c r="M55" s="162"/>
      <c r="N55" s="157"/>
      <c r="O55" s="215">
        <f t="shared" si="14"/>
        <v>0</v>
      </c>
      <c r="P55" s="215">
        <f t="shared" si="4"/>
        <v>0</v>
      </c>
      <c r="Q55" s="215">
        <f t="shared" si="15"/>
        <v>0</v>
      </c>
      <c r="R55" s="157"/>
      <c r="S55" s="162"/>
      <c r="T55" s="227">
        <f t="shared" si="16"/>
        <v>0</v>
      </c>
    </row>
    <row r="56" spans="1:20" x14ac:dyDescent="0.2">
      <c r="A56" s="216"/>
      <c r="B56" s="79"/>
      <c r="C56" s="79"/>
      <c r="D56" s="79"/>
      <c r="E56" s="209"/>
      <c r="F56" s="78"/>
      <c r="G56" s="77"/>
      <c r="H56" s="156"/>
      <c r="I56" s="214">
        <f t="shared" si="12"/>
        <v>0</v>
      </c>
      <c r="J56" s="214">
        <f t="shared" si="2"/>
        <v>0</v>
      </c>
      <c r="K56" s="214">
        <f t="shared" si="13"/>
        <v>0</v>
      </c>
      <c r="M56" s="162"/>
      <c r="N56" s="157"/>
      <c r="O56" s="215">
        <f t="shared" si="14"/>
        <v>0</v>
      </c>
      <c r="P56" s="215">
        <f t="shared" si="4"/>
        <v>0</v>
      </c>
      <c r="Q56" s="215">
        <f t="shared" si="15"/>
        <v>0</v>
      </c>
      <c r="R56" s="157"/>
      <c r="S56" s="162"/>
      <c r="T56" s="227">
        <f t="shared" si="16"/>
        <v>0</v>
      </c>
    </row>
    <row r="57" spans="1:20" x14ac:dyDescent="0.2">
      <c r="A57" s="216"/>
      <c r="B57" s="79"/>
      <c r="C57" s="79"/>
      <c r="D57" s="79"/>
      <c r="E57" s="209"/>
      <c r="F57" s="78"/>
      <c r="G57" s="77"/>
      <c r="H57" s="156"/>
      <c r="I57" s="214">
        <f t="shared" si="12"/>
        <v>0</v>
      </c>
      <c r="J57" s="214">
        <f t="shared" si="2"/>
        <v>0</v>
      </c>
      <c r="K57" s="214">
        <f t="shared" si="13"/>
        <v>0</v>
      </c>
      <c r="M57" s="162"/>
      <c r="N57" s="157"/>
      <c r="O57" s="215">
        <f t="shared" si="14"/>
        <v>0</v>
      </c>
      <c r="P57" s="215">
        <f t="shared" si="4"/>
        <v>0</v>
      </c>
      <c r="Q57" s="215">
        <f t="shared" si="15"/>
        <v>0</v>
      </c>
      <c r="R57" s="157"/>
      <c r="S57" s="162"/>
      <c r="T57" s="227">
        <f t="shared" si="16"/>
        <v>0</v>
      </c>
    </row>
    <row r="58" spans="1:20" x14ac:dyDescent="0.2">
      <c r="A58" s="216"/>
      <c r="B58" s="79"/>
      <c r="C58" s="79"/>
      <c r="D58" s="79"/>
      <c r="E58" s="209"/>
      <c r="F58" s="78"/>
      <c r="G58" s="77"/>
      <c r="H58" s="156"/>
      <c r="I58" s="214">
        <f t="shared" si="12"/>
        <v>0</v>
      </c>
      <c r="J58" s="214">
        <f t="shared" si="2"/>
        <v>0</v>
      </c>
      <c r="K58" s="214">
        <f t="shared" si="13"/>
        <v>0</v>
      </c>
      <c r="M58" s="162"/>
      <c r="N58" s="157"/>
      <c r="O58" s="215">
        <f t="shared" si="14"/>
        <v>0</v>
      </c>
      <c r="P58" s="215">
        <f t="shared" si="4"/>
        <v>0</v>
      </c>
      <c r="Q58" s="215">
        <f t="shared" si="15"/>
        <v>0</v>
      </c>
      <c r="R58" s="157"/>
      <c r="S58" s="162"/>
      <c r="T58" s="227">
        <f t="shared" si="16"/>
        <v>0</v>
      </c>
    </row>
    <row r="59" spans="1:20" x14ac:dyDescent="0.2">
      <c r="A59" s="216"/>
      <c r="B59" s="79"/>
      <c r="C59" s="79"/>
      <c r="D59" s="79"/>
      <c r="E59" s="209"/>
      <c r="F59" s="78"/>
      <c r="G59" s="77"/>
      <c r="H59" s="156"/>
      <c r="I59" s="214">
        <f t="shared" si="12"/>
        <v>0</v>
      </c>
      <c r="J59" s="214">
        <f t="shared" si="2"/>
        <v>0</v>
      </c>
      <c r="K59" s="214">
        <f t="shared" si="13"/>
        <v>0</v>
      </c>
      <c r="M59" s="162"/>
      <c r="N59" s="157"/>
      <c r="O59" s="215">
        <f t="shared" si="14"/>
        <v>0</v>
      </c>
      <c r="P59" s="215">
        <f t="shared" si="4"/>
        <v>0</v>
      </c>
      <c r="Q59" s="215">
        <f t="shared" si="15"/>
        <v>0</v>
      </c>
      <c r="R59" s="157"/>
      <c r="S59" s="162"/>
      <c r="T59" s="227">
        <f t="shared" si="16"/>
        <v>0</v>
      </c>
    </row>
    <row r="60" spans="1:20" x14ac:dyDescent="0.2">
      <c r="A60" s="216"/>
      <c r="B60" s="79"/>
      <c r="C60" s="79"/>
      <c r="D60" s="79"/>
      <c r="E60" s="209"/>
      <c r="F60" s="78"/>
      <c r="G60" s="77"/>
      <c r="H60" s="156"/>
      <c r="I60" s="214">
        <f t="shared" si="12"/>
        <v>0</v>
      </c>
      <c r="J60" s="214">
        <f t="shared" si="2"/>
        <v>0</v>
      </c>
      <c r="K60" s="214">
        <f t="shared" si="13"/>
        <v>0</v>
      </c>
      <c r="M60" s="162"/>
      <c r="N60" s="157"/>
      <c r="O60" s="215">
        <f t="shared" si="14"/>
        <v>0</v>
      </c>
      <c r="P60" s="215">
        <f t="shared" si="4"/>
        <v>0</v>
      </c>
      <c r="Q60" s="215">
        <f t="shared" si="15"/>
        <v>0</v>
      </c>
      <c r="R60" s="157"/>
      <c r="S60" s="162"/>
      <c r="T60" s="227">
        <f t="shared" si="16"/>
        <v>0</v>
      </c>
    </row>
    <row r="61" spans="1:20" x14ac:dyDescent="0.2">
      <c r="A61" s="216"/>
      <c r="B61" s="79"/>
      <c r="C61" s="79"/>
      <c r="D61" s="79"/>
      <c r="E61" s="209"/>
      <c r="F61" s="78"/>
      <c r="G61" s="77"/>
      <c r="H61" s="156"/>
      <c r="I61" s="214">
        <f t="shared" si="12"/>
        <v>0</v>
      </c>
      <c r="J61" s="214">
        <f t="shared" si="2"/>
        <v>0</v>
      </c>
      <c r="K61" s="214">
        <f t="shared" si="13"/>
        <v>0</v>
      </c>
      <c r="M61" s="162"/>
      <c r="N61" s="157"/>
      <c r="O61" s="215">
        <f t="shared" si="14"/>
        <v>0</v>
      </c>
      <c r="P61" s="215">
        <f t="shared" si="4"/>
        <v>0</v>
      </c>
      <c r="Q61" s="215">
        <f t="shared" si="15"/>
        <v>0</v>
      </c>
      <c r="R61" s="157"/>
      <c r="S61" s="162"/>
      <c r="T61" s="227">
        <f t="shared" si="16"/>
        <v>0</v>
      </c>
    </row>
    <row r="62" spans="1:20" x14ac:dyDescent="0.2">
      <c r="A62" s="216"/>
      <c r="B62" s="79"/>
      <c r="C62" s="79"/>
      <c r="D62" s="79"/>
      <c r="E62" s="209"/>
      <c r="F62" s="78"/>
      <c r="G62" s="77"/>
      <c r="H62" s="156"/>
      <c r="I62" s="214">
        <f t="shared" si="12"/>
        <v>0</v>
      </c>
      <c r="J62" s="214">
        <f t="shared" si="2"/>
        <v>0</v>
      </c>
      <c r="K62" s="214">
        <f t="shared" si="13"/>
        <v>0</v>
      </c>
      <c r="M62" s="162"/>
      <c r="N62" s="157"/>
      <c r="O62" s="215">
        <f t="shared" si="14"/>
        <v>0</v>
      </c>
      <c r="P62" s="215">
        <f t="shared" si="4"/>
        <v>0</v>
      </c>
      <c r="Q62" s="215">
        <f t="shared" si="15"/>
        <v>0</v>
      </c>
      <c r="R62" s="157"/>
      <c r="S62" s="162"/>
      <c r="T62" s="227">
        <f t="shared" si="16"/>
        <v>0</v>
      </c>
    </row>
    <row r="63" spans="1:20" x14ac:dyDescent="0.2">
      <c r="A63" s="216"/>
      <c r="B63" s="79"/>
      <c r="C63" s="79"/>
      <c r="D63" s="79"/>
      <c r="E63" s="209"/>
      <c r="F63" s="78"/>
      <c r="G63" s="77"/>
      <c r="H63" s="156"/>
      <c r="I63" s="214">
        <f t="shared" si="12"/>
        <v>0</v>
      </c>
      <c r="J63" s="214">
        <f t="shared" si="2"/>
        <v>0</v>
      </c>
      <c r="K63" s="214">
        <f t="shared" si="13"/>
        <v>0</v>
      </c>
      <c r="M63" s="162"/>
      <c r="N63" s="157"/>
      <c r="O63" s="215">
        <f t="shared" si="14"/>
        <v>0</v>
      </c>
      <c r="P63" s="215">
        <f t="shared" si="4"/>
        <v>0</v>
      </c>
      <c r="Q63" s="215">
        <f t="shared" si="15"/>
        <v>0</v>
      </c>
      <c r="R63" s="157"/>
      <c r="S63" s="162"/>
      <c r="T63" s="227">
        <f t="shared" si="16"/>
        <v>0</v>
      </c>
    </row>
    <row r="64" spans="1:20" x14ac:dyDescent="0.2">
      <c r="A64" s="216"/>
      <c r="B64" s="79"/>
      <c r="C64" s="79"/>
      <c r="D64" s="79"/>
      <c r="E64" s="209"/>
      <c r="F64" s="78"/>
      <c r="G64" s="77"/>
      <c r="H64" s="156"/>
      <c r="I64" s="214">
        <f t="shared" si="12"/>
        <v>0</v>
      </c>
      <c r="J64" s="214">
        <f t="shared" si="2"/>
        <v>0</v>
      </c>
      <c r="K64" s="214">
        <f t="shared" si="13"/>
        <v>0</v>
      </c>
      <c r="M64" s="162"/>
      <c r="N64" s="157"/>
      <c r="O64" s="215">
        <f t="shared" si="14"/>
        <v>0</v>
      </c>
      <c r="P64" s="215">
        <f t="shared" si="4"/>
        <v>0</v>
      </c>
      <c r="Q64" s="215">
        <f t="shared" si="15"/>
        <v>0</v>
      </c>
      <c r="R64" s="157"/>
      <c r="S64" s="162"/>
      <c r="T64" s="227">
        <f t="shared" si="16"/>
        <v>0</v>
      </c>
    </row>
    <row r="65" spans="1:20" x14ac:dyDescent="0.2">
      <c r="A65" s="216"/>
      <c r="B65" s="79"/>
      <c r="C65" s="79"/>
      <c r="D65" s="79"/>
      <c r="E65" s="209"/>
      <c r="F65" s="78"/>
      <c r="G65" s="77"/>
      <c r="H65" s="156"/>
      <c r="I65" s="214">
        <f t="shared" si="12"/>
        <v>0</v>
      </c>
      <c r="J65" s="214">
        <f t="shared" si="2"/>
        <v>0</v>
      </c>
      <c r="K65" s="214">
        <f t="shared" si="13"/>
        <v>0</v>
      </c>
      <c r="M65" s="162"/>
      <c r="N65" s="157"/>
      <c r="O65" s="215">
        <f t="shared" si="14"/>
        <v>0</v>
      </c>
      <c r="P65" s="215">
        <f t="shared" si="4"/>
        <v>0</v>
      </c>
      <c r="Q65" s="215">
        <f t="shared" si="15"/>
        <v>0</v>
      </c>
      <c r="R65" s="157"/>
      <c r="S65" s="162"/>
      <c r="T65" s="227">
        <f t="shared" si="16"/>
        <v>0</v>
      </c>
    </row>
    <row r="66" spans="1:20" s="76" customFormat="1" x14ac:dyDescent="0.2">
      <c r="A66" s="216"/>
      <c r="B66" s="79"/>
      <c r="C66" s="79"/>
      <c r="D66" s="79"/>
      <c r="E66" s="209"/>
      <c r="F66" s="78"/>
      <c r="G66" s="77"/>
      <c r="H66" s="156"/>
      <c r="I66" s="214">
        <f t="shared" ref="I66:I123" si="17">F66*H66</f>
        <v>0</v>
      </c>
      <c r="J66" s="214">
        <f t="shared" si="2"/>
        <v>0</v>
      </c>
      <c r="K66" s="214">
        <f t="shared" ref="K66:K123" si="18">SUM(I66:J66)</f>
        <v>0</v>
      </c>
      <c r="M66" s="162"/>
      <c r="N66" s="157"/>
      <c r="O66" s="215">
        <f t="shared" si="14"/>
        <v>0</v>
      </c>
      <c r="P66" s="215">
        <f t="shared" si="4"/>
        <v>0</v>
      </c>
      <c r="Q66" s="215">
        <f t="shared" si="15"/>
        <v>0</v>
      </c>
      <c r="R66" s="157"/>
      <c r="S66" s="162"/>
      <c r="T66" s="227">
        <f t="shared" si="16"/>
        <v>0</v>
      </c>
    </row>
    <row r="67" spans="1:20" x14ac:dyDescent="0.2">
      <c r="A67" s="216"/>
      <c r="B67" s="217"/>
      <c r="C67" s="217"/>
      <c r="D67" s="217"/>
      <c r="E67" s="233"/>
      <c r="F67" s="219"/>
      <c r="G67" s="218"/>
      <c r="H67" s="220"/>
      <c r="I67" s="214">
        <f t="shared" si="17"/>
        <v>0</v>
      </c>
      <c r="J67" s="214">
        <f>$J$1*I67</f>
        <v>0</v>
      </c>
      <c r="K67" s="214">
        <f t="shared" si="18"/>
        <v>0</v>
      </c>
      <c r="M67" s="162"/>
      <c r="N67" s="157"/>
      <c r="O67" s="215">
        <f>N67*F67</f>
        <v>0</v>
      </c>
      <c r="P67" s="215">
        <f>O67*$J$1</f>
        <v>0</v>
      </c>
      <c r="Q67" s="215">
        <f>SUM(O67:P67)</f>
        <v>0</v>
      </c>
      <c r="R67" s="157"/>
      <c r="S67" s="162"/>
      <c r="T67" s="227">
        <f>K67-Q67</f>
        <v>0</v>
      </c>
    </row>
    <row r="68" spans="1:20" x14ac:dyDescent="0.2">
      <c r="A68" s="216"/>
      <c r="B68" s="79"/>
      <c r="C68" s="79"/>
      <c r="D68" s="79"/>
      <c r="E68" s="209"/>
      <c r="F68" s="78"/>
      <c r="G68" s="77"/>
      <c r="H68" s="156"/>
      <c r="I68" s="214">
        <f t="shared" si="17"/>
        <v>0</v>
      </c>
      <c r="J68" s="214">
        <f t="shared" si="2"/>
        <v>0</v>
      </c>
      <c r="K68" s="214">
        <f t="shared" si="18"/>
        <v>0</v>
      </c>
      <c r="M68" s="162"/>
      <c r="N68" s="157"/>
      <c r="O68" s="215">
        <f t="shared" ref="O68:O95" si="19">N68*F68</f>
        <v>0</v>
      </c>
      <c r="P68" s="215">
        <f t="shared" si="4"/>
        <v>0</v>
      </c>
      <c r="Q68" s="215">
        <f t="shared" ref="Q68:Q95" si="20">SUM(O68:P68)</f>
        <v>0</v>
      </c>
      <c r="R68" s="157"/>
      <c r="S68" s="162"/>
      <c r="T68" s="227">
        <f t="shared" ref="T68:T95" si="21">K68-Q68</f>
        <v>0</v>
      </c>
    </row>
    <row r="69" spans="1:20" x14ac:dyDescent="0.2">
      <c r="A69" s="216"/>
      <c r="B69" s="79"/>
      <c r="C69" s="79"/>
      <c r="D69" s="79"/>
      <c r="E69" s="209"/>
      <c r="F69" s="78"/>
      <c r="G69" s="77"/>
      <c r="H69" s="156"/>
      <c r="I69" s="214">
        <f t="shared" si="17"/>
        <v>0</v>
      </c>
      <c r="J69" s="214">
        <f t="shared" si="2"/>
        <v>0</v>
      </c>
      <c r="K69" s="214">
        <f t="shared" si="18"/>
        <v>0</v>
      </c>
      <c r="M69" s="162"/>
      <c r="N69" s="157"/>
      <c r="O69" s="215">
        <f t="shared" si="19"/>
        <v>0</v>
      </c>
      <c r="P69" s="215">
        <f t="shared" si="4"/>
        <v>0</v>
      </c>
      <c r="Q69" s="215">
        <f t="shared" si="20"/>
        <v>0</v>
      </c>
      <c r="R69" s="157"/>
      <c r="S69" s="162"/>
      <c r="T69" s="227">
        <f t="shared" si="21"/>
        <v>0</v>
      </c>
    </row>
    <row r="70" spans="1:20" x14ac:dyDescent="0.2">
      <c r="A70" s="216"/>
      <c r="B70" s="79"/>
      <c r="C70" s="79"/>
      <c r="D70" s="79"/>
      <c r="E70" s="209"/>
      <c r="F70" s="78"/>
      <c r="G70" s="77"/>
      <c r="H70" s="156"/>
      <c r="I70" s="214">
        <f t="shared" si="17"/>
        <v>0</v>
      </c>
      <c r="J70" s="214">
        <f t="shared" si="2"/>
        <v>0</v>
      </c>
      <c r="K70" s="214">
        <f t="shared" si="18"/>
        <v>0</v>
      </c>
      <c r="M70" s="162"/>
      <c r="N70" s="157"/>
      <c r="O70" s="215">
        <f t="shared" si="19"/>
        <v>0</v>
      </c>
      <c r="P70" s="215">
        <f t="shared" si="4"/>
        <v>0</v>
      </c>
      <c r="Q70" s="215">
        <f t="shared" si="20"/>
        <v>0</v>
      </c>
      <c r="R70" s="157"/>
      <c r="S70" s="162"/>
      <c r="T70" s="227">
        <f t="shared" si="21"/>
        <v>0</v>
      </c>
    </row>
    <row r="71" spans="1:20" x14ac:dyDescent="0.2">
      <c r="A71" s="216"/>
      <c r="B71" s="79"/>
      <c r="C71" s="79"/>
      <c r="D71" s="79"/>
      <c r="E71" s="209"/>
      <c r="F71" s="78"/>
      <c r="G71" s="77"/>
      <c r="H71" s="156"/>
      <c r="I71" s="214">
        <f t="shared" si="17"/>
        <v>0</v>
      </c>
      <c r="J71" s="214">
        <f t="shared" si="2"/>
        <v>0</v>
      </c>
      <c r="K71" s="214">
        <f t="shared" si="18"/>
        <v>0</v>
      </c>
      <c r="M71" s="162"/>
      <c r="N71" s="157"/>
      <c r="O71" s="215">
        <f t="shared" si="19"/>
        <v>0</v>
      </c>
      <c r="P71" s="215">
        <f t="shared" si="4"/>
        <v>0</v>
      </c>
      <c r="Q71" s="215">
        <f t="shared" si="20"/>
        <v>0</v>
      </c>
      <c r="R71" s="157"/>
      <c r="S71" s="162"/>
      <c r="T71" s="227">
        <f t="shared" si="21"/>
        <v>0</v>
      </c>
    </row>
    <row r="72" spans="1:20" x14ac:dyDescent="0.2">
      <c r="A72" s="216"/>
      <c r="B72" s="79"/>
      <c r="C72" s="79"/>
      <c r="D72" s="79"/>
      <c r="E72" s="209"/>
      <c r="F72" s="78"/>
      <c r="G72" s="77"/>
      <c r="H72" s="156"/>
      <c r="I72" s="214">
        <f t="shared" si="17"/>
        <v>0</v>
      </c>
      <c r="J72" s="214">
        <f t="shared" si="2"/>
        <v>0</v>
      </c>
      <c r="K72" s="214">
        <f t="shared" si="18"/>
        <v>0</v>
      </c>
      <c r="M72" s="162"/>
      <c r="N72" s="157"/>
      <c r="O72" s="215">
        <f t="shared" si="19"/>
        <v>0</v>
      </c>
      <c r="P72" s="215">
        <f t="shared" si="4"/>
        <v>0</v>
      </c>
      <c r="Q72" s="215">
        <f t="shared" si="20"/>
        <v>0</v>
      </c>
      <c r="R72" s="157"/>
      <c r="S72" s="162"/>
      <c r="T72" s="227">
        <f t="shared" si="21"/>
        <v>0</v>
      </c>
    </row>
    <row r="73" spans="1:20" x14ac:dyDescent="0.2">
      <c r="A73" s="216"/>
      <c r="B73" s="79"/>
      <c r="C73" s="79"/>
      <c r="D73" s="79"/>
      <c r="E73" s="209"/>
      <c r="F73" s="78"/>
      <c r="G73" s="77"/>
      <c r="H73" s="156"/>
      <c r="I73" s="214">
        <f t="shared" si="17"/>
        <v>0</v>
      </c>
      <c r="J73" s="214">
        <f t="shared" si="2"/>
        <v>0</v>
      </c>
      <c r="K73" s="214">
        <f t="shared" si="18"/>
        <v>0</v>
      </c>
      <c r="M73" s="162"/>
      <c r="N73" s="157"/>
      <c r="O73" s="215">
        <f t="shared" si="19"/>
        <v>0</v>
      </c>
      <c r="P73" s="215">
        <f t="shared" si="4"/>
        <v>0</v>
      </c>
      <c r="Q73" s="215">
        <f t="shared" si="20"/>
        <v>0</v>
      </c>
      <c r="R73" s="157"/>
      <c r="S73" s="162"/>
      <c r="T73" s="227">
        <f t="shared" si="21"/>
        <v>0</v>
      </c>
    </row>
    <row r="74" spans="1:20" x14ac:dyDescent="0.2">
      <c r="A74" s="216"/>
      <c r="B74" s="79"/>
      <c r="C74" s="79"/>
      <c r="D74" s="79"/>
      <c r="E74" s="209"/>
      <c r="F74" s="78"/>
      <c r="G74" s="77"/>
      <c r="H74" s="156"/>
      <c r="I74" s="214">
        <f t="shared" si="17"/>
        <v>0</v>
      </c>
      <c r="J74" s="214">
        <f t="shared" ref="J74:J124" si="22">$J$1*I74</f>
        <v>0</v>
      </c>
      <c r="K74" s="214">
        <f t="shared" si="18"/>
        <v>0</v>
      </c>
      <c r="M74" s="162"/>
      <c r="N74" s="157"/>
      <c r="O74" s="215">
        <f t="shared" si="19"/>
        <v>0</v>
      </c>
      <c r="P74" s="215">
        <f t="shared" ref="P74:P124" si="23">O74*$J$1</f>
        <v>0</v>
      </c>
      <c r="Q74" s="215">
        <f t="shared" si="20"/>
        <v>0</v>
      </c>
      <c r="R74" s="157"/>
      <c r="S74" s="162"/>
      <c r="T74" s="227">
        <f t="shared" si="21"/>
        <v>0</v>
      </c>
    </row>
    <row r="75" spans="1:20" x14ac:dyDescent="0.2">
      <c r="A75" s="216"/>
      <c r="B75" s="79"/>
      <c r="C75" s="79"/>
      <c r="D75" s="79"/>
      <c r="E75" s="209"/>
      <c r="F75" s="78"/>
      <c r="G75" s="77"/>
      <c r="H75" s="156"/>
      <c r="I75" s="214">
        <f t="shared" si="17"/>
        <v>0</v>
      </c>
      <c r="J75" s="214">
        <f t="shared" si="22"/>
        <v>0</v>
      </c>
      <c r="K75" s="214">
        <f t="shared" si="18"/>
        <v>0</v>
      </c>
      <c r="M75" s="162"/>
      <c r="N75" s="157"/>
      <c r="O75" s="215">
        <f t="shared" si="19"/>
        <v>0</v>
      </c>
      <c r="P75" s="215">
        <f t="shared" si="23"/>
        <v>0</v>
      </c>
      <c r="Q75" s="215">
        <f t="shared" si="20"/>
        <v>0</v>
      </c>
      <c r="R75" s="157"/>
      <c r="S75" s="162"/>
      <c r="T75" s="227">
        <f t="shared" si="21"/>
        <v>0</v>
      </c>
    </row>
    <row r="76" spans="1:20" x14ac:dyDescent="0.2">
      <c r="A76" s="216"/>
      <c r="B76" s="79"/>
      <c r="C76" s="79"/>
      <c r="D76" s="79"/>
      <c r="E76" s="209"/>
      <c r="F76" s="78"/>
      <c r="G76" s="77"/>
      <c r="H76" s="156"/>
      <c r="I76" s="214">
        <f t="shared" si="17"/>
        <v>0</v>
      </c>
      <c r="J76" s="214">
        <f t="shared" si="22"/>
        <v>0</v>
      </c>
      <c r="K76" s="214">
        <f t="shared" si="18"/>
        <v>0</v>
      </c>
      <c r="M76" s="162"/>
      <c r="N76" s="157"/>
      <c r="O76" s="215">
        <f t="shared" si="19"/>
        <v>0</v>
      </c>
      <c r="P76" s="215">
        <f t="shared" si="23"/>
        <v>0</v>
      </c>
      <c r="Q76" s="215">
        <f t="shared" si="20"/>
        <v>0</v>
      </c>
      <c r="R76" s="157"/>
      <c r="S76" s="162"/>
      <c r="T76" s="227">
        <f t="shared" si="21"/>
        <v>0</v>
      </c>
    </row>
    <row r="77" spans="1:20" x14ac:dyDescent="0.2">
      <c r="A77" s="216"/>
      <c r="B77" s="79"/>
      <c r="C77" s="79"/>
      <c r="D77" s="79"/>
      <c r="E77" s="209"/>
      <c r="F77" s="78"/>
      <c r="G77" s="77"/>
      <c r="H77" s="156"/>
      <c r="I77" s="214">
        <f t="shared" si="17"/>
        <v>0</v>
      </c>
      <c r="J77" s="214">
        <f t="shared" si="22"/>
        <v>0</v>
      </c>
      <c r="K77" s="214">
        <f t="shared" si="18"/>
        <v>0</v>
      </c>
      <c r="M77" s="162"/>
      <c r="N77" s="157"/>
      <c r="O77" s="215">
        <f t="shared" si="19"/>
        <v>0</v>
      </c>
      <c r="P77" s="215">
        <f t="shared" si="23"/>
        <v>0</v>
      </c>
      <c r="Q77" s="215">
        <f t="shared" si="20"/>
        <v>0</v>
      </c>
      <c r="R77" s="157"/>
      <c r="S77" s="162"/>
      <c r="T77" s="227">
        <f t="shared" si="21"/>
        <v>0</v>
      </c>
    </row>
    <row r="78" spans="1:20" x14ac:dyDescent="0.2">
      <c r="A78" s="216"/>
      <c r="B78" s="79"/>
      <c r="C78" s="79"/>
      <c r="D78" s="79"/>
      <c r="E78" s="209"/>
      <c r="F78" s="78"/>
      <c r="G78" s="77"/>
      <c r="H78" s="156"/>
      <c r="I78" s="214">
        <f t="shared" si="17"/>
        <v>0</v>
      </c>
      <c r="J78" s="214">
        <f t="shared" si="22"/>
        <v>0</v>
      </c>
      <c r="K78" s="214">
        <f t="shared" si="18"/>
        <v>0</v>
      </c>
      <c r="M78" s="162"/>
      <c r="N78" s="157"/>
      <c r="O78" s="215">
        <f t="shared" si="19"/>
        <v>0</v>
      </c>
      <c r="P78" s="215">
        <f t="shared" si="23"/>
        <v>0</v>
      </c>
      <c r="Q78" s="215">
        <f t="shared" si="20"/>
        <v>0</v>
      </c>
      <c r="R78" s="157"/>
      <c r="S78" s="162"/>
      <c r="T78" s="227">
        <f t="shared" si="21"/>
        <v>0</v>
      </c>
    </row>
    <row r="79" spans="1:20" x14ac:dyDescent="0.2">
      <c r="A79" s="216"/>
      <c r="B79" s="79"/>
      <c r="C79" s="79"/>
      <c r="D79" s="79"/>
      <c r="E79" s="209"/>
      <c r="F79" s="78"/>
      <c r="G79" s="77"/>
      <c r="H79" s="156"/>
      <c r="I79" s="214">
        <f t="shared" si="17"/>
        <v>0</v>
      </c>
      <c r="J79" s="214">
        <f t="shared" si="22"/>
        <v>0</v>
      </c>
      <c r="K79" s="214">
        <f t="shared" si="18"/>
        <v>0</v>
      </c>
      <c r="M79" s="162"/>
      <c r="N79" s="157"/>
      <c r="O79" s="215">
        <f t="shared" si="19"/>
        <v>0</v>
      </c>
      <c r="P79" s="215">
        <f t="shared" si="23"/>
        <v>0</v>
      </c>
      <c r="Q79" s="215">
        <f t="shared" si="20"/>
        <v>0</v>
      </c>
      <c r="R79" s="157"/>
      <c r="S79" s="162"/>
      <c r="T79" s="227">
        <f t="shared" si="21"/>
        <v>0</v>
      </c>
    </row>
    <row r="80" spans="1:20" x14ac:dyDescent="0.2">
      <c r="A80" s="216"/>
      <c r="B80" s="79"/>
      <c r="C80" s="79"/>
      <c r="D80" s="79"/>
      <c r="E80" s="209"/>
      <c r="F80" s="78"/>
      <c r="G80" s="77"/>
      <c r="H80" s="156"/>
      <c r="I80" s="214">
        <f t="shared" si="17"/>
        <v>0</v>
      </c>
      <c r="J80" s="214">
        <f t="shared" si="22"/>
        <v>0</v>
      </c>
      <c r="K80" s="214">
        <f t="shared" si="18"/>
        <v>0</v>
      </c>
      <c r="M80" s="162"/>
      <c r="N80" s="157"/>
      <c r="O80" s="215">
        <f t="shared" si="19"/>
        <v>0</v>
      </c>
      <c r="P80" s="215">
        <f t="shared" si="23"/>
        <v>0</v>
      </c>
      <c r="Q80" s="215">
        <f t="shared" si="20"/>
        <v>0</v>
      </c>
      <c r="R80" s="157"/>
      <c r="S80" s="162"/>
      <c r="T80" s="227">
        <f t="shared" si="21"/>
        <v>0</v>
      </c>
    </row>
    <row r="81" spans="1:20" x14ac:dyDescent="0.2">
      <c r="A81" s="216"/>
      <c r="B81" s="79"/>
      <c r="C81" s="79"/>
      <c r="D81" s="79"/>
      <c r="E81" s="209"/>
      <c r="F81" s="78"/>
      <c r="G81" s="77"/>
      <c r="H81" s="156"/>
      <c r="I81" s="214">
        <f t="shared" si="17"/>
        <v>0</v>
      </c>
      <c r="J81" s="214">
        <f t="shared" si="22"/>
        <v>0</v>
      </c>
      <c r="K81" s="214">
        <f t="shared" si="18"/>
        <v>0</v>
      </c>
      <c r="M81" s="162"/>
      <c r="N81" s="157"/>
      <c r="O81" s="215">
        <f t="shared" si="19"/>
        <v>0</v>
      </c>
      <c r="P81" s="215">
        <f t="shared" si="23"/>
        <v>0</v>
      </c>
      <c r="Q81" s="215">
        <f t="shared" si="20"/>
        <v>0</v>
      </c>
      <c r="R81" s="157"/>
      <c r="S81" s="162"/>
      <c r="T81" s="227">
        <f t="shared" si="21"/>
        <v>0</v>
      </c>
    </row>
    <row r="82" spans="1:20" x14ac:dyDescent="0.2">
      <c r="A82" s="216"/>
      <c r="B82" s="79"/>
      <c r="C82" s="79"/>
      <c r="D82" s="79"/>
      <c r="E82" s="209"/>
      <c r="F82" s="78"/>
      <c r="G82" s="77"/>
      <c r="H82" s="156"/>
      <c r="I82" s="214">
        <f t="shared" si="17"/>
        <v>0</v>
      </c>
      <c r="J82" s="214">
        <f t="shared" si="22"/>
        <v>0</v>
      </c>
      <c r="K82" s="214">
        <f t="shared" si="18"/>
        <v>0</v>
      </c>
      <c r="M82" s="162"/>
      <c r="N82" s="157"/>
      <c r="O82" s="215">
        <f t="shared" si="19"/>
        <v>0</v>
      </c>
      <c r="P82" s="215">
        <f t="shared" si="23"/>
        <v>0</v>
      </c>
      <c r="Q82" s="215">
        <f t="shared" si="20"/>
        <v>0</v>
      </c>
      <c r="R82" s="157"/>
      <c r="S82" s="162"/>
      <c r="T82" s="227">
        <f t="shared" si="21"/>
        <v>0</v>
      </c>
    </row>
    <row r="83" spans="1:20" x14ac:dyDescent="0.2">
      <c r="A83" s="216"/>
      <c r="B83" s="79"/>
      <c r="C83" s="79"/>
      <c r="D83" s="79"/>
      <c r="E83" s="209"/>
      <c r="F83" s="78"/>
      <c r="G83" s="77"/>
      <c r="H83" s="156"/>
      <c r="I83" s="214">
        <f t="shared" si="17"/>
        <v>0</v>
      </c>
      <c r="J83" s="214">
        <f t="shared" si="22"/>
        <v>0</v>
      </c>
      <c r="K83" s="214">
        <f t="shared" si="18"/>
        <v>0</v>
      </c>
      <c r="M83" s="162"/>
      <c r="N83" s="157"/>
      <c r="O83" s="215">
        <f t="shared" si="19"/>
        <v>0</v>
      </c>
      <c r="P83" s="215">
        <f t="shared" si="23"/>
        <v>0</v>
      </c>
      <c r="Q83" s="215">
        <f t="shared" si="20"/>
        <v>0</v>
      </c>
      <c r="R83" s="157"/>
      <c r="S83" s="162"/>
      <c r="T83" s="227">
        <f t="shared" si="21"/>
        <v>0</v>
      </c>
    </row>
    <row r="84" spans="1:20" x14ac:dyDescent="0.2">
      <c r="A84" s="216"/>
      <c r="B84" s="79"/>
      <c r="C84" s="79"/>
      <c r="D84" s="79"/>
      <c r="E84" s="209"/>
      <c r="F84" s="78"/>
      <c r="G84" s="77"/>
      <c r="H84" s="156"/>
      <c r="I84" s="214">
        <f t="shared" si="17"/>
        <v>0</v>
      </c>
      <c r="J84" s="214">
        <f t="shared" si="22"/>
        <v>0</v>
      </c>
      <c r="K84" s="214">
        <f t="shared" si="18"/>
        <v>0</v>
      </c>
      <c r="M84" s="162"/>
      <c r="N84" s="157"/>
      <c r="O84" s="215">
        <f t="shared" si="19"/>
        <v>0</v>
      </c>
      <c r="P84" s="215">
        <f t="shared" si="23"/>
        <v>0</v>
      </c>
      <c r="Q84" s="215">
        <f t="shared" si="20"/>
        <v>0</v>
      </c>
      <c r="R84" s="157"/>
      <c r="S84" s="162"/>
      <c r="T84" s="227">
        <f t="shared" si="21"/>
        <v>0</v>
      </c>
    </row>
    <row r="85" spans="1:20" x14ac:dyDescent="0.2">
      <c r="A85" s="216"/>
      <c r="B85" s="79"/>
      <c r="C85" s="79"/>
      <c r="D85" s="79"/>
      <c r="E85" s="209"/>
      <c r="F85" s="78"/>
      <c r="G85" s="77"/>
      <c r="H85" s="156"/>
      <c r="I85" s="214">
        <f t="shared" si="17"/>
        <v>0</v>
      </c>
      <c r="J85" s="214">
        <f t="shared" si="22"/>
        <v>0</v>
      </c>
      <c r="K85" s="214">
        <f t="shared" si="18"/>
        <v>0</v>
      </c>
      <c r="M85" s="162"/>
      <c r="N85" s="157"/>
      <c r="O85" s="215">
        <f t="shared" si="19"/>
        <v>0</v>
      </c>
      <c r="P85" s="215">
        <f t="shared" si="23"/>
        <v>0</v>
      </c>
      <c r="Q85" s="215">
        <f t="shared" si="20"/>
        <v>0</v>
      </c>
      <c r="R85" s="157"/>
      <c r="S85" s="162"/>
      <c r="T85" s="227">
        <f t="shared" si="21"/>
        <v>0</v>
      </c>
    </row>
    <row r="86" spans="1:20" x14ac:dyDescent="0.2">
      <c r="A86" s="216"/>
      <c r="B86" s="79"/>
      <c r="C86" s="79"/>
      <c r="D86" s="79"/>
      <c r="E86" s="209"/>
      <c r="F86" s="78"/>
      <c r="G86" s="77"/>
      <c r="H86" s="156"/>
      <c r="I86" s="214">
        <f t="shared" si="17"/>
        <v>0</v>
      </c>
      <c r="J86" s="214">
        <f t="shared" si="22"/>
        <v>0</v>
      </c>
      <c r="K86" s="214">
        <f t="shared" si="18"/>
        <v>0</v>
      </c>
      <c r="M86" s="162"/>
      <c r="N86" s="157"/>
      <c r="O86" s="215">
        <f t="shared" si="19"/>
        <v>0</v>
      </c>
      <c r="P86" s="215">
        <f t="shared" si="23"/>
        <v>0</v>
      </c>
      <c r="Q86" s="215">
        <f t="shared" si="20"/>
        <v>0</v>
      </c>
      <c r="R86" s="157"/>
      <c r="S86" s="162"/>
      <c r="T86" s="227">
        <f t="shared" si="21"/>
        <v>0</v>
      </c>
    </row>
    <row r="87" spans="1:20" x14ac:dyDescent="0.2">
      <c r="A87" s="216"/>
      <c r="B87" s="79"/>
      <c r="C87" s="79"/>
      <c r="D87" s="79"/>
      <c r="E87" s="209"/>
      <c r="F87" s="78"/>
      <c r="G87" s="77"/>
      <c r="H87" s="156"/>
      <c r="I87" s="214">
        <f t="shared" si="17"/>
        <v>0</v>
      </c>
      <c r="J87" s="214">
        <f t="shared" si="22"/>
        <v>0</v>
      </c>
      <c r="K87" s="214">
        <f t="shared" si="18"/>
        <v>0</v>
      </c>
      <c r="M87" s="162"/>
      <c r="N87" s="157"/>
      <c r="O87" s="215">
        <f t="shared" si="19"/>
        <v>0</v>
      </c>
      <c r="P87" s="215">
        <f t="shared" si="23"/>
        <v>0</v>
      </c>
      <c r="Q87" s="215">
        <f t="shared" si="20"/>
        <v>0</v>
      </c>
      <c r="R87" s="157"/>
      <c r="S87" s="162"/>
      <c r="T87" s="227">
        <f t="shared" si="21"/>
        <v>0</v>
      </c>
    </row>
    <row r="88" spans="1:20" x14ac:dyDescent="0.2">
      <c r="A88" s="216"/>
      <c r="B88" s="79"/>
      <c r="C88" s="79"/>
      <c r="D88" s="79"/>
      <c r="E88" s="209"/>
      <c r="F88" s="78"/>
      <c r="G88" s="77"/>
      <c r="H88" s="156"/>
      <c r="I88" s="214">
        <f t="shared" si="17"/>
        <v>0</v>
      </c>
      <c r="J88" s="214">
        <f t="shared" si="22"/>
        <v>0</v>
      </c>
      <c r="K88" s="214">
        <f t="shared" si="18"/>
        <v>0</v>
      </c>
      <c r="M88" s="162"/>
      <c r="N88" s="157"/>
      <c r="O88" s="215">
        <f t="shared" si="19"/>
        <v>0</v>
      </c>
      <c r="P88" s="215">
        <f t="shared" si="23"/>
        <v>0</v>
      </c>
      <c r="Q88" s="215">
        <f t="shared" si="20"/>
        <v>0</v>
      </c>
      <c r="R88" s="157"/>
      <c r="S88" s="162"/>
      <c r="T88" s="227">
        <f t="shared" si="21"/>
        <v>0</v>
      </c>
    </row>
    <row r="89" spans="1:20" x14ac:dyDescent="0.2">
      <c r="A89" s="216"/>
      <c r="B89" s="79"/>
      <c r="C89" s="79"/>
      <c r="D89" s="79"/>
      <c r="E89" s="209"/>
      <c r="F89" s="78"/>
      <c r="G89" s="77"/>
      <c r="H89" s="156"/>
      <c r="I89" s="214">
        <f t="shared" si="17"/>
        <v>0</v>
      </c>
      <c r="J89" s="214">
        <f t="shared" si="22"/>
        <v>0</v>
      </c>
      <c r="K89" s="214">
        <f t="shared" si="18"/>
        <v>0</v>
      </c>
      <c r="M89" s="162"/>
      <c r="N89" s="157"/>
      <c r="O89" s="215">
        <f t="shared" si="19"/>
        <v>0</v>
      </c>
      <c r="P89" s="215">
        <f t="shared" si="23"/>
        <v>0</v>
      </c>
      <c r="Q89" s="215">
        <f t="shared" si="20"/>
        <v>0</v>
      </c>
      <c r="R89" s="157"/>
      <c r="S89" s="162"/>
      <c r="T89" s="227">
        <f t="shared" si="21"/>
        <v>0</v>
      </c>
    </row>
    <row r="90" spans="1:20" x14ac:dyDescent="0.2">
      <c r="A90" s="216"/>
      <c r="B90" s="79"/>
      <c r="C90" s="79"/>
      <c r="D90" s="79"/>
      <c r="E90" s="209"/>
      <c r="F90" s="78"/>
      <c r="G90" s="77"/>
      <c r="H90" s="156"/>
      <c r="I90" s="214">
        <f t="shared" si="17"/>
        <v>0</v>
      </c>
      <c r="J90" s="214">
        <f t="shared" si="22"/>
        <v>0</v>
      </c>
      <c r="K90" s="214">
        <f t="shared" si="18"/>
        <v>0</v>
      </c>
      <c r="M90" s="162"/>
      <c r="N90" s="157"/>
      <c r="O90" s="215">
        <f t="shared" si="19"/>
        <v>0</v>
      </c>
      <c r="P90" s="215">
        <f t="shared" si="23"/>
        <v>0</v>
      </c>
      <c r="Q90" s="215">
        <f t="shared" si="20"/>
        <v>0</v>
      </c>
      <c r="R90" s="157"/>
      <c r="S90" s="162"/>
      <c r="T90" s="227">
        <f t="shared" si="21"/>
        <v>0</v>
      </c>
    </row>
    <row r="91" spans="1:20" x14ac:dyDescent="0.2">
      <c r="A91" s="216"/>
      <c r="B91" s="79"/>
      <c r="C91" s="79"/>
      <c r="D91" s="79"/>
      <c r="E91" s="209"/>
      <c r="F91" s="78"/>
      <c r="G91" s="77"/>
      <c r="H91" s="156"/>
      <c r="I91" s="214">
        <f t="shared" si="17"/>
        <v>0</v>
      </c>
      <c r="J91" s="214">
        <f t="shared" si="22"/>
        <v>0</v>
      </c>
      <c r="K91" s="214">
        <f t="shared" si="18"/>
        <v>0</v>
      </c>
      <c r="M91" s="162"/>
      <c r="N91" s="157"/>
      <c r="O91" s="215">
        <f t="shared" si="19"/>
        <v>0</v>
      </c>
      <c r="P91" s="215">
        <f t="shared" si="23"/>
        <v>0</v>
      </c>
      <c r="Q91" s="215">
        <f t="shared" si="20"/>
        <v>0</v>
      </c>
      <c r="R91" s="157"/>
      <c r="S91" s="162"/>
      <c r="T91" s="227">
        <f t="shared" si="21"/>
        <v>0</v>
      </c>
    </row>
    <row r="92" spans="1:20" x14ac:dyDescent="0.2">
      <c r="A92" s="216"/>
      <c r="B92" s="79"/>
      <c r="C92" s="79"/>
      <c r="D92" s="79"/>
      <c r="E92" s="209"/>
      <c r="F92" s="78"/>
      <c r="G92" s="77"/>
      <c r="H92" s="156"/>
      <c r="I92" s="214">
        <f t="shared" si="17"/>
        <v>0</v>
      </c>
      <c r="J92" s="214">
        <f t="shared" si="22"/>
        <v>0</v>
      </c>
      <c r="K92" s="214">
        <f t="shared" si="18"/>
        <v>0</v>
      </c>
      <c r="M92" s="162"/>
      <c r="N92" s="157"/>
      <c r="O92" s="215">
        <f t="shared" si="19"/>
        <v>0</v>
      </c>
      <c r="P92" s="215">
        <f t="shared" si="23"/>
        <v>0</v>
      </c>
      <c r="Q92" s="215">
        <f t="shared" si="20"/>
        <v>0</v>
      </c>
      <c r="R92" s="157"/>
      <c r="S92" s="162"/>
      <c r="T92" s="227">
        <f t="shared" si="21"/>
        <v>0</v>
      </c>
    </row>
    <row r="93" spans="1:20" x14ac:dyDescent="0.2">
      <c r="A93" s="216"/>
      <c r="B93" s="79"/>
      <c r="C93" s="79"/>
      <c r="D93" s="79"/>
      <c r="E93" s="209"/>
      <c r="F93" s="78"/>
      <c r="G93" s="77"/>
      <c r="H93" s="156"/>
      <c r="I93" s="214">
        <f t="shared" si="17"/>
        <v>0</v>
      </c>
      <c r="J93" s="214">
        <f t="shared" si="22"/>
        <v>0</v>
      </c>
      <c r="K93" s="214">
        <f t="shared" si="18"/>
        <v>0</v>
      </c>
      <c r="M93" s="162"/>
      <c r="N93" s="157"/>
      <c r="O93" s="215">
        <f t="shared" si="19"/>
        <v>0</v>
      </c>
      <c r="P93" s="215">
        <f t="shared" si="23"/>
        <v>0</v>
      </c>
      <c r="Q93" s="215">
        <f t="shared" si="20"/>
        <v>0</v>
      </c>
      <c r="R93" s="157"/>
      <c r="S93" s="162"/>
      <c r="T93" s="227">
        <f t="shared" si="21"/>
        <v>0</v>
      </c>
    </row>
    <row r="94" spans="1:20" x14ac:dyDescent="0.2">
      <c r="A94" s="216"/>
      <c r="B94" s="79"/>
      <c r="C94" s="79"/>
      <c r="D94" s="79"/>
      <c r="E94" s="209"/>
      <c r="F94" s="78"/>
      <c r="G94" s="77"/>
      <c r="H94" s="156"/>
      <c r="I94" s="214">
        <f t="shared" si="17"/>
        <v>0</v>
      </c>
      <c r="J94" s="214">
        <f t="shared" si="22"/>
        <v>0</v>
      </c>
      <c r="K94" s="214">
        <f t="shared" si="18"/>
        <v>0</v>
      </c>
      <c r="M94" s="162"/>
      <c r="N94" s="157"/>
      <c r="O94" s="215">
        <f t="shared" si="19"/>
        <v>0</v>
      </c>
      <c r="P94" s="215">
        <f t="shared" si="23"/>
        <v>0</v>
      </c>
      <c r="Q94" s="215">
        <f t="shared" si="20"/>
        <v>0</v>
      </c>
      <c r="R94" s="157"/>
      <c r="S94" s="162"/>
      <c r="T94" s="227">
        <f t="shared" si="21"/>
        <v>0</v>
      </c>
    </row>
    <row r="95" spans="1:20" s="76" customFormat="1" x14ac:dyDescent="0.2">
      <c r="A95" s="216"/>
      <c r="B95" s="79"/>
      <c r="C95" s="79"/>
      <c r="D95" s="79"/>
      <c r="E95" s="209"/>
      <c r="F95" s="78"/>
      <c r="G95" s="77"/>
      <c r="H95" s="156"/>
      <c r="I95" s="214">
        <f t="shared" si="17"/>
        <v>0</v>
      </c>
      <c r="J95" s="214">
        <f t="shared" si="22"/>
        <v>0</v>
      </c>
      <c r="K95" s="214">
        <f t="shared" si="18"/>
        <v>0</v>
      </c>
      <c r="M95" s="162"/>
      <c r="N95" s="157"/>
      <c r="O95" s="215">
        <f t="shared" si="19"/>
        <v>0</v>
      </c>
      <c r="P95" s="215">
        <f t="shared" si="23"/>
        <v>0</v>
      </c>
      <c r="Q95" s="215">
        <f t="shared" si="20"/>
        <v>0</v>
      </c>
      <c r="R95" s="157"/>
      <c r="S95" s="162"/>
      <c r="T95" s="227">
        <f t="shared" si="21"/>
        <v>0</v>
      </c>
    </row>
    <row r="96" spans="1:20" x14ac:dyDescent="0.2">
      <c r="A96" s="216"/>
      <c r="B96" s="217"/>
      <c r="C96" s="217"/>
      <c r="D96" s="217"/>
      <c r="E96" s="233"/>
      <c r="F96" s="219"/>
      <c r="G96" s="218"/>
      <c r="H96" s="220"/>
      <c r="I96" s="214">
        <f t="shared" si="17"/>
        <v>0</v>
      </c>
      <c r="J96" s="214">
        <f t="shared" si="22"/>
        <v>0</v>
      </c>
      <c r="K96" s="214">
        <f t="shared" si="18"/>
        <v>0</v>
      </c>
      <c r="M96" s="162"/>
      <c r="N96" s="157"/>
      <c r="O96" s="215">
        <f>N96*F96</f>
        <v>0</v>
      </c>
      <c r="P96" s="215">
        <f t="shared" si="23"/>
        <v>0</v>
      </c>
      <c r="Q96" s="215">
        <f>SUM(O96:P96)</f>
        <v>0</v>
      </c>
      <c r="R96" s="157"/>
      <c r="S96" s="162"/>
      <c r="T96" s="227">
        <f>K96-Q96</f>
        <v>0</v>
      </c>
    </row>
    <row r="97" spans="1:20" x14ac:dyDescent="0.2">
      <c r="A97" s="216"/>
      <c r="B97" s="79"/>
      <c r="C97" s="79"/>
      <c r="D97" s="79"/>
      <c r="E97" s="209"/>
      <c r="F97" s="78"/>
      <c r="G97" s="77"/>
      <c r="H97" s="156"/>
      <c r="I97" s="214">
        <f t="shared" si="17"/>
        <v>0</v>
      </c>
      <c r="J97" s="214">
        <f t="shared" si="22"/>
        <v>0</v>
      </c>
      <c r="K97" s="214">
        <f t="shared" si="18"/>
        <v>0</v>
      </c>
      <c r="M97" s="162"/>
      <c r="N97" s="157"/>
      <c r="O97" s="215">
        <f t="shared" ref="O97:O124" si="24">N97*F97</f>
        <v>0</v>
      </c>
      <c r="P97" s="215">
        <f t="shared" si="23"/>
        <v>0</v>
      </c>
      <c r="Q97" s="215">
        <f t="shared" ref="Q97:Q124" si="25">SUM(O97:P97)</f>
        <v>0</v>
      </c>
      <c r="R97" s="157"/>
      <c r="S97" s="162"/>
      <c r="T97" s="227">
        <f t="shared" ref="T97:T124" si="26">K97-Q97</f>
        <v>0</v>
      </c>
    </row>
    <row r="98" spans="1:20" x14ac:dyDescent="0.2">
      <c r="A98" s="216"/>
      <c r="B98" s="79"/>
      <c r="C98" s="79"/>
      <c r="D98" s="79"/>
      <c r="E98" s="209"/>
      <c r="F98" s="78"/>
      <c r="G98" s="77"/>
      <c r="H98" s="156"/>
      <c r="I98" s="214">
        <f t="shared" si="17"/>
        <v>0</v>
      </c>
      <c r="J98" s="214">
        <f t="shared" si="22"/>
        <v>0</v>
      </c>
      <c r="K98" s="214">
        <f t="shared" si="18"/>
        <v>0</v>
      </c>
      <c r="M98" s="162"/>
      <c r="N98" s="157"/>
      <c r="O98" s="215">
        <f t="shared" si="24"/>
        <v>0</v>
      </c>
      <c r="P98" s="215">
        <f t="shared" si="23"/>
        <v>0</v>
      </c>
      <c r="Q98" s="215">
        <f t="shared" si="25"/>
        <v>0</v>
      </c>
      <c r="R98" s="157"/>
      <c r="S98" s="162"/>
      <c r="T98" s="227">
        <f t="shared" si="26"/>
        <v>0</v>
      </c>
    </row>
    <row r="99" spans="1:20" x14ac:dyDescent="0.2">
      <c r="A99" s="216"/>
      <c r="B99" s="79"/>
      <c r="C99" s="79"/>
      <c r="D99" s="79"/>
      <c r="E99" s="209"/>
      <c r="F99" s="78"/>
      <c r="G99" s="77"/>
      <c r="H99" s="156"/>
      <c r="I99" s="214">
        <f t="shared" si="17"/>
        <v>0</v>
      </c>
      <c r="J99" s="214">
        <f t="shared" si="22"/>
        <v>0</v>
      </c>
      <c r="K99" s="214">
        <f t="shared" si="18"/>
        <v>0</v>
      </c>
      <c r="M99" s="162"/>
      <c r="N99" s="157"/>
      <c r="O99" s="215">
        <f t="shared" si="24"/>
        <v>0</v>
      </c>
      <c r="P99" s="215">
        <f t="shared" si="23"/>
        <v>0</v>
      </c>
      <c r="Q99" s="215">
        <f t="shared" si="25"/>
        <v>0</v>
      </c>
      <c r="R99" s="157"/>
      <c r="S99" s="162"/>
      <c r="T99" s="227">
        <f t="shared" si="26"/>
        <v>0</v>
      </c>
    </row>
    <row r="100" spans="1:20" x14ac:dyDescent="0.2">
      <c r="A100" s="216"/>
      <c r="B100" s="79"/>
      <c r="C100" s="79"/>
      <c r="D100" s="79"/>
      <c r="E100" s="209"/>
      <c r="F100" s="78"/>
      <c r="G100" s="77"/>
      <c r="H100" s="156"/>
      <c r="I100" s="214">
        <f t="shared" si="17"/>
        <v>0</v>
      </c>
      <c r="J100" s="214">
        <f t="shared" si="22"/>
        <v>0</v>
      </c>
      <c r="K100" s="214">
        <f t="shared" si="18"/>
        <v>0</v>
      </c>
      <c r="M100" s="162"/>
      <c r="N100" s="157"/>
      <c r="O100" s="215">
        <f t="shared" si="24"/>
        <v>0</v>
      </c>
      <c r="P100" s="215">
        <f t="shared" si="23"/>
        <v>0</v>
      </c>
      <c r="Q100" s="215">
        <f t="shared" si="25"/>
        <v>0</v>
      </c>
      <c r="R100" s="157"/>
      <c r="S100" s="162"/>
      <c r="T100" s="227">
        <f t="shared" si="26"/>
        <v>0</v>
      </c>
    </row>
    <row r="101" spans="1:20" x14ac:dyDescent="0.2">
      <c r="A101" s="216"/>
      <c r="B101" s="79"/>
      <c r="C101" s="79"/>
      <c r="D101" s="79"/>
      <c r="E101" s="209"/>
      <c r="F101" s="78"/>
      <c r="G101" s="77"/>
      <c r="H101" s="156"/>
      <c r="I101" s="214">
        <f t="shared" si="17"/>
        <v>0</v>
      </c>
      <c r="J101" s="214">
        <f t="shared" si="22"/>
        <v>0</v>
      </c>
      <c r="K101" s="214">
        <f t="shared" si="18"/>
        <v>0</v>
      </c>
      <c r="M101" s="162"/>
      <c r="N101" s="157"/>
      <c r="O101" s="215">
        <f t="shared" si="24"/>
        <v>0</v>
      </c>
      <c r="P101" s="215">
        <f t="shared" si="23"/>
        <v>0</v>
      </c>
      <c r="Q101" s="215">
        <f t="shared" si="25"/>
        <v>0</v>
      </c>
      <c r="R101" s="157"/>
      <c r="S101" s="162"/>
      <c r="T101" s="227">
        <f t="shared" si="26"/>
        <v>0</v>
      </c>
    </row>
    <row r="102" spans="1:20" x14ac:dyDescent="0.2">
      <c r="A102" s="216"/>
      <c r="B102" s="79"/>
      <c r="C102" s="79"/>
      <c r="D102" s="79"/>
      <c r="E102" s="209"/>
      <c r="F102" s="78"/>
      <c r="G102" s="77"/>
      <c r="H102" s="156"/>
      <c r="I102" s="214">
        <f t="shared" si="17"/>
        <v>0</v>
      </c>
      <c r="J102" s="214">
        <f t="shared" si="22"/>
        <v>0</v>
      </c>
      <c r="K102" s="214">
        <f t="shared" si="18"/>
        <v>0</v>
      </c>
      <c r="M102" s="162"/>
      <c r="N102" s="157"/>
      <c r="O102" s="215">
        <f t="shared" si="24"/>
        <v>0</v>
      </c>
      <c r="P102" s="215">
        <f t="shared" si="23"/>
        <v>0</v>
      </c>
      <c r="Q102" s="215">
        <f t="shared" si="25"/>
        <v>0</v>
      </c>
      <c r="R102" s="157"/>
      <c r="S102" s="162"/>
      <c r="T102" s="227">
        <f t="shared" si="26"/>
        <v>0</v>
      </c>
    </row>
    <row r="103" spans="1:20" x14ac:dyDescent="0.2">
      <c r="A103" s="216"/>
      <c r="B103" s="79"/>
      <c r="C103" s="79"/>
      <c r="D103" s="79"/>
      <c r="E103" s="209"/>
      <c r="F103" s="78"/>
      <c r="G103" s="77"/>
      <c r="H103" s="156"/>
      <c r="I103" s="214">
        <f t="shared" si="17"/>
        <v>0</v>
      </c>
      <c r="J103" s="214">
        <f t="shared" si="22"/>
        <v>0</v>
      </c>
      <c r="K103" s="214">
        <f t="shared" si="18"/>
        <v>0</v>
      </c>
      <c r="M103" s="162"/>
      <c r="N103" s="157"/>
      <c r="O103" s="215">
        <f t="shared" si="24"/>
        <v>0</v>
      </c>
      <c r="P103" s="215">
        <f t="shared" si="23"/>
        <v>0</v>
      </c>
      <c r="Q103" s="215">
        <f t="shared" si="25"/>
        <v>0</v>
      </c>
      <c r="R103" s="157"/>
      <c r="S103" s="162"/>
      <c r="T103" s="227">
        <f t="shared" si="26"/>
        <v>0</v>
      </c>
    </row>
    <row r="104" spans="1:20" x14ac:dyDescent="0.2">
      <c r="A104" s="216"/>
      <c r="B104" s="79"/>
      <c r="C104" s="79"/>
      <c r="D104" s="79"/>
      <c r="E104" s="209"/>
      <c r="F104" s="78"/>
      <c r="G104" s="77"/>
      <c r="H104" s="156"/>
      <c r="I104" s="214">
        <f t="shared" si="17"/>
        <v>0</v>
      </c>
      <c r="J104" s="214">
        <f t="shared" si="22"/>
        <v>0</v>
      </c>
      <c r="K104" s="214">
        <f t="shared" si="18"/>
        <v>0</v>
      </c>
      <c r="M104" s="162"/>
      <c r="N104" s="157"/>
      <c r="O104" s="215">
        <f t="shared" si="24"/>
        <v>0</v>
      </c>
      <c r="P104" s="215">
        <f t="shared" si="23"/>
        <v>0</v>
      </c>
      <c r="Q104" s="215">
        <f t="shared" si="25"/>
        <v>0</v>
      </c>
      <c r="R104" s="157"/>
      <c r="S104" s="162"/>
      <c r="T104" s="227">
        <f t="shared" si="26"/>
        <v>0</v>
      </c>
    </row>
    <row r="105" spans="1:20" x14ac:dyDescent="0.2">
      <c r="A105" s="216"/>
      <c r="B105" s="79"/>
      <c r="C105" s="79"/>
      <c r="D105" s="79"/>
      <c r="E105" s="209"/>
      <c r="F105" s="78"/>
      <c r="G105" s="77"/>
      <c r="H105" s="156"/>
      <c r="I105" s="214">
        <f t="shared" si="17"/>
        <v>0</v>
      </c>
      <c r="J105" s="214">
        <f t="shared" si="22"/>
        <v>0</v>
      </c>
      <c r="K105" s="214">
        <f t="shared" si="18"/>
        <v>0</v>
      </c>
      <c r="M105" s="162"/>
      <c r="N105" s="157"/>
      <c r="O105" s="215">
        <f t="shared" si="24"/>
        <v>0</v>
      </c>
      <c r="P105" s="215">
        <f t="shared" si="23"/>
        <v>0</v>
      </c>
      <c r="Q105" s="215">
        <f t="shared" si="25"/>
        <v>0</v>
      </c>
      <c r="R105" s="157"/>
      <c r="S105" s="162"/>
      <c r="T105" s="227">
        <f t="shared" si="26"/>
        <v>0</v>
      </c>
    </row>
    <row r="106" spans="1:20" x14ac:dyDescent="0.2">
      <c r="A106" s="216"/>
      <c r="B106" s="79"/>
      <c r="C106" s="79"/>
      <c r="D106" s="79"/>
      <c r="E106" s="209"/>
      <c r="F106" s="78"/>
      <c r="G106" s="77"/>
      <c r="H106" s="156"/>
      <c r="I106" s="214">
        <f t="shared" si="17"/>
        <v>0</v>
      </c>
      <c r="J106" s="214">
        <f t="shared" si="22"/>
        <v>0</v>
      </c>
      <c r="K106" s="214">
        <f t="shared" si="18"/>
        <v>0</v>
      </c>
      <c r="M106" s="162"/>
      <c r="N106" s="157"/>
      <c r="O106" s="215">
        <f t="shared" si="24"/>
        <v>0</v>
      </c>
      <c r="P106" s="215">
        <f t="shared" si="23"/>
        <v>0</v>
      </c>
      <c r="Q106" s="215">
        <f t="shared" si="25"/>
        <v>0</v>
      </c>
      <c r="R106" s="157"/>
      <c r="S106" s="162"/>
      <c r="T106" s="227">
        <f t="shared" si="26"/>
        <v>0</v>
      </c>
    </row>
    <row r="107" spans="1:20" x14ac:dyDescent="0.2">
      <c r="A107" s="216"/>
      <c r="B107" s="79"/>
      <c r="C107" s="79"/>
      <c r="D107" s="79"/>
      <c r="E107" s="209"/>
      <c r="F107" s="78"/>
      <c r="G107" s="77"/>
      <c r="H107" s="156"/>
      <c r="I107" s="214">
        <f t="shared" si="17"/>
        <v>0</v>
      </c>
      <c r="J107" s="214">
        <f t="shared" si="22"/>
        <v>0</v>
      </c>
      <c r="K107" s="214">
        <f t="shared" si="18"/>
        <v>0</v>
      </c>
      <c r="M107" s="162"/>
      <c r="N107" s="157"/>
      <c r="O107" s="215">
        <f t="shared" si="24"/>
        <v>0</v>
      </c>
      <c r="P107" s="215">
        <f t="shared" si="23"/>
        <v>0</v>
      </c>
      <c r="Q107" s="215">
        <f t="shared" si="25"/>
        <v>0</v>
      </c>
      <c r="R107" s="157"/>
      <c r="S107" s="162"/>
      <c r="T107" s="227">
        <f t="shared" si="26"/>
        <v>0</v>
      </c>
    </row>
    <row r="108" spans="1:20" x14ac:dyDescent="0.2">
      <c r="A108" s="216"/>
      <c r="B108" s="79"/>
      <c r="C108" s="79"/>
      <c r="D108" s="79"/>
      <c r="E108" s="209"/>
      <c r="F108" s="78"/>
      <c r="G108" s="77"/>
      <c r="H108" s="156"/>
      <c r="I108" s="214">
        <f t="shared" si="17"/>
        <v>0</v>
      </c>
      <c r="J108" s="214">
        <f t="shared" si="22"/>
        <v>0</v>
      </c>
      <c r="K108" s="214">
        <f t="shared" si="18"/>
        <v>0</v>
      </c>
      <c r="M108" s="162"/>
      <c r="N108" s="157"/>
      <c r="O108" s="215">
        <f t="shared" si="24"/>
        <v>0</v>
      </c>
      <c r="P108" s="215">
        <f t="shared" si="23"/>
        <v>0</v>
      </c>
      <c r="Q108" s="215">
        <f t="shared" si="25"/>
        <v>0</v>
      </c>
      <c r="R108" s="157"/>
      <c r="S108" s="162"/>
      <c r="T108" s="227">
        <f t="shared" si="26"/>
        <v>0</v>
      </c>
    </row>
    <row r="109" spans="1:20" x14ac:dyDescent="0.2">
      <c r="A109" s="216"/>
      <c r="B109" s="79"/>
      <c r="C109" s="79"/>
      <c r="D109" s="79"/>
      <c r="E109" s="209"/>
      <c r="F109" s="78"/>
      <c r="G109" s="77"/>
      <c r="H109" s="156"/>
      <c r="I109" s="214">
        <f t="shared" si="17"/>
        <v>0</v>
      </c>
      <c r="J109" s="214">
        <f t="shared" si="22"/>
        <v>0</v>
      </c>
      <c r="K109" s="214">
        <f t="shared" si="18"/>
        <v>0</v>
      </c>
      <c r="M109" s="162"/>
      <c r="N109" s="157"/>
      <c r="O109" s="215">
        <f t="shared" si="24"/>
        <v>0</v>
      </c>
      <c r="P109" s="215">
        <f t="shared" si="23"/>
        <v>0</v>
      </c>
      <c r="Q109" s="215">
        <f t="shared" si="25"/>
        <v>0</v>
      </c>
      <c r="R109" s="157"/>
      <c r="S109" s="162"/>
      <c r="T109" s="227">
        <f t="shared" si="26"/>
        <v>0</v>
      </c>
    </row>
    <row r="110" spans="1:20" x14ac:dyDescent="0.2">
      <c r="A110" s="216"/>
      <c r="B110" s="79"/>
      <c r="C110" s="79"/>
      <c r="D110" s="79"/>
      <c r="E110" s="209"/>
      <c r="F110" s="78"/>
      <c r="G110" s="77"/>
      <c r="H110" s="156"/>
      <c r="I110" s="214">
        <f t="shared" si="17"/>
        <v>0</v>
      </c>
      <c r="J110" s="214">
        <f t="shared" si="22"/>
        <v>0</v>
      </c>
      <c r="K110" s="214">
        <f t="shared" si="18"/>
        <v>0</v>
      </c>
      <c r="M110" s="162"/>
      <c r="N110" s="157"/>
      <c r="O110" s="215">
        <f t="shared" si="24"/>
        <v>0</v>
      </c>
      <c r="P110" s="215">
        <f t="shared" si="23"/>
        <v>0</v>
      </c>
      <c r="Q110" s="215">
        <f t="shared" si="25"/>
        <v>0</v>
      </c>
      <c r="R110" s="157"/>
      <c r="S110" s="162"/>
      <c r="T110" s="227">
        <f t="shared" si="26"/>
        <v>0</v>
      </c>
    </row>
    <row r="111" spans="1:20" x14ac:dyDescent="0.2">
      <c r="A111" s="216"/>
      <c r="B111" s="79"/>
      <c r="C111" s="79"/>
      <c r="D111" s="79"/>
      <c r="E111" s="209"/>
      <c r="F111" s="78"/>
      <c r="G111" s="77"/>
      <c r="H111" s="156"/>
      <c r="I111" s="214">
        <f t="shared" si="17"/>
        <v>0</v>
      </c>
      <c r="J111" s="214">
        <f t="shared" si="22"/>
        <v>0</v>
      </c>
      <c r="K111" s="214">
        <f t="shared" si="18"/>
        <v>0</v>
      </c>
      <c r="M111" s="162"/>
      <c r="N111" s="157"/>
      <c r="O111" s="215">
        <f t="shared" si="24"/>
        <v>0</v>
      </c>
      <c r="P111" s="215">
        <f t="shared" si="23"/>
        <v>0</v>
      </c>
      <c r="Q111" s="215">
        <f t="shared" si="25"/>
        <v>0</v>
      </c>
      <c r="R111" s="157"/>
      <c r="S111" s="162"/>
      <c r="T111" s="227">
        <f t="shared" si="26"/>
        <v>0</v>
      </c>
    </row>
    <row r="112" spans="1:20" x14ac:dyDescent="0.2">
      <c r="A112" s="216"/>
      <c r="B112" s="79"/>
      <c r="C112" s="79"/>
      <c r="D112" s="79"/>
      <c r="E112" s="209"/>
      <c r="F112" s="78"/>
      <c r="G112" s="77"/>
      <c r="H112" s="156"/>
      <c r="I112" s="214">
        <f t="shared" si="17"/>
        <v>0</v>
      </c>
      <c r="J112" s="214">
        <f t="shared" si="22"/>
        <v>0</v>
      </c>
      <c r="K112" s="214">
        <f t="shared" si="18"/>
        <v>0</v>
      </c>
      <c r="M112" s="162"/>
      <c r="N112" s="157"/>
      <c r="O112" s="215">
        <f t="shared" si="24"/>
        <v>0</v>
      </c>
      <c r="P112" s="215">
        <f t="shared" si="23"/>
        <v>0</v>
      </c>
      <c r="Q112" s="215">
        <f t="shared" si="25"/>
        <v>0</v>
      </c>
      <c r="R112" s="157"/>
      <c r="S112" s="162"/>
      <c r="T112" s="227">
        <f t="shared" si="26"/>
        <v>0</v>
      </c>
    </row>
    <row r="113" spans="1:20" x14ac:dyDescent="0.2">
      <c r="A113" s="216"/>
      <c r="B113" s="79"/>
      <c r="C113" s="79"/>
      <c r="D113" s="79"/>
      <c r="E113" s="209"/>
      <c r="F113" s="78"/>
      <c r="G113" s="77"/>
      <c r="H113" s="156"/>
      <c r="I113" s="214">
        <f t="shared" si="17"/>
        <v>0</v>
      </c>
      <c r="J113" s="214">
        <f t="shared" si="22"/>
        <v>0</v>
      </c>
      <c r="K113" s="214">
        <f t="shared" si="18"/>
        <v>0</v>
      </c>
      <c r="M113" s="162"/>
      <c r="N113" s="157"/>
      <c r="O113" s="215">
        <f t="shared" si="24"/>
        <v>0</v>
      </c>
      <c r="P113" s="215">
        <f t="shared" si="23"/>
        <v>0</v>
      </c>
      <c r="Q113" s="215">
        <f t="shared" si="25"/>
        <v>0</v>
      </c>
      <c r="R113" s="157"/>
      <c r="S113" s="162"/>
      <c r="T113" s="227">
        <f t="shared" si="26"/>
        <v>0</v>
      </c>
    </row>
    <row r="114" spans="1:20" x14ac:dyDescent="0.2">
      <c r="A114" s="216"/>
      <c r="B114" s="79"/>
      <c r="C114" s="79"/>
      <c r="D114" s="79"/>
      <c r="E114" s="209"/>
      <c r="F114" s="78"/>
      <c r="G114" s="77"/>
      <c r="H114" s="156"/>
      <c r="I114" s="214">
        <f t="shared" si="17"/>
        <v>0</v>
      </c>
      <c r="J114" s="214">
        <f t="shared" si="22"/>
        <v>0</v>
      </c>
      <c r="K114" s="214">
        <f t="shared" si="18"/>
        <v>0</v>
      </c>
      <c r="M114" s="162"/>
      <c r="N114" s="157"/>
      <c r="O114" s="215">
        <f t="shared" si="24"/>
        <v>0</v>
      </c>
      <c r="P114" s="215">
        <f t="shared" si="23"/>
        <v>0</v>
      </c>
      <c r="Q114" s="215">
        <f t="shared" si="25"/>
        <v>0</v>
      </c>
      <c r="R114" s="157"/>
      <c r="S114" s="162"/>
      <c r="T114" s="227">
        <f t="shared" si="26"/>
        <v>0</v>
      </c>
    </row>
    <row r="115" spans="1:20" x14ac:dyDescent="0.2">
      <c r="A115" s="216"/>
      <c r="B115" s="79"/>
      <c r="C115" s="79"/>
      <c r="D115" s="79"/>
      <c r="E115" s="209"/>
      <c r="F115" s="78"/>
      <c r="G115" s="77"/>
      <c r="H115" s="156"/>
      <c r="I115" s="214">
        <f t="shared" si="17"/>
        <v>0</v>
      </c>
      <c r="J115" s="214">
        <f t="shared" si="22"/>
        <v>0</v>
      </c>
      <c r="K115" s="214">
        <f t="shared" si="18"/>
        <v>0</v>
      </c>
      <c r="M115" s="162"/>
      <c r="N115" s="157"/>
      <c r="O115" s="215">
        <f t="shared" si="24"/>
        <v>0</v>
      </c>
      <c r="P115" s="215">
        <f t="shared" si="23"/>
        <v>0</v>
      </c>
      <c r="Q115" s="215">
        <f t="shared" si="25"/>
        <v>0</v>
      </c>
      <c r="R115" s="157"/>
      <c r="S115" s="162"/>
      <c r="T115" s="227">
        <f t="shared" si="26"/>
        <v>0</v>
      </c>
    </row>
    <row r="116" spans="1:20" x14ac:dyDescent="0.2">
      <c r="A116" s="216"/>
      <c r="B116" s="79"/>
      <c r="C116" s="79"/>
      <c r="D116" s="79"/>
      <c r="E116" s="209"/>
      <c r="F116" s="78"/>
      <c r="G116" s="77"/>
      <c r="H116" s="156"/>
      <c r="I116" s="214">
        <f t="shared" si="17"/>
        <v>0</v>
      </c>
      <c r="J116" s="214">
        <f t="shared" si="22"/>
        <v>0</v>
      </c>
      <c r="K116" s="214">
        <f t="shared" si="18"/>
        <v>0</v>
      </c>
      <c r="M116" s="162"/>
      <c r="N116" s="157"/>
      <c r="O116" s="215">
        <f t="shared" si="24"/>
        <v>0</v>
      </c>
      <c r="P116" s="215">
        <f t="shared" si="23"/>
        <v>0</v>
      </c>
      <c r="Q116" s="215">
        <f t="shared" si="25"/>
        <v>0</v>
      </c>
      <c r="R116" s="157"/>
      <c r="S116" s="162"/>
      <c r="T116" s="227">
        <f t="shared" si="26"/>
        <v>0</v>
      </c>
    </row>
    <row r="117" spans="1:20" x14ac:dyDescent="0.2">
      <c r="A117" s="216"/>
      <c r="B117" s="79"/>
      <c r="C117" s="79"/>
      <c r="D117" s="79"/>
      <c r="E117" s="209"/>
      <c r="F117" s="78"/>
      <c r="G117" s="77"/>
      <c r="H117" s="156"/>
      <c r="I117" s="214">
        <f t="shared" si="17"/>
        <v>0</v>
      </c>
      <c r="J117" s="214">
        <f t="shared" si="22"/>
        <v>0</v>
      </c>
      <c r="K117" s="214">
        <f t="shared" si="18"/>
        <v>0</v>
      </c>
      <c r="M117" s="162"/>
      <c r="N117" s="157"/>
      <c r="O117" s="215">
        <f t="shared" si="24"/>
        <v>0</v>
      </c>
      <c r="P117" s="215">
        <f t="shared" si="23"/>
        <v>0</v>
      </c>
      <c r="Q117" s="215">
        <f t="shared" si="25"/>
        <v>0</v>
      </c>
      <c r="R117" s="157"/>
      <c r="S117" s="162"/>
      <c r="T117" s="227">
        <f t="shared" si="26"/>
        <v>0</v>
      </c>
    </row>
    <row r="118" spans="1:20" x14ac:dyDescent="0.2">
      <c r="A118" s="216"/>
      <c r="B118" s="79"/>
      <c r="C118" s="79"/>
      <c r="D118" s="79"/>
      <c r="E118" s="209"/>
      <c r="F118" s="78"/>
      <c r="G118" s="77"/>
      <c r="H118" s="156"/>
      <c r="I118" s="214">
        <f t="shared" si="17"/>
        <v>0</v>
      </c>
      <c r="J118" s="214">
        <f t="shared" si="22"/>
        <v>0</v>
      </c>
      <c r="K118" s="214">
        <f t="shared" si="18"/>
        <v>0</v>
      </c>
      <c r="M118" s="162"/>
      <c r="N118" s="157"/>
      <c r="O118" s="215">
        <f t="shared" si="24"/>
        <v>0</v>
      </c>
      <c r="P118" s="215">
        <f t="shared" si="23"/>
        <v>0</v>
      </c>
      <c r="Q118" s="215">
        <f t="shared" si="25"/>
        <v>0</v>
      </c>
      <c r="R118" s="157"/>
      <c r="S118" s="162"/>
      <c r="T118" s="227">
        <f t="shared" si="26"/>
        <v>0</v>
      </c>
    </row>
    <row r="119" spans="1:20" x14ac:dyDescent="0.2">
      <c r="A119" s="216"/>
      <c r="B119" s="79"/>
      <c r="C119" s="79"/>
      <c r="D119" s="79"/>
      <c r="E119" s="209"/>
      <c r="F119" s="78"/>
      <c r="G119" s="77"/>
      <c r="H119" s="156"/>
      <c r="I119" s="214">
        <f t="shared" si="17"/>
        <v>0</v>
      </c>
      <c r="J119" s="214">
        <f t="shared" si="22"/>
        <v>0</v>
      </c>
      <c r="K119" s="214">
        <f t="shared" si="18"/>
        <v>0</v>
      </c>
      <c r="M119" s="162"/>
      <c r="N119" s="157"/>
      <c r="O119" s="215">
        <f t="shared" si="24"/>
        <v>0</v>
      </c>
      <c r="P119" s="215">
        <f t="shared" si="23"/>
        <v>0</v>
      </c>
      <c r="Q119" s="215">
        <f t="shared" si="25"/>
        <v>0</v>
      </c>
      <c r="R119" s="157"/>
      <c r="S119" s="162"/>
      <c r="T119" s="227">
        <f t="shared" si="26"/>
        <v>0</v>
      </c>
    </row>
    <row r="120" spans="1:20" x14ac:dyDescent="0.2">
      <c r="A120" s="216"/>
      <c r="B120" s="79"/>
      <c r="C120" s="79"/>
      <c r="D120" s="79"/>
      <c r="E120" s="209"/>
      <c r="F120" s="78"/>
      <c r="G120" s="77"/>
      <c r="H120" s="156"/>
      <c r="I120" s="214">
        <f t="shared" si="17"/>
        <v>0</v>
      </c>
      <c r="J120" s="214">
        <f t="shared" si="22"/>
        <v>0</v>
      </c>
      <c r="K120" s="214">
        <f t="shared" si="18"/>
        <v>0</v>
      </c>
      <c r="M120" s="162"/>
      <c r="N120" s="157"/>
      <c r="O120" s="215">
        <f t="shared" si="24"/>
        <v>0</v>
      </c>
      <c r="P120" s="215">
        <f t="shared" si="23"/>
        <v>0</v>
      </c>
      <c r="Q120" s="215">
        <f t="shared" si="25"/>
        <v>0</v>
      </c>
      <c r="R120" s="157"/>
      <c r="S120" s="162"/>
      <c r="T120" s="227">
        <f t="shared" si="26"/>
        <v>0</v>
      </c>
    </row>
    <row r="121" spans="1:20" x14ac:dyDescent="0.2">
      <c r="A121" s="216"/>
      <c r="B121" s="79"/>
      <c r="C121" s="79"/>
      <c r="D121" s="79"/>
      <c r="E121" s="209"/>
      <c r="F121" s="78"/>
      <c r="G121" s="77"/>
      <c r="H121" s="156"/>
      <c r="I121" s="214">
        <f t="shared" si="17"/>
        <v>0</v>
      </c>
      <c r="J121" s="214">
        <f t="shared" si="22"/>
        <v>0</v>
      </c>
      <c r="K121" s="214">
        <f t="shared" si="18"/>
        <v>0</v>
      </c>
      <c r="M121" s="162"/>
      <c r="N121" s="157"/>
      <c r="O121" s="215">
        <f t="shared" si="24"/>
        <v>0</v>
      </c>
      <c r="P121" s="215">
        <f t="shared" si="23"/>
        <v>0</v>
      </c>
      <c r="Q121" s="215">
        <f t="shared" si="25"/>
        <v>0</v>
      </c>
      <c r="R121" s="157"/>
      <c r="S121" s="162"/>
      <c r="T121" s="227">
        <f t="shared" si="26"/>
        <v>0</v>
      </c>
    </row>
    <row r="122" spans="1:20" x14ac:dyDescent="0.2">
      <c r="A122" s="216"/>
      <c r="B122" s="79"/>
      <c r="C122" s="79"/>
      <c r="D122" s="79"/>
      <c r="E122" s="209"/>
      <c r="F122" s="78"/>
      <c r="G122" s="77"/>
      <c r="H122" s="156"/>
      <c r="I122" s="214">
        <f t="shared" si="17"/>
        <v>0</v>
      </c>
      <c r="J122" s="214">
        <f t="shared" si="22"/>
        <v>0</v>
      </c>
      <c r="K122" s="214">
        <f t="shared" si="18"/>
        <v>0</v>
      </c>
      <c r="M122" s="162"/>
      <c r="N122" s="157"/>
      <c r="O122" s="215">
        <f t="shared" si="24"/>
        <v>0</v>
      </c>
      <c r="P122" s="215">
        <f t="shared" si="23"/>
        <v>0</v>
      </c>
      <c r="Q122" s="215">
        <f t="shared" si="25"/>
        <v>0</v>
      </c>
      <c r="R122" s="157"/>
      <c r="S122" s="162"/>
      <c r="T122" s="227">
        <f t="shared" si="26"/>
        <v>0</v>
      </c>
    </row>
    <row r="123" spans="1:20" x14ac:dyDescent="0.2">
      <c r="A123" s="216"/>
      <c r="B123" s="79"/>
      <c r="C123" s="79"/>
      <c r="D123" s="79"/>
      <c r="E123" s="209"/>
      <c r="F123" s="78"/>
      <c r="G123" s="77"/>
      <c r="H123" s="156"/>
      <c r="I123" s="214">
        <f t="shared" si="17"/>
        <v>0</v>
      </c>
      <c r="J123" s="214">
        <f t="shared" si="22"/>
        <v>0</v>
      </c>
      <c r="K123" s="214">
        <f t="shared" si="18"/>
        <v>0</v>
      </c>
      <c r="M123" s="162"/>
      <c r="N123" s="157"/>
      <c r="O123" s="215">
        <f t="shared" si="24"/>
        <v>0</v>
      </c>
      <c r="P123" s="215">
        <f t="shared" si="23"/>
        <v>0</v>
      </c>
      <c r="Q123" s="215">
        <f t="shared" si="25"/>
        <v>0</v>
      </c>
      <c r="R123" s="157"/>
      <c r="S123" s="162"/>
      <c r="T123" s="227">
        <f t="shared" si="26"/>
        <v>0</v>
      </c>
    </row>
    <row r="124" spans="1:20" s="76" customFormat="1" x14ac:dyDescent="0.2">
      <c r="A124" s="216"/>
      <c r="B124" s="79"/>
      <c r="C124" s="79"/>
      <c r="D124" s="79"/>
      <c r="E124" s="209"/>
      <c r="F124" s="78"/>
      <c r="G124" s="77"/>
      <c r="H124" s="156"/>
      <c r="I124" s="214">
        <f t="shared" ref="I124" si="27">F124*H124</f>
        <v>0</v>
      </c>
      <c r="J124" s="214">
        <f t="shared" si="22"/>
        <v>0</v>
      </c>
      <c r="K124" s="214">
        <f t="shared" ref="K124" si="28">SUM(I124:J124)</f>
        <v>0</v>
      </c>
      <c r="M124" s="162"/>
      <c r="N124" s="157"/>
      <c r="O124" s="215">
        <f t="shared" si="24"/>
        <v>0</v>
      </c>
      <c r="P124" s="215">
        <f t="shared" si="23"/>
        <v>0</v>
      </c>
      <c r="Q124" s="215">
        <f t="shared" si="25"/>
        <v>0</v>
      </c>
      <c r="R124" s="157"/>
      <c r="S124" s="162"/>
      <c r="T124" s="227">
        <f t="shared" si="26"/>
        <v>0</v>
      </c>
    </row>
    <row r="125" spans="1:20" x14ac:dyDescent="0.2">
      <c r="M125" s="364"/>
      <c r="N125" s="326"/>
      <c r="O125" s="326"/>
      <c r="P125" s="326"/>
      <c r="Q125" s="326"/>
      <c r="R125" s="326"/>
      <c r="S125" s="330"/>
      <c r="T125" s="326"/>
    </row>
    <row r="126" spans="1:20" x14ac:dyDescent="0.2">
      <c r="M126" s="162"/>
      <c r="S126" s="162"/>
    </row>
    <row r="127" spans="1:20" x14ac:dyDescent="0.2">
      <c r="M127" s="162"/>
      <c r="S127" s="162"/>
    </row>
    <row r="128" spans="1:20" ht="15" customHeight="1" x14ac:dyDescent="0.2">
      <c r="I128" s="370"/>
      <c r="M128" s="162"/>
      <c r="S128" s="162"/>
    </row>
  </sheetData>
  <mergeCells count="2">
    <mergeCell ref="N7:R7"/>
    <mergeCell ref="I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ABS!$A$5:$A$49</xm:f>
          </x14:formula1>
          <xm:sqref>A9:A124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27"/>
  <sheetViews>
    <sheetView zoomScale="85" zoomScaleNormal="85" workbookViewId="0">
      <pane ySplit="8" topLeftCell="A9" activePane="bottomLeft" state="frozen"/>
      <selection pane="bottomLeft" activeCell="D1" sqref="D1:D1048576"/>
    </sheetView>
  </sheetViews>
  <sheetFormatPr defaultRowHeight="12.75" x14ac:dyDescent="0.2"/>
  <cols>
    <col min="1" max="1" width="45.44140625" style="61" customWidth="1"/>
    <col min="2" max="2" width="19.88671875" style="61" customWidth="1"/>
    <col min="3" max="3" width="30" style="61" customWidth="1"/>
    <col min="4" max="4" width="12.6640625" style="64" customWidth="1"/>
    <col min="5" max="5" width="10.21875" style="62" customWidth="1"/>
    <col min="6" max="6" width="7.6640625" style="63" customWidth="1"/>
    <col min="7" max="7" width="8.6640625" style="62" customWidth="1"/>
    <col min="8" max="8" width="8.33203125" style="61" customWidth="1"/>
    <col min="9" max="10" width="10.44140625" style="61" customWidth="1"/>
    <col min="11" max="11" width="15.33203125" style="61" customWidth="1"/>
    <col min="12" max="12" width="3.5546875" style="61" customWidth="1"/>
    <col min="13" max="13" width="1.44140625" style="61" customWidth="1"/>
    <col min="14" max="14" width="9.77734375" style="61" customWidth="1"/>
    <col min="15" max="15" width="9.88671875" style="61" customWidth="1"/>
    <col min="16" max="16" width="10.33203125" style="61" customWidth="1"/>
    <col min="17" max="17" width="11" style="61" customWidth="1"/>
    <col min="18" max="18" width="19.5546875" style="61" customWidth="1"/>
    <col min="19" max="19" width="1.33203125" style="61" customWidth="1"/>
    <col min="20" max="20" width="14.109375" style="61" customWidth="1"/>
    <col min="21" max="16384" width="8.88671875" style="61"/>
  </cols>
  <sheetData>
    <row r="1" spans="1:20" s="71" customFormat="1" ht="23.25" customHeight="1" thickBot="1" x14ac:dyDescent="0.25">
      <c r="A1" s="229" t="s">
        <v>204</v>
      </c>
      <c r="B1" s="71" t="s">
        <v>2</v>
      </c>
      <c r="C1" s="71" t="s">
        <v>2</v>
      </c>
      <c r="D1" s="326"/>
      <c r="E1" s="85"/>
      <c r="F1" s="85"/>
      <c r="G1" s="85"/>
      <c r="I1" s="87" t="s">
        <v>71</v>
      </c>
      <c r="J1" s="238">
        <f>'People Staff'!I1</f>
        <v>0</v>
      </c>
      <c r="K1" s="84"/>
      <c r="M1" s="158"/>
      <c r="S1" s="158"/>
    </row>
    <row r="2" spans="1:20" s="71" customFormat="1" ht="19.5" customHeight="1" x14ac:dyDescent="0.2">
      <c r="A2" s="88"/>
      <c r="B2" s="71" t="s">
        <v>2</v>
      </c>
      <c r="D2" s="326"/>
      <c r="E2" s="85"/>
      <c r="F2" s="85"/>
      <c r="G2" s="85"/>
      <c r="I2" s="197"/>
      <c r="J2" s="198"/>
      <c r="K2" s="84"/>
      <c r="M2" s="158"/>
      <c r="S2" s="158"/>
    </row>
    <row r="3" spans="1:20" s="71" customFormat="1" ht="19.5" customHeight="1" x14ac:dyDescent="0.2">
      <c r="B3" s="84"/>
      <c r="D3" s="326"/>
      <c r="E3" s="85"/>
      <c r="F3" s="86"/>
      <c r="G3" s="85"/>
      <c r="I3" s="201"/>
      <c r="J3" s="201"/>
      <c r="K3" s="84"/>
      <c r="M3" s="158"/>
      <c r="S3" s="158"/>
    </row>
    <row r="4" spans="1:20" s="71" customFormat="1" x14ac:dyDescent="0.2">
      <c r="B4" s="84"/>
      <c r="D4" s="326"/>
      <c r="E4" s="85"/>
      <c r="F4" s="86"/>
      <c r="G4" s="85"/>
      <c r="H4" s="85"/>
      <c r="I4" s="201"/>
      <c r="J4" s="201"/>
      <c r="K4" s="84"/>
      <c r="M4" s="158"/>
      <c r="S4" s="158"/>
    </row>
    <row r="5" spans="1:20" ht="26.25" thickBot="1" x14ac:dyDescent="0.25">
      <c r="A5" s="225" t="s">
        <v>70</v>
      </c>
      <c r="B5" s="84"/>
      <c r="H5" s="199"/>
      <c r="I5" s="199"/>
      <c r="J5" s="199"/>
      <c r="M5" s="159"/>
      <c r="S5" s="159"/>
    </row>
    <row r="6" spans="1:20" s="71" customFormat="1" ht="13.5" thickBot="1" x14ac:dyDescent="0.25">
      <c r="D6" s="326"/>
      <c r="E6" s="83"/>
      <c r="G6" s="83"/>
      <c r="H6" s="200"/>
      <c r="I6" s="228">
        <f>SUM(I9:I4995)</f>
        <v>0</v>
      </c>
      <c r="J6" s="228">
        <f>SUM(J9:J4995)</f>
        <v>0</v>
      </c>
      <c r="K6" s="228">
        <f>SUM(K9:K4995)</f>
        <v>0</v>
      </c>
      <c r="M6" s="160"/>
      <c r="N6" s="228">
        <f>SUM(N9:N4995)</f>
        <v>0</v>
      </c>
      <c r="O6" s="228">
        <f>SUM(O9:O4995)</f>
        <v>0</v>
      </c>
      <c r="P6" s="228">
        <f>SUM(P9:P4995)</f>
        <v>0</v>
      </c>
      <c r="Q6" s="228">
        <f>SUM(Q9:Q4995)</f>
        <v>0</v>
      </c>
      <c r="S6" s="158"/>
      <c r="T6" s="228">
        <f>SUM(T9:T4995)</f>
        <v>0</v>
      </c>
    </row>
    <row r="7" spans="1:20" s="71" customFormat="1" x14ac:dyDescent="0.2">
      <c r="A7" s="75"/>
      <c r="B7" s="75" t="s">
        <v>2</v>
      </c>
      <c r="C7" s="74"/>
      <c r="D7" s="347"/>
      <c r="E7" s="73"/>
      <c r="F7" s="82"/>
      <c r="G7" s="73"/>
      <c r="H7" s="81"/>
      <c r="I7" s="495" t="s">
        <v>51</v>
      </c>
      <c r="J7" s="496"/>
      <c r="K7" s="496"/>
      <c r="M7" s="158"/>
      <c r="N7" s="494" t="s">
        <v>50</v>
      </c>
      <c r="O7" s="494"/>
      <c r="P7" s="494"/>
      <c r="Q7" s="494"/>
      <c r="R7" s="494"/>
      <c r="S7" s="158"/>
      <c r="T7" s="164" t="s">
        <v>49</v>
      </c>
    </row>
    <row r="8" spans="1:20" s="80" customFormat="1" x14ac:dyDescent="0.2">
      <c r="A8" s="221" t="s">
        <v>69</v>
      </c>
      <c r="B8" s="222" t="s">
        <v>10</v>
      </c>
      <c r="C8" s="222" t="s">
        <v>73</v>
      </c>
      <c r="D8" s="354" t="s">
        <v>329</v>
      </c>
      <c r="E8" s="223" t="s">
        <v>67</v>
      </c>
      <c r="F8" s="224" t="s">
        <v>66</v>
      </c>
      <c r="G8" s="223" t="s">
        <v>65</v>
      </c>
      <c r="H8" s="223" t="s">
        <v>64</v>
      </c>
      <c r="I8" s="230" t="s">
        <v>63</v>
      </c>
      <c r="J8" s="230" t="s">
        <v>62</v>
      </c>
      <c r="K8" s="230" t="s">
        <v>61</v>
      </c>
      <c r="M8" s="161"/>
      <c r="N8" s="231" t="s">
        <v>64</v>
      </c>
      <c r="O8" s="231" t="s">
        <v>160</v>
      </c>
      <c r="P8" s="231" t="s">
        <v>62</v>
      </c>
      <c r="Q8" s="231" t="s">
        <v>38</v>
      </c>
      <c r="R8" s="231" t="s">
        <v>201</v>
      </c>
      <c r="S8" s="161"/>
      <c r="T8" s="232" t="s">
        <v>61</v>
      </c>
    </row>
    <row r="9" spans="1:20" s="64" customFormat="1" x14ac:dyDescent="0.2">
      <c r="A9" s="216"/>
      <c r="B9" s="217"/>
      <c r="C9" s="217"/>
      <c r="D9" s="217"/>
      <c r="E9" s="233"/>
      <c r="F9" s="219"/>
      <c r="G9" s="218"/>
      <c r="H9" s="220"/>
      <c r="I9" s="214">
        <f t="shared" ref="I9:I37" si="0">F9*H9</f>
        <v>0</v>
      </c>
      <c r="J9" s="214">
        <f>I9*$J$1</f>
        <v>0</v>
      </c>
      <c r="K9" s="214">
        <f t="shared" ref="K9:K37" si="1">SUM(I9:J9)</f>
        <v>0</v>
      </c>
      <c r="M9" s="162"/>
      <c r="N9" s="157"/>
      <c r="O9" s="215">
        <f>N9*F9</f>
        <v>0</v>
      </c>
      <c r="P9" s="215">
        <f>J1*O9</f>
        <v>0</v>
      </c>
      <c r="Q9" s="215">
        <f>SUM(O9:P9)</f>
        <v>0</v>
      </c>
      <c r="R9" s="157"/>
      <c r="S9" s="162"/>
      <c r="T9" s="227">
        <f>K9-Q9</f>
        <v>0</v>
      </c>
    </row>
    <row r="10" spans="1:20" s="64" customFormat="1" x14ac:dyDescent="0.2">
      <c r="A10" s="216"/>
      <c r="B10" s="79"/>
      <c r="C10" s="79"/>
      <c r="D10" s="79"/>
      <c r="E10" s="209"/>
      <c r="F10" s="78"/>
      <c r="G10" s="77"/>
      <c r="H10" s="156"/>
      <c r="I10" s="214">
        <f t="shared" si="0"/>
        <v>0</v>
      </c>
      <c r="J10" s="214">
        <f t="shared" ref="J10:J73" si="2">I10*$J$1</f>
        <v>0</v>
      </c>
      <c r="K10" s="214">
        <f t="shared" si="1"/>
        <v>0</v>
      </c>
      <c r="M10" s="162"/>
      <c r="N10" s="157"/>
      <c r="O10" s="215">
        <f t="shared" ref="O10:O37" si="3">N10*F10</f>
        <v>0</v>
      </c>
      <c r="P10" s="215">
        <f t="shared" ref="P10:P15" si="4">J2*O10</f>
        <v>0</v>
      </c>
      <c r="Q10" s="215">
        <f t="shared" ref="Q10:Q37" si="5">SUM(O10:P10)</f>
        <v>0</v>
      </c>
      <c r="R10" s="157"/>
      <c r="S10" s="162"/>
      <c r="T10" s="227">
        <f t="shared" ref="T10:T37" si="6">K10-Q10</f>
        <v>0</v>
      </c>
    </row>
    <row r="11" spans="1:20" s="64" customFormat="1" x14ac:dyDescent="0.2">
      <c r="A11" s="216"/>
      <c r="B11" s="79"/>
      <c r="C11" s="79"/>
      <c r="D11" s="79"/>
      <c r="E11" s="209"/>
      <c r="F11" s="78"/>
      <c r="G11" s="77"/>
      <c r="H11" s="156"/>
      <c r="I11" s="214">
        <f t="shared" si="0"/>
        <v>0</v>
      </c>
      <c r="J11" s="214">
        <f t="shared" si="2"/>
        <v>0</v>
      </c>
      <c r="K11" s="214">
        <f t="shared" si="1"/>
        <v>0</v>
      </c>
      <c r="M11" s="162"/>
      <c r="N11" s="157"/>
      <c r="O11" s="215">
        <f t="shared" si="3"/>
        <v>0</v>
      </c>
      <c r="P11" s="215">
        <f t="shared" si="4"/>
        <v>0</v>
      </c>
      <c r="Q11" s="215">
        <f t="shared" si="5"/>
        <v>0</v>
      </c>
      <c r="R11" s="157"/>
      <c r="S11" s="162"/>
      <c r="T11" s="227">
        <f t="shared" si="6"/>
        <v>0</v>
      </c>
    </row>
    <row r="12" spans="1:20" s="64" customFormat="1" x14ac:dyDescent="0.2">
      <c r="A12" s="216"/>
      <c r="B12" s="79"/>
      <c r="C12" s="79"/>
      <c r="D12" s="79"/>
      <c r="E12" s="209"/>
      <c r="F12" s="78"/>
      <c r="G12" s="77"/>
      <c r="H12" s="156"/>
      <c r="I12" s="214">
        <f t="shared" si="0"/>
        <v>0</v>
      </c>
      <c r="J12" s="214">
        <f t="shared" si="2"/>
        <v>0</v>
      </c>
      <c r="K12" s="214">
        <f t="shared" si="1"/>
        <v>0</v>
      </c>
      <c r="M12" s="162"/>
      <c r="N12" s="157"/>
      <c r="O12" s="215">
        <f t="shared" si="3"/>
        <v>0</v>
      </c>
      <c r="P12" s="215">
        <f t="shared" si="4"/>
        <v>0</v>
      </c>
      <c r="Q12" s="215">
        <f t="shared" si="5"/>
        <v>0</v>
      </c>
      <c r="R12" s="157"/>
      <c r="S12" s="162"/>
      <c r="T12" s="227">
        <f t="shared" si="6"/>
        <v>0</v>
      </c>
    </row>
    <row r="13" spans="1:20" s="64" customFormat="1" x14ac:dyDescent="0.2">
      <c r="A13" s="216"/>
      <c r="B13" s="79"/>
      <c r="C13" s="79"/>
      <c r="D13" s="79"/>
      <c r="E13" s="209"/>
      <c r="F13" s="78"/>
      <c r="G13" s="77"/>
      <c r="H13" s="156"/>
      <c r="I13" s="214">
        <f t="shared" si="0"/>
        <v>0</v>
      </c>
      <c r="J13" s="214">
        <f t="shared" si="2"/>
        <v>0</v>
      </c>
      <c r="K13" s="214">
        <f t="shared" si="1"/>
        <v>0</v>
      </c>
      <c r="M13" s="162"/>
      <c r="N13" s="157"/>
      <c r="O13" s="215">
        <f t="shared" si="3"/>
        <v>0</v>
      </c>
      <c r="P13" s="215">
        <f t="shared" si="4"/>
        <v>0</v>
      </c>
      <c r="Q13" s="215">
        <f t="shared" si="5"/>
        <v>0</v>
      </c>
      <c r="R13" s="157"/>
      <c r="S13" s="162"/>
      <c r="T13" s="227">
        <f t="shared" si="6"/>
        <v>0</v>
      </c>
    </row>
    <row r="14" spans="1:20" s="64" customFormat="1" x14ac:dyDescent="0.2">
      <c r="A14" s="216"/>
      <c r="B14" s="79"/>
      <c r="C14" s="79"/>
      <c r="D14" s="79"/>
      <c r="E14" s="209"/>
      <c r="F14" s="78"/>
      <c r="G14" s="77"/>
      <c r="H14" s="156"/>
      <c r="I14" s="214">
        <f t="shared" si="0"/>
        <v>0</v>
      </c>
      <c r="J14" s="214">
        <f t="shared" si="2"/>
        <v>0</v>
      </c>
      <c r="K14" s="214">
        <f t="shared" si="1"/>
        <v>0</v>
      </c>
      <c r="M14" s="162"/>
      <c r="N14" s="157"/>
      <c r="O14" s="215">
        <f t="shared" si="3"/>
        <v>0</v>
      </c>
      <c r="P14" s="215">
        <f t="shared" si="4"/>
        <v>0</v>
      </c>
      <c r="Q14" s="215">
        <f t="shared" si="5"/>
        <v>0</v>
      </c>
      <c r="R14" s="157"/>
      <c r="S14" s="162"/>
      <c r="T14" s="227">
        <f t="shared" si="6"/>
        <v>0</v>
      </c>
    </row>
    <row r="15" spans="1:20" s="64" customFormat="1" x14ac:dyDescent="0.2">
      <c r="A15" s="216"/>
      <c r="B15" s="79"/>
      <c r="C15" s="79"/>
      <c r="D15" s="79"/>
      <c r="E15" s="209"/>
      <c r="F15" s="78"/>
      <c r="G15" s="77"/>
      <c r="H15" s="156"/>
      <c r="I15" s="214">
        <f t="shared" si="0"/>
        <v>0</v>
      </c>
      <c r="J15" s="214">
        <f t="shared" si="2"/>
        <v>0</v>
      </c>
      <c r="K15" s="214">
        <f t="shared" si="1"/>
        <v>0</v>
      </c>
      <c r="M15" s="162"/>
      <c r="N15" s="157"/>
      <c r="O15" s="215">
        <f t="shared" si="3"/>
        <v>0</v>
      </c>
      <c r="P15" s="215">
        <f t="shared" si="4"/>
        <v>0</v>
      </c>
      <c r="Q15" s="215">
        <f t="shared" si="5"/>
        <v>0</v>
      </c>
      <c r="R15" s="157"/>
      <c r="S15" s="162"/>
      <c r="T15" s="227">
        <f t="shared" si="6"/>
        <v>0</v>
      </c>
    </row>
    <row r="16" spans="1:20" s="64" customFormat="1" x14ac:dyDescent="0.2">
      <c r="A16" s="216"/>
      <c r="B16" s="79"/>
      <c r="C16" s="79"/>
      <c r="D16" s="79"/>
      <c r="E16" s="209"/>
      <c r="F16" s="78"/>
      <c r="G16" s="77"/>
      <c r="H16" s="156"/>
      <c r="I16" s="214">
        <f t="shared" si="0"/>
        <v>0</v>
      </c>
      <c r="J16" s="214">
        <f t="shared" si="2"/>
        <v>0</v>
      </c>
      <c r="K16" s="214">
        <f t="shared" si="1"/>
        <v>0</v>
      </c>
      <c r="M16" s="162"/>
      <c r="N16" s="157"/>
      <c r="O16" s="215">
        <f t="shared" si="3"/>
        <v>0</v>
      </c>
      <c r="P16" s="215">
        <f t="shared" ref="P16:P26" si="7">J9*O16</f>
        <v>0</v>
      </c>
      <c r="Q16" s="215">
        <f t="shared" si="5"/>
        <v>0</v>
      </c>
      <c r="R16" s="157"/>
      <c r="S16" s="162"/>
      <c r="T16" s="227">
        <f t="shared" si="6"/>
        <v>0</v>
      </c>
    </row>
    <row r="17" spans="1:20" s="64" customFormat="1" x14ac:dyDescent="0.2">
      <c r="A17" s="216"/>
      <c r="B17" s="79"/>
      <c r="C17" s="79"/>
      <c r="D17" s="79"/>
      <c r="E17" s="209"/>
      <c r="F17" s="78"/>
      <c r="G17" s="77"/>
      <c r="H17" s="156"/>
      <c r="I17" s="214">
        <f t="shared" si="0"/>
        <v>0</v>
      </c>
      <c r="J17" s="214">
        <f t="shared" si="2"/>
        <v>0</v>
      </c>
      <c r="K17" s="214">
        <f t="shared" si="1"/>
        <v>0</v>
      </c>
      <c r="M17" s="162"/>
      <c r="N17" s="157"/>
      <c r="O17" s="215">
        <f t="shared" si="3"/>
        <v>0</v>
      </c>
      <c r="P17" s="215">
        <f t="shared" si="7"/>
        <v>0</v>
      </c>
      <c r="Q17" s="215">
        <f t="shared" si="5"/>
        <v>0</v>
      </c>
      <c r="R17" s="157"/>
      <c r="S17" s="162"/>
      <c r="T17" s="227">
        <f t="shared" si="6"/>
        <v>0</v>
      </c>
    </row>
    <row r="18" spans="1:20" s="64" customFormat="1" x14ac:dyDescent="0.2">
      <c r="A18" s="216"/>
      <c r="B18" s="79"/>
      <c r="C18" s="79"/>
      <c r="D18" s="79"/>
      <c r="E18" s="209"/>
      <c r="F18" s="78"/>
      <c r="G18" s="77"/>
      <c r="H18" s="156"/>
      <c r="I18" s="214">
        <f t="shared" si="0"/>
        <v>0</v>
      </c>
      <c r="J18" s="214">
        <f t="shared" si="2"/>
        <v>0</v>
      </c>
      <c r="K18" s="214">
        <f t="shared" si="1"/>
        <v>0</v>
      </c>
      <c r="M18" s="162"/>
      <c r="N18" s="157"/>
      <c r="O18" s="215">
        <f t="shared" si="3"/>
        <v>0</v>
      </c>
      <c r="P18" s="215">
        <f t="shared" si="7"/>
        <v>0</v>
      </c>
      <c r="Q18" s="215">
        <f t="shared" si="5"/>
        <v>0</v>
      </c>
      <c r="R18" s="157"/>
      <c r="S18" s="162"/>
      <c r="T18" s="227">
        <f t="shared" si="6"/>
        <v>0</v>
      </c>
    </row>
    <row r="19" spans="1:20" s="64" customFormat="1" x14ac:dyDescent="0.2">
      <c r="A19" s="216"/>
      <c r="B19" s="79"/>
      <c r="C19" s="79"/>
      <c r="D19" s="79"/>
      <c r="E19" s="209"/>
      <c r="F19" s="78"/>
      <c r="G19" s="77"/>
      <c r="H19" s="156"/>
      <c r="I19" s="214">
        <f t="shared" si="0"/>
        <v>0</v>
      </c>
      <c r="J19" s="214">
        <f t="shared" si="2"/>
        <v>0</v>
      </c>
      <c r="K19" s="214">
        <f t="shared" si="1"/>
        <v>0</v>
      </c>
      <c r="M19" s="162"/>
      <c r="N19" s="157"/>
      <c r="O19" s="215">
        <f t="shared" si="3"/>
        <v>0</v>
      </c>
      <c r="P19" s="215">
        <f t="shared" si="7"/>
        <v>0</v>
      </c>
      <c r="Q19" s="215">
        <f t="shared" si="5"/>
        <v>0</v>
      </c>
      <c r="R19" s="157"/>
      <c r="S19" s="162"/>
      <c r="T19" s="227">
        <f t="shared" si="6"/>
        <v>0</v>
      </c>
    </row>
    <row r="20" spans="1:20" s="64" customFormat="1" x14ac:dyDescent="0.2">
      <c r="A20" s="216"/>
      <c r="B20" s="79"/>
      <c r="C20" s="79"/>
      <c r="D20" s="79"/>
      <c r="E20" s="209"/>
      <c r="F20" s="78"/>
      <c r="G20" s="77"/>
      <c r="H20" s="156"/>
      <c r="I20" s="214">
        <f t="shared" si="0"/>
        <v>0</v>
      </c>
      <c r="J20" s="214">
        <f t="shared" si="2"/>
        <v>0</v>
      </c>
      <c r="K20" s="214">
        <f t="shared" si="1"/>
        <v>0</v>
      </c>
      <c r="M20" s="162"/>
      <c r="N20" s="157"/>
      <c r="O20" s="215">
        <f t="shared" si="3"/>
        <v>0</v>
      </c>
      <c r="P20" s="215">
        <f t="shared" si="7"/>
        <v>0</v>
      </c>
      <c r="Q20" s="215">
        <f t="shared" si="5"/>
        <v>0</v>
      </c>
      <c r="R20" s="157"/>
      <c r="S20" s="162"/>
      <c r="T20" s="227">
        <f t="shared" si="6"/>
        <v>0</v>
      </c>
    </row>
    <row r="21" spans="1:20" s="64" customFormat="1" x14ac:dyDescent="0.2">
      <c r="A21" s="216"/>
      <c r="B21" s="79"/>
      <c r="C21" s="79"/>
      <c r="D21" s="79"/>
      <c r="E21" s="209"/>
      <c r="F21" s="78"/>
      <c r="G21" s="77"/>
      <c r="H21" s="156"/>
      <c r="I21" s="214">
        <f t="shared" si="0"/>
        <v>0</v>
      </c>
      <c r="J21" s="214">
        <f t="shared" si="2"/>
        <v>0</v>
      </c>
      <c r="K21" s="214">
        <f t="shared" si="1"/>
        <v>0</v>
      </c>
      <c r="M21" s="162"/>
      <c r="N21" s="157"/>
      <c r="O21" s="215">
        <f t="shared" si="3"/>
        <v>0</v>
      </c>
      <c r="P21" s="215">
        <f t="shared" si="7"/>
        <v>0</v>
      </c>
      <c r="Q21" s="215">
        <f t="shared" si="5"/>
        <v>0</v>
      </c>
      <c r="R21" s="157"/>
      <c r="S21" s="162"/>
      <c r="T21" s="227">
        <f t="shared" si="6"/>
        <v>0</v>
      </c>
    </row>
    <row r="22" spans="1:20" s="64" customFormat="1" ht="12.75" customHeight="1" x14ac:dyDescent="0.2">
      <c r="A22" s="216"/>
      <c r="B22" s="79"/>
      <c r="C22" s="79"/>
      <c r="D22" s="79"/>
      <c r="E22" s="209"/>
      <c r="F22" s="78"/>
      <c r="G22" s="77"/>
      <c r="H22" s="156"/>
      <c r="I22" s="214">
        <f t="shared" si="0"/>
        <v>0</v>
      </c>
      <c r="J22" s="214">
        <f t="shared" si="2"/>
        <v>0</v>
      </c>
      <c r="K22" s="214">
        <f t="shared" si="1"/>
        <v>0</v>
      </c>
      <c r="M22" s="162"/>
      <c r="N22" s="157"/>
      <c r="O22" s="215">
        <f t="shared" si="3"/>
        <v>0</v>
      </c>
      <c r="P22" s="215">
        <f t="shared" si="7"/>
        <v>0</v>
      </c>
      <c r="Q22" s="215">
        <f t="shared" si="5"/>
        <v>0</v>
      </c>
      <c r="R22" s="157"/>
      <c r="S22" s="162"/>
      <c r="T22" s="227">
        <f t="shared" si="6"/>
        <v>0</v>
      </c>
    </row>
    <row r="23" spans="1:20" s="64" customFormat="1" x14ac:dyDescent="0.2">
      <c r="A23" s="216"/>
      <c r="B23" s="79"/>
      <c r="C23" s="79"/>
      <c r="D23" s="79"/>
      <c r="E23" s="209"/>
      <c r="F23" s="78"/>
      <c r="G23" s="77"/>
      <c r="H23" s="156"/>
      <c r="I23" s="214">
        <f t="shared" si="0"/>
        <v>0</v>
      </c>
      <c r="J23" s="214">
        <f t="shared" si="2"/>
        <v>0</v>
      </c>
      <c r="K23" s="214">
        <f t="shared" si="1"/>
        <v>0</v>
      </c>
      <c r="M23" s="162"/>
      <c r="N23" s="157"/>
      <c r="O23" s="215">
        <f t="shared" si="3"/>
        <v>0</v>
      </c>
      <c r="P23" s="215">
        <f t="shared" si="7"/>
        <v>0</v>
      </c>
      <c r="Q23" s="215">
        <f t="shared" si="5"/>
        <v>0</v>
      </c>
      <c r="R23" s="157"/>
      <c r="S23" s="162"/>
      <c r="T23" s="227">
        <f t="shared" si="6"/>
        <v>0</v>
      </c>
    </row>
    <row r="24" spans="1:20" s="64" customFormat="1" x14ac:dyDescent="0.2">
      <c r="A24" s="216"/>
      <c r="B24" s="79"/>
      <c r="C24" s="79"/>
      <c r="D24" s="79"/>
      <c r="E24" s="209"/>
      <c r="F24" s="78"/>
      <c r="G24" s="77"/>
      <c r="H24" s="156"/>
      <c r="I24" s="214">
        <f t="shared" ref="I24:I26" si="8">F24*H24</f>
        <v>0</v>
      </c>
      <c r="J24" s="214">
        <f t="shared" si="2"/>
        <v>0</v>
      </c>
      <c r="K24" s="214">
        <f t="shared" ref="K24:K26" si="9">SUM(I24:J24)</f>
        <v>0</v>
      </c>
      <c r="M24" s="162"/>
      <c r="N24" s="157"/>
      <c r="O24" s="215">
        <f t="shared" ref="O24:O26" si="10">N24*F24</f>
        <v>0</v>
      </c>
      <c r="P24" s="215">
        <f t="shared" si="7"/>
        <v>0</v>
      </c>
      <c r="Q24" s="215">
        <f t="shared" ref="Q24:Q26" si="11">SUM(O24:P24)</f>
        <v>0</v>
      </c>
      <c r="R24" s="157"/>
      <c r="S24" s="162"/>
      <c r="T24" s="227">
        <f t="shared" ref="T24:T26" si="12">K24-Q24</f>
        <v>0</v>
      </c>
    </row>
    <row r="25" spans="1:20" s="64" customFormat="1" x14ac:dyDescent="0.2">
      <c r="A25" s="216"/>
      <c r="B25" s="79"/>
      <c r="C25" s="79"/>
      <c r="D25" s="79"/>
      <c r="E25" s="209"/>
      <c r="F25" s="78"/>
      <c r="G25" s="77"/>
      <c r="H25" s="156"/>
      <c r="I25" s="214">
        <f t="shared" si="8"/>
        <v>0</v>
      </c>
      <c r="J25" s="214">
        <f t="shared" si="2"/>
        <v>0</v>
      </c>
      <c r="K25" s="214">
        <f t="shared" si="9"/>
        <v>0</v>
      </c>
      <c r="M25" s="162"/>
      <c r="N25" s="157"/>
      <c r="O25" s="215">
        <f t="shared" si="10"/>
        <v>0</v>
      </c>
      <c r="P25" s="215">
        <f t="shared" si="7"/>
        <v>0</v>
      </c>
      <c r="Q25" s="215">
        <f t="shared" si="11"/>
        <v>0</v>
      </c>
      <c r="R25" s="157"/>
      <c r="S25" s="162"/>
      <c r="T25" s="227">
        <f t="shared" si="12"/>
        <v>0</v>
      </c>
    </row>
    <row r="26" spans="1:20" s="64" customFormat="1" x14ac:dyDescent="0.2">
      <c r="A26" s="216"/>
      <c r="B26" s="79"/>
      <c r="C26" s="79"/>
      <c r="D26" s="79"/>
      <c r="E26" s="209"/>
      <c r="F26" s="78"/>
      <c r="G26" s="77"/>
      <c r="H26" s="156"/>
      <c r="I26" s="214">
        <f t="shared" si="8"/>
        <v>0</v>
      </c>
      <c r="J26" s="214">
        <f t="shared" si="2"/>
        <v>0</v>
      </c>
      <c r="K26" s="214">
        <f t="shared" si="9"/>
        <v>0</v>
      </c>
      <c r="M26" s="162"/>
      <c r="N26" s="157"/>
      <c r="O26" s="215">
        <f t="shared" si="10"/>
        <v>0</v>
      </c>
      <c r="P26" s="215">
        <f t="shared" si="7"/>
        <v>0</v>
      </c>
      <c r="Q26" s="215">
        <f t="shared" si="11"/>
        <v>0</v>
      </c>
      <c r="R26" s="157"/>
      <c r="S26" s="162"/>
      <c r="T26" s="227">
        <f t="shared" si="12"/>
        <v>0</v>
      </c>
    </row>
    <row r="27" spans="1:20" s="64" customFormat="1" x14ac:dyDescent="0.2">
      <c r="A27" s="216"/>
      <c r="B27" s="79"/>
      <c r="C27" s="79"/>
      <c r="D27" s="79"/>
      <c r="E27" s="209"/>
      <c r="F27" s="78"/>
      <c r="G27" s="77"/>
      <c r="H27" s="156"/>
      <c r="I27" s="214">
        <f t="shared" si="0"/>
        <v>0</v>
      </c>
      <c r="J27" s="214">
        <f t="shared" si="2"/>
        <v>0</v>
      </c>
      <c r="K27" s="214">
        <f t="shared" si="1"/>
        <v>0</v>
      </c>
      <c r="M27" s="162"/>
      <c r="N27" s="157"/>
      <c r="O27" s="215">
        <f t="shared" si="3"/>
        <v>0</v>
      </c>
      <c r="P27" s="215">
        <f t="shared" ref="P27:P33" si="13">J17*O27</f>
        <v>0</v>
      </c>
      <c r="Q27" s="215">
        <f t="shared" si="5"/>
        <v>0</v>
      </c>
      <c r="R27" s="157"/>
      <c r="S27" s="162"/>
      <c r="T27" s="227">
        <f t="shared" si="6"/>
        <v>0</v>
      </c>
    </row>
    <row r="28" spans="1:20" s="64" customFormat="1" x14ac:dyDescent="0.2">
      <c r="A28" s="216"/>
      <c r="B28" s="79"/>
      <c r="C28" s="79"/>
      <c r="D28" s="79"/>
      <c r="E28" s="209"/>
      <c r="F28" s="78"/>
      <c r="G28" s="77"/>
      <c r="H28" s="156"/>
      <c r="I28" s="214">
        <f t="shared" si="0"/>
        <v>0</v>
      </c>
      <c r="J28" s="214">
        <f t="shared" si="2"/>
        <v>0</v>
      </c>
      <c r="K28" s="214">
        <f t="shared" si="1"/>
        <v>0</v>
      </c>
      <c r="M28" s="162"/>
      <c r="N28" s="157"/>
      <c r="O28" s="215">
        <f t="shared" si="3"/>
        <v>0</v>
      </c>
      <c r="P28" s="215">
        <f t="shared" si="13"/>
        <v>0</v>
      </c>
      <c r="Q28" s="215">
        <f t="shared" si="5"/>
        <v>0</v>
      </c>
      <c r="R28" s="157"/>
      <c r="S28" s="162"/>
      <c r="T28" s="227">
        <f t="shared" si="6"/>
        <v>0</v>
      </c>
    </row>
    <row r="29" spans="1:20" s="64" customFormat="1" x14ac:dyDescent="0.2">
      <c r="A29" s="216"/>
      <c r="B29" s="79"/>
      <c r="C29" s="79"/>
      <c r="D29" s="79"/>
      <c r="E29" s="209"/>
      <c r="F29" s="78"/>
      <c r="G29" s="77"/>
      <c r="H29" s="156"/>
      <c r="I29" s="214">
        <f t="shared" si="0"/>
        <v>0</v>
      </c>
      <c r="J29" s="214">
        <f t="shared" si="2"/>
        <v>0</v>
      </c>
      <c r="K29" s="214">
        <f t="shared" si="1"/>
        <v>0</v>
      </c>
      <c r="M29" s="162"/>
      <c r="N29" s="157"/>
      <c r="O29" s="215">
        <f t="shared" si="3"/>
        <v>0</v>
      </c>
      <c r="P29" s="215">
        <f t="shared" si="13"/>
        <v>0</v>
      </c>
      <c r="Q29" s="215">
        <f t="shared" si="5"/>
        <v>0</v>
      </c>
      <c r="R29" s="157"/>
      <c r="S29" s="162"/>
      <c r="T29" s="227">
        <f t="shared" si="6"/>
        <v>0</v>
      </c>
    </row>
    <row r="30" spans="1:20" s="64" customFormat="1" x14ac:dyDescent="0.2">
      <c r="A30" s="216"/>
      <c r="B30" s="79"/>
      <c r="C30" s="79"/>
      <c r="D30" s="79"/>
      <c r="E30" s="209"/>
      <c r="F30" s="78"/>
      <c r="G30" s="77"/>
      <c r="H30" s="156"/>
      <c r="I30" s="214">
        <f t="shared" si="0"/>
        <v>0</v>
      </c>
      <c r="J30" s="214">
        <f t="shared" si="2"/>
        <v>0</v>
      </c>
      <c r="K30" s="214">
        <f t="shared" si="1"/>
        <v>0</v>
      </c>
      <c r="M30" s="162"/>
      <c r="N30" s="157"/>
      <c r="O30" s="215">
        <f t="shared" si="3"/>
        <v>0</v>
      </c>
      <c r="P30" s="215">
        <f t="shared" si="13"/>
        <v>0</v>
      </c>
      <c r="Q30" s="215">
        <f t="shared" si="5"/>
        <v>0</v>
      </c>
      <c r="R30" s="157"/>
      <c r="S30" s="162"/>
      <c r="T30" s="227">
        <f t="shared" si="6"/>
        <v>0</v>
      </c>
    </row>
    <row r="31" spans="1:20" s="64" customFormat="1" x14ac:dyDescent="0.2">
      <c r="A31" s="216"/>
      <c r="B31" s="79"/>
      <c r="C31" s="79"/>
      <c r="D31" s="79"/>
      <c r="E31" s="209"/>
      <c r="F31" s="78"/>
      <c r="G31" s="77"/>
      <c r="H31" s="156"/>
      <c r="I31" s="214">
        <f t="shared" si="0"/>
        <v>0</v>
      </c>
      <c r="J31" s="214">
        <f t="shared" si="2"/>
        <v>0</v>
      </c>
      <c r="K31" s="214">
        <f t="shared" si="1"/>
        <v>0</v>
      </c>
      <c r="M31" s="162"/>
      <c r="N31" s="157"/>
      <c r="O31" s="215">
        <f t="shared" si="3"/>
        <v>0</v>
      </c>
      <c r="P31" s="215">
        <f t="shared" si="13"/>
        <v>0</v>
      </c>
      <c r="Q31" s="215">
        <f t="shared" si="5"/>
        <v>0</v>
      </c>
      <c r="R31" s="157"/>
      <c r="S31" s="162"/>
      <c r="T31" s="227">
        <f t="shared" si="6"/>
        <v>0</v>
      </c>
    </row>
    <row r="32" spans="1:20" s="64" customFormat="1" x14ac:dyDescent="0.2">
      <c r="A32" s="216"/>
      <c r="B32" s="79"/>
      <c r="C32" s="79"/>
      <c r="D32" s="79"/>
      <c r="E32" s="209"/>
      <c r="F32" s="78"/>
      <c r="G32" s="77"/>
      <c r="H32" s="156"/>
      <c r="I32" s="214">
        <f t="shared" si="0"/>
        <v>0</v>
      </c>
      <c r="J32" s="214">
        <f t="shared" si="2"/>
        <v>0</v>
      </c>
      <c r="K32" s="214">
        <f t="shared" si="1"/>
        <v>0</v>
      </c>
      <c r="M32" s="162"/>
      <c r="N32" s="157"/>
      <c r="O32" s="215">
        <f t="shared" si="3"/>
        <v>0</v>
      </c>
      <c r="P32" s="215">
        <f t="shared" si="13"/>
        <v>0</v>
      </c>
      <c r="Q32" s="215">
        <f t="shared" si="5"/>
        <v>0</v>
      </c>
      <c r="R32" s="157"/>
      <c r="S32" s="162"/>
      <c r="T32" s="227">
        <f t="shared" si="6"/>
        <v>0</v>
      </c>
    </row>
    <row r="33" spans="1:20" s="64" customFormat="1" x14ac:dyDescent="0.2">
      <c r="A33" s="216"/>
      <c r="B33" s="79"/>
      <c r="C33" s="79"/>
      <c r="D33" s="79"/>
      <c r="E33" s="209"/>
      <c r="F33" s="78"/>
      <c r="G33" s="77"/>
      <c r="H33" s="156"/>
      <c r="I33" s="214">
        <f t="shared" si="0"/>
        <v>0</v>
      </c>
      <c r="J33" s="214">
        <f t="shared" si="2"/>
        <v>0</v>
      </c>
      <c r="K33" s="214">
        <f t="shared" si="1"/>
        <v>0</v>
      </c>
      <c r="M33" s="162"/>
      <c r="N33" s="157"/>
      <c r="O33" s="215">
        <f t="shared" si="3"/>
        <v>0</v>
      </c>
      <c r="P33" s="215">
        <f t="shared" si="13"/>
        <v>0</v>
      </c>
      <c r="Q33" s="215">
        <f t="shared" si="5"/>
        <v>0</v>
      </c>
      <c r="R33" s="157"/>
      <c r="S33" s="162"/>
      <c r="T33" s="227">
        <f t="shared" si="6"/>
        <v>0</v>
      </c>
    </row>
    <row r="34" spans="1:20" s="64" customFormat="1" x14ac:dyDescent="0.2">
      <c r="A34" s="216"/>
      <c r="B34" s="79"/>
      <c r="C34" s="79"/>
      <c r="D34" s="79"/>
      <c r="E34" s="209"/>
      <c r="F34" s="78"/>
      <c r="G34" s="77"/>
      <c r="H34" s="156"/>
      <c r="I34" s="214">
        <f t="shared" si="0"/>
        <v>0</v>
      </c>
      <c r="J34" s="214">
        <f t="shared" si="2"/>
        <v>0</v>
      </c>
      <c r="K34" s="214">
        <f t="shared" si="1"/>
        <v>0</v>
      </c>
      <c r="M34" s="162"/>
      <c r="N34" s="157"/>
      <c r="O34" s="215">
        <f t="shared" si="3"/>
        <v>0</v>
      </c>
      <c r="P34" s="215">
        <f>J27*O34</f>
        <v>0</v>
      </c>
      <c r="Q34" s="215">
        <f t="shared" si="5"/>
        <v>0</v>
      </c>
      <c r="R34" s="157"/>
      <c r="S34" s="162"/>
      <c r="T34" s="227">
        <f t="shared" si="6"/>
        <v>0</v>
      </c>
    </row>
    <row r="35" spans="1:20" s="64" customFormat="1" x14ac:dyDescent="0.2">
      <c r="A35" s="216"/>
      <c r="B35" s="79"/>
      <c r="C35" s="79"/>
      <c r="D35" s="79"/>
      <c r="E35" s="209"/>
      <c r="F35" s="78"/>
      <c r="G35" s="77"/>
      <c r="H35" s="156"/>
      <c r="I35" s="214">
        <f t="shared" ref="I35" si="14">F35*H35</f>
        <v>0</v>
      </c>
      <c r="J35" s="214">
        <f t="shared" si="2"/>
        <v>0</v>
      </c>
      <c r="K35" s="214">
        <f t="shared" ref="K35" si="15">SUM(I35:J35)</f>
        <v>0</v>
      </c>
      <c r="M35" s="162"/>
      <c r="N35" s="157"/>
      <c r="O35" s="215">
        <f t="shared" si="3"/>
        <v>0</v>
      </c>
      <c r="P35" s="215">
        <f>J28*O35</f>
        <v>0</v>
      </c>
      <c r="Q35" s="215">
        <f t="shared" si="5"/>
        <v>0</v>
      </c>
      <c r="R35" s="157"/>
      <c r="S35" s="162"/>
      <c r="T35" s="227">
        <f t="shared" si="6"/>
        <v>0</v>
      </c>
    </row>
    <row r="36" spans="1:20" s="64" customFormat="1" x14ac:dyDescent="0.2">
      <c r="A36" s="216"/>
      <c r="B36" s="79"/>
      <c r="C36" s="79"/>
      <c r="D36" s="79"/>
      <c r="E36" s="209"/>
      <c r="F36" s="78"/>
      <c r="G36" s="77"/>
      <c r="H36" s="156"/>
      <c r="I36" s="214">
        <f t="shared" si="0"/>
        <v>0</v>
      </c>
      <c r="J36" s="214">
        <f t="shared" si="2"/>
        <v>0</v>
      </c>
      <c r="K36" s="214">
        <f t="shared" si="1"/>
        <v>0</v>
      </c>
      <c r="M36" s="162"/>
      <c r="N36" s="157"/>
      <c r="O36" s="215">
        <f t="shared" si="3"/>
        <v>0</v>
      </c>
      <c r="P36" s="215">
        <f>J29*O36</f>
        <v>0</v>
      </c>
      <c r="Q36" s="215">
        <f t="shared" si="5"/>
        <v>0</v>
      </c>
      <c r="R36" s="157"/>
      <c r="S36" s="162"/>
      <c r="T36" s="227">
        <f t="shared" si="6"/>
        <v>0</v>
      </c>
    </row>
    <row r="37" spans="1:20" s="64" customFormat="1" x14ac:dyDescent="0.2">
      <c r="A37" s="216"/>
      <c r="B37" s="79"/>
      <c r="C37" s="79"/>
      <c r="D37" s="79"/>
      <c r="E37" s="209"/>
      <c r="F37" s="78"/>
      <c r="G37" s="77"/>
      <c r="H37" s="156"/>
      <c r="I37" s="214">
        <f t="shared" si="0"/>
        <v>0</v>
      </c>
      <c r="J37" s="214">
        <f t="shared" si="2"/>
        <v>0</v>
      </c>
      <c r="K37" s="214">
        <f t="shared" si="1"/>
        <v>0</v>
      </c>
      <c r="M37" s="162"/>
      <c r="N37" s="157"/>
      <c r="O37" s="215">
        <f t="shared" si="3"/>
        <v>0</v>
      </c>
      <c r="P37" s="215">
        <f>J30*O37</f>
        <v>0</v>
      </c>
      <c r="Q37" s="215">
        <f t="shared" si="5"/>
        <v>0</v>
      </c>
      <c r="R37" s="157"/>
      <c r="S37" s="162"/>
      <c r="T37" s="227">
        <f t="shared" si="6"/>
        <v>0</v>
      </c>
    </row>
    <row r="38" spans="1:20" s="64" customFormat="1" x14ac:dyDescent="0.2">
      <c r="A38" s="216"/>
      <c r="B38" s="217"/>
      <c r="C38" s="217"/>
      <c r="D38" s="217"/>
      <c r="E38" s="233"/>
      <c r="F38" s="219"/>
      <c r="G38" s="218"/>
      <c r="H38" s="220"/>
      <c r="I38" s="214">
        <f t="shared" ref="I38:I95" si="16">F38*H38</f>
        <v>0</v>
      </c>
      <c r="J38" s="214">
        <f t="shared" si="2"/>
        <v>0</v>
      </c>
      <c r="K38" s="214">
        <f t="shared" ref="K38:K95" si="17">SUM(I38:J38)</f>
        <v>0</v>
      </c>
      <c r="M38" s="162"/>
      <c r="N38" s="157"/>
      <c r="O38" s="215">
        <f>N38*F38</f>
        <v>0</v>
      </c>
      <c r="P38" s="215">
        <f>J30*O38</f>
        <v>0</v>
      </c>
      <c r="Q38" s="215">
        <f>SUM(O38:P38)</f>
        <v>0</v>
      </c>
      <c r="R38" s="157"/>
      <c r="S38" s="162"/>
      <c r="T38" s="227">
        <f>K38-Q38</f>
        <v>0</v>
      </c>
    </row>
    <row r="39" spans="1:20" s="64" customFormat="1" x14ac:dyDescent="0.2">
      <c r="A39" s="216"/>
      <c r="B39" s="79"/>
      <c r="C39" s="79"/>
      <c r="D39" s="79"/>
      <c r="E39" s="209"/>
      <c r="F39" s="78"/>
      <c r="G39" s="77"/>
      <c r="H39" s="156"/>
      <c r="I39" s="214">
        <f t="shared" si="16"/>
        <v>0</v>
      </c>
      <c r="J39" s="214">
        <f t="shared" si="2"/>
        <v>0</v>
      </c>
      <c r="K39" s="214">
        <f t="shared" si="17"/>
        <v>0</v>
      </c>
      <c r="M39" s="162"/>
      <c r="N39" s="157"/>
      <c r="O39" s="215">
        <f t="shared" ref="O39:O66" si="18">N39*F39</f>
        <v>0</v>
      </c>
      <c r="P39" s="215">
        <f t="shared" ref="P39:P44" si="19">J31*O39</f>
        <v>0</v>
      </c>
      <c r="Q39" s="215">
        <f t="shared" ref="Q39:Q66" si="20">SUM(O39:P39)</f>
        <v>0</v>
      </c>
      <c r="R39" s="157"/>
      <c r="S39" s="162"/>
      <c r="T39" s="227">
        <f t="shared" ref="T39:T66" si="21">K39-Q39</f>
        <v>0</v>
      </c>
    </row>
    <row r="40" spans="1:20" s="64" customFormat="1" x14ac:dyDescent="0.2">
      <c r="A40" s="216"/>
      <c r="B40" s="79"/>
      <c r="C40" s="79"/>
      <c r="D40" s="79"/>
      <c r="E40" s="209"/>
      <c r="F40" s="78"/>
      <c r="G40" s="77"/>
      <c r="H40" s="156"/>
      <c r="I40" s="214">
        <f t="shared" si="16"/>
        <v>0</v>
      </c>
      <c r="J40" s="214">
        <f t="shared" si="2"/>
        <v>0</v>
      </c>
      <c r="K40" s="214">
        <f t="shared" si="17"/>
        <v>0</v>
      </c>
      <c r="M40" s="162"/>
      <c r="N40" s="157"/>
      <c r="O40" s="215">
        <f t="shared" si="18"/>
        <v>0</v>
      </c>
      <c r="P40" s="215">
        <f t="shared" si="19"/>
        <v>0</v>
      </c>
      <c r="Q40" s="215">
        <f t="shared" si="20"/>
        <v>0</v>
      </c>
      <c r="R40" s="157"/>
      <c r="S40" s="162"/>
      <c r="T40" s="227">
        <f t="shared" si="21"/>
        <v>0</v>
      </c>
    </row>
    <row r="41" spans="1:20" s="64" customFormat="1" x14ac:dyDescent="0.2">
      <c r="A41" s="216"/>
      <c r="B41" s="79"/>
      <c r="C41" s="79"/>
      <c r="D41" s="79"/>
      <c r="E41" s="209"/>
      <c r="F41" s="78"/>
      <c r="G41" s="77"/>
      <c r="H41" s="156"/>
      <c r="I41" s="214">
        <f t="shared" si="16"/>
        <v>0</v>
      </c>
      <c r="J41" s="214">
        <f t="shared" si="2"/>
        <v>0</v>
      </c>
      <c r="K41" s="214">
        <f t="shared" si="17"/>
        <v>0</v>
      </c>
      <c r="M41" s="162"/>
      <c r="N41" s="157"/>
      <c r="O41" s="215">
        <f t="shared" si="18"/>
        <v>0</v>
      </c>
      <c r="P41" s="215">
        <f t="shared" si="19"/>
        <v>0</v>
      </c>
      <c r="Q41" s="215">
        <f t="shared" si="20"/>
        <v>0</v>
      </c>
      <c r="R41" s="157"/>
      <c r="S41" s="162"/>
      <c r="T41" s="227">
        <f t="shared" si="21"/>
        <v>0</v>
      </c>
    </row>
    <row r="42" spans="1:20" s="64" customFormat="1" x14ac:dyDescent="0.2">
      <c r="A42" s="216"/>
      <c r="B42" s="79"/>
      <c r="C42" s="79"/>
      <c r="D42" s="79"/>
      <c r="E42" s="209"/>
      <c r="F42" s="78"/>
      <c r="G42" s="77"/>
      <c r="H42" s="156"/>
      <c r="I42" s="214">
        <f t="shared" si="16"/>
        <v>0</v>
      </c>
      <c r="J42" s="214">
        <f t="shared" si="2"/>
        <v>0</v>
      </c>
      <c r="K42" s="214">
        <f t="shared" si="17"/>
        <v>0</v>
      </c>
      <c r="M42" s="162"/>
      <c r="N42" s="157"/>
      <c r="O42" s="215">
        <f t="shared" si="18"/>
        <v>0</v>
      </c>
      <c r="P42" s="215">
        <f t="shared" si="19"/>
        <v>0</v>
      </c>
      <c r="Q42" s="215">
        <f t="shared" si="20"/>
        <v>0</v>
      </c>
      <c r="R42" s="157"/>
      <c r="S42" s="162"/>
      <c r="T42" s="227">
        <f t="shared" si="21"/>
        <v>0</v>
      </c>
    </row>
    <row r="43" spans="1:20" s="64" customFormat="1" x14ac:dyDescent="0.2">
      <c r="A43" s="216"/>
      <c r="B43" s="79"/>
      <c r="C43" s="79"/>
      <c r="D43" s="79"/>
      <c r="E43" s="209"/>
      <c r="F43" s="78"/>
      <c r="G43" s="77"/>
      <c r="H43" s="156"/>
      <c r="I43" s="214">
        <f t="shared" si="16"/>
        <v>0</v>
      </c>
      <c r="J43" s="214">
        <f t="shared" si="2"/>
        <v>0</v>
      </c>
      <c r="K43" s="214">
        <f t="shared" si="17"/>
        <v>0</v>
      </c>
      <c r="M43" s="162"/>
      <c r="N43" s="157"/>
      <c r="O43" s="215">
        <f t="shared" si="18"/>
        <v>0</v>
      </c>
      <c r="P43" s="215">
        <f t="shared" si="19"/>
        <v>0</v>
      </c>
      <c r="Q43" s="215">
        <f t="shared" si="20"/>
        <v>0</v>
      </c>
      <c r="R43" s="157"/>
      <c r="S43" s="162"/>
      <c r="T43" s="227">
        <f t="shared" si="21"/>
        <v>0</v>
      </c>
    </row>
    <row r="44" spans="1:20" s="64" customFormat="1" x14ac:dyDescent="0.2">
      <c r="A44" s="216"/>
      <c r="B44" s="79"/>
      <c r="C44" s="79"/>
      <c r="D44" s="79"/>
      <c r="E44" s="209"/>
      <c r="F44" s="78"/>
      <c r="G44" s="77"/>
      <c r="H44" s="156"/>
      <c r="I44" s="214">
        <f t="shared" si="16"/>
        <v>0</v>
      </c>
      <c r="J44" s="214">
        <f t="shared" si="2"/>
        <v>0</v>
      </c>
      <c r="K44" s="214">
        <f t="shared" si="17"/>
        <v>0</v>
      </c>
      <c r="M44" s="162"/>
      <c r="N44" s="157"/>
      <c r="O44" s="215">
        <f t="shared" si="18"/>
        <v>0</v>
      </c>
      <c r="P44" s="215">
        <f t="shared" si="19"/>
        <v>0</v>
      </c>
      <c r="Q44" s="215">
        <f t="shared" si="20"/>
        <v>0</v>
      </c>
      <c r="R44" s="157"/>
      <c r="S44" s="162"/>
      <c r="T44" s="227">
        <f t="shared" si="21"/>
        <v>0</v>
      </c>
    </row>
    <row r="45" spans="1:20" s="64" customFormat="1" x14ac:dyDescent="0.2">
      <c r="A45" s="216"/>
      <c r="B45" s="79"/>
      <c r="C45" s="79"/>
      <c r="D45" s="79"/>
      <c r="E45" s="209"/>
      <c r="F45" s="78"/>
      <c r="G45" s="77"/>
      <c r="H45" s="156"/>
      <c r="I45" s="214">
        <f t="shared" si="16"/>
        <v>0</v>
      </c>
      <c r="J45" s="214">
        <f t="shared" si="2"/>
        <v>0</v>
      </c>
      <c r="K45" s="214">
        <f t="shared" si="17"/>
        <v>0</v>
      </c>
      <c r="M45" s="162"/>
      <c r="N45" s="157"/>
      <c r="O45" s="215">
        <f t="shared" si="18"/>
        <v>0</v>
      </c>
      <c r="P45" s="215">
        <f t="shared" ref="P45:P55" si="22">J38*O45</f>
        <v>0</v>
      </c>
      <c r="Q45" s="215">
        <f t="shared" si="20"/>
        <v>0</v>
      </c>
      <c r="R45" s="157"/>
      <c r="S45" s="162"/>
      <c r="T45" s="227">
        <f t="shared" si="21"/>
        <v>0</v>
      </c>
    </row>
    <row r="46" spans="1:20" s="64" customFormat="1" x14ac:dyDescent="0.2">
      <c r="A46" s="216"/>
      <c r="B46" s="79"/>
      <c r="C46" s="79"/>
      <c r="D46" s="79"/>
      <c r="E46" s="209"/>
      <c r="F46" s="78"/>
      <c r="G46" s="77"/>
      <c r="H46" s="156"/>
      <c r="I46" s="214">
        <f t="shared" si="16"/>
        <v>0</v>
      </c>
      <c r="J46" s="214">
        <f t="shared" si="2"/>
        <v>0</v>
      </c>
      <c r="K46" s="214">
        <f t="shared" si="17"/>
        <v>0</v>
      </c>
      <c r="M46" s="162"/>
      <c r="N46" s="157"/>
      <c r="O46" s="215">
        <f t="shared" si="18"/>
        <v>0</v>
      </c>
      <c r="P46" s="215">
        <f t="shared" si="22"/>
        <v>0</v>
      </c>
      <c r="Q46" s="215">
        <f t="shared" si="20"/>
        <v>0</v>
      </c>
      <c r="R46" s="157"/>
      <c r="S46" s="162"/>
      <c r="T46" s="227">
        <f t="shared" si="21"/>
        <v>0</v>
      </c>
    </row>
    <row r="47" spans="1:20" s="64" customFormat="1" x14ac:dyDescent="0.2">
      <c r="A47" s="216"/>
      <c r="B47" s="79"/>
      <c r="C47" s="79"/>
      <c r="D47" s="79"/>
      <c r="E47" s="209"/>
      <c r="F47" s="78"/>
      <c r="G47" s="77"/>
      <c r="H47" s="156"/>
      <c r="I47" s="214">
        <f t="shared" si="16"/>
        <v>0</v>
      </c>
      <c r="J47" s="214">
        <f t="shared" si="2"/>
        <v>0</v>
      </c>
      <c r="K47" s="214">
        <f t="shared" si="17"/>
        <v>0</v>
      </c>
      <c r="M47" s="162"/>
      <c r="N47" s="157"/>
      <c r="O47" s="215">
        <f t="shared" si="18"/>
        <v>0</v>
      </c>
      <c r="P47" s="215">
        <f t="shared" si="22"/>
        <v>0</v>
      </c>
      <c r="Q47" s="215">
        <f t="shared" si="20"/>
        <v>0</v>
      </c>
      <c r="R47" s="157"/>
      <c r="S47" s="162"/>
      <c r="T47" s="227">
        <f t="shared" si="21"/>
        <v>0</v>
      </c>
    </row>
    <row r="48" spans="1:20" s="64" customFormat="1" x14ac:dyDescent="0.2">
      <c r="A48" s="216"/>
      <c r="B48" s="79"/>
      <c r="C48" s="79"/>
      <c r="D48" s="79"/>
      <c r="E48" s="209"/>
      <c r="F48" s="78"/>
      <c r="G48" s="77"/>
      <c r="H48" s="156"/>
      <c r="I48" s="214">
        <f t="shared" si="16"/>
        <v>0</v>
      </c>
      <c r="J48" s="214">
        <f t="shared" si="2"/>
        <v>0</v>
      </c>
      <c r="K48" s="214">
        <f t="shared" si="17"/>
        <v>0</v>
      </c>
      <c r="M48" s="162"/>
      <c r="N48" s="157"/>
      <c r="O48" s="215">
        <f t="shared" si="18"/>
        <v>0</v>
      </c>
      <c r="P48" s="215">
        <f t="shared" si="22"/>
        <v>0</v>
      </c>
      <c r="Q48" s="215">
        <f t="shared" si="20"/>
        <v>0</v>
      </c>
      <c r="R48" s="157"/>
      <c r="S48" s="162"/>
      <c r="T48" s="227">
        <f t="shared" si="21"/>
        <v>0</v>
      </c>
    </row>
    <row r="49" spans="1:20" s="64" customFormat="1" x14ac:dyDescent="0.2">
      <c r="A49" s="216"/>
      <c r="B49" s="79"/>
      <c r="C49" s="79"/>
      <c r="D49" s="79"/>
      <c r="E49" s="209"/>
      <c r="F49" s="78"/>
      <c r="G49" s="77"/>
      <c r="H49" s="156"/>
      <c r="I49" s="214">
        <f t="shared" si="16"/>
        <v>0</v>
      </c>
      <c r="J49" s="214">
        <f t="shared" si="2"/>
        <v>0</v>
      </c>
      <c r="K49" s="214">
        <f t="shared" si="17"/>
        <v>0</v>
      </c>
      <c r="M49" s="162"/>
      <c r="N49" s="157"/>
      <c r="O49" s="215">
        <f t="shared" si="18"/>
        <v>0</v>
      </c>
      <c r="P49" s="215">
        <f t="shared" si="22"/>
        <v>0</v>
      </c>
      <c r="Q49" s="215">
        <f t="shared" si="20"/>
        <v>0</v>
      </c>
      <c r="R49" s="157"/>
      <c r="S49" s="162"/>
      <c r="T49" s="227">
        <f t="shared" si="21"/>
        <v>0</v>
      </c>
    </row>
    <row r="50" spans="1:20" s="64" customFormat="1" x14ac:dyDescent="0.2">
      <c r="A50" s="216"/>
      <c r="B50" s="79"/>
      <c r="C50" s="79"/>
      <c r="D50" s="79"/>
      <c r="E50" s="209"/>
      <c r="F50" s="78"/>
      <c r="G50" s="77"/>
      <c r="H50" s="156"/>
      <c r="I50" s="214">
        <f t="shared" si="16"/>
        <v>0</v>
      </c>
      <c r="J50" s="214">
        <f t="shared" si="2"/>
        <v>0</v>
      </c>
      <c r="K50" s="214">
        <f t="shared" si="17"/>
        <v>0</v>
      </c>
      <c r="M50" s="162"/>
      <c r="N50" s="157"/>
      <c r="O50" s="215">
        <f t="shared" si="18"/>
        <v>0</v>
      </c>
      <c r="P50" s="215">
        <f t="shared" si="22"/>
        <v>0</v>
      </c>
      <c r="Q50" s="215">
        <f t="shared" si="20"/>
        <v>0</v>
      </c>
      <c r="R50" s="157"/>
      <c r="S50" s="162"/>
      <c r="T50" s="227">
        <f t="shared" si="21"/>
        <v>0</v>
      </c>
    </row>
    <row r="51" spans="1:20" s="64" customFormat="1" ht="12.75" customHeight="1" x14ac:dyDescent="0.2">
      <c r="A51" s="216"/>
      <c r="B51" s="79"/>
      <c r="C51" s="79"/>
      <c r="D51" s="79"/>
      <c r="E51" s="209"/>
      <c r="F51" s="78"/>
      <c r="G51" s="77"/>
      <c r="H51" s="156"/>
      <c r="I51" s="214">
        <f t="shared" si="16"/>
        <v>0</v>
      </c>
      <c r="J51" s="214">
        <f t="shared" si="2"/>
        <v>0</v>
      </c>
      <c r="K51" s="214">
        <f t="shared" si="17"/>
        <v>0</v>
      </c>
      <c r="M51" s="162"/>
      <c r="N51" s="157"/>
      <c r="O51" s="215">
        <f t="shared" si="18"/>
        <v>0</v>
      </c>
      <c r="P51" s="215">
        <f t="shared" si="22"/>
        <v>0</v>
      </c>
      <c r="Q51" s="215">
        <f t="shared" si="20"/>
        <v>0</v>
      </c>
      <c r="R51" s="157"/>
      <c r="S51" s="162"/>
      <c r="T51" s="227">
        <f t="shared" si="21"/>
        <v>0</v>
      </c>
    </row>
    <row r="52" spans="1:20" s="64" customFormat="1" x14ac:dyDescent="0.2">
      <c r="A52" s="216"/>
      <c r="B52" s="79"/>
      <c r="C52" s="79"/>
      <c r="D52" s="79"/>
      <c r="E52" s="209"/>
      <c r="F52" s="78"/>
      <c r="G52" s="77"/>
      <c r="H52" s="156"/>
      <c r="I52" s="214">
        <f t="shared" si="16"/>
        <v>0</v>
      </c>
      <c r="J52" s="214">
        <f t="shared" si="2"/>
        <v>0</v>
      </c>
      <c r="K52" s="214">
        <f t="shared" si="17"/>
        <v>0</v>
      </c>
      <c r="M52" s="162"/>
      <c r="N52" s="157"/>
      <c r="O52" s="215">
        <f t="shared" si="18"/>
        <v>0</v>
      </c>
      <c r="P52" s="215">
        <f t="shared" si="22"/>
        <v>0</v>
      </c>
      <c r="Q52" s="215">
        <f t="shared" si="20"/>
        <v>0</v>
      </c>
      <c r="R52" s="157"/>
      <c r="S52" s="162"/>
      <c r="T52" s="227">
        <f t="shared" si="21"/>
        <v>0</v>
      </c>
    </row>
    <row r="53" spans="1:20" s="64" customFormat="1" x14ac:dyDescent="0.2">
      <c r="A53" s="216"/>
      <c r="B53" s="79"/>
      <c r="C53" s="79"/>
      <c r="D53" s="79"/>
      <c r="E53" s="209"/>
      <c r="F53" s="78"/>
      <c r="G53" s="77"/>
      <c r="H53" s="156"/>
      <c r="I53" s="214">
        <f t="shared" si="16"/>
        <v>0</v>
      </c>
      <c r="J53" s="214">
        <f t="shared" si="2"/>
        <v>0</v>
      </c>
      <c r="K53" s="214">
        <f t="shared" si="17"/>
        <v>0</v>
      </c>
      <c r="M53" s="162"/>
      <c r="N53" s="157"/>
      <c r="O53" s="215">
        <f t="shared" si="18"/>
        <v>0</v>
      </c>
      <c r="P53" s="215">
        <f t="shared" si="22"/>
        <v>0</v>
      </c>
      <c r="Q53" s="215">
        <f t="shared" si="20"/>
        <v>0</v>
      </c>
      <c r="R53" s="157"/>
      <c r="S53" s="162"/>
      <c r="T53" s="227">
        <f t="shared" si="21"/>
        <v>0</v>
      </c>
    </row>
    <row r="54" spans="1:20" s="64" customFormat="1" x14ac:dyDescent="0.2">
      <c r="A54" s="216"/>
      <c r="B54" s="79"/>
      <c r="C54" s="79"/>
      <c r="D54" s="79"/>
      <c r="E54" s="209"/>
      <c r="F54" s="78"/>
      <c r="G54" s="77"/>
      <c r="H54" s="156"/>
      <c r="I54" s="214">
        <f t="shared" si="16"/>
        <v>0</v>
      </c>
      <c r="J54" s="214">
        <f t="shared" si="2"/>
        <v>0</v>
      </c>
      <c r="K54" s="214">
        <f t="shared" si="17"/>
        <v>0</v>
      </c>
      <c r="M54" s="162"/>
      <c r="N54" s="157"/>
      <c r="O54" s="215">
        <f t="shared" si="18"/>
        <v>0</v>
      </c>
      <c r="P54" s="215">
        <f t="shared" si="22"/>
        <v>0</v>
      </c>
      <c r="Q54" s="215">
        <f t="shared" si="20"/>
        <v>0</v>
      </c>
      <c r="R54" s="157"/>
      <c r="S54" s="162"/>
      <c r="T54" s="227">
        <f t="shared" si="21"/>
        <v>0</v>
      </c>
    </row>
    <row r="55" spans="1:20" s="64" customFormat="1" x14ac:dyDescent="0.2">
      <c r="A55" s="216"/>
      <c r="B55" s="79"/>
      <c r="C55" s="79"/>
      <c r="D55" s="79"/>
      <c r="E55" s="209"/>
      <c r="F55" s="78"/>
      <c r="G55" s="77"/>
      <c r="H55" s="156"/>
      <c r="I55" s="214">
        <f t="shared" si="16"/>
        <v>0</v>
      </c>
      <c r="J55" s="214">
        <f t="shared" si="2"/>
        <v>0</v>
      </c>
      <c r="K55" s="214">
        <f t="shared" si="17"/>
        <v>0</v>
      </c>
      <c r="M55" s="162"/>
      <c r="N55" s="157"/>
      <c r="O55" s="215">
        <f t="shared" si="18"/>
        <v>0</v>
      </c>
      <c r="P55" s="215">
        <f t="shared" si="22"/>
        <v>0</v>
      </c>
      <c r="Q55" s="215">
        <f t="shared" si="20"/>
        <v>0</v>
      </c>
      <c r="R55" s="157"/>
      <c r="S55" s="162"/>
      <c r="T55" s="227">
        <f t="shared" si="21"/>
        <v>0</v>
      </c>
    </row>
    <row r="56" spans="1:20" s="64" customFormat="1" x14ac:dyDescent="0.2">
      <c r="A56" s="216"/>
      <c r="B56" s="79"/>
      <c r="C56" s="79"/>
      <c r="D56" s="79"/>
      <c r="E56" s="209"/>
      <c r="F56" s="78"/>
      <c r="G56" s="77"/>
      <c r="H56" s="156"/>
      <c r="I56" s="214">
        <f t="shared" si="16"/>
        <v>0</v>
      </c>
      <c r="J56" s="214">
        <f t="shared" si="2"/>
        <v>0</v>
      </c>
      <c r="K56" s="214">
        <f t="shared" si="17"/>
        <v>0</v>
      </c>
      <c r="M56" s="162"/>
      <c r="N56" s="157"/>
      <c r="O56" s="215">
        <f t="shared" si="18"/>
        <v>0</v>
      </c>
      <c r="P56" s="215">
        <f t="shared" ref="P56:P62" si="23">J46*O56</f>
        <v>0</v>
      </c>
      <c r="Q56" s="215">
        <f t="shared" si="20"/>
        <v>0</v>
      </c>
      <c r="R56" s="157"/>
      <c r="S56" s="162"/>
      <c r="T56" s="227">
        <f t="shared" si="21"/>
        <v>0</v>
      </c>
    </row>
    <row r="57" spans="1:20" s="64" customFormat="1" x14ac:dyDescent="0.2">
      <c r="A57" s="216"/>
      <c r="B57" s="79"/>
      <c r="C57" s="79"/>
      <c r="D57" s="79"/>
      <c r="E57" s="209"/>
      <c r="F57" s="78"/>
      <c r="G57" s="77"/>
      <c r="H57" s="156"/>
      <c r="I57" s="214">
        <f t="shared" si="16"/>
        <v>0</v>
      </c>
      <c r="J57" s="214">
        <f t="shared" si="2"/>
        <v>0</v>
      </c>
      <c r="K57" s="214">
        <f t="shared" si="17"/>
        <v>0</v>
      </c>
      <c r="M57" s="162"/>
      <c r="N57" s="157"/>
      <c r="O57" s="215">
        <f t="shared" si="18"/>
        <v>0</v>
      </c>
      <c r="P57" s="215">
        <f t="shared" si="23"/>
        <v>0</v>
      </c>
      <c r="Q57" s="215">
        <f t="shared" si="20"/>
        <v>0</v>
      </c>
      <c r="R57" s="157"/>
      <c r="S57" s="162"/>
      <c r="T57" s="227">
        <f t="shared" si="21"/>
        <v>0</v>
      </c>
    </row>
    <row r="58" spans="1:20" s="64" customFormat="1" x14ac:dyDescent="0.2">
      <c r="A58" s="216"/>
      <c r="B58" s="79"/>
      <c r="C58" s="79"/>
      <c r="D58" s="79"/>
      <c r="E58" s="209"/>
      <c r="F58" s="78"/>
      <c r="G58" s="77"/>
      <c r="H58" s="156"/>
      <c r="I58" s="214">
        <f t="shared" si="16"/>
        <v>0</v>
      </c>
      <c r="J58" s="214">
        <f t="shared" si="2"/>
        <v>0</v>
      </c>
      <c r="K58" s="214">
        <f t="shared" si="17"/>
        <v>0</v>
      </c>
      <c r="M58" s="162"/>
      <c r="N58" s="157"/>
      <c r="O58" s="215">
        <f t="shared" si="18"/>
        <v>0</v>
      </c>
      <c r="P58" s="215">
        <f t="shared" si="23"/>
        <v>0</v>
      </c>
      <c r="Q58" s="215">
        <f t="shared" si="20"/>
        <v>0</v>
      </c>
      <c r="R58" s="157"/>
      <c r="S58" s="162"/>
      <c r="T58" s="227">
        <f t="shared" si="21"/>
        <v>0</v>
      </c>
    </row>
    <row r="59" spans="1:20" s="64" customFormat="1" x14ac:dyDescent="0.2">
      <c r="A59" s="216"/>
      <c r="B59" s="79"/>
      <c r="C59" s="79"/>
      <c r="D59" s="79"/>
      <c r="E59" s="209"/>
      <c r="F59" s="78"/>
      <c r="G59" s="77"/>
      <c r="H59" s="156"/>
      <c r="I59" s="214">
        <f t="shared" si="16"/>
        <v>0</v>
      </c>
      <c r="J59" s="214">
        <f t="shared" si="2"/>
        <v>0</v>
      </c>
      <c r="K59" s="214">
        <f t="shared" si="17"/>
        <v>0</v>
      </c>
      <c r="M59" s="162"/>
      <c r="N59" s="157"/>
      <c r="O59" s="215">
        <f t="shared" si="18"/>
        <v>0</v>
      </c>
      <c r="P59" s="215">
        <f t="shared" si="23"/>
        <v>0</v>
      </c>
      <c r="Q59" s="215">
        <f t="shared" si="20"/>
        <v>0</v>
      </c>
      <c r="R59" s="157"/>
      <c r="S59" s="162"/>
      <c r="T59" s="227">
        <f t="shared" si="21"/>
        <v>0</v>
      </c>
    </row>
    <row r="60" spans="1:20" s="64" customFormat="1" x14ac:dyDescent="0.2">
      <c r="A60" s="216"/>
      <c r="B60" s="79"/>
      <c r="C60" s="79"/>
      <c r="D60" s="79"/>
      <c r="E60" s="209"/>
      <c r="F60" s="78"/>
      <c r="G60" s="77"/>
      <c r="H60" s="156"/>
      <c r="I60" s="214">
        <f t="shared" si="16"/>
        <v>0</v>
      </c>
      <c r="J60" s="214">
        <f t="shared" si="2"/>
        <v>0</v>
      </c>
      <c r="K60" s="214">
        <f t="shared" si="17"/>
        <v>0</v>
      </c>
      <c r="M60" s="162"/>
      <c r="N60" s="157"/>
      <c r="O60" s="215">
        <f t="shared" si="18"/>
        <v>0</v>
      </c>
      <c r="P60" s="215">
        <f t="shared" si="23"/>
        <v>0</v>
      </c>
      <c r="Q60" s="215">
        <f t="shared" si="20"/>
        <v>0</v>
      </c>
      <c r="R60" s="157"/>
      <c r="S60" s="162"/>
      <c r="T60" s="227">
        <f t="shared" si="21"/>
        <v>0</v>
      </c>
    </row>
    <row r="61" spans="1:20" s="64" customFormat="1" x14ac:dyDescent="0.2">
      <c r="A61" s="216"/>
      <c r="B61" s="79"/>
      <c r="C61" s="79"/>
      <c r="D61" s="79"/>
      <c r="E61" s="209"/>
      <c r="F61" s="78"/>
      <c r="G61" s="77"/>
      <c r="H61" s="156"/>
      <c r="I61" s="214">
        <f t="shared" si="16"/>
        <v>0</v>
      </c>
      <c r="J61" s="214">
        <f t="shared" si="2"/>
        <v>0</v>
      </c>
      <c r="K61" s="214">
        <f t="shared" si="17"/>
        <v>0</v>
      </c>
      <c r="M61" s="162"/>
      <c r="N61" s="157"/>
      <c r="O61" s="215">
        <f t="shared" si="18"/>
        <v>0</v>
      </c>
      <c r="P61" s="215">
        <f t="shared" si="23"/>
        <v>0</v>
      </c>
      <c r="Q61" s="215">
        <f t="shared" si="20"/>
        <v>0</v>
      </c>
      <c r="R61" s="157"/>
      <c r="S61" s="162"/>
      <c r="T61" s="227">
        <f t="shared" si="21"/>
        <v>0</v>
      </c>
    </row>
    <row r="62" spans="1:20" s="64" customFormat="1" x14ac:dyDescent="0.2">
      <c r="A62" s="216"/>
      <c r="B62" s="79"/>
      <c r="C62" s="79"/>
      <c r="D62" s="79"/>
      <c r="E62" s="209"/>
      <c r="F62" s="78"/>
      <c r="G62" s="77"/>
      <c r="H62" s="156"/>
      <c r="I62" s="214">
        <f t="shared" si="16"/>
        <v>0</v>
      </c>
      <c r="J62" s="214">
        <f t="shared" si="2"/>
        <v>0</v>
      </c>
      <c r="K62" s="214">
        <f t="shared" si="17"/>
        <v>0</v>
      </c>
      <c r="M62" s="162"/>
      <c r="N62" s="157"/>
      <c r="O62" s="215">
        <f t="shared" si="18"/>
        <v>0</v>
      </c>
      <c r="P62" s="215">
        <f t="shared" si="23"/>
        <v>0</v>
      </c>
      <c r="Q62" s="215">
        <f t="shared" si="20"/>
        <v>0</v>
      </c>
      <c r="R62" s="157"/>
      <c r="S62" s="162"/>
      <c r="T62" s="227">
        <f t="shared" si="21"/>
        <v>0</v>
      </c>
    </row>
    <row r="63" spans="1:20" s="64" customFormat="1" x14ac:dyDescent="0.2">
      <c r="A63" s="216"/>
      <c r="B63" s="79"/>
      <c r="C63" s="79"/>
      <c r="D63" s="79"/>
      <c r="E63" s="209"/>
      <c r="F63" s="78"/>
      <c r="G63" s="77"/>
      <c r="H63" s="156"/>
      <c r="I63" s="214">
        <f t="shared" si="16"/>
        <v>0</v>
      </c>
      <c r="J63" s="214">
        <f t="shared" si="2"/>
        <v>0</v>
      </c>
      <c r="K63" s="214">
        <f t="shared" si="17"/>
        <v>0</v>
      </c>
      <c r="M63" s="162"/>
      <c r="N63" s="157"/>
      <c r="O63" s="215">
        <f t="shared" si="18"/>
        <v>0</v>
      </c>
      <c r="P63" s="215">
        <f>J56*O63</f>
        <v>0</v>
      </c>
      <c r="Q63" s="215">
        <f t="shared" si="20"/>
        <v>0</v>
      </c>
      <c r="R63" s="157"/>
      <c r="S63" s="162"/>
      <c r="T63" s="227">
        <f t="shared" si="21"/>
        <v>0</v>
      </c>
    </row>
    <row r="64" spans="1:20" s="64" customFormat="1" x14ac:dyDescent="0.2">
      <c r="A64" s="216"/>
      <c r="B64" s="79"/>
      <c r="C64" s="79"/>
      <c r="D64" s="79"/>
      <c r="E64" s="209"/>
      <c r="F64" s="78"/>
      <c r="G64" s="77"/>
      <c r="H64" s="156"/>
      <c r="I64" s="214">
        <f t="shared" si="16"/>
        <v>0</v>
      </c>
      <c r="J64" s="214">
        <f t="shared" si="2"/>
        <v>0</v>
      </c>
      <c r="K64" s="214">
        <f t="shared" si="17"/>
        <v>0</v>
      </c>
      <c r="M64" s="162"/>
      <c r="N64" s="157"/>
      <c r="O64" s="215">
        <f t="shared" si="18"/>
        <v>0</v>
      </c>
      <c r="P64" s="215">
        <f>J57*O64</f>
        <v>0</v>
      </c>
      <c r="Q64" s="215">
        <f t="shared" si="20"/>
        <v>0</v>
      </c>
      <c r="R64" s="157"/>
      <c r="S64" s="162"/>
      <c r="T64" s="227">
        <f t="shared" si="21"/>
        <v>0</v>
      </c>
    </row>
    <row r="65" spans="1:20" s="64" customFormat="1" x14ac:dyDescent="0.2">
      <c r="A65" s="216"/>
      <c r="B65" s="79"/>
      <c r="C65" s="79"/>
      <c r="D65" s="79"/>
      <c r="E65" s="209"/>
      <c r="F65" s="78"/>
      <c r="G65" s="77"/>
      <c r="H65" s="156"/>
      <c r="I65" s="214">
        <f t="shared" si="16"/>
        <v>0</v>
      </c>
      <c r="J65" s="214">
        <f t="shared" si="2"/>
        <v>0</v>
      </c>
      <c r="K65" s="214">
        <f t="shared" si="17"/>
        <v>0</v>
      </c>
      <c r="M65" s="162"/>
      <c r="N65" s="157"/>
      <c r="O65" s="215">
        <f t="shared" si="18"/>
        <v>0</v>
      </c>
      <c r="P65" s="215">
        <f>J58*O65</f>
        <v>0</v>
      </c>
      <c r="Q65" s="215">
        <f t="shared" si="20"/>
        <v>0</v>
      </c>
      <c r="R65" s="157"/>
      <c r="S65" s="162"/>
      <c r="T65" s="227">
        <f t="shared" si="21"/>
        <v>0</v>
      </c>
    </row>
    <row r="66" spans="1:20" s="64" customFormat="1" x14ac:dyDescent="0.2">
      <c r="A66" s="216"/>
      <c r="B66" s="79"/>
      <c r="C66" s="79"/>
      <c r="D66" s="79"/>
      <c r="E66" s="209"/>
      <c r="F66" s="78"/>
      <c r="G66" s="77"/>
      <c r="H66" s="156"/>
      <c r="I66" s="214">
        <f t="shared" si="16"/>
        <v>0</v>
      </c>
      <c r="J66" s="214">
        <f t="shared" si="2"/>
        <v>0</v>
      </c>
      <c r="K66" s="214">
        <f t="shared" si="17"/>
        <v>0</v>
      </c>
      <c r="M66" s="162"/>
      <c r="N66" s="157"/>
      <c r="O66" s="215">
        <f t="shared" si="18"/>
        <v>0</v>
      </c>
      <c r="P66" s="215">
        <f>J59*O66</f>
        <v>0</v>
      </c>
      <c r="Q66" s="215">
        <f t="shared" si="20"/>
        <v>0</v>
      </c>
      <c r="R66" s="157"/>
      <c r="S66" s="162"/>
      <c r="T66" s="227">
        <f t="shared" si="21"/>
        <v>0</v>
      </c>
    </row>
    <row r="67" spans="1:20" s="64" customFormat="1" x14ac:dyDescent="0.2">
      <c r="A67" s="216"/>
      <c r="B67" s="217"/>
      <c r="C67" s="217"/>
      <c r="D67" s="217"/>
      <c r="E67" s="233"/>
      <c r="F67" s="219"/>
      <c r="G67" s="218"/>
      <c r="H67" s="220"/>
      <c r="I67" s="214">
        <f t="shared" si="16"/>
        <v>0</v>
      </c>
      <c r="J67" s="214">
        <f>I67*$J$1</f>
        <v>0</v>
      </c>
      <c r="K67" s="214">
        <f t="shared" si="17"/>
        <v>0</v>
      </c>
      <c r="M67" s="162"/>
      <c r="N67" s="157"/>
      <c r="O67" s="215">
        <f>N67*F67</f>
        <v>0</v>
      </c>
      <c r="P67" s="215">
        <f>J59*O67</f>
        <v>0</v>
      </c>
      <c r="Q67" s="215">
        <f>SUM(O67:P67)</f>
        <v>0</v>
      </c>
      <c r="R67" s="157"/>
      <c r="S67" s="162"/>
      <c r="T67" s="227">
        <f>K67-Q67</f>
        <v>0</v>
      </c>
    </row>
    <row r="68" spans="1:20" s="64" customFormat="1" x14ac:dyDescent="0.2">
      <c r="A68" s="216"/>
      <c r="B68" s="79"/>
      <c r="C68" s="79"/>
      <c r="D68" s="79"/>
      <c r="E68" s="209"/>
      <c r="F68" s="78"/>
      <c r="G68" s="77"/>
      <c r="H68" s="156"/>
      <c r="I68" s="214">
        <f t="shared" si="16"/>
        <v>0</v>
      </c>
      <c r="J68" s="214">
        <f t="shared" si="2"/>
        <v>0</v>
      </c>
      <c r="K68" s="214">
        <f t="shared" si="17"/>
        <v>0</v>
      </c>
      <c r="M68" s="162"/>
      <c r="N68" s="157"/>
      <c r="O68" s="215">
        <f t="shared" ref="O68:O95" si="24">N68*F68</f>
        <v>0</v>
      </c>
      <c r="P68" s="215">
        <f t="shared" ref="P68:P73" si="25">J60*O68</f>
        <v>0</v>
      </c>
      <c r="Q68" s="215">
        <f t="shared" ref="Q68:Q95" si="26">SUM(O68:P68)</f>
        <v>0</v>
      </c>
      <c r="R68" s="157"/>
      <c r="S68" s="162"/>
      <c r="T68" s="227">
        <f t="shared" ref="T68:T95" si="27">K68-Q68</f>
        <v>0</v>
      </c>
    </row>
    <row r="69" spans="1:20" s="64" customFormat="1" x14ac:dyDescent="0.2">
      <c r="A69" s="216"/>
      <c r="B69" s="79"/>
      <c r="C69" s="79"/>
      <c r="D69" s="79"/>
      <c r="E69" s="209"/>
      <c r="F69" s="78"/>
      <c r="G69" s="77"/>
      <c r="H69" s="156"/>
      <c r="I69" s="214">
        <f t="shared" si="16"/>
        <v>0</v>
      </c>
      <c r="J69" s="214">
        <f t="shared" si="2"/>
        <v>0</v>
      </c>
      <c r="K69" s="214">
        <f t="shared" si="17"/>
        <v>0</v>
      </c>
      <c r="M69" s="162"/>
      <c r="N69" s="157"/>
      <c r="O69" s="215">
        <f t="shared" si="24"/>
        <v>0</v>
      </c>
      <c r="P69" s="215">
        <f t="shared" si="25"/>
        <v>0</v>
      </c>
      <c r="Q69" s="215">
        <f t="shared" si="26"/>
        <v>0</v>
      </c>
      <c r="R69" s="157"/>
      <c r="S69" s="162"/>
      <c r="T69" s="227">
        <f t="shared" si="27"/>
        <v>0</v>
      </c>
    </row>
    <row r="70" spans="1:20" s="64" customFormat="1" x14ac:dyDescent="0.2">
      <c r="A70" s="216"/>
      <c r="B70" s="79"/>
      <c r="C70" s="79"/>
      <c r="D70" s="79"/>
      <c r="E70" s="209"/>
      <c r="F70" s="78"/>
      <c r="G70" s="77"/>
      <c r="H70" s="156"/>
      <c r="I70" s="214">
        <f t="shared" si="16"/>
        <v>0</v>
      </c>
      <c r="J70" s="214">
        <f t="shared" si="2"/>
        <v>0</v>
      </c>
      <c r="K70" s="214">
        <f t="shared" si="17"/>
        <v>0</v>
      </c>
      <c r="M70" s="162"/>
      <c r="N70" s="157"/>
      <c r="O70" s="215">
        <f t="shared" si="24"/>
        <v>0</v>
      </c>
      <c r="P70" s="215">
        <f t="shared" si="25"/>
        <v>0</v>
      </c>
      <c r="Q70" s="215">
        <f t="shared" si="26"/>
        <v>0</v>
      </c>
      <c r="R70" s="157"/>
      <c r="S70" s="162"/>
      <c r="T70" s="227">
        <f t="shared" si="27"/>
        <v>0</v>
      </c>
    </row>
    <row r="71" spans="1:20" s="64" customFormat="1" x14ac:dyDescent="0.2">
      <c r="A71" s="216"/>
      <c r="B71" s="79"/>
      <c r="C71" s="79"/>
      <c r="D71" s="79"/>
      <c r="E71" s="209"/>
      <c r="F71" s="78"/>
      <c r="G71" s="77"/>
      <c r="H71" s="156"/>
      <c r="I71" s="214">
        <f t="shared" si="16"/>
        <v>0</v>
      </c>
      <c r="J71" s="214">
        <f t="shared" si="2"/>
        <v>0</v>
      </c>
      <c r="K71" s="214">
        <f t="shared" si="17"/>
        <v>0</v>
      </c>
      <c r="M71" s="162"/>
      <c r="N71" s="157"/>
      <c r="O71" s="215">
        <f t="shared" si="24"/>
        <v>0</v>
      </c>
      <c r="P71" s="215">
        <f t="shared" si="25"/>
        <v>0</v>
      </c>
      <c r="Q71" s="215">
        <f t="shared" si="26"/>
        <v>0</v>
      </c>
      <c r="R71" s="157"/>
      <c r="S71" s="162"/>
      <c r="T71" s="227">
        <f t="shared" si="27"/>
        <v>0</v>
      </c>
    </row>
    <row r="72" spans="1:20" s="64" customFormat="1" x14ac:dyDescent="0.2">
      <c r="A72" s="216"/>
      <c r="B72" s="79"/>
      <c r="C72" s="79"/>
      <c r="D72" s="79"/>
      <c r="E72" s="209"/>
      <c r="F72" s="78"/>
      <c r="G72" s="77"/>
      <c r="H72" s="156"/>
      <c r="I72" s="214">
        <f t="shared" si="16"/>
        <v>0</v>
      </c>
      <c r="J72" s="214">
        <f t="shared" si="2"/>
        <v>0</v>
      </c>
      <c r="K72" s="214">
        <f t="shared" si="17"/>
        <v>0</v>
      </c>
      <c r="M72" s="162"/>
      <c r="N72" s="157"/>
      <c r="O72" s="215">
        <f t="shared" si="24"/>
        <v>0</v>
      </c>
      <c r="P72" s="215">
        <f t="shared" si="25"/>
        <v>0</v>
      </c>
      <c r="Q72" s="215">
        <f t="shared" si="26"/>
        <v>0</v>
      </c>
      <c r="R72" s="157"/>
      <c r="S72" s="162"/>
      <c r="T72" s="227">
        <f t="shared" si="27"/>
        <v>0</v>
      </c>
    </row>
    <row r="73" spans="1:20" s="64" customFormat="1" x14ac:dyDescent="0.2">
      <c r="A73" s="216"/>
      <c r="B73" s="79"/>
      <c r="C73" s="79"/>
      <c r="D73" s="79"/>
      <c r="E73" s="209"/>
      <c r="F73" s="78"/>
      <c r="G73" s="77"/>
      <c r="H73" s="156"/>
      <c r="I73" s="214">
        <f t="shared" si="16"/>
        <v>0</v>
      </c>
      <c r="J73" s="214">
        <f t="shared" si="2"/>
        <v>0</v>
      </c>
      <c r="K73" s="214">
        <f t="shared" si="17"/>
        <v>0</v>
      </c>
      <c r="M73" s="162"/>
      <c r="N73" s="157"/>
      <c r="O73" s="215">
        <f t="shared" si="24"/>
        <v>0</v>
      </c>
      <c r="P73" s="215">
        <f t="shared" si="25"/>
        <v>0</v>
      </c>
      <c r="Q73" s="215">
        <f t="shared" si="26"/>
        <v>0</v>
      </c>
      <c r="R73" s="157"/>
      <c r="S73" s="162"/>
      <c r="T73" s="227">
        <f t="shared" si="27"/>
        <v>0</v>
      </c>
    </row>
    <row r="74" spans="1:20" s="64" customFormat="1" x14ac:dyDescent="0.2">
      <c r="A74" s="216"/>
      <c r="B74" s="79"/>
      <c r="C74" s="79"/>
      <c r="D74" s="79"/>
      <c r="E74" s="209"/>
      <c r="F74" s="78"/>
      <c r="G74" s="77"/>
      <c r="H74" s="156"/>
      <c r="I74" s="214">
        <f t="shared" si="16"/>
        <v>0</v>
      </c>
      <c r="J74" s="214">
        <f t="shared" ref="J74:J124" si="28">I74*$J$1</f>
        <v>0</v>
      </c>
      <c r="K74" s="214">
        <f t="shared" si="17"/>
        <v>0</v>
      </c>
      <c r="M74" s="162"/>
      <c r="N74" s="157"/>
      <c r="O74" s="215">
        <f t="shared" si="24"/>
        <v>0</v>
      </c>
      <c r="P74" s="215">
        <f t="shared" ref="P74:P84" si="29">J67*O74</f>
        <v>0</v>
      </c>
      <c r="Q74" s="215">
        <f t="shared" si="26"/>
        <v>0</v>
      </c>
      <c r="R74" s="157"/>
      <c r="S74" s="162"/>
      <c r="T74" s="227">
        <f t="shared" si="27"/>
        <v>0</v>
      </c>
    </row>
    <row r="75" spans="1:20" s="64" customFormat="1" x14ac:dyDescent="0.2">
      <c r="A75" s="216"/>
      <c r="B75" s="79"/>
      <c r="C75" s="79"/>
      <c r="D75" s="79"/>
      <c r="E75" s="209"/>
      <c r="F75" s="78"/>
      <c r="G75" s="77"/>
      <c r="H75" s="156"/>
      <c r="I75" s="214">
        <f t="shared" si="16"/>
        <v>0</v>
      </c>
      <c r="J75" s="214">
        <f t="shared" si="28"/>
        <v>0</v>
      </c>
      <c r="K75" s="214">
        <f t="shared" si="17"/>
        <v>0</v>
      </c>
      <c r="M75" s="162"/>
      <c r="N75" s="157"/>
      <c r="O75" s="215">
        <f t="shared" si="24"/>
        <v>0</v>
      </c>
      <c r="P75" s="215">
        <f t="shared" si="29"/>
        <v>0</v>
      </c>
      <c r="Q75" s="215">
        <f t="shared" si="26"/>
        <v>0</v>
      </c>
      <c r="R75" s="157"/>
      <c r="S75" s="162"/>
      <c r="T75" s="227">
        <f t="shared" si="27"/>
        <v>0</v>
      </c>
    </row>
    <row r="76" spans="1:20" s="64" customFormat="1" x14ac:dyDescent="0.2">
      <c r="A76" s="216"/>
      <c r="B76" s="79"/>
      <c r="C76" s="79"/>
      <c r="D76" s="79"/>
      <c r="E76" s="209"/>
      <c r="F76" s="78"/>
      <c r="G76" s="77"/>
      <c r="H76" s="156"/>
      <c r="I76" s="214">
        <f t="shared" si="16"/>
        <v>0</v>
      </c>
      <c r="J76" s="214">
        <f t="shared" si="28"/>
        <v>0</v>
      </c>
      <c r="K76" s="214">
        <f t="shared" si="17"/>
        <v>0</v>
      </c>
      <c r="M76" s="162"/>
      <c r="N76" s="157"/>
      <c r="O76" s="215">
        <f t="shared" si="24"/>
        <v>0</v>
      </c>
      <c r="P76" s="215">
        <f t="shared" si="29"/>
        <v>0</v>
      </c>
      <c r="Q76" s="215">
        <f t="shared" si="26"/>
        <v>0</v>
      </c>
      <c r="R76" s="157"/>
      <c r="S76" s="162"/>
      <c r="T76" s="227">
        <f t="shared" si="27"/>
        <v>0</v>
      </c>
    </row>
    <row r="77" spans="1:20" s="64" customFormat="1" x14ac:dyDescent="0.2">
      <c r="A77" s="216"/>
      <c r="B77" s="79"/>
      <c r="C77" s="79"/>
      <c r="D77" s="79"/>
      <c r="E77" s="209"/>
      <c r="F77" s="78"/>
      <c r="G77" s="77"/>
      <c r="H77" s="156"/>
      <c r="I77" s="214">
        <f t="shared" si="16"/>
        <v>0</v>
      </c>
      <c r="J77" s="214">
        <f t="shared" si="28"/>
        <v>0</v>
      </c>
      <c r="K77" s="214">
        <f t="shared" si="17"/>
        <v>0</v>
      </c>
      <c r="M77" s="162"/>
      <c r="N77" s="157"/>
      <c r="O77" s="215">
        <f t="shared" si="24"/>
        <v>0</v>
      </c>
      <c r="P77" s="215">
        <f t="shared" si="29"/>
        <v>0</v>
      </c>
      <c r="Q77" s="215">
        <f t="shared" si="26"/>
        <v>0</v>
      </c>
      <c r="R77" s="157"/>
      <c r="S77" s="162"/>
      <c r="T77" s="227">
        <f t="shared" si="27"/>
        <v>0</v>
      </c>
    </row>
    <row r="78" spans="1:20" s="64" customFormat="1" x14ac:dyDescent="0.2">
      <c r="A78" s="216"/>
      <c r="B78" s="79"/>
      <c r="C78" s="79"/>
      <c r="D78" s="79"/>
      <c r="E78" s="209"/>
      <c r="F78" s="78"/>
      <c r="G78" s="77"/>
      <c r="H78" s="156"/>
      <c r="I78" s="214">
        <f t="shared" si="16"/>
        <v>0</v>
      </c>
      <c r="J78" s="214">
        <f t="shared" si="28"/>
        <v>0</v>
      </c>
      <c r="K78" s="214">
        <f t="shared" si="17"/>
        <v>0</v>
      </c>
      <c r="M78" s="162"/>
      <c r="N78" s="157"/>
      <c r="O78" s="215">
        <f t="shared" si="24"/>
        <v>0</v>
      </c>
      <c r="P78" s="215">
        <f t="shared" si="29"/>
        <v>0</v>
      </c>
      <c r="Q78" s="215">
        <f t="shared" si="26"/>
        <v>0</v>
      </c>
      <c r="R78" s="157"/>
      <c r="S78" s="162"/>
      <c r="T78" s="227">
        <f t="shared" si="27"/>
        <v>0</v>
      </c>
    </row>
    <row r="79" spans="1:20" s="64" customFormat="1" x14ac:dyDescent="0.2">
      <c r="A79" s="216"/>
      <c r="B79" s="79"/>
      <c r="C79" s="79"/>
      <c r="D79" s="79"/>
      <c r="E79" s="209"/>
      <c r="F79" s="78"/>
      <c r="G79" s="77"/>
      <c r="H79" s="156"/>
      <c r="I79" s="214">
        <f t="shared" si="16"/>
        <v>0</v>
      </c>
      <c r="J79" s="214">
        <f t="shared" si="28"/>
        <v>0</v>
      </c>
      <c r="K79" s="214">
        <f t="shared" si="17"/>
        <v>0</v>
      </c>
      <c r="M79" s="162"/>
      <c r="N79" s="157"/>
      <c r="O79" s="215">
        <f t="shared" si="24"/>
        <v>0</v>
      </c>
      <c r="P79" s="215">
        <f t="shared" si="29"/>
        <v>0</v>
      </c>
      <c r="Q79" s="215">
        <f t="shared" si="26"/>
        <v>0</v>
      </c>
      <c r="R79" s="157"/>
      <c r="S79" s="162"/>
      <c r="T79" s="227">
        <f t="shared" si="27"/>
        <v>0</v>
      </c>
    </row>
    <row r="80" spans="1:20" s="64" customFormat="1" ht="12.75" customHeight="1" x14ac:dyDescent="0.2">
      <c r="A80" s="216"/>
      <c r="B80" s="79"/>
      <c r="C80" s="79"/>
      <c r="D80" s="79"/>
      <c r="E80" s="209"/>
      <c r="F80" s="78"/>
      <c r="G80" s="77"/>
      <c r="H80" s="156"/>
      <c r="I80" s="214">
        <f t="shared" si="16"/>
        <v>0</v>
      </c>
      <c r="J80" s="214">
        <f t="shared" si="28"/>
        <v>0</v>
      </c>
      <c r="K80" s="214">
        <f t="shared" si="17"/>
        <v>0</v>
      </c>
      <c r="M80" s="162"/>
      <c r="N80" s="157"/>
      <c r="O80" s="215">
        <f t="shared" si="24"/>
        <v>0</v>
      </c>
      <c r="P80" s="215">
        <f t="shared" si="29"/>
        <v>0</v>
      </c>
      <c r="Q80" s="215">
        <f t="shared" si="26"/>
        <v>0</v>
      </c>
      <c r="R80" s="157"/>
      <c r="S80" s="162"/>
      <c r="T80" s="227">
        <f t="shared" si="27"/>
        <v>0</v>
      </c>
    </row>
    <row r="81" spans="1:20" s="64" customFormat="1" x14ac:dyDescent="0.2">
      <c r="A81" s="216"/>
      <c r="B81" s="79"/>
      <c r="C81" s="79"/>
      <c r="D81" s="79"/>
      <c r="E81" s="209"/>
      <c r="F81" s="78"/>
      <c r="G81" s="77"/>
      <c r="H81" s="156"/>
      <c r="I81" s="214">
        <f t="shared" si="16"/>
        <v>0</v>
      </c>
      <c r="J81" s="214">
        <f t="shared" si="28"/>
        <v>0</v>
      </c>
      <c r="K81" s="214">
        <f t="shared" si="17"/>
        <v>0</v>
      </c>
      <c r="M81" s="162"/>
      <c r="N81" s="157"/>
      <c r="O81" s="215">
        <f t="shared" si="24"/>
        <v>0</v>
      </c>
      <c r="P81" s="215">
        <f t="shared" si="29"/>
        <v>0</v>
      </c>
      <c r="Q81" s="215">
        <f t="shared" si="26"/>
        <v>0</v>
      </c>
      <c r="R81" s="157"/>
      <c r="S81" s="162"/>
      <c r="T81" s="227">
        <f t="shared" si="27"/>
        <v>0</v>
      </c>
    </row>
    <row r="82" spans="1:20" s="64" customFormat="1" x14ac:dyDescent="0.2">
      <c r="A82" s="216"/>
      <c r="B82" s="79"/>
      <c r="C82" s="79"/>
      <c r="D82" s="79"/>
      <c r="E82" s="209"/>
      <c r="F82" s="78"/>
      <c r="G82" s="77"/>
      <c r="H82" s="156"/>
      <c r="I82" s="214">
        <f t="shared" si="16"/>
        <v>0</v>
      </c>
      <c r="J82" s="214">
        <f t="shared" si="28"/>
        <v>0</v>
      </c>
      <c r="K82" s="214">
        <f t="shared" si="17"/>
        <v>0</v>
      </c>
      <c r="M82" s="162"/>
      <c r="N82" s="157"/>
      <c r="O82" s="215">
        <f t="shared" si="24"/>
        <v>0</v>
      </c>
      <c r="P82" s="215">
        <f t="shared" si="29"/>
        <v>0</v>
      </c>
      <c r="Q82" s="215">
        <f t="shared" si="26"/>
        <v>0</v>
      </c>
      <c r="R82" s="157"/>
      <c r="S82" s="162"/>
      <c r="T82" s="227">
        <f t="shared" si="27"/>
        <v>0</v>
      </c>
    </row>
    <row r="83" spans="1:20" s="64" customFormat="1" x14ac:dyDescent="0.2">
      <c r="A83" s="216"/>
      <c r="B83" s="79"/>
      <c r="C83" s="79"/>
      <c r="D83" s="79"/>
      <c r="E83" s="209"/>
      <c r="F83" s="78"/>
      <c r="G83" s="77"/>
      <c r="H83" s="156"/>
      <c r="I83" s="214">
        <f t="shared" si="16"/>
        <v>0</v>
      </c>
      <c r="J83" s="214">
        <f t="shared" si="28"/>
        <v>0</v>
      </c>
      <c r="K83" s="214">
        <f t="shared" si="17"/>
        <v>0</v>
      </c>
      <c r="M83" s="162"/>
      <c r="N83" s="157"/>
      <c r="O83" s="215">
        <f t="shared" si="24"/>
        <v>0</v>
      </c>
      <c r="P83" s="215">
        <f t="shared" si="29"/>
        <v>0</v>
      </c>
      <c r="Q83" s="215">
        <f t="shared" si="26"/>
        <v>0</v>
      </c>
      <c r="R83" s="157"/>
      <c r="S83" s="162"/>
      <c r="T83" s="227">
        <f t="shared" si="27"/>
        <v>0</v>
      </c>
    </row>
    <row r="84" spans="1:20" s="64" customFormat="1" x14ac:dyDescent="0.2">
      <c r="A84" s="216"/>
      <c r="B84" s="79"/>
      <c r="C84" s="79"/>
      <c r="D84" s="79"/>
      <c r="E84" s="209"/>
      <c r="F84" s="78"/>
      <c r="G84" s="77"/>
      <c r="H84" s="156"/>
      <c r="I84" s="214">
        <f t="shared" si="16"/>
        <v>0</v>
      </c>
      <c r="J84" s="214">
        <f t="shared" si="28"/>
        <v>0</v>
      </c>
      <c r="K84" s="214">
        <f t="shared" si="17"/>
        <v>0</v>
      </c>
      <c r="M84" s="162"/>
      <c r="N84" s="157"/>
      <c r="O84" s="215">
        <f t="shared" si="24"/>
        <v>0</v>
      </c>
      <c r="P84" s="215">
        <f t="shared" si="29"/>
        <v>0</v>
      </c>
      <c r="Q84" s="215">
        <f t="shared" si="26"/>
        <v>0</v>
      </c>
      <c r="R84" s="157"/>
      <c r="S84" s="162"/>
      <c r="T84" s="227">
        <f t="shared" si="27"/>
        <v>0</v>
      </c>
    </row>
    <row r="85" spans="1:20" s="64" customFormat="1" x14ac:dyDescent="0.2">
      <c r="A85" s="216"/>
      <c r="B85" s="79"/>
      <c r="C85" s="79"/>
      <c r="D85" s="79"/>
      <c r="E85" s="209"/>
      <c r="F85" s="78"/>
      <c r="G85" s="77"/>
      <c r="H85" s="156"/>
      <c r="I85" s="214">
        <f t="shared" si="16"/>
        <v>0</v>
      </c>
      <c r="J85" s="214">
        <f t="shared" si="28"/>
        <v>0</v>
      </c>
      <c r="K85" s="214">
        <f t="shared" si="17"/>
        <v>0</v>
      </c>
      <c r="M85" s="162"/>
      <c r="N85" s="157"/>
      <c r="O85" s="215">
        <f t="shared" si="24"/>
        <v>0</v>
      </c>
      <c r="P85" s="215">
        <f t="shared" ref="P85:P91" si="30">J75*O85</f>
        <v>0</v>
      </c>
      <c r="Q85" s="215">
        <f t="shared" si="26"/>
        <v>0</v>
      </c>
      <c r="R85" s="157"/>
      <c r="S85" s="162"/>
      <c r="T85" s="227">
        <f t="shared" si="27"/>
        <v>0</v>
      </c>
    </row>
    <row r="86" spans="1:20" s="64" customFormat="1" x14ac:dyDescent="0.2">
      <c r="A86" s="216"/>
      <c r="B86" s="79"/>
      <c r="C86" s="79"/>
      <c r="D86" s="79"/>
      <c r="E86" s="209"/>
      <c r="F86" s="78"/>
      <c r="G86" s="77"/>
      <c r="H86" s="156"/>
      <c r="I86" s="214">
        <f t="shared" si="16"/>
        <v>0</v>
      </c>
      <c r="J86" s="214">
        <f t="shared" si="28"/>
        <v>0</v>
      </c>
      <c r="K86" s="214">
        <f t="shared" si="17"/>
        <v>0</v>
      </c>
      <c r="M86" s="162"/>
      <c r="N86" s="157"/>
      <c r="O86" s="215">
        <f t="shared" si="24"/>
        <v>0</v>
      </c>
      <c r="P86" s="215">
        <f t="shared" si="30"/>
        <v>0</v>
      </c>
      <c r="Q86" s="215">
        <f t="shared" si="26"/>
        <v>0</v>
      </c>
      <c r="R86" s="157"/>
      <c r="S86" s="162"/>
      <c r="T86" s="227">
        <f t="shared" si="27"/>
        <v>0</v>
      </c>
    </row>
    <row r="87" spans="1:20" s="64" customFormat="1" x14ac:dyDescent="0.2">
      <c r="A87" s="216"/>
      <c r="B87" s="79"/>
      <c r="C87" s="79"/>
      <c r="D87" s="79"/>
      <c r="E87" s="209"/>
      <c r="F87" s="78"/>
      <c r="G87" s="77"/>
      <c r="H87" s="156"/>
      <c r="I87" s="214">
        <f t="shared" si="16"/>
        <v>0</v>
      </c>
      <c r="J87" s="214">
        <f t="shared" si="28"/>
        <v>0</v>
      </c>
      <c r="K87" s="214">
        <f t="shared" si="17"/>
        <v>0</v>
      </c>
      <c r="M87" s="162"/>
      <c r="N87" s="157"/>
      <c r="O87" s="215">
        <f t="shared" si="24"/>
        <v>0</v>
      </c>
      <c r="P87" s="215">
        <f t="shared" si="30"/>
        <v>0</v>
      </c>
      <c r="Q87" s="215">
        <f t="shared" si="26"/>
        <v>0</v>
      </c>
      <c r="R87" s="157"/>
      <c r="S87" s="162"/>
      <c r="T87" s="227">
        <f t="shared" si="27"/>
        <v>0</v>
      </c>
    </row>
    <row r="88" spans="1:20" s="64" customFormat="1" x14ac:dyDescent="0.2">
      <c r="A88" s="216"/>
      <c r="B88" s="79"/>
      <c r="C88" s="79"/>
      <c r="D88" s="79"/>
      <c r="E88" s="209"/>
      <c r="F88" s="78"/>
      <c r="G88" s="77"/>
      <c r="H88" s="156"/>
      <c r="I88" s="214">
        <f t="shared" si="16"/>
        <v>0</v>
      </c>
      <c r="J88" s="214">
        <f t="shared" si="28"/>
        <v>0</v>
      </c>
      <c r="K88" s="214">
        <f t="shared" si="17"/>
        <v>0</v>
      </c>
      <c r="M88" s="162"/>
      <c r="N88" s="157"/>
      <c r="O88" s="215">
        <f t="shared" si="24"/>
        <v>0</v>
      </c>
      <c r="P88" s="215">
        <f t="shared" si="30"/>
        <v>0</v>
      </c>
      <c r="Q88" s="215">
        <f t="shared" si="26"/>
        <v>0</v>
      </c>
      <c r="R88" s="157"/>
      <c r="S88" s="162"/>
      <c r="T88" s="227">
        <f t="shared" si="27"/>
        <v>0</v>
      </c>
    </row>
    <row r="89" spans="1:20" s="64" customFormat="1" x14ac:dyDescent="0.2">
      <c r="A89" s="216"/>
      <c r="B89" s="79"/>
      <c r="C89" s="79"/>
      <c r="D89" s="79"/>
      <c r="E89" s="209"/>
      <c r="F89" s="78"/>
      <c r="G89" s="77"/>
      <c r="H89" s="156"/>
      <c r="I89" s="214">
        <f t="shared" si="16"/>
        <v>0</v>
      </c>
      <c r="J89" s="214">
        <f t="shared" si="28"/>
        <v>0</v>
      </c>
      <c r="K89" s="214">
        <f t="shared" si="17"/>
        <v>0</v>
      </c>
      <c r="M89" s="162"/>
      <c r="N89" s="157"/>
      <c r="O89" s="215">
        <f t="shared" si="24"/>
        <v>0</v>
      </c>
      <c r="P89" s="215">
        <f t="shared" si="30"/>
        <v>0</v>
      </c>
      <c r="Q89" s="215">
        <f t="shared" si="26"/>
        <v>0</v>
      </c>
      <c r="R89" s="157"/>
      <c r="S89" s="162"/>
      <c r="T89" s="227">
        <f t="shared" si="27"/>
        <v>0</v>
      </c>
    </row>
    <row r="90" spans="1:20" s="64" customFormat="1" x14ac:dyDescent="0.2">
      <c r="A90" s="216"/>
      <c r="B90" s="79"/>
      <c r="C90" s="79"/>
      <c r="D90" s="79"/>
      <c r="E90" s="209"/>
      <c r="F90" s="78"/>
      <c r="G90" s="77"/>
      <c r="H90" s="156"/>
      <c r="I90" s="214">
        <f t="shared" si="16"/>
        <v>0</v>
      </c>
      <c r="J90" s="214">
        <f t="shared" si="28"/>
        <v>0</v>
      </c>
      <c r="K90" s="214">
        <f t="shared" si="17"/>
        <v>0</v>
      </c>
      <c r="M90" s="162"/>
      <c r="N90" s="157"/>
      <c r="O90" s="215">
        <f t="shared" si="24"/>
        <v>0</v>
      </c>
      <c r="P90" s="215">
        <f t="shared" si="30"/>
        <v>0</v>
      </c>
      <c r="Q90" s="215">
        <f t="shared" si="26"/>
        <v>0</v>
      </c>
      <c r="R90" s="157"/>
      <c r="S90" s="162"/>
      <c r="T90" s="227">
        <f t="shared" si="27"/>
        <v>0</v>
      </c>
    </row>
    <row r="91" spans="1:20" s="64" customFormat="1" x14ac:dyDescent="0.2">
      <c r="A91" s="216"/>
      <c r="B91" s="79"/>
      <c r="C91" s="79"/>
      <c r="D91" s="79"/>
      <c r="E91" s="209"/>
      <c r="F91" s="78"/>
      <c r="G91" s="77"/>
      <c r="H91" s="156"/>
      <c r="I91" s="214">
        <f t="shared" si="16"/>
        <v>0</v>
      </c>
      <c r="J91" s="214">
        <f t="shared" si="28"/>
        <v>0</v>
      </c>
      <c r="K91" s="214">
        <f t="shared" si="17"/>
        <v>0</v>
      </c>
      <c r="M91" s="162"/>
      <c r="N91" s="157"/>
      <c r="O91" s="215">
        <f t="shared" si="24"/>
        <v>0</v>
      </c>
      <c r="P91" s="215">
        <f t="shared" si="30"/>
        <v>0</v>
      </c>
      <c r="Q91" s="215">
        <f t="shared" si="26"/>
        <v>0</v>
      </c>
      <c r="R91" s="157"/>
      <c r="S91" s="162"/>
      <c r="T91" s="227">
        <f t="shared" si="27"/>
        <v>0</v>
      </c>
    </row>
    <row r="92" spans="1:20" s="64" customFormat="1" x14ac:dyDescent="0.2">
      <c r="A92" s="216"/>
      <c r="B92" s="79"/>
      <c r="C92" s="79"/>
      <c r="D92" s="79"/>
      <c r="E92" s="209"/>
      <c r="F92" s="78"/>
      <c r="G92" s="77"/>
      <c r="H92" s="156"/>
      <c r="I92" s="214">
        <f t="shared" si="16"/>
        <v>0</v>
      </c>
      <c r="J92" s="214">
        <f t="shared" si="28"/>
        <v>0</v>
      </c>
      <c r="K92" s="214">
        <f t="shared" si="17"/>
        <v>0</v>
      </c>
      <c r="M92" s="162"/>
      <c r="N92" s="157"/>
      <c r="O92" s="215">
        <f t="shared" si="24"/>
        <v>0</v>
      </c>
      <c r="P92" s="215">
        <f>J85*O92</f>
        <v>0</v>
      </c>
      <c r="Q92" s="215">
        <f t="shared" si="26"/>
        <v>0</v>
      </c>
      <c r="R92" s="157"/>
      <c r="S92" s="162"/>
      <c r="T92" s="227">
        <f t="shared" si="27"/>
        <v>0</v>
      </c>
    </row>
    <row r="93" spans="1:20" s="64" customFormat="1" x14ac:dyDescent="0.2">
      <c r="A93" s="216"/>
      <c r="B93" s="79"/>
      <c r="C93" s="79"/>
      <c r="D93" s="79"/>
      <c r="E93" s="209"/>
      <c r="F93" s="78"/>
      <c r="G93" s="77"/>
      <c r="H93" s="156"/>
      <c r="I93" s="214">
        <f t="shared" si="16"/>
        <v>0</v>
      </c>
      <c r="J93" s="214">
        <f t="shared" si="28"/>
        <v>0</v>
      </c>
      <c r="K93" s="214">
        <f t="shared" si="17"/>
        <v>0</v>
      </c>
      <c r="M93" s="162"/>
      <c r="N93" s="157"/>
      <c r="O93" s="215">
        <f t="shared" si="24"/>
        <v>0</v>
      </c>
      <c r="P93" s="215">
        <f>J86*O93</f>
        <v>0</v>
      </c>
      <c r="Q93" s="215">
        <f t="shared" si="26"/>
        <v>0</v>
      </c>
      <c r="R93" s="157"/>
      <c r="S93" s="162"/>
      <c r="T93" s="227">
        <f t="shared" si="27"/>
        <v>0</v>
      </c>
    </row>
    <row r="94" spans="1:20" s="64" customFormat="1" x14ac:dyDescent="0.2">
      <c r="A94" s="216"/>
      <c r="B94" s="79"/>
      <c r="C94" s="79"/>
      <c r="D94" s="79"/>
      <c r="E94" s="209"/>
      <c r="F94" s="78"/>
      <c r="G94" s="77"/>
      <c r="H94" s="156"/>
      <c r="I94" s="214">
        <f t="shared" si="16"/>
        <v>0</v>
      </c>
      <c r="J94" s="214">
        <f t="shared" si="28"/>
        <v>0</v>
      </c>
      <c r="K94" s="214">
        <f t="shared" si="17"/>
        <v>0</v>
      </c>
      <c r="M94" s="162"/>
      <c r="N94" s="157"/>
      <c r="O94" s="215">
        <f t="shared" si="24"/>
        <v>0</v>
      </c>
      <c r="P94" s="215">
        <f>J87*O94</f>
        <v>0</v>
      </c>
      <c r="Q94" s="215">
        <f t="shared" si="26"/>
        <v>0</v>
      </c>
      <c r="R94" s="157"/>
      <c r="S94" s="162"/>
      <c r="T94" s="227">
        <f t="shared" si="27"/>
        <v>0</v>
      </c>
    </row>
    <row r="95" spans="1:20" s="64" customFormat="1" x14ac:dyDescent="0.2">
      <c r="A95" s="216"/>
      <c r="B95" s="79"/>
      <c r="C95" s="79"/>
      <c r="D95" s="79"/>
      <c r="E95" s="209"/>
      <c r="F95" s="78"/>
      <c r="G95" s="77"/>
      <c r="H95" s="156"/>
      <c r="I95" s="214">
        <f t="shared" si="16"/>
        <v>0</v>
      </c>
      <c r="J95" s="214">
        <f t="shared" si="28"/>
        <v>0</v>
      </c>
      <c r="K95" s="214">
        <f t="shared" si="17"/>
        <v>0</v>
      </c>
      <c r="M95" s="162"/>
      <c r="N95" s="157"/>
      <c r="O95" s="215">
        <f t="shared" si="24"/>
        <v>0</v>
      </c>
      <c r="P95" s="215">
        <f>J88*O95</f>
        <v>0</v>
      </c>
      <c r="Q95" s="215">
        <f t="shared" si="26"/>
        <v>0</v>
      </c>
      <c r="R95" s="157"/>
      <c r="S95" s="162"/>
      <c r="T95" s="227">
        <f t="shared" si="27"/>
        <v>0</v>
      </c>
    </row>
    <row r="96" spans="1:20" s="64" customFormat="1" x14ac:dyDescent="0.2">
      <c r="A96" s="216"/>
      <c r="B96" s="217"/>
      <c r="C96" s="217"/>
      <c r="D96" s="217"/>
      <c r="E96" s="233"/>
      <c r="F96" s="219"/>
      <c r="G96" s="218"/>
      <c r="H96" s="220"/>
      <c r="I96" s="214">
        <f t="shared" ref="I96:I124" si="31">F96*H96</f>
        <v>0</v>
      </c>
      <c r="J96" s="214">
        <f t="shared" si="28"/>
        <v>0</v>
      </c>
      <c r="K96" s="214">
        <f t="shared" ref="K96:K124" si="32">SUM(I96:J96)</f>
        <v>0</v>
      </c>
      <c r="M96" s="162"/>
      <c r="N96" s="157"/>
      <c r="O96" s="215">
        <f>N96*F96</f>
        <v>0</v>
      </c>
      <c r="P96" s="215">
        <f>J88*O96</f>
        <v>0</v>
      </c>
      <c r="Q96" s="215">
        <f>SUM(O96:P96)</f>
        <v>0</v>
      </c>
      <c r="R96" s="157"/>
      <c r="S96" s="162"/>
      <c r="T96" s="227">
        <f>K96-Q96</f>
        <v>0</v>
      </c>
    </row>
    <row r="97" spans="1:20" s="64" customFormat="1" x14ac:dyDescent="0.2">
      <c r="A97" s="216"/>
      <c r="B97" s="79"/>
      <c r="C97" s="79"/>
      <c r="D97" s="79"/>
      <c r="E97" s="209"/>
      <c r="F97" s="78"/>
      <c r="G97" s="77"/>
      <c r="H97" s="156"/>
      <c r="I97" s="214">
        <f t="shared" si="31"/>
        <v>0</v>
      </c>
      <c r="J97" s="214">
        <f t="shared" si="28"/>
        <v>0</v>
      </c>
      <c r="K97" s="214">
        <f t="shared" si="32"/>
        <v>0</v>
      </c>
      <c r="M97" s="162"/>
      <c r="N97" s="157"/>
      <c r="O97" s="215">
        <f t="shared" ref="O97:O124" si="33">N97*F97</f>
        <v>0</v>
      </c>
      <c r="P97" s="215">
        <f t="shared" ref="P97:P102" si="34">J89*O97</f>
        <v>0</v>
      </c>
      <c r="Q97" s="215">
        <f t="shared" ref="Q97:Q124" si="35">SUM(O97:P97)</f>
        <v>0</v>
      </c>
      <c r="R97" s="157"/>
      <c r="S97" s="162"/>
      <c r="T97" s="227">
        <f t="shared" ref="T97:T124" si="36">K97-Q97</f>
        <v>0</v>
      </c>
    </row>
    <row r="98" spans="1:20" s="64" customFormat="1" x14ac:dyDescent="0.2">
      <c r="A98" s="216"/>
      <c r="B98" s="79"/>
      <c r="C98" s="79"/>
      <c r="D98" s="79"/>
      <c r="E98" s="209"/>
      <c r="F98" s="78"/>
      <c r="G98" s="77"/>
      <c r="H98" s="156"/>
      <c r="I98" s="214">
        <f t="shared" si="31"/>
        <v>0</v>
      </c>
      <c r="J98" s="214">
        <f t="shared" si="28"/>
        <v>0</v>
      </c>
      <c r="K98" s="214">
        <f t="shared" si="32"/>
        <v>0</v>
      </c>
      <c r="M98" s="162"/>
      <c r="N98" s="157"/>
      <c r="O98" s="215">
        <f t="shared" si="33"/>
        <v>0</v>
      </c>
      <c r="P98" s="215">
        <f t="shared" si="34"/>
        <v>0</v>
      </c>
      <c r="Q98" s="215">
        <f t="shared" si="35"/>
        <v>0</v>
      </c>
      <c r="R98" s="157"/>
      <c r="S98" s="162"/>
      <c r="T98" s="227">
        <f t="shared" si="36"/>
        <v>0</v>
      </c>
    </row>
    <row r="99" spans="1:20" s="64" customFormat="1" x14ac:dyDescent="0.2">
      <c r="A99" s="216"/>
      <c r="B99" s="79"/>
      <c r="C99" s="79"/>
      <c r="D99" s="79"/>
      <c r="E99" s="209"/>
      <c r="F99" s="78"/>
      <c r="G99" s="77"/>
      <c r="H99" s="156"/>
      <c r="I99" s="214">
        <f t="shared" si="31"/>
        <v>0</v>
      </c>
      <c r="J99" s="214">
        <f t="shared" si="28"/>
        <v>0</v>
      </c>
      <c r="K99" s="214">
        <f t="shared" si="32"/>
        <v>0</v>
      </c>
      <c r="M99" s="162"/>
      <c r="N99" s="157"/>
      <c r="O99" s="215">
        <f t="shared" si="33"/>
        <v>0</v>
      </c>
      <c r="P99" s="215">
        <f t="shared" si="34"/>
        <v>0</v>
      </c>
      <c r="Q99" s="215">
        <f t="shared" si="35"/>
        <v>0</v>
      </c>
      <c r="R99" s="157"/>
      <c r="S99" s="162"/>
      <c r="T99" s="227">
        <f t="shared" si="36"/>
        <v>0</v>
      </c>
    </row>
    <row r="100" spans="1:20" s="64" customFormat="1" x14ac:dyDescent="0.2">
      <c r="A100" s="216"/>
      <c r="B100" s="79"/>
      <c r="C100" s="79"/>
      <c r="D100" s="79"/>
      <c r="E100" s="209"/>
      <c r="F100" s="78"/>
      <c r="G100" s="77"/>
      <c r="H100" s="156"/>
      <c r="I100" s="214">
        <f t="shared" si="31"/>
        <v>0</v>
      </c>
      <c r="J100" s="214">
        <f t="shared" si="28"/>
        <v>0</v>
      </c>
      <c r="K100" s="214">
        <f t="shared" si="32"/>
        <v>0</v>
      </c>
      <c r="M100" s="162"/>
      <c r="N100" s="157"/>
      <c r="O100" s="215">
        <f t="shared" si="33"/>
        <v>0</v>
      </c>
      <c r="P100" s="215">
        <f t="shared" si="34"/>
        <v>0</v>
      </c>
      <c r="Q100" s="215">
        <f t="shared" si="35"/>
        <v>0</v>
      </c>
      <c r="R100" s="157"/>
      <c r="S100" s="162"/>
      <c r="T100" s="227">
        <f t="shared" si="36"/>
        <v>0</v>
      </c>
    </row>
    <row r="101" spans="1:20" s="64" customFormat="1" x14ac:dyDescent="0.2">
      <c r="A101" s="216"/>
      <c r="B101" s="79"/>
      <c r="C101" s="79"/>
      <c r="D101" s="79"/>
      <c r="E101" s="209"/>
      <c r="F101" s="78"/>
      <c r="G101" s="77"/>
      <c r="H101" s="156"/>
      <c r="I101" s="214">
        <f t="shared" si="31"/>
        <v>0</v>
      </c>
      <c r="J101" s="214">
        <f t="shared" si="28"/>
        <v>0</v>
      </c>
      <c r="K101" s="214">
        <f t="shared" si="32"/>
        <v>0</v>
      </c>
      <c r="M101" s="162"/>
      <c r="N101" s="157"/>
      <c r="O101" s="215">
        <f t="shared" si="33"/>
        <v>0</v>
      </c>
      <c r="P101" s="215">
        <f t="shared" si="34"/>
        <v>0</v>
      </c>
      <c r="Q101" s="215">
        <f t="shared" si="35"/>
        <v>0</v>
      </c>
      <c r="R101" s="157"/>
      <c r="S101" s="162"/>
      <c r="T101" s="227">
        <f t="shared" si="36"/>
        <v>0</v>
      </c>
    </row>
    <row r="102" spans="1:20" s="64" customFormat="1" x14ac:dyDescent="0.2">
      <c r="A102" s="216"/>
      <c r="B102" s="79"/>
      <c r="C102" s="79"/>
      <c r="D102" s="79"/>
      <c r="E102" s="209"/>
      <c r="F102" s="78"/>
      <c r="G102" s="77"/>
      <c r="H102" s="156"/>
      <c r="I102" s="214">
        <f t="shared" si="31"/>
        <v>0</v>
      </c>
      <c r="J102" s="214">
        <f t="shared" si="28"/>
        <v>0</v>
      </c>
      <c r="K102" s="214">
        <f t="shared" si="32"/>
        <v>0</v>
      </c>
      <c r="M102" s="162"/>
      <c r="N102" s="157"/>
      <c r="O102" s="215">
        <f t="shared" si="33"/>
        <v>0</v>
      </c>
      <c r="P102" s="215">
        <f t="shared" si="34"/>
        <v>0</v>
      </c>
      <c r="Q102" s="215">
        <f t="shared" si="35"/>
        <v>0</v>
      </c>
      <c r="R102" s="157"/>
      <c r="S102" s="162"/>
      <c r="T102" s="227">
        <f t="shared" si="36"/>
        <v>0</v>
      </c>
    </row>
    <row r="103" spans="1:20" s="64" customFormat="1" x14ac:dyDescent="0.2">
      <c r="A103" s="216"/>
      <c r="B103" s="79"/>
      <c r="C103" s="79"/>
      <c r="D103" s="79"/>
      <c r="E103" s="209"/>
      <c r="F103" s="78"/>
      <c r="G103" s="77"/>
      <c r="H103" s="156"/>
      <c r="I103" s="214">
        <f t="shared" si="31"/>
        <v>0</v>
      </c>
      <c r="J103" s="214">
        <f t="shared" si="28"/>
        <v>0</v>
      </c>
      <c r="K103" s="214">
        <f t="shared" si="32"/>
        <v>0</v>
      </c>
      <c r="M103" s="162"/>
      <c r="N103" s="157"/>
      <c r="O103" s="215">
        <f t="shared" si="33"/>
        <v>0</v>
      </c>
      <c r="P103" s="215">
        <f t="shared" ref="P103:P113" si="37">J96*O103</f>
        <v>0</v>
      </c>
      <c r="Q103" s="215">
        <f t="shared" si="35"/>
        <v>0</v>
      </c>
      <c r="R103" s="157"/>
      <c r="S103" s="162"/>
      <c r="T103" s="227">
        <f t="shared" si="36"/>
        <v>0</v>
      </c>
    </row>
    <row r="104" spans="1:20" s="64" customFormat="1" x14ac:dyDescent="0.2">
      <c r="A104" s="216"/>
      <c r="B104" s="79"/>
      <c r="C104" s="79"/>
      <c r="D104" s="79"/>
      <c r="E104" s="209"/>
      <c r="F104" s="78"/>
      <c r="G104" s="77"/>
      <c r="H104" s="156"/>
      <c r="I104" s="214">
        <f t="shared" si="31"/>
        <v>0</v>
      </c>
      <c r="J104" s="214">
        <f t="shared" si="28"/>
        <v>0</v>
      </c>
      <c r="K104" s="214">
        <f t="shared" si="32"/>
        <v>0</v>
      </c>
      <c r="M104" s="162"/>
      <c r="N104" s="157"/>
      <c r="O104" s="215">
        <f t="shared" si="33"/>
        <v>0</v>
      </c>
      <c r="P104" s="215">
        <f t="shared" si="37"/>
        <v>0</v>
      </c>
      <c r="Q104" s="215">
        <f t="shared" si="35"/>
        <v>0</v>
      </c>
      <c r="R104" s="157"/>
      <c r="S104" s="162"/>
      <c r="T104" s="227">
        <f t="shared" si="36"/>
        <v>0</v>
      </c>
    </row>
    <row r="105" spans="1:20" s="64" customFormat="1" x14ac:dyDescent="0.2">
      <c r="A105" s="216"/>
      <c r="B105" s="79"/>
      <c r="C105" s="79"/>
      <c r="D105" s="79"/>
      <c r="E105" s="209"/>
      <c r="F105" s="78"/>
      <c r="G105" s="77"/>
      <c r="H105" s="156"/>
      <c r="I105" s="214">
        <f t="shared" si="31"/>
        <v>0</v>
      </c>
      <c r="J105" s="214">
        <f t="shared" si="28"/>
        <v>0</v>
      </c>
      <c r="K105" s="214">
        <f t="shared" si="32"/>
        <v>0</v>
      </c>
      <c r="M105" s="162"/>
      <c r="N105" s="157"/>
      <c r="O105" s="215">
        <f t="shared" si="33"/>
        <v>0</v>
      </c>
      <c r="P105" s="215">
        <f t="shared" si="37"/>
        <v>0</v>
      </c>
      <c r="Q105" s="215">
        <f t="shared" si="35"/>
        <v>0</v>
      </c>
      <c r="R105" s="157"/>
      <c r="S105" s="162"/>
      <c r="T105" s="227">
        <f t="shared" si="36"/>
        <v>0</v>
      </c>
    </row>
    <row r="106" spans="1:20" s="64" customFormat="1" x14ac:dyDescent="0.2">
      <c r="A106" s="216"/>
      <c r="B106" s="79"/>
      <c r="C106" s="79"/>
      <c r="D106" s="79"/>
      <c r="E106" s="209"/>
      <c r="F106" s="78"/>
      <c r="G106" s="77"/>
      <c r="H106" s="156"/>
      <c r="I106" s="214">
        <f t="shared" si="31"/>
        <v>0</v>
      </c>
      <c r="J106" s="214">
        <f t="shared" si="28"/>
        <v>0</v>
      </c>
      <c r="K106" s="214">
        <f t="shared" si="32"/>
        <v>0</v>
      </c>
      <c r="M106" s="162"/>
      <c r="N106" s="157"/>
      <c r="O106" s="215">
        <f t="shared" si="33"/>
        <v>0</v>
      </c>
      <c r="P106" s="215">
        <f t="shared" si="37"/>
        <v>0</v>
      </c>
      <c r="Q106" s="215">
        <f t="shared" si="35"/>
        <v>0</v>
      </c>
      <c r="R106" s="157"/>
      <c r="S106" s="162"/>
      <c r="T106" s="227">
        <f t="shared" si="36"/>
        <v>0</v>
      </c>
    </row>
    <row r="107" spans="1:20" s="64" customFormat="1" x14ac:dyDescent="0.2">
      <c r="A107" s="216"/>
      <c r="B107" s="79"/>
      <c r="C107" s="79"/>
      <c r="D107" s="79"/>
      <c r="E107" s="209"/>
      <c r="F107" s="78"/>
      <c r="G107" s="77"/>
      <c r="H107" s="156"/>
      <c r="I107" s="214">
        <f t="shared" si="31"/>
        <v>0</v>
      </c>
      <c r="J107" s="214">
        <f t="shared" si="28"/>
        <v>0</v>
      </c>
      <c r="K107" s="214">
        <f t="shared" si="32"/>
        <v>0</v>
      </c>
      <c r="M107" s="162"/>
      <c r="N107" s="157"/>
      <c r="O107" s="215">
        <f t="shared" si="33"/>
        <v>0</v>
      </c>
      <c r="P107" s="215">
        <f t="shared" si="37"/>
        <v>0</v>
      </c>
      <c r="Q107" s="215">
        <f t="shared" si="35"/>
        <v>0</v>
      </c>
      <c r="R107" s="157"/>
      <c r="S107" s="162"/>
      <c r="T107" s="227">
        <f t="shared" si="36"/>
        <v>0</v>
      </c>
    </row>
    <row r="108" spans="1:20" s="64" customFormat="1" x14ac:dyDescent="0.2">
      <c r="A108" s="216"/>
      <c r="B108" s="79"/>
      <c r="C108" s="79"/>
      <c r="D108" s="79"/>
      <c r="E108" s="209"/>
      <c r="F108" s="78"/>
      <c r="G108" s="77"/>
      <c r="H108" s="156"/>
      <c r="I108" s="214">
        <f t="shared" si="31"/>
        <v>0</v>
      </c>
      <c r="J108" s="214">
        <f t="shared" si="28"/>
        <v>0</v>
      </c>
      <c r="K108" s="214">
        <f t="shared" si="32"/>
        <v>0</v>
      </c>
      <c r="M108" s="162"/>
      <c r="N108" s="157"/>
      <c r="O108" s="215">
        <f t="shared" si="33"/>
        <v>0</v>
      </c>
      <c r="P108" s="215">
        <f t="shared" si="37"/>
        <v>0</v>
      </c>
      <c r="Q108" s="215">
        <f t="shared" si="35"/>
        <v>0</v>
      </c>
      <c r="R108" s="157"/>
      <c r="S108" s="162"/>
      <c r="T108" s="227">
        <f t="shared" si="36"/>
        <v>0</v>
      </c>
    </row>
    <row r="109" spans="1:20" s="64" customFormat="1" ht="12.75" customHeight="1" x14ac:dyDescent="0.2">
      <c r="A109" s="216"/>
      <c r="B109" s="79"/>
      <c r="C109" s="79"/>
      <c r="D109" s="79"/>
      <c r="E109" s="209"/>
      <c r="F109" s="78"/>
      <c r="G109" s="77"/>
      <c r="H109" s="156"/>
      <c r="I109" s="214">
        <f t="shared" si="31"/>
        <v>0</v>
      </c>
      <c r="J109" s="214">
        <f t="shared" si="28"/>
        <v>0</v>
      </c>
      <c r="K109" s="214">
        <f t="shared" si="32"/>
        <v>0</v>
      </c>
      <c r="M109" s="162"/>
      <c r="N109" s="157"/>
      <c r="O109" s="215">
        <f t="shared" si="33"/>
        <v>0</v>
      </c>
      <c r="P109" s="215">
        <f t="shared" si="37"/>
        <v>0</v>
      </c>
      <c r="Q109" s="215">
        <f t="shared" si="35"/>
        <v>0</v>
      </c>
      <c r="R109" s="157"/>
      <c r="S109" s="162"/>
      <c r="T109" s="227">
        <f t="shared" si="36"/>
        <v>0</v>
      </c>
    </row>
    <row r="110" spans="1:20" s="64" customFormat="1" x14ac:dyDescent="0.2">
      <c r="A110" s="216"/>
      <c r="B110" s="79"/>
      <c r="C110" s="79"/>
      <c r="D110" s="79"/>
      <c r="E110" s="209"/>
      <c r="F110" s="78"/>
      <c r="G110" s="77"/>
      <c r="H110" s="156"/>
      <c r="I110" s="214">
        <f t="shared" si="31"/>
        <v>0</v>
      </c>
      <c r="J110" s="214">
        <f t="shared" si="28"/>
        <v>0</v>
      </c>
      <c r="K110" s="214">
        <f t="shared" si="32"/>
        <v>0</v>
      </c>
      <c r="M110" s="162"/>
      <c r="N110" s="157"/>
      <c r="O110" s="215">
        <f t="shared" si="33"/>
        <v>0</v>
      </c>
      <c r="P110" s="215">
        <f t="shared" si="37"/>
        <v>0</v>
      </c>
      <c r="Q110" s="215">
        <f t="shared" si="35"/>
        <v>0</v>
      </c>
      <c r="R110" s="157"/>
      <c r="S110" s="162"/>
      <c r="T110" s="227">
        <f t="shared" si="36"/>
        <v>0</v>
      </c>
    </row>
    <row r="111" spans="1:20" s="64" customFormat="1" x14ac:dyDescent="0.2">
      <c r="A111" s="216"/>
      <c r="B111" s="79"/>
      <c r="C111" s="79"/>
      <c r="D111" s="79"/>
      <c r="E111" s="209"/>
      <c r="F111" s="78"/>
      <c r="G111" s="77"/>
      <c r="H111" s="156"/>
      <c r="I111" s="214">
        <f t="shared" si="31"/>
        <v>0</v>
      </c>
      <c r="J111" s="214">
        <f t="shared" si="28"/>
        <v>0</v>
      </c>
      <c r="K111" s="214">
        <f t="shared" si="32"/>
        <v>0</v>
      </c>
      <c r="M111" s="162"/>
      <c r="N111" s="157"/>
      <c r="O111" s="215">
        <f t="shared" si="33"/>
        <v>0</v>
      </c>
      <c r="P111" s="215">
        <f t="shared" si="37"/>
        <v>0</v>
      </c>
      <c r="Q111" s="215">
        <f t="shared" si="35"/>
        <v>0</v>
      </c>
      <c r="R111" s="157"/>
      <c r="S111" s="162"/>
      <c r="T111" s="227">
        <f t="shared" si="36"/>
        <v>0</v>
      </c>
    </row>
    <row r="112" spans="1:20" s="64" customFormat="1" x14ac:dyDescent="0.2">
      <c r="A112" s="216"/>
      <c r="B112" s="79"/>
      <c r="C112" s="79"/>
      <c r="D112" s="79"/>
      <c r="E112" s="209"/>
      <c r="F112" s="78"/>
      <c r="G112" s="77"/>
      <c r="H112" s="156"/>
      <c r="I112" s="214">
        <f t="shared" si="31"/>
        <v>0</v>
      </c>
      <c r="J112" s="214">
        <f t="shared" si="28"/>
        <v>0</v>
      </c>
      <c r="K112" s="214">
        <f t="shared" si="32"/>
        <v>0</v>
      </c>
      <c r="M112" s="162"/>
      <c r="N112" s="157"/>
      <c r="O112" s="215">
        <f t="shared" si="33"/>
        <v>0</v>
      </c>
      <c r="P112" s="215">
        <f t="shared" si="37"/>
        <v>0</v>
      </c>
      <c r="Q112" s="215">
        <f t="shared" si="35"/>
        <v>0</v>
      </c>
      <c r="R112" s="157"/>
      <c r="S112" s="162"/>
      <c r="T112" s="227">
        <f t="shared" si="36"/>
        <v>0</v>
      </c>
    </row>
    <row r="113" spans="1:20" s="64" customFormat="1" x14ac:dyDescent="0.2">
      <c r="A113" s="216"/>
      <c r="B113" s="79"/>
      <c r="C113" s="79"/>
      <c r="D113" s="79"/>
      <c r="E113" s="209"/>
      <c r="F113" s="78"/>
      <c r="G113" s="77"/>
      <c r="H113" s="156"/>
      <c r="I113" s="214">
        <f t="shared" si="31"/>
        <v>0</v>
      </c>
      <c r="J113" s="214">
        <f t="shared" si="28"/>
        <v>0</v>
      </c>
      <c r="K113" s="214">
        <f t="shared" si="32"/>
        <v>0</v>
      </c>
      <c r="M113" s="162"/>
      <c r="N113" s="157"/>
      <c r="O113" s="215">
        <f t="shared" si="33"/>
        <v>0</v>
      </c>
      <c r="P113" s="215">
        <f t="shared" si="37"/>
        <v>0</v>
      </c>
      <c r="Q113" s="215">
        <f t="shared" si="35"/>
        <v>0</v>
      </c>
      <c r="R113" s="157"/>
      <c r="S113" s="162"/>
      <c r="T113" s="227">
        <f t="shared" si="36"/>
        <v>0</v>
      </c>
    </row>
    <row r="114" spans="1:20" s="64" customFormat="1" x14ac:dyDescent="0.2">
      <c r="A114" s="216"/>
      <c r="B114" s="79"/>
      <c r="C114" s="79"/>
      <c r="D114" s="79"/>
      <c r="E114" s="209"/>
      <c r="F114" s="78"/>
      <c r="G114" s="77"/>
      <c r="H114" s="156"/>
      <c r="I114" s="214">
        <f t="shared" si="31"/>
        <v>0</v>
      </c>
      <c r="J114" s="214">
        <f t="shared" si="28"/>
        <v>0</v>
      </c>
      <c r="K114" s="214">
        <f t="shared" si="32"/>
        <v>0</v>
      </c>
      <c r="M114" s="162"/>
      <c r="N114" s="157"/>
      <c r="O114" s="215">
        <f t="shared" si="33"/>
        <v>0</v>
      </c>
      <c r="P114" s="215">
        <f t="shared" ref="P114:P120" si="38">J104*O114</f>
        <v>0</v>
      </c>
      <c r="Q114" s="215">
        <f t="shared" si="35"/>
        <v>0</v>
      </c>
      <c r="R114" s="157"/>
      <c r="S114" s="162"/>
      <c r="T114" s="227">
        <f t="shared" si="36"/>
        <v>0</v>
      </c>
    </row>
    <row r="115" spans="1:20" s="64" customFormat="1" x14ac:dyDescent="0.2">
      <c r="A115" s="216"/>
      <c r="B115" s="79"/>
      <c r="C115" s="79"/>
      <c r="D115" s="79"/>
      <c r="E115" s="209"/>
      <c r="F115" s="78"/>
      <c r="G115" s="77"/>
      <c r="H115" s="156"/>
      <c r="I115" s="214">
        <f t="shared" si="31"/>
        <v>0</v>
      </c>
      <c r="J115" s="214">
        <f t="shared" si="28"/>
        <v>0</v>
      </c>
      <c r="K115" s="214">
        <f t="shared" si="32"/>
        <v>0</v>
      </c>
      <c r="M115" s="162"/>
      <c r="N115" s="157"/>
      <c r="O115" s="215">
        <f t="shared" si="33"/>
        <v>0</v>
      </c>
      <c r="P115" s="215">
        <f t="shared" si="38"/>
        <v>0</v>
      </c>
      <c r="Q115" s="215">
        <f t="shared" si="35"/>
        <v>0</v>
      </c>
      <c r="R115" s="157"/>
      <c r="S115" s="162"/>
      <c r="T115" s="227">
        <f t="shared" si="36"/>
        <v>0</v>
      </c>
    </row>
    <row r="116" spans="1:20" s="64" customFormat="1" x14ac:dyDescent="0.2">
      <c r="A116" s="216"/>
      <c r="B116" s="79"/>
      <c r="C116" s="79"/>
      <c r="D116" s="79"/>
      <c r="E116" s="209"/>
      <c r="F116" s="78"/>
      <c r="G116" s="77"/>
      <c r="H116" s="156"/>
      <c r="I116" s="214">
        <f t="shared" si="31"/>
        <v>0</v>
      </c>
      <c r="J116" s="214">
        <f t="shared" si="28"/>
        <v>0</v>
      </c>
      <c r="K116" s="214">
        <f t="shared" si="32"/>
        <v>0</v>
      </c>
      <c r="M116" s="162"/>
      <c r="N116" s="157"/>
      <c r="O116" s="215">
        <f t="shared" si="33"/>
        <v>0</v>
      </c>
      <c r="P116" s="215">
        <f t="shared" si="38"/>
        <v>0</v>
      </c>
      <c r="Q116" s="215">
        <f t="shared" si="35"/>
        <v>0</v>
      </c>
      <c r="R116" s="157"/>
      <c r="S116" s="162"/>
      <c r="T116" s="227">
        <f t="shared" si="36"/>
        <v>0</v>
      </c>
    </row>
    <row r="117" spans="1:20" s="64" customFormat="1" x14ac:dyDescent="0.2">
      <c r="A117" s="216"/>
      <c r="B117" s="79"/>
      <c r="C117" s="79"/>
      <c r="D117" s="79"/>
      <c r="E117" s="209"/>
      <c r="F117" s="78"/>
      <c r="G117" s="77"/>
      <c r="H117" s="156"/>
      <c r="I117" s="214">
        <f t="shared" si="31"/>
        <v>0</v>
      </c>
      <c r="J117" s="214">
        <f t="shared" si="28"/>
        <v>0</v>
      </c>
      <c r="K117" s="214">
        <f t="shared" si="32"/>
        <v>0</v>
      </c>
      <c r="M117" s="162"/>
      <c r="N117" s="157"/>
      <c r="O117" s="215">
        <f t="shared" si="33"/>
        <v>0</v>
      </c>
      <c r="P117" s="215">
        <f t="shared" si="38"/>
        <v>0</v>
      </c>
      <c r="Q117" s="215">
        <f t="shared" si="35"/>
        <v>0</v>
      </c>
      <c r="R117" s="157"/>
      <c r="S117" s="162"/>
      <c r="T117" s="227">
        <f t="shared" si="36"/>
        <v>0</v>
      </c>
    </row>
    <row r="118" spans="1:20" s="64" customFormat="1" x14ac:dyDescent="0.2">
      <c r="A118" s="216"/>
      <c r="B118" s="79"/>
      <c r="C118" s="79"/>
      <c r="D118" s="79"/>
      <c r="E118" s="209"/>
      <c r="F118" s="78"/>
      <c r="G118" s="77"/>
      <c r="H118" s="156"/>
      <c r="I118" s="214">
        <f t="shared" si="31"/>
        <v>0</v>
      </c>
      <c r="J118" s="214">
        <f t="shared" si="28"/>
        <v>0</v>
      </c>
      <c r="K118" s="214">
        <f t="shared" si="32"/>
        <v>0</v>
      </c>
      <c r="M118" s="162"/>
      <c r="N118" s="157"/>
      <c r="O118" s="215">
        <f t="shared" si="33"/>
        <v>0</v>
      </c>
      <c r="P118" s="215">
        <f t="shared" si="38"/>
        <v>0</v>
      </c>
      <c r="Q118" s="215">
        <f t="shared" si="35"/>
        <v>0</v>
      </c>
      <c r="R118" s="157"/>
      <c r="S118" s="162"/>
      <c r="T118" s="227">
        <f t="shared" si="36"/>
        <v>0</v>
      </c>
    </row>
    <row r="119" spans="1:20" s="64" customFormat="1" x14ac:dyDescent="0.2">
      <c r="A119" s="216"/>
      <c r="B119" s="79"/>
      <c r="C119" s="79"/>
      <c r="D119" s="79"/>
      <c r="E119" s="209"/>
      <c r="F119" s="78"/>
      <c r="G119" s="77"/>
      <c r="H119" s="156"/>
      <c r="I119" s="214">
        <f t="shared" si="31"/>
        <v>0</v>
      </c>
      <c r="J119" s="214">
        <f t="shared" si="28"/>
        <v>0</v>
      </c>
      <c r="K119" s="214">
        <f t="shared" si="32"/>
        <v>0</v>
      </c>
      <c r="M119" s="162"/>
      <c r="N119" s="157"/>
      <c r="O119" s="215">
        <f t="shared" si="33"/>
        <v>0</v>
      </c>
      <c r="P119" s="215">
        <f t="shared" si="38"/>
        <v>0</v>
      </c>
      <c r="Q119" s="215">
        <f t="shared" si="35"/>
        <v>0</v>
      </c>
      <c r="R119" s="157"/>
      <c r="S119" s="162"/>
      <c r="T119" s="227">
        <f t="shared" si="36"/>
        <v>0</v>
      </c>
    </row>
    <row r="120" spans="1:20" s="64" customFormat="1" x14ac:dyDescent="0.2">
      <c r="A120" s="216"/>
      <c r="B120" s="79"/>
      <c r="C120" s="79"/>
      <c r="D120" s="79"/>
      <c r="E120" s="209"/>
      <c r="F120" s="78"/>
      <c r="G120" s="77"/>
      <c r="H120" s="156"/>
      <c r="I120" s="214">
        <f t="shared" si="31"/>
        <v>0</v>
      </c>
      <c r="J120" s="214">
        <f t="shared" si="28"/>
        <v>0</v>
      </c>
      <c r="K120" s="214">
        <f t="shared" si="32"/>
        <v>0</v>
      </c>
      <c r="M120" s="162"/>
      <c r="N120" s="157"/>
      <c r="O120" s="215">
        <f t="shared" si="33"/>
        <v>0</v>
      </c>
      <c r="P120" s="215">
        <f t="shared" si="38"/>
        <v>0</v>
      </c>
      <c r="Q120" s="215">
        <f t="shared" si="35"/>
        <v>0</v>
      </c>
      <c r="R120" s="157"/>
      <c r="S120" s="162"/>
      <c r="T120" s="227">
        <f t="shared" si="36"/>
        <v>0</v>
      </c>
    </row>
    <row r="121" spans="1:20" s="64" customFormat="1" x14ac:dyDescent="0.2">
      <c r="A121" s="216"/>
      <c r="B121" s="79"/>
      <c r="C121" s="79"/>
      <c r="D121" s="79"/>
      <c r="E121" s="209"/>
      <c r="F121" s="78"/>
      <c r="G121" s="77"/>
      <c r="H121" s="156"/>
      <c r="I121" s="214">
        <f t="shared" si="31"/>
        <v>0</v>
      </c>
      <c r="J121" s="214">
        <f t="shared" si="28"/>
        <v>0</v>
      </c>
      <c r="K121" s="214">
        <f t="shared" si="32"/>
        <v>0</v>
      </c>
      <c r="M121" s="162"/>
      <c r="N121" s="157"/>
      <c r="O121" s="215">
        <f t="shared" si="33"/>
        <v>0</v>
      </c>
      <c r="P121" s="215">
        <f>J114*O121</f>
        <v>0</v>
      </c>
      <c r="Q121" s="215">
        <f t="shared" si="35"/>
        <v>0</v>
      </c>
      <c r="R121" s="157"/>
      <c r="S121" s="162"/>
      <c r="T121" s="227">
        <f t="shared" si="36"/>
        <v>0</v>
      </c>
    </row>
    <row r="122" spans="1:20" s="64" customFormat="1" x14ac:dyDescent="0.2">
      <c r="A122" s="216"/>
      <c r="B122" s="79"/>
      <c r="C122" s="79"/>
      <c r="D122" s="79"/>
      <c r="E122" s="209"/>
      <c r="F122" s="78"/>
      <c r="G122" s="77"/>
      <c r="H122" s="156"/>
      <c r="I122" s="214">
        <f t="shared" si="31"/>
        <v>0</v>
      </c>
      <c r="J122" s="214">
        <f t="shared" si="28"/>
        <v>0</v>
      </c>
      <c r="K122" s="214">
        <f t="shared" si="32"/>
        <v>0</v>
      </c>
      <c r="M122" s="162"/>
      <c r="N122" s="157"/>
      <c r="O122" s="215">
        <f t="shared" si="33"/>
        <v>0</v>
      </c>
      <c r="P122" s="215">
        <f>J115*O122</f>
        <v>0</v>
      </c>
      <c r="Q122" s="215">
        <f t="shared" si="35"/>
        <v>0</v>
      </c>
      <c r="R122" s="157"/>
      <c r="S122" s="162"/>
      <c r="T122" s="227">
        <f t="shared" si="36"/>
        <v>0</v>
      </c>
    </row>
    <row r="123" spans="1:20" s="64" customFormat="1" x14ac:dyDescent="0.2">
      <c r="A123" s="216"/>
      <c r="B123" s="79"/>
      <c r="C123" s="79"/>
      <c r="D123" s="79"/>
      <c r="E123" s="209"/>
      <c r="F123" s="78"/>
      <c r="G123" s="77"/>
      <c r="H123" s="156"/>
      <c r="I123" s="214">
        <f t="shared" si="31"/>
        <v>0</v>
      </c>
      <c r="J123" s="214">
        <f t="shared" si="28"/>
        <v>0</v>
      </c>
      <c r="K123" s="214">
        <f t="shared" si="32"/>
        <v>0</v>
      </c>
      <c r="M123" s="162"/>
      <c r="N123" s="157"/>
      <c r="O123" s="215">
        <f t="shared" si="33"/>
        <v>0</v>
      </c>
      <c r="P123" s="215">
        <f>J116*O123</f>
        <v>0</v>
      </c>
      <c r="Q123" s="215">
        <f t="shared" si="35"/>
        <v>0</v>
      </c>
      <c r="R123" s="157"/>
      <c r="S123" s="162"/>
      <c r="T123" s="227">
        <f t="shared" si="36"/>
        <v>0</v>
      </c>
    </row>
    <row r="124" spans="1:20" s="64" customFormat="1" x14ac:dyDescent="0.2">
      <c r="A124" s="216"/>
      <c r="B124" s="79"/>
      <c r="C124" s="79"/>
      <c r="D124" s="79"/>
      <c r="E124" s="209"/>
      <c r="F124" s="78"/>
      <c r="G124" s="77"/>
      <c r="H124" s="156"/>
      <c r="I124" s="214">
        <f t="shared" si="31"/>
        <v>0</v>
      </c>
      <c r="J124" s="214">
        <f t="shared" si="28"/>
        <v>0</v>
      </c>
      <c r="K124" s="214">
        <f t="shared" si="32"/>
        <v>0</v>
      </c>
      <c r="M124" s="162"/>
      <c r="N124" s="157"/>
      <c r="O124" s="215">
        <f t="shared" si="33"/>
        <v>0</v>
      </c>
      <c r="P124" s="215">
        <f>J117*O124</f>
        <v>0</v>
      </c>
      <c r="Q124" s="215">
        <f t="shared" si="35"/>
        <v>0</v>
      </c>
      <c r="R124" s="157"/>
      <c r="S124" s="162"/>
      <c r="T124" s="227">
        <f t="shared" si="36"/>
        <v>0</v>
      </c>
    </row>
    <row r="125" spans="1:20" s="71" customFormat="1" x14ac:dyDescent="0.2">
      <c r="A125" s="61"/>
      <c r="B125" s="75" t="s">
        <v>2</v>
      </c>
      <c r="C125" s="74"/>
      <c r="D125" s="64"/>
      <c r="E125" s="73"/>
      <c r="F125" s="72"/>
      <c r="G125" s="73"/>
      <c r="H125" s="72"/>
      <c r="I125" s="72"/>
      <c r="J125" s="72"/>
      <c r="K125" s="72"/>
      <c r="L125" s="72"/>
      <c r="M125" s="163"/>
      <c r="S125" s="158"/>
    </row>
    <row r="126" spans="1:20" x14ac:dyDescent="0.2">
      <c r="M126" s="159"/>
      <c r="S126" s="159"/>
    </row>
    <row r="127" spans="1:20" x14ac:dyDescent="0.2">
      <c r="M127" s="159"/>
      <c r="S127" s="159"/>
    </row>
  </sheetData>
  <mergeCells count="2">
    <mergeCell ref="N7:R7"/>
    <mergeCell ref="I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ABS!$A$5:$A$49</xm:f>
          </x14:formula1>
          <xm:sqref>A9:A124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126"/>
  <sheetViews>
    <sheetView zoomScale="85" zoomScaleNormal="85" workbookViewId="0">
      <pane ySplit="8" topLeftCell="A15" activePane="bottomLeft" state="frozen"/>
      <selection activeCell="C1" sqref="C1"/>
      <selection pane="bottomLeft" activeCell="B77" sqref="B77"/>
    </sheetView>
  </sheetViews>
  <sheetFormatPr defaultRowHeight="12.75" x14ac:dyDescent="0.2"/>
  <cols>
    <col min="1" max="1" width="42.88671875" style="64" customWidth="1"/>
    <col min="2" max="2" width="19.88671875" style="64" customWidth="1"/>
    <col min="3" max="3" width="30" style="64" customWidth="1"/>
    <col min="4" max="4" width="12.6640625" style="64" customWidth="1"/>
    <col min="5" max="5" width="10.21875" style="337" customWidth="1"/>
    <col min="6" max="6" width="7.6640625" style="338" customWidth="1"/>
    <col min="7" max="7" width="8.6640625" style="337" customWidth="1"/>
    <col min="8" max="8" width="8.33203125" style="64" customWidth="1"/>
    <col min="9" max="9" width="10.44140625" style="64" customWidth="1"/>
    <col min="10" max="10" width="8.77734375" style="64" customWidth="1"/>
    <col min="11" max="11" width="11.109375" style="64" customWidth="1"/>
    <col min="12" max="12" width="3.77734375" style="64" customWidth="1"/>
    <col min="13" max="13" width="1.44140625" style="64" customWidth="1"/>
    <col min="14" max="16" width="8.88671875" style="64"/>
    <col min="17" max="17" width="11.77734375" style="64" customWidth="1"/>
    <col min="18" max="18" width="19.21875" style="64" customWidth="1"/>
    <col min="19" max="19" width="1.44140625" style="64" customWidth="1"/>
    <col min="20" max="20" width="15.44140625" style="64" customWidth="1"/>
    <col min="21" max="16384" width="8.88671875" style="64"/>
  </cols>
  <sheetData>
    <row r="1" spans="1:20" s="326" customFormat="1" ht="23.25" customHeight="1" thickBot="1" x14ac:dyDescent="0.25">
      <c r="A1" s="325" t="s">
        <v>203</v>
      </c>
      <c r="B1" s="326" t="s">
        <v>2</v>
      </c>
      <c r="C1" s="326" t="s">
        <v>2</v>
      </c>
      <c r="E1" s="327"/>
      <c r="F1" s="327"/>
      <c r="G1" s="327"/>
      <c r="I1" s="328" t="s">
        <v>71</v>
      </c>
      <c r="J1" s="238">
        <f>'People Staff'!I1</f>
        <v>0</v>
      </c>
      <c r="K1" s="329"/>
      <c r="M1" s="330"/>
      <c r="S1" s="330"/>
    </row>
    <row r="2" spans="1:20" s="326" customFormat="1" ht="19.5" customHeight="1" x14ac:dyDescent="0.2">
      <c r="A2" s="331"/>
      <c r="B2" s="326" t="s">
        <v>2</v>
      </c>
      <c r="E2" s="327"/>
      <c r="F2" s="327"/>
      <c r="G2" s="327"/>
      <c r="I2" s="332"/>
      <c r="J2" s="198"/>
      <c r="K2" s="329"/>
      <c r="M2" s="330"/>
      <c r="S2" s="330"/>
    </row>
    <row r="3" spans="1:20" s="326" customFormat="1" ht="19.5" customHeight="1" x14ac:dyDescent="0.2">
      <c r="B3" s="329"/>
      <c r="E3" s="327"/>
      <c r="F3" s="334"/>
      <c r="G3" s="327"/>
      <c r="I3" s="335"/>
      <c r="J3" s="335"/>
      <c r="K3" s="329"/>
      <c r="M3" s="330"/>
      <c r="S3" s="330"/>
    </row>
    <row r="4" spans="1:20" s="326" customFormat="1" x14ac:dyDescent="0.2">
      <c r="B4" s="329"/>
      <c r="E4" s="327"/>
      <c r="F4" s="334"/>
      <c r="G4" s="327"/>
      <c r="H4" s="327"/>
      <c r="I4" s="335"/>
      <c r="J4" s="335"/>
      <c r="K4" s="329"/>
      <c r="M4" s="330"/>
      <c r="S4" s="330"/>
    </row>
    <row r="5" spans="1:20" ht="26.25" thickBot="1" x14ac:dyDescent="0.25">
      <c r="A5" s="336" t="s">
        <v>70</v>
      </c>
      <c r="B5" s="329"/>
      <c r="H5" s="67"/>
      <c r="I5" s="67"/>
      <c r="J5" s="67"/>
      <c r="M5" s="162"/>
      <c r="S5" s="162"/>
    </row>
    <row r="6" spans="1:20" s="326" customFormat="1" ht="13.5" thickBot="1" x14ac:dyDescent="0.25">
      <c r="E6" s="339"/>
      <c r="G6" s="339"/>
      <c r="H6" s="340"/>
      <c r="I6" s="371">
        <f>SUM(I9:I5024)</f>
        <v>0</v>
      </c>
      <c r="J6" s="371">
        <f>SUM(J9:J5024)</f>
        <v>0</v>
      </c>
      <c r="K6" s="371">
        <f>SUM(K9:K5024)</f>
        <v>0</v>
      </c>
      <c r="M6" s="344"/>
      <c r="N6" s="371">
        <f>SUM(N9:N5024)</f>
        <v>0</v>
      </c>
      <c r="O6" s="371">
        <f>SUM(O9:O5024)</f>
        <v>0</v>
      </c>
      <c r="P6" s="371">
        <f>SUM(P9:P5024)</f>
        <v>0</v>
      </c>
      <c r="Q6" s="371">
        <f>SUM(Q9:Q5024)</f>
        <v>0</v>
      </c>
      <c r="S6" s="330"/>
      <c r="T6" s="371">
        <f>SUM(T9:T5024)</f>
        <v>0</v>
      </c>
    </row>
    <row r="7" spans="1:20" s="326" customFormat="1" x14ac:dyDescent="0.2">
      <c r="A7" s="347"/>
      <c r="B7" s="347" t="s">
        <v>2</v>
      </c>
      <c r="C7" s="347"/>
      <c r="D7" s="347"/>
      <c r="E7" s="349"/>
      <c r="F7" s="365"/>
      <c r="G7" s="349"/>
      <c r="H7" s="351"/>
      <c r="I7" s="492" t="s">
        <v>51</v>
      </c>
      <c r="J7" s="493"/>
      <c r="K7" s="493"/>
      <c r="M7" s="330"/>
      <c r="N7" s="491" t="s">
        <v>50</v>
      </c>
      <c r="O7" s="491"/>
      <c r="P7" s="491"/>
      <c r="Q7" s="491"/>
      <c r="R7" s="491"/>
      <c r="S7" s="330"/>
      <c r="T7" s="366" t="s">
        <v>49</v>
      </c>
    </row>
    <row r="8" spans="1:20" s="358" customFormat="1" x14ac:dyDescent="0.2">
      <c r="A8" s="367" t="s">
        <v>69</v>
      </c>
      <c r="B8" s="354" t="s">
        <v>6</v>
      </c>
      <c r="C8" s="354" t="s">
        <v>73</v>
      </c>
      <c r="D8" s="354" t="s">
        <v>329</v>
      </c>
      <c r="E8" s="355" t="s">
        <v>67</v>
      </c>
      <c r="F8" s="356" t="s">
        <v>66</v>
      </c>
      <c r="G8" s="355" t="s">
        <v>65</v>
      </c>
      <c r="H8" s="355" t="s">
        <v>64</v>
      </c>
      <c r="I8" s="368" t="s">
        <v>63</v>
      </c>
      <c r="J8" s="368" t="s">
        <v>62</v>
      </c>
      <c r="K8" s="368" t="s">
        <v>61</v>
      </c>
      <c r="M8" s="359"/>
      <c r="N8" s="369" t="s">
        <v>64</v>
      </c>
      <c r="O8" s="369" t="s">
        <v>160</v>
      </c>
      <c r="P8" s="369" t="s">
        <v>62</v>
      </c>
      <c r="Q8" s="369" t="s">
        <v>38</v>
      </c>
      <c r="R8" s="369" t="s">
        <v>201</v>
      </c>
      <c r="S8" s="359"/>
      <c r="T8" s="366" t="s">
        <v>61</v>
      </c>
    </row>
    <row r="9" spans="1:20" x14ac:dyDescent="0.2">
      <c r="A9" s="216"/>
      <c r="B9" s="217"/>
      <c r="C9" s="217"/>
      <c r="D9" s="217"/>
      <c r="E9" s="233"/>
      <c r="F9" s="219"/>
      <c r="G9" s="218"/>
      <c r="H9" s="220"/>
      <c r="I9" s="214">
        <f t="shared" ref="I9:I37" si="0">F9*H9</f>
        <v>0</v>
      </c>
      <c r="J9" s="214">
        <f>I9*$J$1</f>
        <v>0</v>
      </c>
      <c r="K9" s="214">
        <f t="shared" ref="K9:K37" si="1">SUM(I9:J9)</f>
        <v>0</v>
      </c>
      <c r="M9" s="162"/>
      <c r="N9" s="157"/>
      <c r="O9" s="215">
        <f>N9*F9</f>
        <v>0</v>
      </c>
      <c r="P9" s="215">
        <f>O9*J1</f>
        <v>0</v>
      </c>
      <c r="Q9" s="215">
        <f>SUM(O9:P9)</f>
        <v>0</v>
      </c>
      <c r="R9" s="157"/>
      <c r="S9" s="162"/>
      <c r="T9" s="165">
        <f>K9-Q9</f>
        <v>0</v>
      </c>
    </row>
    <row r="10" spans="1:20" x14ac:dyDescent="0.2">
      <c r="A10" s="216"/>
      <c r="B10" s="79"/>
      <c r="C10" s="79"/>
      <c r="D10" s="79"/>
      <c r="E10" s="209"/>
      <c r="F10" s="78"/>
      <c r="G10" s="77"/>
      <c r="H10" s="156"/>
      <c r="I10" s="214">
        <f t="shared" si="0"/>
        <v>0</v>
      </c>
      <c r="J10" s="214">
        <f t="shared" ref="J10:J73" si="2">I10*$J$1</f>
        <v>0</v>
      </c>
      <c r="K10" s="214">
        <f t="shared" si="1"/>
        <v>0</v>
      </c>
      <c r="M10" s="162"/>
      <c r="N10" s="157"/>
      <c r="O10" s="215">
        <f t="shared" ref="O10:O37" si="3">N10*F10</f>
        <v>0</v>
      </c>
      <c r="P10" s="215">
        <f t="shared" ref="P10:P15" si="4">O10*J2</f>
        <v>0</v>
      </c>
      <c r="Q10" s="215">
        <f t="shared" ref="Q10:Q37" si="5">SUM(O10:P10)</f>
        <v>0</v>
      </c>
      <c r="R10" s="157"/>
      <c r="S10" s="162"/>
      <c r="T10" s="165">
        <f t="shared" ref="T10:T37" si="6">K10-Q10</f>
        <v>0</v>
      </c>
    </row>
    <row r="11" spans="1:20" x14ac:dyDescent="0.2">
      <c r="A11" s="216"/>
      <c r="B11" s="79"/>
      <c r="C11" s="79"/>
      <c r="D11" s="79"/>
      <c r="E11" s="209"/>
      <c r="F11" s="78"/>
      <c r="G11" s="77"/>
      <c r="H11" s="156"/>
      <c r="I11" s="214">
        <f t="shared" si="0"/>
        <v>0</v>
      </c>
      <c r="J11" s="214">
        <f t="shared" si="2"/>
        <v>0</v>
      </c>
      <c r="K11" s="214">
        <f t="shared" si="1"/>
        <v>0</v>
      </c>
      <c r="M11" s="162"/>
      <c r="N11" s="157"/>
      <c r="O11" s="215">
        <f t="shared" si="3"/>
        <v>0</v>
      </c>
      <c r="P11" s="215">
        <f t="shared" si="4"/>
        <v>0</v>
      </c>
      <c r="Q11" s="215">
        <f t="shared" si="5"/>
        <v>0</v>
      </c>
      <c r="R11" s="157"/>
      <c r="S11" s="162"/>
      <c r="T11" s="165">
        <f t="shared" si="6"/>
        <v>0</v>
      </c>
    </row>
    <row r="12" spans="1:20" x14ac:dyDescent="0.2">
      <c r="A12" s="216"/>
      <c r="B12" s="79"/>
      <c r="C12" s="79"/>
      <c r="D12" s="79"/>
      <c r="E12" s="209"/>
      <c r="F12" s="78"/>
      <c r="G12" s="77"/>
      <c r="H12" s="156"/>
      <c r="I12" s="214">
        <f t="shared" si="0"/>
        <v>0</v>
      </c>
      <c r="J12" s="214">
        <f t="shared" si="2"/>
        <v>0</v>
      </c>
      <c r="K12" s="214">
        <f t="shared" si="1"/>
        <v>0</v>
      </c>
      <c r="M12" s="162"/>
      <c r="N12" s="157"/>
      <c r="O12" s="215">
        <f t="shared" si="3"/>
        <v>0</v>
      </c>
      <c r="P12" s="215">
        <f t="shared" si="4"/>
        <v>0</v>
      </c>
      <c r="Q12" s="215">
        <f t="shared" si="5"/>
        <v>0</v>
      </c>
      <c r="R12" s="157"/>
      <c r="S12" s="162"/>
      <c r="T12" s="165">
        <f t="shared" si="6"/>
        <v>0</v>
      </c>
    </row>
    <row r="13" spans="1:20" x14ac:dyDescent="0.2">
      <c r="A13" s="216"/>
      <c r="B13" s="79"/>
      <c r="C13" s="79"/>
      <c r="D13" s="79"/>
      <c r="E13" s="209"/>
      <c r="F13" s="78"/>
      <c r="G13" s="77"/>
      <c r="H13" s="156"/>
      <c r="I13" s="214">
        <f t="shared" si="0"/>
        <v>0</v>
      </c>
      <c r="J13" s="214">
        <f t="shared" si="2"/>
        <v>0</v>
      </c>
      <c r="K13" s="214">
        <f t="shared" si="1"/>
        <v>0</v>
      </c>
      <c r="M13" s="162"/>
      <c r="N13" s="157"/>
      <c r="O13" s="215">
        <f t="shared" si="3"/>
        <v>0</v>
      </c>
      <c r="P13" s="215">
        <f t="shared" si="4"/>
        <v>0</v>
      </c>
      <c r="Q13" s="215">
        <f t="shared" si="5"/>
        <v>0</v>
      </c>
      <c r="R13" s="157"/>
      <c r="S13" s="162"/>
      <c r="T13" s="165">
        <f t="shared" si="6"/>
        <v>0</v>
      </c>
    </row>
    <row r="14" spans="1:20" x14ac:dyDescent="0.2">
      <c r="A14" s="216"/>
      <c r="B14" s="79"/>
      <c r="C14" s="79"/>
      <c r="D14" s="79"/>
      <c r="E14" s="209"/>
      <c r="F14" s="78"/>
      <c r="G14" s="77"/>
      <c r="H14" s="156"/>
      <c r="I14" s="214">
        <f t="shared" si="0"/>
        <v>0</v>
      </c>
      <c r="J14" s="214">
        <f t="shared" si="2"/>
        <v>0</v>
      </c>
      <c r="K14" s="214">
        <f t="shared" si="1"/>
        <v>0</v>
      </c>
      <c r="M14" s="162"/>
      <c r="N14" s="157"/>
      <c r="O14" s="215">
        <f t="shared" si="3"/>
        <v>0</v>
      </c>
      <c r="P14" s="215">
        <f t="shared" si="4"/>
        <v>0</v>
      </c>
      <c r="Q14" s="215">
        <f t="shared" si="5"/>
        <v>0</v>
      </c>
      <c r="R14" s="157"/>
      <c r="S14" s="162"/>
      <c r="T14" s="165">
        <f t="shared" si="6"/>
        <v>0</v>
      </c>
    </row>
    <row r="15" spans="1:20" x14ac:dyDescent="0.2">
      <c r="A15" s="216"/>
      <c r="B15" s="79"/>
      <c r="C15" s="79"/>
      <c r="D15" s="79"/>
      <c r="E15" s="209"/>
      <c r="F15" s="78"/>
      <c r="G15" s="77"/>
      <c r="H15" s="156"/>
      <c r="I15" s="214">
        <f t="shared" si="0"/>
        <v>0</v>
      </c>
      <c r="J15" s="214">
        <f t="shared" si="2"/>
        <v>0</v>
      </c>
      <c r="K15" s="214">
        <f t="shared" si="1"/>
        <v>0</v>
      </c>
      <c r="M15" s="162"/>
      <c r="N15" s="157"/>
      <c r="O15" s="215">
        <f t="shared" si="3"/>
        <v>0</v>
      </c>
      <c r="P15" s="215">
        <f t="shared" si="4"/>
        <v>0</v>
      </c>
      <c r="Q15" s="215">
        <f t="shared" si="5"/>
        <v>0</v>
      </c>
      <c r="R15" s="157"/>
      <c r="S15" s="162"/>
      <c r="T15" s="165">
        <f t="shared" si="6"/>
        <v>0</v>
      </c>
    </row>
    <row r="16" spans="1:20" x14ac:dyDescent="0.2">
      <c r="A16" s="216"/>
      <c r="B16" s="79"/>
      <c r="C16" s="79"/>
      <c r="D16" s="79"/>
      <c r="E16" s="209"/>
      <c r="F16" s="78"/>
      <c r="G16" s="77"/>
      <c r="H16" s="156"/>
      <c r="I16" s="214">
        <f t="shared" si="0"/>
        <v>0</v>
      </c>
      <c r="J16" s="214">
        <f t="shared" si="2"/>
        <v>0</v>
      </c>
      <c r="K16" s="214">
        <f t="shared" si="1"/>
        <v>0</v>
      </c>
      <c r="M16" s="162"/>
      <c r="N16" s="157"/>
      <c r="O16" s="215">
        <f t="shared" si="3"/>
        <v>0</v>
      </c>
      <c r="P16" s="215">
        <f t="shared" ref="P16:P24" si="7">O16*J9</f>
        <v>0</v>
      </c>
      <c r="Q16" s="215">
        <f t="shared" si="5"/>
        <v>0</v>
      </c>
      <c r="R16" s="157"/>
      <c r="S16" s="162"/>
      <c r="T16" s="165">
        <f t="shared" si="6"/>
        <v>0</v>
      </c>
    </row>
    <row r="17" spans="1:20" x14ac:dyDescent="0.2">
      <c r="A17" s="216"/>
      <c r="B17" s="79"/>
      <c r="C17" s="79"/>
      <c r="D17" s="79"/>
      <c r="E17" s="209"/>
      <c r="F17" s="78"/>
      <c r="G17" s="77"/>
      <c r="H17" s="156"/>
      <c r="I17" s="214">
        <f t="shared" si="0"/>
        <v>0</v>
      </c>
      <c r="J17" s="214">
        <f t="shared" si="2"/>
        <v>0</v>
      </c>
      <c r="K17" s="214">
        <f t="shared" si="1"/>
        <v>0</v>
      </c>
      <c r="M17" s="162"/>
      <c r="N17" s="157"/>
      <c r="O17" s="215">
        <f t="shared" si="3"/>
        <v>0</v>
      </c>
      <c r="P17" s="215">
        <f t="shared" si="7"/>
        <v>0</v>
      </c>
      <c r="Q17" s="215">
        <f t="shared" si="5"/>
        <v>0</v>
      </c>
      <c r="R17" s="157"/>
      <c r="S17" s="162"/>
      <c r="T17" s="165">
        <f t="shared" si="6"/>
        <v>0</v>
      </c>
    </row>
    <row r="18" spans="1:20" x14ac:dyDescent="0.2">
      <c r="A18" s="216"/>
      <c r="B18" s="79"/>
      <c r="C18" s="79"/>
      <c r="D18" s="79"/>
      <c r="E18" s="209"/>
      <c r="F18" s="78"/>
      <c r="G18" s="77"/>
      <c r="H18" s="156"/>
      <c r="I18" s="214">
        <f t="shared" si="0"/>
        <v>0</v>
      </c>
      <c r="J18" s="214">
        <f t="shared" si="2"/>
        <v>0</v>
      </c>
      <c r="K18" s="214">
        <f t="shared" si="1"/>
        <v>0</v>
      </c>
      <c r="M18" s="162"/>
      <c r="N18" s="157"/>
      <c r="O18" s="215">
        <f t="shared" si="3"/>
        <v>0</v>
      </c>
      <c r="P18" s="215">
        <f t="shared" si="7"/>
        <v>0</v>
      </c>
      <c r="Q18" s="215">
        <f t="shared" si="5"/>
        <v>0</v>
      </c>
      <c r="R18" s="157"/>
      <c r="S18" s="162"/>
      <c r="T18" s="165">
        <f t="shared" si="6"/>
        <v>0</v>
      </c>
    </row>
    <row r="19" spans="1:20" x14ac:dyDescent="0.2">
      <c r="A19" s="216"/>
      <c r="B19" s="79"/>
      <c r="C19" s="79"/>
      <c r="D19" s="79"/>
      <c r="E19" s="209"/>
      <c r="F19" s="78"/>
      <c r="G19" s="77"/>
      <c r="H19" s="156"/>
      <c r="I19" s="214">
        <f t="shared" si="0"/>
        <v>0</v>
      </c>
      <c r="J19" s="214">
        <f t="shared" si="2"/>
        <v>0</v>
      </c>
      <c r="K19" s="214">
        <f t="shared" si="1"/>
        <v>0</v>
      </c>
      <c r="M19" s="162"/>
      <c r="N19" s="157"/>
      <c r="O19" s="215">
        <f t="shared" si="3"/>
        <v>0</v>
      </c>
      <c r="P19" s="215">
        <f t="shared" si="7"/>
        <v>0</v>
      </c>
      <c r="Q19" s="215">
        <f t="shared" si="5"/>
        <v>0</v>
      </c>
      <c r="R19" s="157"/>
      <c r="S19" s="162"/>
      <c r="T19" s="165">
        <f t="shared" si="6"/>
        <v>0</v>
      </c>
    </row>
    <row r="20" spans="1:20" x14ac:dyDescent="0.2">
      <c r="A20" s="216"/>
      <c r="B20" s="79"/>
      <c r="C20" s="79"/>
      <c r="D20" s="79"/>
      <c r="E20" s="209"/>
      <c r="F20" s="78"/>
      <c r="G20" s="77"/>
      <c r="H20" s="156"/>
      <c r="I20" s="214">
        <f t="shared" si="0"/>
        <v>0</v>
      </c>
      <c r="J20" s="214">
        <f t="shared" si="2"/>
        <v>0</v>
      </c>
      <c r="K20" s="214">
        <f t="shared" si="1"/>
        <v>0</v>
      </c>
      <c r="M20" s="162"/>
      <c r="N20" s="157"/>
      <c r="O20" s="215">
        <f t="shared" si="3"/>
        <v>0</v>
      </c>
      <c r="P20" s="215">
        <f t="shared" si="7"/>
        <v>0</v>
      </c>
      <c r="Q20" s="215">
        <f t="shared" si="5"/>
        <v>0</v>
      </c>
      <c r="R20" s="157"/>
      <c r="S20" s="162"/>
      <c r="T20" s="165">
        <f t="shared" si="6"/>
        <v>0</v>
      </c>
    </row>
    <row r="21" spans="1:20" x14ac:dyDescent="0.2">
      <c r="A21" s="216"/>
      <c r="B21" s="79"/>
      <c r="C21" s="79"/>
      <c r="D21" s="79"/>
      <c r="E21" s="209"/>
      <c r="F21" s="78"/>
      <c r="G21" s="77"/>
      <c r="H21" s="156"/>
      <c r="I21" s="214">
        <f t="shared" ref="I21:I26" si="8">F21*H21</f>
        <v>0</v>
      </c>
      <c r="J21" s="214">
        <f t="shared" si="2"/>
        <v>0</v>
      </c>
      <c r="K21" s="214">
        <f t="shared" ref="K21:K26" si="9">SUM(I21:J21)</f>
        <v>0</v>
      </c>
      <c r="M21" s="162"/>
      <c r="N21" s="157"/>
      <c r="O21" s="215">
        <f t="shared" ref="O21:O26" si="10">N21*F21</f>
        <v>0</v>
      </c>
      <c r="P21" s="215">
        <f t="shared" si="7"/>
        <v>0</v>
      </c>
      <c r="Q21" s="215">
        <f t="shared" ref="Q21:Q26" si="11">SUM(O21:P21)</f>
        <v>0</v>
      </c>
      <c r="R21" s="157"/>
      <c r="S21" s="162"/>
      <c r="T21" s="165">
        <f t="shared" ref="T21:T26" si="12">K21-Q21</f>
        <v>0</v>
      </c>
    </row>
    <row r="22" spans="1:20" x14ac:dyDescent="0.2">
      <c r="A22" s="216"/>
      <c r="B22" s="79"/>
      <c r="C22" s="79"/>
      <c r="D22" s="79"/>
      <c r="E22" s="209"/>
      <c r="F22" s="78"/>
      <c r="G22" s="77"/>
      <c r="H22" s="156"/>
      <c r="I22" s="214">
        <f t="shared" si="8"/>
        <v>0</v>
      </c>
      <c r="J22" s="214">
        <f t="shared" si="2"/>
        <v>0</v>
      </c>
      <c r="K22" s="214">
        <f t="shared" si="9"/>
        <v>0</v>
      </c>
      <c r="M22" s="162"/>
      <c r="N22" s="157"/>
      <c r="O22" s="215">
        <f t="shared" si="10"/>
        <v>0</v>
      </c>
      <c r="P22" s="215">
        <f t="shared" si="7"/>
        <v>0</v>
      </c>
      <c r="Q22" s="215">
        <f t="shared" si="11"/>
        <v>0</v>
      </c>
      <c r="R22" s="157"/>
      <c r="S22" s="162"/>
      <c r="T22" s="165">
        <f t="shared" si="12"/>
        <v>0</v>
      </c>
    </row>
    <row r="23" spans="1:20" x14ac:dyDescent="0.2">
      <c r="A23" s="216"/>
      <c r="B23" s="79"/>
      <c r="C23" s="79"/>
      <c r="D23" s="79"/>
      <c r="E23" s="209"/>
      <c r="F23" s="78"/>
      <c r="G23" s="77"/>
      <c r="H23" s="156"/>
      <c r="I23" s="214">
        <f t="shared" si="8"/>
        <v>0</v>
      </c>
      <c r="J23" s="214">
        <f t="shared" si="2"/>
        <v>0</v>
      </c>
      <c r="K23" s="214">
        <f t="shared" si="9"/>
        <v>0</v>
      </c>
      <c r="M23" s="162"/>
      <c r="N23" s="157"/>
      <c r="O23" s="215">
        <f t="shared" si="10"/>
        <v>0</v>
      </c>
      <c r="P23" s="215">
        <f t="shared" si="7"/>
        <v>0</v>
      </c>
      <c r="Q23" s="215">
        <f t="shared" si="11"/>
        <v>0</v>
      </c>
      <c r="R23" s="157"/>
      <c r="S23" s="162"/>
      <c r="T23" s="165">
        <f t="shared" si="12"/>
        <v>0</v>
      </c>
    </row>
    <row r="24" spans="1:20" x14ac:dyDescent="0.2">
      <c r="A24" s="216"/>
      <c r="B24" s="79"/>
      <c r="C24" s="79"/>
      <c r="D24" s="79"/>
      <c r="E24" s="209"/>
      <c r="F24" s="78"/>
      <c r="G24" s="77"/>
      <c r="H24" s="156"/>
      <c r="I24" s="214">
        <f t="shared" si="8"/>
        <v>0</v>
      </c>
      <c r="J24" s="214">
        <f t="shared" si="2"/>
        <v>0</v>
      </c>
      <c r="K24" s="214">
        <f t="shared" si="9"/>
        <v>0</v>
      </c>
      <c r="M24" s="162"/>
      <c r="N24" s="157"/>
      <c r="O24" s="215">
        <f t="shared" si="10"/>
        <v>0</v>
      </c>
      <c r="P24" s="215">
        <f t="shared" si="7"/>
        <v>0</v>
      </c>
      <c r="Q24" s="215">
        <f t="shared" si="11"/>
        <v>0</v>
      </c>
      <c r="R24" s="157"/>
      <c r="S24" s="162"/>
      <c r="T24" s="165">
        <f t="shared" si="12"/>
        <v>0</v>
      </c>
    </row>
    <row r="25" spans="1:20" x14ac:dyDescent="0.2">
      <c r="A25" s="216"/>
      <c r="B25" s="79"/>
      <c r="C25" s="79"/>
      <c r="D25" s="79"/>
      <c r="E25" s="209"/>
      <c r="F25" s="78"/>
      <c r="G25" s="77"/>
      <c r="H25" s="156"/>
      <c r="I25" s="214">
        <f t="shared" si="8"/>
        <v>0</v>
      </c>
      <c r="J25" s="214">
        <f t="shared" si="2"/>
        <v>0</v>
      </c>
      <c r="K25" s="214">
        <f t="shared" si="9"/>
        <v>0</v>
      </c>
      <c r="M25" s="162"/>
      <c r="N25" s="157"/>
      <c r="O25" s="215">
        <f t="shared" si="10"/>
        <v>0</v>
      </c>
      <c r="P25" s="215">
        <f t="shared" ref="P25:P31" si="13">O25*J15</f>
        <v>0</v>
      </c>
      <c r="Q25" s="215">
        <f t="shared" si="11"/>
        <v>0</v>
      </c>
      <c r="R25" s="157"/>
      <c r="S25" s="162"/>
      <c r="T25" s="165">
        <f t="shared" si="12"/>
        <v>0</v>
      </c>
    </row>
    <row r="26" spans="1:20" x14ac:dyDescent="0.2">
      <c r="A26" s="216"/>
      <c r="B26" s="79"/>
      <c r="C26" s="79"/>
      <c r="D26" s="79"/>
      <c r="E26" s="209"/>
      <c r="F26" s="78"/>
      <c r="G26" s="77"/>
      <c r="H26" s="156"/>
      <c r="I26" s="214">
        <f t="shared" si="8"/>
        <v>0</v>
      </c>
      <c r="J26" s="214">
        <f t="shared" si="2"/>
        <v>0</v>
      </c>
      <c r="K26" s="214">
        <f t="shared" si="9"/>
        <v>0</v>
      </c>
      <c r="M26" s="162"/>
      <c r="N26" s="157"/>
      <c r="O26" s="215">
        <f t="shared" si="10"/>
        <v>0</v>
      </c>
      <c r="P26" s="215">
        <f t="shared" si="13"/>
        <v>0</v>
      </c>
      <c r="Q26" s="215">
        <f t="shared" si="11"/>
        <v>0</v>
      </c>
      <c r="R26" s="157"/>
      <c r="S26" s="162"/>
      <c r="T26" s="165">
        <f t="shared" si="12"/>
        <v>0</v>
      </c>
    </row>
    <row r="27" spans="1:20" x14ac:dyDescent="0.2">
      <c r="A27" s="216"/>
      <c r="B27" s="79"/>
      <c r="C27" s="79"/>
      <c r="D27" s="79"/>
      <c r="E27" s="209"/>
      <c r="F27" s="78"/>
      <c r="G27" s="77"/>
      <c r="H27" s="156"/>
      <c r="I27" s="214">
        <f t="shared" si="0"/>
        <v>0</v>
      </c>
      <c r="J27" s="214">
        <f t="shared" si="2"/>
        <v>0</v>
      </c>
      <c r="K27" s="214">
        <f t="shared" si="1"/>
        <v>0</v>
      </c>
      <c r="M27" s="162"/>
      <c r="N27" s="157"/>
      <c r="O27" s="215">
        <f t="shared" si="3"/>
        <v>0</v>
      </c>
      <c r="P27" s="215">
        <f t="shared" si="13"/>
        <v>0</v>
      </c>
      <c r="Q27" s="215">
        <f t="shared" si="5"/>
        <v>0</v>
      </c>
      <c r="R27" s="157"/>
      <c r="S27" s="162"/>
      <c r="T27" s="165">
        <f t="shared" si="6"/>
        <v>0</v>
      </c>
    </row>
    <row r="28" spans="1:20" x14ac:dyDescent="0.2">
      <c r="A28" s="216"/>
      <c r="B28" s="79"/>
      <c r="C28" s="79"/>
      <c r="D28" s="79"/>
      <c r="E28" s="209"/>
      <c r="F28" s="78"/>
      <c r="G28" s="77"/>
      <c r="H28" s="156"/>
      <c r="I28" s="214">
        <f t="shared" si="0"/>
        <v>0</v>
      </c>
      <c r="J28" s="214">
        <f t="shared" si="2"/>
        <v>0</v>
      </c>
      <c r="K28" s="214">
        <f t="shared" si="1"/>
        <v>0</v>
      </c>
      <c r="M28" s="162"/>
      <c r="N28" s="157"/>
      <c r="O28" s="215">
        <f t="shared" si="3"/>
        <v>0</v>
      </c>
      <c r="P28" s="215">
        <f t="shared" si="13"/>
        <v>0</v>
      </c>
      <c r="Q28" s="215">
        <f t="shared" si="5"/>
        <v>0</v>
      </c>
      <c r="R28" s="157"/>
      <c r="S28" s="162"/>
      <c r="T28" s="165">
        <f t="shared" si="6"/>
        <v>0</v>
      </c>
    </row>
    <row r="29" spans="1:20" x14ac:dyDescent="0.2">
      <c r="A29" s="216"/>
      <c r="B29" s="79"/>
      <c r="C29" s="79"/>
      <c r="D29" s="79"/>
      <c r="E29" s="209"/>
      <c r="F29" s="78"/>
      <c r="G29" s="77"/>
      <c r="H29" s="156"/>
      <c r="I29" s="214">
        <f t="shared" si="0"/>
        <v>0</v>
      </c>
      <c r="J29" s="214">
        <f t="shared" si="2"/>
        <v>0</v>
      </c>
      <c r="K29" s="214">
        <f t="shared" si="1"/>
        <v>0</v>
      </c>
      <c r="M29" s="162"/>
      <c r="N29" s="157"/>
      <c r="O29" s="215">
        <f t="shared" si="3"/>
        <v>0</v>
      </c>
      <c r="P29" s="215">
        <f t="shared" si="13"/>
        <v>0</v>
      </c>
      <c r="Q29" s="215">
        <f t="shared" si="5"/>
        <v>0</v>
      </c>
      <c r="R29" s="157"/>
      <c r="S29" s="162"/>
      <c r="T29" s="165">
        <f t="shared" si="6"/>
        <v>0</v>
      </c>
    </row>
    <row r="30" spans="1:20" x14ac:dyDescent="0.2">
      <c r="A30" s="216"/>
      <c r="B30" s="79"/>
      <c r="C30" s="79"/>
      <c r="D30" s="79"/>
      <c r="E30" s="209"/>
      <c r="F30" s="78"/>
      <c r="G30" s="77"/>
      <c r="H30" s="156"/>
      <c r="I30" s="214">
        <f t="shared" si="0"/>
        <v>0</v>
      </c>
      <c r="J30" s="214">
        <f t="shared" si="2"/>
        <v>0</v>
      </c>
      <c r="K30" s="214">
        <f t="shared" si="1"/>
        <v>0</v>
      </c>
      <c r="M30" s="162"/>
      <c r="N30" s="157"/>
      <c r="O30" s="215">
        <f t="shared" si="3"/>
        <v>0</v>
      </c>
      <c r="P30" s="215">
        <f t="shared" si="13"/>
        <v>0</v>
      </c>
      <c r="Q30" s="215">
        <f t="shared" si="5"/>
        <v>0</v>
      </c>
      <c r="R30" s="157"/>
      <c r="S30" s="162"/>
      <c r="T30" s="165">
        <f t="shared" si="6"/>
        <v>0</v>
      </c>
    </row>
    <row r="31" spans="1:20" x14ac:dyDescent="0.2">
      <c r="A31" s="216"/>
      <c r="B31" s="79"/>
      <c r="C31" s="79"/>
      <c r="D31" s="79"/>
      <c r="E31" s="209"/>
      <c r="F31" s="78"/>
      <c r="G31" s="77"/>
      <c r="H31" s="156"/>
      <c r="I31" s="214">
        <f t="shared" si="0"/>
        <v>0</v>
      </c>
      <c r="J31" s="214">
        <f t="shared" si="2"/>
        <v>0</v>
      </c>
      <c r="K31" s="214">
        <f t="shared" si="1"/>
        <v>0</v>
      </c>
      <c r="M31" s="162"/>
      <c r="N31" s="157"/>
      <c r="O31" s="215">
        <f t="shared" si="3"/>
        <v>0</v>
      </c>
      <c r="P31" s="215">
        <f t="shared" si="13"/>
        <v>0</v>
      </c>
      <c r="Q31" s="215">
        <f t="shared" si="5"/>
        <v>0</v>
      </c>
      <c r="R31" s="157"/>
      <c r="S31" s="162"/>
      <c r="T31" s="165">
        <f t="shared" si="6"/>
        <v>0</v>
      </c>
    </row>
    <row r="32" spans="1:20" x14ac:dyDescent="0.2">
      <c r="A32" s="216"/>
      <c r="B32" s="79"/>
      <c r="C32" s="79"/>
      <c r="D32" s="79"/>
      <c r="E32" s="209"/>
      <c r="F32" s="78"/>
      <c r="G32" s="77"/>
      <c r="H32" s="156"/>
      <c r="I32" s="214">
        <f t="shared" si="0"/>
        <v>0</v>
      </c>
      <c r="J32" s="214">
        <f t="shared" si="2"/>
        <v>0</v>
      </c>
      <c r="K32" s="214">
        <f t="shared" si="1"/>
        <v>0</v>
      </c>
      <c r="M32" s="162"/>
      <c r="N32" s="157"/>
      <c r="O32" s="215">
        <f t="shared" si="3"/>
        <v>0</v>
      </c>
      <c r="P32" s="215">
        <f t="shared" ref="P32:P37" si="14">O32*J25</f>
        <v>0</v>
      </c>
      <c r="Q32" s="215">
        <f t="shared" si="5"/>
        <v>0</v>
      </c>
      <c r="R32" s="157"/>
      <c r="S32" s="162"/>
      <c r="T32" s="165">
        <f t="shared" si="6"/>
        <v>0</v>
      </c>
    </row>
    <row r="33" spans="1:20" x14ac:dyDescent="0.2">
      <c r="A33" s="216"/>
      <c r="B33" s="79"/>
      <c r="C33" s="79"/>
      <c r="D33" s="79"/>
      <c r="E33" s="209"/>
      <c r="F33" s="78"/>
      <c r="G33" s="77"/>
      <c r="H33" s="156"/>
      <c r="I33" s="214">
        <f t="shared" si="0"/>
        <v>0</v>
      </c>
      <c r="J33" s="214">
        <f t="shared" si="2"/>
        <v>0</v>
      </c>
      <c r="K33" s="214">
        <f t="shared" si="1"/>
        <v>0</v>
      </c>
      <c r="M33" s="162"/>
      <c r="N33" s="157"/>
      <c r="O33" s="215">
        <f t="shared" si="3"/>
        <v>0</v>
      </c>
      <c r="P33" s="215">
        <f t="shared" si="14"/>
        <v>0</v>
      </c>
      <c r="Q33" s="215">
        <f t="shared" si="5"/>
        <v>0</v>
      </c>
      <c r="R33" s="157"/>
      <c r="S33" s="162"/>
      <c r="T33" s="165">
        <f t="shared" si="6"/>
        <v>0</v>
      </c>
    </row>
    <row r="34" spans="1:20" x14ac:dyDescent="0.2">
      <c r="A34" s="216"/>
      <c r="B34" s="79"/>
      <c r="C34" s="79"/>
      <c r="D34" s="79"/>
      <c r="E34" s="209"/>
      <c r="F34" s="78"/>
      <c r="G34" s="77"/>
      <c r="H34" s="156"/>
      <c r="I34" s="214">
        <f t="shared" si="0"/>
        <v>0</v>
      </c>
      <c r="J34" s="214">
        <f t="shared" si="2"/>
        <v>0</v>
      </c>
      <c r="K34" s="214">
        <f t="shared" si="1"/>
        <v>0</v>
      </c>
      <c r="M34" s="162"/>
      <c r="N34" s="157"/>
      <c r="O34" s="215">
        <f t="shared" si="3"/>
        <v>0</v>
      </c>
      <c r="P34" s="215">
        <f t="shared" si="14"/>
        <v>0</v>
      </c>
      <c r="Q34" s="215">
        <f t="shared" si="5"/>
        <v>0</v>
      </c>
      <c r="R34" s="157"/>
      <c r="S34" s="162"/>
      <c r="T34" s="165">
        <f t="shared" si="6"/>
        <v>0</v>
      </c>
    </row>
    <row r="35" spans="1:20" x14ac:dyDescent="0.2">
      <c r="A35" s="216"/>
      <c r="B35" s="79"/>
      <c r="C35" s="79"/>
      <c r="D35" s="79"/>
      <c r="E35" s="209"/>
      <c r="F35" s="78"/>
      <c r="G35" s="77"/>
      <c r="H35" s="156"/>
      <c r="I35" s="214">
        <f t="shared" ref="I35" si="15">F35*H35</f>
        <v>0</v>
      </c>
      <c r="J35" s="214">
        <f t="shared" si="2"/>
        <v>0</v>
      </c>
      <c r="K35" s="214">
        <f t="shared" ref="K35" si="16">SUM(I35:J35)</f>
        <v>0</v>
      </c>
      <c r="M35" s="162"/>
      <c r="N35" s="157"/>
      <c r="O35" s="215">
        <f t="shared" si="3"/>
        <v>0</v>
      </c>
      <c r="P35" s="215">
        <f t="shared" si="14"/>
        <v>0</v>
      </c>
      <c r="Q35" s="215">
        <f t="shared" si="5"/>
        <v>0</v>
      </c>
      <c r="R35" s="157"/>
      <c r="S35" s="162"/>
      <c r="T35" s="165">
        <f t="shared" si="6"/>
        <v>0</v>
      </c>
    </row>
    <row r="36" spans="1:20" x14ac:dyDescent="0.2">
      <c r="A36" s="216"/>
      <c r="B36" s="79"/>
      <c r="C36" s="79"/>
      <c r="D36" s="79"/>
      <c r="E36" s="209"/>
      <c r="F36" s="78"/>
      <c r="G36" s="77"/>
      <c r="H36" s="156"/>
      <c r="I36" s="214">
        <f t="shared" si="0"/>
        <v>0</v>
      </c>
      <c r="J36" s="214">
        <f t="shared" si="2"/>
        <v>0</v>
      </c>
      <c r="K36" s="214">
        <f t="shared" si="1"/>
        <v>0</v>
      </c>
      <c r="M36" s="162"/>
      <c r="N36" s="157"/>
      <c r="O36" s="215">
        <f t="shared" si="3"/>
        <v>0</v>
      </c>
      <c r="P36" s="215">
        <f t="shared" si="14"/>
        <v>0</v>
      </c>
      <c r="Q36" s="215">
        <f t="shared" si="5"/>
        <v>0</v>
      </c>
      <c r="R36" s="157"/>
      <c r="S36" s="162"/>
      <c r="T36" s="165">
        <f t="shared" si="6"/>
        <v>0</v>
      </c>
    </row>
    <row r="37" spans="1:20" x14ac:dyDescent="0.2">
      <c r="A37" s="216"/>
      <c r="B37" s="79"/>
      <c r="C37" s="79"/>
      <c r="D37" s="79"/>
      <c r="E37" s="209"/>
      <c r="F37" s="78"/>
      <c r="G37" s="77"/>
      <c r="H37" s="156"/>
      <c r="I37" s="214">
        <f t="shared" si="0"/>
        <v>0</v>
      </c>
      <c r="J37" s="214">
        <f t="shared" si="2"/>
        <v>0</v>
      </c>
      <c r="K37" s="214">
        <f t="shared" si="1"/>
        <v>0</v>
      </c>
      <c r="M37" s="162"/>
      <c r="N37" s="157"/>
      <c r="O37" s="215">
        <f t="shared" si="3"/>
        <v>0</v>
      </c>
      <c r="P37" s="215">
        <f t="shared" si="14"/>
        <v>0</v>
      </c>
      <c r="Q37" s="215">
        <f t="shared" si="5"/>
        <v>0</v>
      </c>
      <c r="R37" s="157"/>
      <c r="S37" s="162"/>
      <c r="T37" s="165">
        <f t="shared" si="6"/>
        <v>0</v>
      </c>
    </row>
    <row r="38" spans="1:20" x14ac:dyDescent="0.2">
      <c r="A38" s="216"/>
      <c r="B38" s="217"/>
      <c r="C38" s="217"/>
      <c r="D38" s="217"/>
      <c r="E38" s="233"/>
      <c r="F38" s="219"/>
      <c r="G38" s="218"/>
      <c r="H38" s="220"/>
      <c r="I38" s="214">
        <f t="shared" ref="I38:I95" si="17">F38*H38</f>
        <v>0</v>
      </c>
      <c r="J38" s="214">
        <f>I38*$J$1</f>
        <v>0</v>
      </c>
      <c r="K38" s="214">
        <f t="shared" ref="K38:K95" si="18">SUM(I38:J38)</f>
        <v>0</v>
      </c>
      <c r="M38" s="162"/>
      <c r="N38" s="157"/>
      <c r="O38" s="215">
        <f>N38*F38</f>
        <v>0</v>
      </c>
      <c r="P38" s="215">
        <f>O38*J30</f>
        <v>0</v>
      </c>
      <c r="Q38" s="215">
        <f>SUM(O38:P38)</f>
        <v>0</v>
      </c>
      <c r="R38" s="157"/>
      <c r="S38" s="162"/>
      <c r="T38" s="165">
        <f>K38-Q38</f>
        <v>0</v>
      </c>
    </row>
    <row r="39" spans="1:20" x14ac:dyDescent="0.2">
      <c r="A39" s="216"/>
      <c r="B39" s="79"/>
      <c r="C39" s="79"/>
      <c r="D39" s="79"/>
      <c r="E39" s="209"/>
      <c r="F39" s="78"/>
      <c r="G39" s="77"/>
      <c r="H39" s="156"/>
      <c r="I39" s="214">
        <f t="shared" si="17"/>
        <v>0</v>
      </c>
      <c r="J39" s="214">
        <f t="shared" si="2"/>
        <v>0</v>
      </c>
      <c r="K39" s="214">
        <f t="shared" si="18"/>
        <v>0</v>
      </c>
      <c r="M39" s="162"/>
      <c r="N39" s="157"/>
      <c r="O39" s="215">
        <f t="shared" ref="O39:O66" si="19">N39*F39</f>
        <v>0</v>
      </c>
      <c r="P39" s="215">
        <f t="shared" ref="P39:P44" si="20">O39*J31</f>
        <v>0</v>
      </c>
      <c r="Q39" s="215">
        <f t="shared" ref="Q39:Q66" si="21">SUM(O39:P39)</f>
        <v>0</v>
      </c>
      <c r="R39" s="157"/>
      <c r="S39" s="162"/>
      <c r="T39" s="165">
        <f t="shared" ref="T39:T66" si="22">K39-Q39</f>
        <v>0</v>
      </c>
    </row>
    <row r="40" spans="1:20" x14ac:dyDescent="0.2">
      <c r="A40" s="216"/>
      <c r="B40" s="79"/>
      <c r="C40" s="79"/>
      <c r="D40" s="79"/>
      <c r="E40" s="209"/>
      <c r="F40" s="78"/>
      <c r="G40" s="77"/>
      <c r="H40" s="156"/>
      <c r="I40" s="214">
        <f t="shared" si="17"/>
        <v>0</v>
      </c>
      <c r="J40" s="214">
        <f t="shared" si="2"/>
        <v>0</v>
      </c>
      <c r="K40" s="214">
        <f t="shared" si="18"/>
        <v>0</v>
      </c>
      <c r="M40" s="162"/>
      <c r="N40" s="157"/>
      <c r="O40" s="215">
        <f t="shared" si="19"/>
        <v>0</v>
      </c>
      <c r="P40" s="215">
        <f t="shared" si="20"/>
        <v>0</v>
      </c>
      <c r="Q40" s="215">
        <f t="shared" si="21"/>
        <v>0</v>
      </c>
      <c r="R40" s="157"/>
      <c r="S40" s="162"/>
      <c r="T40" s="165">
        <f t="shared" si="22"/>
        <v>0</v>
      </c>
    </row>
    <row r="41" spans="1:20" x14ac:dyDescent="0.2">
      <c r="A41" s="216"/>
      <c r="B41" s="79"/>
      <c r="C41" s="79"/>
      <c r="D41" s="79"/>
      <c r="E41" s="209"/>
      <c r="F41" s="78"/>
      <c r="G41" s="77"/>
      <c r="H41" s="156"/>
      <c r="I41" s="214">
        <f t="shared" si="17"/>
        <v>0</v>
      </c>
      <c r="J41" s="214">
        <f t="shared" si="2"/>
        <v>0</v>
      </c>
      <c r="K41" s="214">
        <f t="shared" si="18"/>
        <v>0</v>
      </c>
      <c r="M41" s="162"/>
      <c r="N41" s="157"/>
      <c r="O41" s="215">
        <f t="shared" si="19"/>
        <v>0</v>
      </c>
      <c r="P41" s="215">
        <f t="shared" si="20"/>
        <v>0</v>
      </c>
      <c r="Q41" s="215">
        <f t="shared" si="21"/>
        <v>0</v>
      </c>
      <c r="R41" s="157"/>
      <c r="S41" s="162"/>
      <c r="T41" s="165">
        <f t="shared" si="22"/>
        <v>0</v>
      </c>
    </row>
    <row r="42" spans="1:20" x14ac:dyDescent="0.2">
      <c r="A42" s="216"/>
      <c r="B42" s="79"/>
      <c r="C42" s="79"/>
      <c r="D42" s="79"/>
      <c r="E42" s="209"/>
      <c r="F42" s="78"/>
      <c r="G42" s="77"/>
      <c r="H42" s="156"/>
      <c r="I42" s="214">
        <f t="shared" si="17"/>
        <v>0</v>
      </c>
      <c r="J42" s="214">
        <f t="shared" si="2"/>
        <v>0</v>
      </c>
      <c r="K42" s="214">
        <f t="shared" si="18"/>
        <v>0</v>
      </c>
      <c r="M42" s="162"/>
      <c r="N42" s="157"/>
      <c r="O42" s="215">
        <f t="shared" si="19"/>
        <v>0</v>
      </c>
      <c r="P42" s="215">
        <f t="shared" si="20"/>
        <v>0</v>
      </c>
      <c r="Q42" s="215">
        <f t="shared" si="21"/>
        <v>0</v>
      </c>
      <c r="R42" s="157"/>
      <c r="S42" s="162"/>
      <c r="T42" s="165">
        <f t="shared" si="22"/>
        <v>0</v>
      </c>
    </row>
    <row r="43" spans="1:20" x14ac:dyDescent="0.2">
      <c r="A43" s="216"/>
      <c r="B43" s="79"/>
      <c r="C43" s="79"/>
      <c r="D43" s="79"/>
      <c r="E43" s="209"/>
      <c r="F43" s="78"/>
      <c r="G43" s="77"/>
      <c r="H43" s="156"/>
      <c r="I43" s="214">
        <f t="shared" si="17"/>
        <v>0</v>
      </c>
      <c r="J43" s="214">
        <f t="shared" si="2"/>
        <v>0</v>
      </c>
      <c r="K43" s="214">
        <f t="shared" si="18"/>
        <v>0</v>
      </c>
      <c r="M43" s="162"/>
      <c r="N43" s="157"/>
      <c r="O43" s="215">
        <f t="shared" si="19"/>
        <v>0</v>
      </c>
      <c r="P43" s="215">
        <f t="shared" si="20"/>
        <v>0</v>
      </c>
      <c r="Q43" s="215">
        <f t="shared" si="21"/>
        <v>0</v>
      </c>
      <c r="R43" s="157"/>
      <c r="S43" s="162"/>
      <c r="T43" s="165">
        <f t="shared" si="22"/>
        <v>0</v>
      </c>
    </row>
    <row r="44" spans="1:20" x14ac:dyDescent="0.2">
      <c r="A44" s="216"/>
      <c r="B44" s="79"/>
      <c r="C44" s="79"/>
      <c r="D44" s="79"/>
      <c r="E44" s="209"/>
      <c r="F44" s="78"/>
      <c r="G44" s="77"/>
      <c r="H44" s="156"/>
      <c r="I44" s="214">
        <f t="shared" si="17"/>
        <v>0</v>
      </c>
      <c r="J44" s="214">
        <f t="shared" si="2"/>
        <v>0</v>
      </c>
      <c r="K44" s="214">
        <f t="shared" si="18"/>
        <v>0</v>
      </c>
      <c r="M44" s="162"/>
      <c r="N44" s="157"/>
      <c r="O44" s="215">
        <f t="shared" si="19"/>
        <v>0</v>
      </c>
      <c r="P44" s="215">
        <f t="shared" si="20"/>
        <v>0</v>
      </c>
      <c r="Q44" s="215">
        <f t="shared" si="21"/>
        <v>0</v>
      </c>
      <c r="R44" s="157"/>
      <c r="S44" s="162"/>
      <c r="T44" s="165">
        <f t="shared" si="22"/>
        <v>0</v>
      </c>
    </row>
    <row r="45" spans="1:20" x14ac:dyDescent="0.2">
      <c r="A45" s="216"/>
      <c r="B45" s="79"/>
      <c r="C45" s="79"/>
      <c r="D45" s="79"/>
      <c r="E45" s="209"/>
      <c r="F45" s="78"/>
      <c r="G45" s="77"/>
      <c r="H45" s="156"/>
      <c r="I45" s="214">
        <f t="shared" si="17"/>
        <v>0</v>
      </c>
      <c r="J45" s="214">
        <f t="shared" si="2"/>
        <v>0</v>
      </c>
      <c r="K45" s="214">
        <f t="shared" si="18"/>
        <v>0</v>
      </c>
      <c r="M45" s="162"/>
      <c r="N45" s="157"/>
      <c r="O45" s="215">
        <f t="shared" si="19"/>
        <v>0</v>
      </c>
      <c r="P45" s="215">
        <f t="shared" ref="P45:P53" si="23">O45*J38</f>
        <v>0</v>
      </c>
      <c r="Q45" s="215">
        <f t="shared" si="21"/>
        <v>0</v>
      </c>
      <c r="R45" s="157"/>
      <c r="S45" s="162"/>
      <c r="T45" s="165">
        <f t="shared" si="22"/>
        <v>0</v>
      </c>
    </row>
    <row r="46" spans="1:20" x14ac:dyDescent="0.2">
      <c r="A46" s="216"/>
      <c r="B46" s="79"/>
      <c r="C46" s="79"/>
      <c r="D46" s="79"/>
      <c r="E46" s="209"/>
      <c r="F46" s="78"/>
      <c r="G46" s="77"/>
      <c r="H46" s="156"/>
      <c r="I46" s="214">
        <f t="shared" si="17"/>
        <v>0</v>
      </c>
      <c r="J46" s="214">
        <f t="shared" si="2"/>
        <v>0</v>
      </c>
      <c r="K46" s="214">
        <f t="shared" si="18"/>
        <v>0</v>
      </c>
      <c r="M46" s="162"/>
      <c r="N46" s="157"/>
      <c r="O46" s="215">
        <f t="shared" si="19"/>
        <v>0</v>
      </c>
      <c r="P46" s="215">
        <f t="shared" si="23"/>
        <v>0</v>
      </c>
      <c r="Q46" s="215">
        <f t="shared" si="21"/>
        <v>0</v>
      </c>
      <c r="R46" s="157"/>
      <c r="S46" s="162"/>
      <c r="T46" s="165">
        <f t="shared" si="22"/>
        <v>0</v>
      </c>
    </row>
    <row r="47" spans="1:20" x14ac:dyDescent="0.2">
      <c r="A47" s="216"/>
      <c r="B47" s="79"/>
      <c r="C47" s="79"/>
      <c r="D47" s="79"/>
      <c r="E47" s="209"/>
      <c r="F47" s="78"/>
      <c r="G47" s="77"/>
      <c r="H47" s="156"/>
      <c r="I47" s="214">
        <f t="shared" si="17"/>
        <v>0</v>
      </c>
      <c r="J47" s="214">
        <f t="shared" si="2"/>
        <v>0</v>
      </c>
      <c r="K47" s="214">
        <f t="shared" si="18"/>
        <v>0</v>
      </c>
      <c r="M47" s="162"/>
      <c r="N47" s="157"/>
      <c r="O47" s="215">
        <f t="shared" si="19"/>
        <v>0</v>
      </c>
      <c r="P47" s="215">
        <f t="shared" si="23"/>
        <v>0</v>
      </c>
      <c r="Q47" s="215">
        <f t="shared" si="21"/>
        <v>0</v>
      </c>
      <c r="R47" s="157"/>
      <c r="S47" s="162"/>
      <c r="T47" s="165">
        <f t="shared" si="22"/>
        <v>0</v>
      </c>
    </row>
    <row r="48" spans="1:20" x14ac:dyDescent="0.2">
      <c r="A48" s="216"/>
      <c r="B48" s="79"/>
      <c r="C48" s="79"/>
      <c r="D48" s="79"/>
      <c r="E48" s="209"/>
      <c r="F48" s="78"/>
      <c r="G48" s="77"/>
      <c r="H48" s="156"/>
      <c r="I48" s="214">
        <f t="shared" si="17"/>
        <v>0</v>
      </c>
      <c r="J48" s="214">
        <f t="shared" si="2"/>
        <v>0</v>
      </c>
      <c r="K48" s="214">
        <f t="shared" si="18"/>
        <v>0</v>
      </c>
      <c r="M48" s="162"/>
      <c r="N48" s="157"/>
      <c r="O48" s="215">
        <f t="shared" si="19"/>
        <v>0</v>
      </c>
      <c r="P48" s="215">
        <f t="shared" si="23"/>
        <v>0</v>
      </c>
      <c r="Q48" s="215">
        <f t="shared" si="21"/>
        <v>0</v>
      </c>
      <c r="R48" s="157"/>
      <c r="S48" s="162"/>
      <c r="T48" s="165">
        <f t="shared" si="22"/>
        <v>0</v>
      </c>
    </row>
    <row r="49" spans="1:20" x14ac:dyDescent="0.2">
      <c r="A49" s="216"/>
      <c r="B49" s="79"/>
      <c r="C49" s="79"/>
      <c r="D49" s="79"/>
      <c r="E49" s="209"/>
      <c r="F49" s="78"/>
      <c r="G49" s="77"/>
      <c r="H49" s="156"/>
      <c r="I49" s="214">
        <f t="shared" si="17"/>
        <v>0</v>
      </c>
      <c r="J49" s="214">
        <f t="shared" si="2"/>
        <v>0</v>
      </c>
      <c r="K49" s="214">
        <f t="shared" si="18"/>
        <v>0</v>
      </c>
      <c r="M49" s="162"/>
      <c r="N49" s="157"/>
      <c r="O49" s="215">
        <f t="shared" si="19"/>
        <v>0</v>
      </c>
      <c r="P49" s="215">
        <f t="shared" si="23"/>
        <v>0</v>
      </c>
      <c r="Q49" s="215">
        <f t="shared" si="21"/>
        <v>0</v>
      </c>
      <c r="R49" s="157"/>
      <c r="S49" s="162"/>
      <c r="T49" s="165">
        <f t="shared" si="22"/>
        <v>0</v>
      </c>
    </row>
    <row r="50" spans="1:20" x14ac:dyDescent="0.2">
      <c r="A50" s="216"/>
      <c r="B50" s="79"/>
      <c r="C50" s="79"/>
      <c r="D50" s="79"/>
      <c r="E50" s="209"/>
      <c r="F50" s="78"/>
      <c r="G50" s="77"/>
      <c r="H50" s="156"/>
      <c r="I50" s="214">
        <f t="shared" si="17"/>
        <v>0</v>
      </c>
      <c r="J50" s="214">
        <f t="shared" si="2"/>
        <v>0</v>
      </c>
      <c r="K50" s="214">
        <f t="shared" si="18"/>
        <v>0</v>
      </c>
      <c r="M50" s="162"/>
      <c r="N50" s="157"/>
      <c r="O50" s="215">
        <f t="shared" si="19"/>
        <v>0</v>
      </c>
      <c r="P50" s="215">
        <f t="shared" si="23"/>
        <v>0</v>
      </c>
      <c r="Q50" s="215">
        <f t="shared" si="21"/>
        <v>0</v>
      </c>
      <c r="R50" s="157"/>
      <c r="S50" s="162"/>
      <c r="T50" s="165">
        <f t="shared" si="22"/>
        <v>0</v>
      </c>
    </row>
    <row r="51" spans="1:20" x14ac:dyDescent="0.2">
      <c r="A51" s="216"/>
      <c r="B51" s="79"/>
      <c r="C51" s="79"/>
      <c r="D51" s="79"/>
      <c r="E51" s="209"/>
      <c r="F51" s="78"/>
      <c r="G51" s="77"/>
      <c r="H51" s="156"/>
      <c r="I51" s="214">
        <f t="shared" si="17"/>
        <v>0</v>
      </c>
      <c r="J51" s="214">
        <f t="shared" si="2"/>
        <v>0</v>
      </c>
      <c r="K51" s="214">
        <f t="shared" si="18"/>
        <v>0</v>
      </c>
      <c r="M51" s="162"/>
      <c r="N51" s="157"/>
      <c r="O51" s="215">
        <f t="shared" si="19"/>
        <v>0</v>
      </c>
      <c r="P51" s="215">
        <f t="shared" si="23"/>
        <v>0</v>
      </c>
      <c r="Q51" s="215">
        <f t="shared" si="21"/>
        <v>0</v>
      </c>
      <c r="R51" s="157"/>
      <c r="S51" s="162"/>
      <c r="T51" s="165">
        <f t="shared" si="22"/>
        <v>0</v>
      </c>
    </row>
    <row r="52" spans="1:20" x14ac:dyDescent="0.2">
      <c r="A52" s="216"/>
      <c r="B52" s="79"/>
      <c r="C52" s="79"/>
      <c r="D52" s="79"/>
      <c r="E52" s="209"/>
      <c r="F52" s="78"/>
      <c r="G52" s="77"/>
      <c r="H52" s="156"/>
      <c r="I52" s="214">
        <f t="shared" si="17"/>
        <v>0</v>
      </c>
      <c r="J52" s="214">
        <f t="shared" si="2"/>
        <v>0</v>
      </c>
      <c r="K52" s="214">
        <f t="shared" si="18"/>
        <v>0</v>
      </c>
      <c r="M52" s="162"/>
      <c r="N52" s="157"/>
      <c r="O52" s="215">
        <f t="shared" si="19"/>
        <v>0</v>
      </c>
      <c r="P52" s="215">
        <f t="shared" si="23"/>
        <v>0</v>
      </c>
      <c r="Q52" s="215">
        <f t="shared" si="21"/>
        <v>0</v>
      </c>
      <c r="R52" s="157"/>
      <c r="S52" s="162"/>
      <c r="T52" s="165">
        <f t="shared" si="22"/>
        <v>0</v>
      </c>
    </row>
    <row r="53" spans="1:20" x14ac:dyDescent="0.2">
      <c r="A53" s="216"/>
      <c r="B53" s="79"/>
      <c r="C53" s="79"/>
      <c r="D53" s="79"/>
      <c r="E53" s="209"/>
      <c r="F53" s="78"/>
      <c r="G53" s="77"/>
      <c r="H53" s="156"/>
      <c r="I53" s="214">
        <f t="shared" si="17"/>
        <v>0</v>
      </c>
      <c r="J53" s="214">
        <f t="shared" si="2"/>
        <v>0</v>
      </c>
      <c r="K53" s="214">
        <f t="shared" si="18"/>
        <v>0</v>
      </c>
      <c r="M53" s="162"/>
      <c r="N53" s="157"/>
      <c r="O53" s="215">
        <f t="shared" si="19"/>
        <v>0</v>
      </c>
      <c r="P53" s="215">
        <f t="shared" si="23"/>
        <v>0</v>
      </c>
      <c r="Q53" s="215">
        <f t="shared" si="21"/>
        <v>0</v>
      </c>
      <c r="R53" s="157"/>
      <c r="S53" s="162"/>
      <c r="T53" s="165">
        <f t="shared" si="22"/>
        <v>0</v>
      </c>
    </row>
    <row r="54" spans="1:20" x14ac:dyDescent="0.2">
      <c r="A54" s="216"/>
      <c r="B54" s="79"/>
      <c r="C54" s="79"/>
      <c r="D54" s="79"/>
      <c r="E54" s="209"/>
      <c r="F54" s="78"/>
      <c r="G54" s="77"/>
      <c r="H54" s="156"/>
      <c r="I54" s="214">
        <f t="shared" si="17"/>
        <v>0</v>
      </c>
      <c r="J54" s="214">
        <f t="shared" si="2"/>
        <v>0</v>
      </c>
      <c r="K54" s="214">
        <f t="shared" si="18"/>
        <v>0</v>
      </c>
      <c r="M54" s="162"/>
      <c r="N54" s="157"/>
      <c r="O54" s="215">
        <f t="shared" si="19"/>
        <v>0</v>
      </c>
      <c r="P54" s="215">
        <f t="shared" ref="P54:P60" si="24">O54*J44</f>
        <v>0</v>
      </c>
      <c r="Q54" s="215">
        <f t="shared" si="21"/>
        <v>0</v>
      </c>
      <c r="R54" s="157"/>
      <c r="S54" s="162"/>
      <c r="T54" s="165">
        <f t="shared" si="22"/>
        <v>0</v>
      </c>
    </row>
    <row r="55" spans="1:20" x14ac:dyDescent="0.2">
      <c r="A55" s="216"/>
      <c r="B55" s="79"/>
      <c r="C55" s="79"/>
      <c r="D55" s="79"/>
      <c r="E55" s="209"/>
      <c r="F55" s="78"/>
      <c r="G55" s="77"/>
      <c r="H55" s="156"/>
      <c r="I55" s="214">
        <f t="shared" si="17"/>
        <v>0</v>
      </c>
      <c r="J55" s="214">
        <f t="shared" si="2"/>
        <v>0</v>
      </c>
      <c r="K55" s="214">
        <f t="shared" si="18"/>
        <v>0</v>
      </c>
      <c r="M55" s="162"/>
      <c r="N55" s="157"/>
      <c r="O55" s="215">
        <f t="shared" si="19"/>
        <v>0</v>
      </c>
      <c r="P55" s="215">
        <f t="shared" si="24"/>
        <v>0</v>
      </c>
      <c r="Q55" s="215">
        <f t="shared" si="21"/>
        <v>0</v>
      </c>
      <c r="R55" s="157"/>
      <c r="S55" s="162"/>
      <c r="T55" s="165">
        <f t="shared" si="22"/>
        <v>0</v>
      </c>
    </row>
    <row r="56" spans="1:20" x14ac:dyDescent="0.2">
      <c r="A56" s="216"/>
      <c r="B56" s="79"/>
      <c r="C56" s="79"/>
      <c r="D56" s="79"/>
      <c r="E56" s="209"/>
      <c r="F56" s="78"/>
      <c r="G56" s="77"/>
      <c r="H56" s="156"/>
      <c r="I56" s="214">
        <f t="shared" si="17"/>
        <v>0</v>
      </c>
      <c r="J56" s="214">
        <f t="shared" si="2"/>
        <v>0</v>
      </c>
      <c r="K56" s="214">
        <f t="shared" si="18"/>
        <v>0</v>
      </c>
      <c r="M56" s="162"/>
      <c r="N56" s="157"/>
      <c r="O56" s="215">
        <f t="shared" si="19"/>
        <v>0</v>
      </c>
      <c r="P56" s="215">
        <f t="shared" si="24"/>
        <v>0</v>
      </c>
      <c r="Q56" s="215">
        <f t="shared" si="21"/>
        <v>0</v>
      </c>
      <c r="R56" s="157"/>
      <c r="S56" s="162"/>
      <c r="T56" s="165">
        <f t="shared" si="22"/>
        <v>0</v>
      </c>
    </row>
    <row r="57" spans="1:20" x14ac:dyDescent="0.2">
      <c r="A57" s="216"/>
      <c r="B57" s="79"/>
      <c r="C57" s="79"/>
      <c r="D57" s="79"/>
      <c r="E57" s="209"/>
      <c r="F57" s="78"/>
      <c r="G57" s="77"/>
      <c r="H57" s="156"/>
      <c r="I57" s="214">
        <f t="shared" si="17"/>
        <v>0</v>
      </c>
      <c r="J57" s="214">
        <f t="shared" si="2"/>
        <v>0</v>
      </c>
      <c r="K57" s="214">
        <f t="shared" si="18"/>
        <v>0</v>
      </c>
      <c r="M57" s="162"/>
      <c r="N57" s="157"/>
      <c r="O57" s="215">
        <f t="shared" si="19"/>
        <v>0</v>
      </c>
      <c r="P57" s="215">
        <f t="shared" si="24"/>
        <v>0</v>
      </c>
      <c r="Q57" s="215">
        <f t="shared" si="21"/>
        <v>0</v>
      </c>
      <c r="R57" s="157"/>
      <c r="S57" s="162"/>
      <c r="T57" s="165">
        <f t="shared" si="22"/>
        <v>0</v>
      </c>
    </row>
    <row r="58" spans="1:20" x14ac:dyDescent="0.2">
      <c r="A58" s="216"/>
      <c r="B58" s="79"/>
      <c r="C58" s="79"/>
      <c r="D58" s="79"/>
      <c r="E58" s="209"/>
      <c r="F58" s="78"/>
      <c r="G58" s="77"/>
      <c r="H58" s="156"/>
      <c r="I58" s="214">
        <f t="shared" si="17"/>
        <v>0</v>
      </c>
      <c r="J58" s="214">
        <f t="shared" si="2"/>
        <v>0</v>
      </c>
      <c r="K58" s="214">
        <f t="shared" si="18"/>
        <v>0</v>
      </c>
      <c r="M58" s="162"/>
      <c r="N58" s="157"/>
      <c r="O58" s="215">
        <f t="shared" si="19"/>
        <v>0</v>
      </c>
      <c r="P58" s="215">
        <f t="shared" si="24"/>
        <v>0</v>
      </c>
      <c r="Q58" s="215">
        <f t="shared" si="21"/>
        <v>0</v>
      </c>
      <c r="R58" s="157"/>
      <c r="S58" s="162"/>
      <c r="T58" s="165">
        <f t="shared" si="22"/>
        <v>0</v>
      </c>
    </row>
    <row r="59" spans="1:20" x14ac:dyDescent="0.2">
      <c r="A59" s="216"/>
      <c r="B59" s="79"/>
      <c r="C59" s="79"/>
      <c r="D59" s="79"/>
      <c r="E59" s="209"/>
      <c r="F59" s="78"/>
      <c r="G59" s="77"/>
      <c r="H59" s="156"/>
      <c r="I59" s="214">
        <f t="shared" si="17"/>
        <v>0</v>
      </c>
      <c r="J59" s="214">
        <f t="shared" si="2"/>
        <v>0</v>
      </c>
      <c r="K59" s="214">
        <f t="shared" si="18"/>
        <v>0</v>
      </c>
      <c r="M59" s="162"/>
      <c r="N59" s="157"/>
      <c r="O59" s="215">
        <f t="shared" si="19"/>
        <v>0</v>
      </c>
      <c r="P59" s="215">
        <f t="shared" si="24"/>
        <v>0</v>
      </c>
      <c r="Q59" s="215">
        <f t="shared" si="21"/>
        <v>0</v>
      </c>
      <c r="R59" s="157"/>
      <c r="S59" s="162"/>
      <c r="T59" s="165">
        <f t="shared" si="22"/>
        <v>0</v>
      </c>
    </row>
    <row r="60" spans="1:20" x14ac:dyDescent="0.2">
      <c r="A60" s="216"/>
      <c r="B60" s="79"/>
      <c r="C60" s="79"/>
      <c r="D60" s="79"/>
      <c r="E60" s="209"/>
      <c r="F60" s="78"/>
      <c r="G60" s="77"/>
      <c r="H60" s="156"/>
      <c r="I60" s="214">
        <f t="shared" si="17"/>
        <v>0</v>
      </c>
      <c r="J60" s="214">
        <f t="shared" si="2"/>
        <v>0</v>
      </c>
      <c r="K60" s="214">
        <f t="shared" si="18"/>
        <v>0</v>
      </c>
      <c r="M60" s="162"/>
      <c r="N60" s="157"/>
      <c r="O60" s="215">
        <f t="shared" si="19"/>
        <v>0</v>
      </c>
      <c r="P60" s="215">
        <f t="shared" si="24"/>
        <v>0</v>
      </c>
      <c r="Q60" s="215">
        <f t="shared" si="21"/>
        <v>0</v>
      </c>
      <c r="R60" s="157"/>
      <c r="S60" s="162"/>
      <c r="T60" s="165">
        <f t="shared" si="22"/>
        <v>0</v>
      </c>
    </row>
    <row r="61" spans="1:20" x14ac:dyDescent="0.2">
      <c r="A61" s="216"/>
      <c r="B61" s="79"/>
      <c r="C61" s="79"/>
      <c r="D61" s="79"/>
      <c r="E61" s="209"/>
      <c r="F61" s="78"/>
      <c r="G61" s="77"/>
      <c r="H61" s="156"/>
      <c r="I61" s="214">
        <f t="shared" si="17"/>
        <v>0</v>
      </c>
      <c r="J61" s="214">
        <f t="shared" si="2"/>
        <v>0</v>
      </c>
      <c r="K61" s="214">
        <f t="shared" si="18"/>
        <v>0</v>
      </c>
      <c r="M61" s="162"/>
      <c r="N61" s="157"/>
      <c r="O61" s="215">
        <f t="shared" si="19"/>
        <v>0</v>
      </c>
      <c r="P61" s="215">
        <f t="shared" ref="P61:P66" si="25">O61*J54</f>
        <v>0</v>
      </c>
      <c r="Q61" s="215">
        <f t="shared" si="21"/>
        <v>0</v>
      </c>
      <c r="R61" s="157"/>
      <c r="S61" s="162"/>
      <c r="T61" s="165">
        <f t="shared" si="22"/>
        <v>0</v>
      </c>
    </row>
    <row r="62" spans="1:20" x14ac:dyDescent="0.2">
      <c r="A62" s="216"/>
      <c r="B62" s="79"/>
      <c r="C62" s="79"/>
      <c r="D62" s="79"/>
      <c r="E62" s="209"/>
      <c r="F62" s="78"/>
      <c r="G62" s="77"/>
      <c r="H62" s="156"/>
      <c r="I62" s="214">
        <f t="shared" si="17"/>
        <v>0</v>
      </c>
      <c r="J62" s="214">
        <f t="shared" si="2"/>
        <v>0</v>
      </c>
      <c r="K62" s="214">
        <f t="shared" si="18"/>
        <v>0</v>
      </c>
      <c r="M62" s="162"/>
      <c r="N62" s="157"/>
      <c r="O62" s="215">
        <f t="shared" si="19"/>
        <v>0</v>
      </c>
      <c r="P62" s="215">
        <f t="shared" si="25"/>
        <v>0</v>
      </c>
      <c r="Q62" s="215">
        <f t="shared" si="21"/>
        <v>0</v>
      </c>
      <c r="R62" s="157"/>
      <c r="S62" s="162"/>
      <c r="T62" s="165">
        <f t="shared" si="22"/>
        <v>0</v>
      </c>
    </row>
    <row r="63" spans="1:20" x14ac:dyDescent="0.2">
      <c r="A63" s="216"/>
      <c r="B63" s="79"/>
      <c r="C63" s="79"/>
      <c r="D63" s="79"/>
      <c r="E63" s="209"/>
      <c r="F63" s="78"/>
      <c r="G63" s="77"/>
      <c r="H63" s="156"/>
      <c r="I63" s="214">
        <f t="shared" si="17"/>
        <v>0</v>
      </c>
      <c r="J63" s="214">
        <f t="shared" si="2"/>
        <v>0</v>
      </c>
      <c r="K63" s="214">
        <f t="shared" si="18"/>
        <v>0</v>
      </c>
      <c r="M63" s="162"/>
      <c r="N63" s="157"/>
      <c r="O63" s="215">
        <f t="shared" si="19"/>
        <v>0</v>
      </c>
      <c r="P63" s="215">
        <f t="shared" si="25"/>
        <v>0</v>
      </c>
      <c r="Q63" s="215">
        <f t="shared" si="21"/>
        <v>0</v>
      </c>
      <c r="R63" s="157"/>
      <c r="S63" s="162"/>
      <c r="T63" s="165">
        <f t="shared" si="22"/>
        <v>0</v>
      </c>
    </row>
    <row r="64" spans="1:20" x14ac:dyDescent="0.2">
      <c r="A64" s="216"/>
      <c r="B64" s="79"/>
      <c r="C64" s="79"/>
      <c r="D64" s="79"/>
      <c r="E64" s="209"/>
      <c r="F64" s="78"/>
      <c r="G64" s="77"/>
      <c r="H64" s="156"/>
      <c r="I64" s="214">
        <f t="shared" si="17"/>
        <v>0</v>
      </c>
      <c r="J64" s="214">
        <f t="shared" si="2"/>
        <v>0</v>
      </c>
      <c r="K64" s="214">
        <f t="shared" si="18"/>
        <v>0</v>
      </c>
      <c r="M64" s="162"/>
      <c r="N64" s="157"/>
      <c r="O64" s="215">
        <f t="shared" si="19"/>
        <v>0</v>
      </c>
      <c r="P64" s="215">
        <f t="shared" si="25"/>
        <v>0</v>
      </c>
      <c r="Q64" s="215">
        <f t="shared" si="21"/>
        <v>0</v>
      </c>
      <c r="R64" s="157"/>
      <c r="S64" s="162"/>
      <c r="T64" s="165">
        <f t="shared" si="22"/>
        <v>0</v>
      </c>
    </row>
    <row r="65" spans="1:20" x14ac:dyDescent="0.2">
      <c r="A65" s="216"/>
      <c r="B65" s="79"/>
      <c r="C65" s="79"/>
      <c r="D65" s="79"/>
      <c r="E65" s="209"/>
      <c r="F65" s="78"/>
      <c r="G65" s="77"/>
      <c r="H65" s="156"/>
      <c r="I65" s="214">
        <f t="shared" si="17"/>
        <v>0</v>
      </c>
      <c r="J65" s="214">
        <f t="shared" si="2"/>
        <v>0</v>
      </c>
      <c r="K65" s="214">
        <f t="shared" si="18"/>
        <v>0</v>
      </c>
      <c r="M65" s="162"/>
      <c r="N65" s="157"/>
      <c r="O65" s="215">
        <f t="shared" si="19"/>
        <v>0</v>
      </c>
      <c r="P65" s="215">
        <f t="shared" si="25"/>
        <v>0</v>
      </c>
      <c r="Q65" s="215">
        <f t="shared" si="21"/>
        <v>0</v>
      </c>
      <c r="R65" s="157"/>
      <c r="S65" s="162"/>
      <c r="T65" s="165">
        <f t="shared" si="22"/>
        <v>0</v>
      </c>
    </row>
    <row r="66" spans="1:20" x14ac:dyDescent="0.2">
      <c r="A66" s="216"/>
      <c r="B66" s="79"/>
      <c r="C66" s="79"/>
      <c r="D66" s="79"/>
      <c r="E66" s="209"/>
      <c r="F66" s="78"/>
      <c r="G66" s="77"/>
      <c r="H66" s="156"/>
      <c r="I66" s="214">
        <f t="shared" si="17"/>
        <v>0</v>
      </c>
      <c r="J66" s="214">
        <f t="shared" si="2"/>
        <v>0</v>
      </c>
      <c r="K66" s="214">
        <f t="shared" si="18"/>
        <v>0</v>
      </c>
      <c r="M66" s="162"/>
      <c r="N66" s="157"/>
      <c r="O66" s="215">
        <f t="shared" si="19"/>
        <v>0</v>
      </c>
      <c r="P66" s="215">
        <f t="shared" si="25"/>
        <v>0</v>
      </c>
      <c r="Q66" s="215">
        <f t="shared" si="21"/>
        <v>0</v>
      </c>
      <c r="R66" s="157"/>
      <c r="S66" s="162"/>
      <c r="T66" s="165">
        <f t="shared" si="22"/>
        <v>0</v>
      </c>
    </row>
    <row r="67" spans="1:20" x14ac:dyDescent="0.2">
      <c r="A67" s="216"/>
      <c r="B67" s="217"/>
      <c r="C67" s="217"/>
      <c r="D67" s="217"/>
      <c r="E67" s="233"/>
      <c r="F67" s="219"/>
      <c r="G67" s="218"/>
      <c r="H67" s="220"/>
      <c r="I67" s="214">
        <f t="shared" si="17"/>
        <v>0</v>
      </c>
      <c r="J67" s="214">
        <f>I67*$J$1</f>
        <v>0</v>
      </c>
      <c r="K67" s="214">
        <f t="shared" si="18"/>
        <v>0</v>
      </c>
      <c r="M67" s="162"/>
      <c r="N67" s="157"/>
      <c r="O67" s="215">
        <f>N67*F67</f>
        <v>0</v>
      </c>
      <c r="P67" s="215">
        <f>O67*J59</f>
        <v>0</v>
      </c>
      <c r="Q67" s="215">
        <f>SUM(O67:P67)</f>
        <v>0</v>
      </c>
      <c r="R67" s="157"/>
      <c r="S67" s="162"/>
      <c r="T67" s="165">
        <f>K67-Q67</f>
        <v>0</v>
      </c>
    </row>
    <row r="68" spans="1:20" x14ac:dyDescent="0.2">
      <c r="A68" s="216"/>
      <c r="B68" s="79"/>
      <c r="C68" s="79"/>
      <c r="D68" s="79"/>
      <c r="E68" s="209"/>
      <c r="F68" s="78"/>
      <c r="G68" s="77"/>
      <c r="H68" s="156"/>
      <c r="I68" s="214">
        <f t="shared" si="17"/>
        <v>0</v>
      </c>
      <c r="J68" s="214">
        <f t="shared" si="2"/>
        <v>0</v>
      </c>
      <c r="K68" s="214">
        <f t="shared" si="18"/>
        <v>0</v>
      </c>
      <c r="M68" s="162"/>
      <c r="N68" s="157"/>
      <c r="O68" s="215">
        <f t="shared" ref="O68:O95" si="26">N68*F68</f>
        <v>0</v>
      </c>
      <c r="P68" s="215">
        <f t="shared" ref="P68:P73" si="27">O68*J60</f>
        <v>0</v>
      </c>
      <c r="Q68" s="215">
        <f t="shared" ref="Q68:Q95" si="28">SUM(O68:P68)</f>
        <v>0</v>
      </c>
      <c r="R68" s="157"/>
      <c r="S68" s="162"/>
      <c r="T68" s="165">
        <f t="shared" ref="T68:T95" si="29">K68-Q68</f>
        <v>0</v>
      </c>
    </row>
    <row r="69" spans="1:20" x14ac:dyDescent="0.2">
      <c r="A69" s="216"/>
      <c r="B69" s="79"/>
      <c r="C69" s="79"/>
      <c r="D69" s="79"/>
      <c r="E69" s="209"/>
      <c r="F69" s="78"/>
      <c r="G69" s="77"/>
      <c r="H69" s="156"/>
      <c r="I69" s="214">
        <f t="shared" si="17"/>
        <v>0</v>
      </c>
      <c r="J69" s="214">
        <f t="shared" si="2"/>
        <v>0</v>
      </c>
      <c r="K69" s="214">
        <f t="shared" si="18"/>
        <v>0</v>
      </c>
      <c r="M69" s="162"/>
      <c r="N69" s="157"/>
      <c r="O69" s="215">
        <f t="shared" si="26"/>
        <v>0</v>
      </c>
      <c r="P69" s="215">
        <f t="shared" si="27"/>
        <v>0</v>
      </c>
      <c r="Q69" s="215">
        <f t="shared" si="28"/>
        <v>0</v>
      </c>
      <c r="R69" s="157"/>
      <c r="S69" s="162"/>
      <c r="T69" s="165">
        <f t="shared" si="29"/>
        <v>0</v>
      </c>
    </row>
    <row r="70" spans="1:20" x14ac:dyDescent="0.2">
      <c r="A70" s="216"/>
      <c r="B70" s="79"/>
      <c r="C70" s="79"/>
      <c r="D70" s="79"/>
      <c r="E70" s="209"/>
      <c r="F70" s="78"/>
      <c r="G70" s="77"/>
      <c r="H70" s="156"/>
      <c r="I70" s="214">
        <f t="shared" si="17"/>
        <v>0</v>
      </c>
      <c r="J70" s="214">
        <f t="shared" si="2"/>
        <v>0</v>
      </c>
      <c r="K70" s="214">
        <f t="shared" si="18"/>
        <v>0</v>
      </c>
      <c r="M70" s="162"/>
      <c r="N70" s="157"/>
      <c r="O70" s="215">
        <f t="shared" si="26"/>
        <v>0</v>
      </c>
      <c r="P70" s="215">
        <f t="shared" si="27"/>
        <v>0</v>
      </c>
      <c r="Q70" s="215">
        <f t="shared" si="28"/>
        <v>0</v>
      </c>
      <c r="R70" s="157"/>
      <c r="S70" s="162"/>
      <c r="T70" s="165">
        <f t="shared" si="29"/>
        <v>0</v>
      </c>
    </row>
    <row r="71" spans="1:20" x14ac:dyDescent="0.2">
      <c r="A71" s="216"/>
      <c r="B71" s="79"/>
      <c r="C71" s="79"/>
      <c r="D71" s="79"/>
      <c r="E71" s="209"/>
      <c r="F71" s="78"/>
      <c r="G71" s="77"/>
      <c r="H71" s="156"/>
      <c r="I71" s="214">
        <f t="shared" si="17"/>
        <v>0</v>
      </c>
      <c r="J71" s="214">
        <f t="shared" si="2"/>
        <v>0</v>
      </c>
      <c r="K71" s="214">
        <f t="shared" si="18"/>
        <v>0</v>
      </c>
      <c r="M71" s="162"/>
      <c r="N71" s="157"/>
      <c r="O71" s="215">
        <f t="shared" si="26"/>
        <v>0</v>
      </c>
      <c r="P71" s="215">
        <f t="shared" si="27"/>
        <v>0</v>
      </c>
      <c r="Q71" s="215">
        <f t="shared" si="28"/>
        <v>0</v>
      </c>
      <c r="R71" s="157"/>
      <c r="S71" s="162"/>
      <c r="T71" s="165">
        <f t="shared" si="29"/>
        <v>0</v>
      </c>
    </row>
    <row r="72" spans="1:20" x14ac:dyDescent="0.2">
      <c r="A72" s="216"/>
      <c r="B72" s="79"/>
      <c r="C72" s="79"/>
      <c r="D72" s="79"/>
      <c r="E72" s="209"/>
      <c r="F72" s="78"/>
      <c r="G72" s="77"/>
      <c r="H72" s="156"/>
      <c r="I72" s="214">
        <f t="shared" si="17"/>
        <v>0</v>
      </c>
      <c r="J72" s="214">
        <f t="shared" si="2"/>
        <v>0</v>
      </c>
      <c r="K72" s="214">
        <f t="shared" si="18"/>
        <v>0</v>
      </c>
      <c r="M72" s="162"/>
      <c r="N72" s="157"/>
      <c r="O72" s="215">
        <f t="shared" si="26"/>
        <v>0</v>
      </c>
      <c r="P72" s="215">
        <f t="shared" si="27"/>
        <v>0</v>
      </c>
      <c r="Q72" s="215">
        <f t="shared" si="28"/>
        <v>0</v>
      </c>
      <c r="R72" s="157"/>
      <c r="S72" s="162"/>
      <c r="T72" s="165">
        <f t="shared" si="29"/>
        <v>0</v>
      </c>
    </row>
    <row r="73" spans="1:20" x14ac:dyDescent="0.2">
      <c r="A73" s="216"/>
      <c r="B73" s="79"/>
      <c r="C73" s="79"/>
      <c r="D73" s="79"/>
      <c r="E73" s="209"/>
      <c r="F73" s="78"/>
      <c r="G73" s="77"/>
      <c r="H73" s="156"/>
      <c r="I73" s="214">
        <f t="shared" si="17"/>
        <v>0</v>
      </c>
      <c r="J73" s="214">
        <f t="shared" si="2"/>
        <v>0</v>
      </c>
      <c r="K73" s="214">
        <f t="shared" si="18"/>
        <v>0</v>
      </c>
      <c r="M73" s="162"/>
      <c r="N73" s="157"/>
      <c r="O73" s="215">
        <f t="shared" si="26"/>
        <v>0</v>
      </c>
      <c r="P73" s="215">
        <f t="shared" si="27"/>
        <v>0</v>
      </c>
      <c r="Q73" s="215">
        <f t="shared" si="28"/>
        <v>0</v>
      </c>
      <c r="R73" s="157"/>
      <c r="S73" s="162"/>
      <c r="T73" s="165">
        <f t="shared" si="29"/>
        <v>0</v>
      </c>
    </row>
    <row r="74" spans="1:20" x14ac:dyDescent="0.2">
      <c r="A74" s="216"/>
      <c r="B74" s="79"/>
      <c r="C74" s="79"/>
      <c r="D74" s="79"/>
      <c r="E74" s="209"/>
      <c r="F74" s="78"/>
      <c r="G74" s="77"/>
      <c r="H74" s="156"/>
      <c r="I74" s="214">
        <f t="shared" si="17"/>
        <v>0</v>
      </c>
      <c r="J74" s="214">
        <f t="shared" ref="J74:J124" si="30">I74*$J$1</f>
        <v>0</v>
      </c>
      <c r="K74" s="214">
        <f t="shared" si="18"/>
        <v>0</v>
      </c>
      <c r="M74" s="162"/>
      <c r="N74" s="157"/>
      <c r="O74" s="215">
        <f t="shared" si="26"/>
        <v>0</v>
      </c>
      <c r="P74" s="215">
        <f t="shared" ref="P74:P82" si="31">O74*J67</f>
        <v>0</v>
      </c>
      <c r="Q74" s="215">
        <f t="shared" si="28"/>
        <v>0</v>
      </c>
      <c r="R74" s="157"/>
      <c r="S74" s="162"/>
      <c r="T74" s="165">
        <f t="shared" si="29"/>
        <v>0</v>
      </c>
    </row>
    <row r="75" spans="1:20" x14ac:dyDescent="0.2">
      <c r="A75" s="216"/>
      <c r="B75" s="79"/>
      <c r="C75" s="79"/>
      <c r="D75" s="79"/>
      <c r="E75" s="209"/>
      <c r="F75" s="78"/>
      <c r="G75" s="77"/>
      <c r="H75" s="156"/>
      <c r="I75" s="214">
        <f t="shared" si="17"/>
        <v>0</v>
      </c>
      <c r="J75" s="214">
        <f t="shared" si="30"/>
        <v>0</v>
      </c>
      <c r="K75" s="214">
        <f t="shared" si="18"/>
        <v>0</v>
      </c>
      <c r="M75" s="162"/>
      <c r="N75" s="157"/>
      <c r="O75" s="215">
        <f t="shared" si="26"/>
        <v>0</v>
      </c>
      <c r="P75" s="215">
        <f t="shared" si="31"/>
        <v>0</v>
      </c>
      <c r="Q75" s="215">
        <f t="shared" si="28"/>
        <v>0</v>
      </c>
      <c r="R75" s="157"/>
      <c r="S75" s="162"/>
      <c r="T75" s="165">
        <f t="shared" si="29"/>
        <v>0</v>
      </c>
    </row>
    <row r="76" spans="1:20" x14ac:dyDescent="0.2">
      <c r="A76" s="216"/>
      <c r="B76" s="79"/>
      <c r="C76" s="79"/>
      <c r="D76" s="79"/>
      <c r="E76" s="209"/>
      <c r="F76" s="78"/>
      <c r="G76" s="77"/>
      <c r="H76" s="156"/>
      <c r="I76" s="214">
        <f t="shared" si="17"/>
        <v>0</v>
      </c>
      <c r="J76" s="214">
        <f t="shared" si="30"/>
        <v>0</v>
      </c>
      <c r="K76" s="214">
        <f t="shared" si="18"/>
        <v>0</v>
      </c>
      <c r="M76" s="162"/>
      <c r="N76" s="157"/>
      <c r="O76" s="215">
        <f t="shared" si="26"/>
        <v>0</v>
      </c>
      <c r="P76" s="215">
        <f t="shared" si="31"/>
        <v>0</v>
      </c>
      <c r="Q76" s="215">
        <f t="shared" si="28"/>
        <v>0</v>
      </c>
      <c r="R76" s="157"/>
      <c r="S76" s="162"/>
      <c r="T76" s="165">
        <f t="shared" si="29"/>
        <v>0</v>
      </c>
    </row>
    <row r="77" spans="1:20" x14ac:dyDescent="0.2">
      <c r="A77" s="216"/>
      <c r="B77" s="79"/>
      <c r="C77" s="79"/>
      <c r="D77" s="79"/>
      <c r="E77" s="209"/>
      <c r="F77" s="78"/>
      <c r="G77" s="77"/>
      <c r="H77" s="156"/>
      <c r="I77" s="214">
        <f t="shared" si="17"/>
        <v>0</v>
      </c>
      <c r="J77" s="214">
        <f t="shared" si="30"/>
        <v>0</v>
      </c>
      <c r="K77" s="214">
        <f t="shared" si="18"/>
        <v>0</v>
      </c>
      <c r="M77" s="162"/>
      <c r="N77" s="157"/>
      <c r="O77" s="215">
        <f t="shared" si="26"/>
        <v>0</v>
      </c>
      <c r="P77" s="215">
        <f t="shared" si="31"/>
        <v>0</v>
      </c>
      <c r="Q77" s="215">
        <f t="shared" si="28"/>
        <v>0</v>
      </c>
      <c r="R77" s="157"/>
      <c r="S77" s="162"/>
      <c r="T77" s="165">
        <f t="shared" si="29"/>
        <v>0</v>
      </c>
    </row>
    <row r="78" spans="1:20" x14ac:dyDescent="0.2">
      <c r="A78" s="216"/>
      <c r="B78" s="79"/>
      <c r="C78" s="79"/>
      <c r="D78" s="79"/>
      <c r="E78" s="209"/>
      <c r="F78" s="78"/>
      <c r="G78" s="77"/>
      <c r="H78" s="156"/>
      <c r="I78" s="214">
        <f t="shared" si="17"/>
        <v>0</v>
      </c>
      <c r="J78" s="214">
        <f t="shared" si="30"/>
        <v>0</v>
      </c>
      <c r="K78" s="214">
        <f t="shared" si="18"/>
        <v>0</v>
      </c>
      <c r="M78" s="162"/>
      <c r="N78" s="157"/>
      <c r="O78" s="215">
        <f t="shared" si="26"/>
        <v>0</v>
      </c>
      <c r="P78" s="215">
        <f t="shared" si="31"/>
        <v>0</v>
      </c>
      <c r="Q78" s="215">
        <f t="shared" si="28"/>
        <v>0</v>
      </c>
      <c r="R78" s="157"/>
      <c r="S78" s="162"/>
      <c r="T78" s="165">
        <f t="shared" si="29"/>
        <v>0</v>
      </c>
    </row>
    <row r="79" spans="1:20" x14ac:dyDescent="0.2">
      <c r="A79" s="216"/>
      <c r="B79" s="79"/>
      <c r="C79" s="79"/>
      <c r="D79" s="79"/>
      <c r="E79" s="209"/>
      <c r="F79" s="78"/>
      <c r="G79" s="77"/>
      <c r="H79" s="156"/>
      <c r="I79" s="214">
        <f t="shared" si="17"/>
        <v>0</v>
      </c>
      <c r="J79" s="214">
        <f t="shared" si="30"/>
        <v>0</v>
      </c>
      <c r="K79" s="214">
        <f t="shared" si="18"/>
        <v>0</v>
      </c>
      <c r="M79" s="162"/>
      <c r="N79" s="157"/>
      <c r="O79" s="215">
        <f t="shared" si="26"/>
        <v>0</v>
      </c>
      <c r="P79" s="215">
        <f t="shared" si="31"/>
        <v>0</v>
      </c>
      <c r="Q79" s="215">
        <f t="shared" si="28"/>
        <v>0</v>
      </c>
      <c r="R79" s="157"/>
      <c r="S79" s="162"/>
      <c r="T79" s="165">
        <f t="shared" si="29"/>
        <v>0</v>
      </c>
    </row>
    <row r="80" spans="1:20" x14ac:dyDescent="0.2">
      <c r="A80" s="216"/>
      <c r="B80" s="79"/>
      <c r="C80" s="79"/>
      <c r="D80" s="79"/>
      <c r="E80" s="209"/>
      <c r="F80" s="78"/>
      <c r="G80" s="77"/>
      <c r="H80" s="156"/>
      <c r="I80" s="214">
        <f t="shared" si="17"/>
        <v>0</v>
      </c>
      <c r="J80" s="214">
        <f t="shared" si="30"/>
        <v>0</v>
      </c>
      <c r="K80" s="214">
        <f t="shared" si="18"/>
        <v>0</v>
      </c>
      <c r="M80" s="162"/>
      <c r="N80" s="157"/>
      <c r="O80" s="215">
        <f t="shared" si="26"/>
        <v>0</v>
      </c>
      <c r="P80" s="215">
        <f t="shared" si="31"/>
        <v>0</v>
      </c>
      <c r="Q80" s="215">
        <f t="shared" si="28"/>
        <v>0</v>
      </c>
      <c r="R80" s="157"/>
      <c r="S80" s="162"/>
      <c r="T80" s="165">
        <f t="shared" si="29"/>
        <v>0</v>
      </c>
    </row>
    <row r="81" spans="1:20" x14ac:dyDescent="0.2">
      <c r="A81" s="216"/>
      <c r="B81" s="79"/>
      <c r="C81" s="79"/>
      <c r="D81" s="79"/>
      <c r="E81" s="209"/>
      <c r="F81" s="78"/>
      <c r="G81" s="77"/>
      <c r="H81" s="156"/>
      <c r="I81" s="214">
        <f t="shared" si="17"/>
        <v>0</v>
      </c>
      <c r="J81" s="214">
        <f t="shared" si="30"/>
        <v>0</v>
      </c>
      <c r="K81" s="214">
        <f t="shared" si="18"/>
        <v>0</v>
      </c>
      <c r="M81" s="162"/>
      <c r="N81" s="157"/>
      <c r="O81" s="215">
        <f t="shared" si="26"/>
        <v>0</v>
      </c>
      <c r="P81" s="215">
        <f t="shared" si="31"/>
        <v>0</v>
      </c>
      <c r="Q81" s="215">
        <f t="shared" si="28"/>
        <v>0</v>
      </c>
      <c r="R81" s="157"/>
      <c r="S81" s="162"/>
      <c r="T81" s="165">
        <f t="shared" si="29"/>
        <v>0</v>
      </c>
    </row>
    <row r="82" spans="1:20" x14ac:dyDescent="0.2">
      <c r="A82" s="216"/>
      <c r="B82" s="79"/>
      <c r="C82" s="79"/>
      <c r="D82" s="79"/>
      <c r="E82" s="209"/>
      <c r="F82" s="78"/>
      <c r="G82" s="77"/>
      <c r="H82" s="156"/>
      <c r="I82" s="214">
        <f t="shared" si="17"/>
        <v>0</v>
      </c>
      <c r="J82" s="214">
        <f t="shared" si="30"/>
        <v>0</v>
      </c>
      <c r="K82" s="214">
        <f t="shared" si="18"/>
        <v>0</v>
      </c>
      <c r="M82" s="162"/>
      <c r="N82" s="157"/>
      <c r="O82" s="215">
        <f t="shared" si="26"/>
        <v>0</v>
      </c>
      <c r="P82" s="215">
        <f t="shared" si="31"/>
        <v>0</v>
      </c>
      <c r="Q82" s="215">
        <f t="shared" si="28"/>
        <v>0</v>
      </c>
      <c r="R82" s="157"/>
      <c r="S82" s="162"/>
      <c r="T82" s="165">
        <f t="shared" si="29"/>
        <v>0</v>
      </c>
    </row>
    <row r="83" spans="1:20" x14ac:dyDescent="0.2">
      <c r="A83" s="216"/>
      <c r="B83" s="79"/>
      <c r="C83" s="79"/>
      <c r="D83" s="79"/>
      <c r="E83" s="209"/>
      <c r="F83" s="78"/>
      <c r="G83" s="77"/>
      <c r="H83" s="156"/>
      <c r="I83" s="214">
        <f t="shared" si="17"/>
        <v>0</v>
      </c>
      <c r="J83" s="214">
        <f t="shared" si="30"/>
        <v>0</v>
      </c>
      <c r="K83" s="214">
        <f t="shared" si="18"/>
        <v>0</v>
      </c>
      <c r="M83" s="162"/>
      <c r="N83" s="157"/>
      <c r="O83" s="215">
        <f t="shared" si="26"/>
        <v>0</v>
      </c>
      <c r="P83" s="215">
        <f t="shared" ref="P83:P89" si="32">O83*J73</f>
        <v>0</v>
      </c>
      <c r="Q83" s="215">
        <f t="shared" si="28"/>
        <v>0</v>
      </c>
      <c r="R83" s="157"/>
      <c r="S83" s="162"/>
      <c r="T83" s="165">
        <f t="shared" si="29"/>
        <v>0</v>
      </c>
    </row>
    <row r="84" spans="1:20" x14ac:dyDescent="0.2">
      <c r="A84" s="216"/>
      <c r="B84" s="79"/>
      <c r="C84" s="79"/>
      <c r="D84" s="79"/>
      <c r="E84" s="209"/>
      <c r="F84" s="78"/>
      <c r="G84" s="77"/>
      <c r="H84" s="156"/>
      <c r="I84" s="214">
        <f t="shared" si="17"/>
        <v>0</v>
      </c>
      <c r="J84" s="214">
        <f t="shared" si="30"/>
        <v>0</v>
      </c>
      <c r="K84" s="214">
        <f t="shared" si="18"/>
        <v>0</v>
      </c>
      <c r="M84" s="162"/>
      <c r="N84" s="157"/>
      <c r="O84" s="215">
        <f t="shared" si="26"/>
        <v>0</v>
      </c>
      <c r="P84" s="215">
        <f t="shared" si="32"/>
        <v>0</v>
      </c>
      <c r="Q84" s="215">
        <f t="shared" si="28"/>
        <v>0</v>
      </c>
      <c r="R84" s="157"/>
      <c r="S84" s="162"/>
      <c r="T84" s="165">
        <f t="shared" si="29"/>
        <v>0</v>
      </c>
    </row>
    <row r="85" spans="1:20" x14ac:dyDescent="0.2">
      <c r="A85" s="216"/>
      <c r="B85" s="79"/>
      <c r="C85" s="79"/>
      <c r="D85" s="79"/>
      <c r="E85" s="209"/>
      <c r="F85" s="78"/>
      <c r="G85" s="77"/>
      <c r="H85" s="156"/>
      <c r="I85" s="214">
        <f t="shared" si="17"/>
        <v>0</v>
      </c>
      <c r="J85" s="214">
        <f t="shared" si="30"/>
        <v>0</v>
      </c>
      <c r="K85" s="214">
        <f t="shared" si="18"/>
        <v>0</v>
      </c>
      <c r="M85" s="162"/>
      <c r="N85" s="157"/>
      <c r="O85" s="215">
        <f t="shared" si="26"/>
        <v>0</v>
      </c>
      <c r="P85" s="215">
        <f t="shared" si="32"/>
        <v>0</v>
      </c>
      <c r="Q85" s="215">
        <f t="shared" si="28"/>
        <v>0</v>
      </c>
      <c r="R85" s="157"/>
      <c r="S85" s="162"/>
      <c r="T85" s="165">
        <f t="shared" si="29"/>
        <v>0</v>
      </c>
    </row>
    <row r="86" spans="1:20" x14ac:dyDescent="0.2">
      <c r="A86" s="216"/>
      <c r="B86" s="79"/>
      <c r="C86" s="79"/>
      <c r="D86" s="79"/>
      <c r="E86" s="209"/>
      <c r="F86" s="78"/>
      <c r="G86" s="77"/>
      <c r="H86" s="156"/>
      <c r="I86" s="214">
        <f t="shared" si="17"/>
        <v>0</v>
      </c>
      <c r="J86" s="214">
        <f t="shared" si="30"/>
        <v>0</v>
      </c>
      <c r="K86" s="214">
        <f t="shared" si="18"/>
        <v>0</v>
      </c>
      <c r="M86" s="162"/>
      <c r="N86" s="157"/>
      <c r="O86" s="215">
        <f t="shared" si="26"/>
        <v>0</v>
      </c>
      <c r="P86" s="215">
        <f t="shared" si="32"/>
        <v>0</v>
      </c>
      <c r="Q86" s="215">
        <f t="shared" si="28"/>
        <v>0</v>
      </c>
      <c r="R86" s="157"/>
      <c r="S86" s="162"/>
      <c r="T86" s="165">
        <f t="shared" si="29"/>
        <v>0</v>
      </c>
    </row>
    <row r="87" spans="1:20" x14ac:dyDescent="0.2">
      <c r="A87" s="216"/>
      <c r="B87" s="79"/>
      <c r="C87" s="79"/>
      <c r="D87" s="79"/>
      <c r="E87" s="209"/>
      <c r="F87" s="78"/>
      <c r="G87" s="77"/>
      <c r="H87" s="156"/>
      <c r="I87" s="214">
        <f t="shared" si="17"/>
        <v>0</v>
      </c>
      <c r="J87" s="214">
        <f t="shared" si="30"/>
        <v>0</v>
      </c>
      <c r="K87" s="214">
        <f t="shared" si="18"/>
        <v>0</v>
      </c>
      <c r="M87" s="162"/>
      <c r="N87" s="157"/>
      <c r="O87" s="215">
        <f t="shared" si="26"/>
        <v>0</v>
      </c>
      <c r="P87" s="215">
        <f t="shared" si="32"/>
        <v>0</v>
      </c>
      <c r="Q87" s="215">
        <f t="shared" si="28"/>
        <v>0</v>
      </c>
      <c r="R87" s="157"/>
      <c r="S87" s="162"/>
      <c r="T87" s="165">
        <f t="shared" si="29"/>
        <v>0</v>
      </c>
    </row>
    <row r="88" spans="1:20" x14ac:dyDescent="0.2">
      <c r="A88" s="216"/>
      <c r="B88" s="79"/>
      <c r="C88" s="79"/>
      <c r="D88" s="79"/>
      <c r="E88" s="209"/>
      <c r="F88" s="78"/>
      <c r="G88" s="77"/>
      <c r="H88" s="156"/>
      <c r="I88" s="214">
        <f t="shared" si="17"/>
        <v>0</v>
      </c>
      <c r="J88" s="214">
        <f t="shared" si="30"/>
        <v>0</v>
      </c>
      <c r="K88" s="214">
        <f t="shared" si="18"/>
        <v>0</v>
      </c>
      <c r="M88" s="162"/>
      <c r="N88" s="157"/>
      <c r="O88" s="215">
        <f t="shared" si="26"/>
        <v>0</v>
      </c>
      <c r="P88" s="215">
        <f t="shared" si="32"/>
        <v>0</v>
      </c>
      <c r="Q88" s="215">
        <f t="shared" si="28"/>
        <v>0</v>
      </c>
      <c r="R88" s="157"/>
      <c r="S88" s="162"/>
      <c r="T88" s="165">
        <f t="shared" si="29"/>
        <v>0</v>
      </c>
    </row>
    <row r="89" spans="1:20" x14ac:dyDescent="0.2">
      <c r="A89" s="216"/>
      <c r="B89" s="79"/>
      <c r="C89" s="79"/>
      <c r="D89" s="79"/>
      <c r="E89" s="209"/>
      <c r="F89" s="78"/>
      <c r="G89" s="77"/>
      <c r="H89" s="156"/>
      <c r="I89" s="214">
        <f t="shared" si="17"/>
        <v>0</v>
      </c>
      <c r="J89" s="214">
        <f t="shared" si="30"/>
        <v>0</v>
      </c>
      <c r="K89" s="214">
        <f t="shared" si="18"/>
        <v>0</v>
      </c>
      <c r="M89" s="162"/>
      <c r="N89" s="157"/>
      <c r="O89" s="215">
        <f t="shared" si="26"/>
        <v>0</v>
      </c>
      <c r="P89" s="215">
        <f t="shared" si="32"/>
        <v>0</v>
      </c>
      <c r="Q89" s="215">
        <f t="shared" si="28"/>
        <v>0</v>
      </c>
      <c r="R89" s="157"/>
      <c r="S89" s="162"/>
      <c r="T89" s="165">
        <f t="shared" si="29"/>
        <v>0</v>
      </c>
    </row>
    <row r="90" spans="1:20" x14ac:dyDescent="0.2">
      <c r="A90" s="216"/>
      <c r="B90" s="79"/>
      <c r="C90" s="79"/>
      <c r="D90" s="79"/>
      <c r="E90" s="209"/>
      <c r="F90" s="78"/>
      <c r="G90" s="77"/>
      <c r="H90" s="156"/>
      <c r="I90" s="214">
        <f t="shared" si="17"/>
        <v>0</v>
      </c>
      <c r="J90" s="214">
        <f t="shared" si="30"/>
        <v>0</v>
      </c>
      <c r="K90" s="214">
        <f t="shared" si="18"/>
        <v>0</v>
      </c>
      <c r="M90" s="162"/>
      <c r="N90" s="157"/>
      <c r="O90" s="215">
        <f t="shared" si="26"/>
        <v>0</v>
      </c>
      <c r="P90" s="215">
        <f t="shared" ref="P90:P95" si="33">O90*J83</f>
        <v>0</v>
      </c>
      <c r="Q90" s="215">
        <f t="shared" si="28"/>
        <v>0</v>
      </c>
      <c r="R90" s="157"/>
      <c r="S90" s="162"/>
      <c r="T90" s="165">
        <f t="shared" si="29"/>
        <v>0</v>
      </c>
    </row>
    <row r="91" spans="1:20" x14ac:dyDescent="0.2">
      <c r="A91" s="216"/>
      <c r="B91" s="79"/>
      <c r="C91" s="79"/>
      <c r="D91" s="79"/>
      <c r="E91" s="209"/>
      <c r="F91" s="78"/>
      <c r="G91" s="77"/>
      <c r="H91" s="156"/>
      <c r="I91" s="214">
        <f t="shared" si="17"/>
        <v>0</v>
      </c>
      <c r="J91" s="214">
        <f t="shared" si="30"/>
        <v>0</v>
      </c>
      <c r="K91" s="214">
        <f t="shared" si="18"/>
        <v>0</v>
      </c>
      <c r="M91" s="162"/>
      <c r="N91" s="157"/>
      <c r="O91" s="215">
        <f t="shared" si="26"/>
        <v>0</v>
      </c>
      <c r="P91" s="215">
        <f t="shared" si="33"/>
        <v>0</v>
      </c>
      <c r="Q91" s="215">
        <f t="shared" si="28"/>
        <v>0</v>
      </c>
      <c r="R91" s="157"/>
      <c r="S91" s="162"/>
      <c r="T91" s="165">
        <f t="shared" si="29"/>
        <v>0</v>
      </c>
    </row>
    <row r="92" spans="1:20" x14ac:dyDescent="0.2">
      <c r="A92" s="216"/>
      <c r="B92" s="79"/>
      <c r="C92" s="79"/>
      <c r="D92" s="79"/>
      <c r="E92" s="209"/>
      <c r="F92" s="78"/>
      <c r="G92" s="77"/>
      <c r="H92" s="156"/>
      <c r="I92" s="214">
        <f t="shared" si="17"/>
        <v>0</v>
      </c>
      <c r="J92" s="214">
        <f t="shared" si="30"/>
        <v>0</v>
      </c>
      <c r="K92" s="214">
        <f t="shared" si="18"/>
        <v>0</v>
      </c>
      <c r="M92" s="162"/>
      <c r="N92" s="157"/>
      <c r="O92" s="215">
        <f t="shared" si="26"/>
        <v>0</v>
      </c>
      <c r="P92" s="215">
        <f t="shared" si="33"/>
        <v>0</v>
      </c>
      <c r="Q92" s="215">
        <f t="shared" si="28"/>
        <v>0</v>
      </c>
      <c r="R92" s="157"/>
      <c r="S92" s="162"/>
      <c r="T92" s="165">
        <f t="shared" si="29"/>
        <v>0</v>
      </c>
    </row>
    <row r="93" spans="1:20" x14ac:dyDescent="0.2">
      <c r="A93" s="216"/>
      <c r="B93" s="79"/>
      <c r="C93" s="79"/>
      <c r="D93" s="79"/>
      <c r="E93" s="209"/>
      <c r="F93" s="78"/>
      <c r="G93" s="77"/>
      <c r="H93" s="156"/>
      <c r="I93" s="214">
        <f t="shared" si="17"/>
        <v>0</v>
      </c>
      <c r="J93" s="214">
        <f t="shared" si="30"/>
        <v>0</v>
      </c>
      <c r="K93" s="214">
        <f t="shared" si="18"/>
        <v>0</v>
      </c>
      <c r="M93" s="162"/>
      <c r="N93" s="157"/>
      <c r="O93" s="215">
        <f t="shared" si="26"/>
        <v>0</v>
      </c>
      <c r="P93" s="215">
        <f t="shared" si="33"/>
        <v>0</v>
      </c>
      <c r="Q93" s="215">
        <f t="shared" si="28"/>
        <v>0</v>
      </c>
      <c r="R93" s="157"/>
      <c r="S93" s="162"/>
      <c r="T93" s="165">
        <f t="shared" si="29"/>
        <v>0</v>
      </c>
    </row>
    <row r="94" spans="1:20" x14ac:dyDescent="0.2">
      <c r="A94" s="216"/>
      <c r="B94" s="79"/>
      <c r="C94" s="79"/>
      <c r="D94" s="79"/>
      <c r="E94" s="209"/>
      <c r="F94" s="78"/>
      <c r="G94" s="77"/>
      <c r="H94" s="156"/>
      <c r="I94" s="214">
        <f t="shared" si="17"/>
        <v>0</v>
      </c>
      <c r="J94" s="214">
        <f t="shared" si="30"/>
        <v>0</v>
      </c>
      <c r="K94" s="214">
        <f t="shared" si="18"/>
        <v>0</v>
      </c>
      <c r="M94" s="162"/>
      <c r="N94" s="157"/>
      <c r="O94" s="215">
        <f t="shared" si="26"/>
        <v>0</v>
      </c>
      <c r="P94" s="215">
        <f t="shared" si="33"/>
        <v>0</v>
      </c>
      <c r="Q94" s="215">
        <f t="shared" si="28"/>
        <v>0</v>
      </c>
      <c r="R94" s="157"/>
      <c r="S94" s="162"/>
      <c r="T94" s="165">
        <f t="shared" si="29"/>
        <v>0</v>
      </c>
    </row>
    <row r="95" spans="1:20" x14ac:dyDescent="0.2">
      <c r="A95" s="216"/>
      <c r="B95" s="79"/>
      <c r="C95" s="79"/>
      <c r="D95" s="79"/>
      <c r="E95" s="209"/>
      <c r="F95" s="78"/>
      <c r="G95" s="77"/>
      <c r="H95" s="156"/>
      <c r="I95" s="214">
        <f t="shared" si="17"/>
        <v>0</v>
      </c>
      <c r="J95" s="214">
        <f t="shared" si="30"/>
        <v>0</v>
      </c>
      <c r="K95" s="214">
        <f t="shared" si="18"/>
        <v>0</v>
      </c>
      <c r="M95" s="162"/>
      <c r="N95" s="157"/>
      <c r="O95" s="215">
        <f t="shared" si="26"/>
        <v>0</v>
      </c>
      <c r="P95" s="215">
        <f t="shared" si="33"/>
        <v>0</v>
      </c>
      <c r="Q95" s="215">
        <f t="shared" si="28"/>
        <v>0</v>
      </c>
      <c r="R95" s="157"/>
      <c r="S95" s="162"/>
      <c r="T95" s="165">
        <f t="shared" si="29"/>
        <v>0</v>
      </c>
    </row>
    <row r="96" spans="1:20" x14ac:dyDescent="0.2">
      <c r="A96" s="216"/>
      <c r="B96" s="217"/>
      <c r="C96" s="217"/>
      <c r="D96" s="217"/>
      <c r="E96" s="233"/>
      <c r="F96" s="219"/>
      <c r="G96" s="218"/>
      <c r="H96" s="220"/>
      <c r="I96" s="214">
        <f t="shared" ref="I96:I124" si="34">F96*H96</f>
        <v>0</v>
      </c>
      <c r="J96" s="214">
        <f>I96*$J$1</f>
        <v>0</v>
      </c>
      <c r="K96" s="214">
        <f t="shared" ref="K96:K124" si="35">SUM(I96:J96)</f>
        <v>0</v>
      </c>
      <c r="M96" s="162"/>
      <c r="N96" s="157"/>
      <c r="O96" s="215">
        <f>N96*F96</f>
        <v>0</v>
      </c>
      <c r="P96" s="215">
        <f>O96*J88</f>
        <v>0</v>
      </c>
      <c r="Q96" s="215">
        <f>SUM(O96:P96)</f>
        <v>0</v>
      </c>
      <c r="R96" s="157"/>
      <c r="S96" s="162"/>
      <c r="T96" s="165">
        <f>K96-Q96</f>
        <v>0</v>
      </c>
    </row>
    <row r="97" spans="1:20" x14ac:dyDescent="0.2">
      <c r="A97" s="216"/>
      <c r="B97" s="79"/>
      <c r="C97" s="79"/>
      <c r="D97" s="79"/>
      <c r="E97" s="209"/>
      <c r="F97" s="78"/>
      <c r="G97" s="77"/>
      <c r="H97" s="156"/>
      <c r="I97" s="214">
        <f t="shared" si="34"/>
        <v>0</v>
      </c>
      <c r="J97" s="214">
        <f t="shared" si="30"/>
        <v>0</v>
      </c>
      <c r="K97" s="214">
        <f t="shared" si="35"/>
        <v>0</v>
      </c>
      <c r="M97" s="162"/>
      <c r="N97" s="157"/>
      <c r="O97" s="215">
        <f t="shared" ref="O97:O124" si="36">N97*F97</f>
        <v>0</v>
      </c>
      <c r="P97" s="215">
        <f t="shared" ref="P97:P102" si="37">O97*J89</f>
        <v>0</v>
      </c>
      <c r="Q97" s="215">
        <f t="shared" ref="Q97:Q124" si="38">SUM(O97:P97)</f>
        <v>0</v>
      </c>
      <c r="R97" s="157"/>
      <c r="S97" s="162"/>
      <c r="T97" s="165">
        <f t="shared" ref="T97:T124" si="39">K97-Q97</f>
        <v>0</v>
      </c>
    </row>
    <row r="98" spans="1:20" x14ac:dyDescent="0.2">
      <c r="A98" s="216"/>
      <c r="B98" s="79"/>
      <c r="C98" s="79"/>
      <c r="D98" s="79"/>
      <c r="E98" s="209"/>
      <c r="F98" s="78"/>
      <c r="G98" s="77"/>
      <c r="H98" s="156"/>
      <c r="I98" s="214">
        <f t="shared" si="34"/>
        <v>0</v>
      </c>
      <c r="J98" s="214">
        <f t="shared" si="30"/>
        <v>0</v>
      </c>
      <c r="K98" s="214">
        <f t="shared" si="35"/>
        <v>0</v>
      </c>
      <c r="M98" s="162"/>
      <c r="N98" s="157"/>
      <c r="O98" s="215">
        <f t="shared" si="36"/>
        <v>0</v>
      </c>
      <c r="P98" s="215">
        <f t="shared" si="37"/>
        <v>0</v>
      </c>
      <c r="Q98" s="215">
        <f t="shared" si="38"/>
        <v>0</v>
      </c>
      <c r="R98" s="157"/>
      <c r="S98" s="162"/>
      <c r="T98" s="165">
        <f t="shared" si="39"/>
        <v>0</v>
      </c>
    </row>
    <row r="99" spans="1:20" x14ac:dyDescent="0.2">
      <c r="A99" s="216"/>
      <c r="B99" s="79"/>
      <c r="C99" s="79"/>
      <c r="D99" s="79"/>
      <c r="E99" s="209"/>
      <c r="F99" s="78"/>
      <c r="G99" s="77"/>
      <c r="H99" s="156"/>
      <c r="I99" s="214">
        <f t="shared" si="34"/>
        <v>0</v>
      </c>
      <c r="J99" s="214">
        <f t="shared" si="30"/>
        <v>0</v>
      </c>
      <c r="K99" s="214">
        <f t="shared" si="35"/>
        <v>0</v>
      </c>
      <c r="M99" s="162"/>
      <c r="N99" s="157"/>
      <c r="O99" s="215">
        <f t="shared" si="36"/>
        <v>0</v>
      </c>
      <c r="P99" s="215">
        <f t="shared" si="37"/>
        <v>0</v>
      </c>
      <c r="Q99" s="215">
        <f t="shared" si="38"/>
        <v>0</v>
      </c>
      <c r="R99" s="157"/>
      <c r="S99" s="162"/>
      <c r="T99" s="165">
        <f t="shared" si="39"/>
        <v>0</v>
      </c>
    </row>
    <row r="100" spans="1:20" x14ac:dyDescent="0.2">
      <c r="A100" s="216"/>
      <c r="B100" s="79"/>
      <c r="C100" s="79"/>
      <c r="D100" s="79"/>
      <c r="E100" s="209"/>
      <c r="F100" s="78"/>
      <c r="G100" s="77"/>
      <c r="H100" s="156"/>
      <c r="I100" s="214">
        <f t="shared" si="34"/>
        <v>0</v>
      </c>
      <c r="J100" s="214">
        <f t="shared" si="30"/>
        <v>0</v>
      </c>
      <c r="K100" s="214">
        <f t="shared" si="35"/>
        <v>0</v>
      </c>
      <c r="M100" s="162"/>
      <c r="N100" s="157"/>
      <c r="O100" s="215">
        <f t="shared" si="36"/>
        <v>0</v>
      </c>
      <c r="P100" s="215">
        <f t="shared" si="37"/>
        <v>0</v>
      </c>
      <c r="Q100" s="215">
        <f t="shared" si="38"/>
        <v>0</v>
      </c>
      <c r="R100" s="157"/>
      <c r="S100" s="162"/>
      <c r="T100" s="165">
        <f t="shared" si="39"/>
        <v>0</v>
      </c>
    </row>
    <row r="101" spans="1:20" x14ac:dyDescent="0.2">
      <c r="A101" s="216"/>
      <c r="B101" s="79"/>
      <c r="C101" s="79"/>
      <c r="D101" s="79"/>
      <c r="E101" s="209"/>
      <c r="F101" s="78"/>
      <c r="G101" s="77"/>
      <c r="H101" s="156"/>
      <c r="I101" s="214">
        <f t="shared" si="34"/>
        <v>0</v>
      </c>
      <c r="J101" s="214">
        <f t="shared" si="30"/>
        <v>0</v>
      </c>
      <c r="K101" s="214">
        <f t="shared" si="35"/>
        <v>0</v>
      </c>
      <c r="M101" s="162"/>
      <c r="N101" s="157"/>
      <c r="O101" s="215">
        <f t="shared" si="36"/>
        <v>0</v>
      </c>
      <c r="P101" s="215">
        <f t="shared" si="37"/>
        <v>0</v>
      </c>
      <c r="Q101" s="215">
        <f t="shared" si="38"/>
        <v>0</v>
      </c>
      <c r="R101" s="157"/>
      <c r="S101" s="162"/>
      <c r="T101" s="165">
        <f t="shared" si="39"/>
        <v>0</v>
      </c>
    </row>
    <row r="102" spans="1:20" x14ac:dyDescent="0.2">
      <c r="A102" s="216"/>
      <c r="B102" s="79"/>
      <c r="C102" s="79"/>
      <c r="D102" s="79"/>
      <c r="E102" s="209"/>
      <c r="F102" s="78"/>
      <c r="G102" s="77"/>
      <c r="H102" s="156"/>
      <c r="I102" s="214">
        <f t="shared" si="34"/>
        <v>0</v>
      </c>
      <c r="J102" s="214">
        <f t="shared" si="30"/>
        <v>0</v>
      </c>
      <c r="K102" s="214">
        <f t="shared" si="35"/>
        <v>0</v>
      </c>
      <c r="M102" s="162"/>
      <c r="N102" s="157"/>
      <c r="O102" s="215">
        <f t="shared" si="36"/>
        <v>0</v>
      </c>
      <c r="P102" s="215">
        <f t="shared" si="37"/>
        <v>0</v>
      </c>
      <c r="Q102" s="215">
        <f t="shared" si="38"/>
        <v>0</v>
      </c>
      <c r="R102" s="157"/>
      <c r="S102" s="162"/>
      <c r="T102" s="165">
        <f t="shared" si="39"/>
        <v>0</v>
      </c>
    </row>
    <row r="103" spans="1:20" x14ac:dyDescent="0.2">
      <c r="A103" s="216"/>
      <c r="B103" s="79"/>
      <c r="C103" s="79"/>
      <c r="D103" s="79"/>
      <c r="E103" s="209"/>
      <c r="F103" s="78"/>
      <c r="G103" s="77"/>
      <c r="H103" s="156"/>
      <c r="I103" s="214">
        <f t="shared" si="34"/>
        <v>0</v>
      </c>
      <c r="J103" s="214">
        <f t="shared" si="30"/>
        <v>0</v>
      </c>
      <c r="K103" s="214">
        <f t="shared" si="35"/>
        <v>0</v>
      </c>
      <c r="M103" s="162"/>
      <c r="N103" s="157"/>
      <c r="O103" s="215">
        <f t="shared" si="36"/>
        <v>0</v>
      </c>
      <c r="P103" s="215">
        <f t="shared" ref="P103:P111" si="40">O103*J96</f>
        <v>0</v>
      </c>
      <c r="Q103" s="215">
        <f t="shared" si="38"/>
        <v>0</v>
      </c>
      <c r="R103" s="157"/>
      <c r="S103" s="162"/>
      <c r="T103" s="165">
        <f t="shared" si="39"/>
        <v>0</v>
      </c>
    </row>
    <row r="104" spans="1:20" x14ac:dyDescent="0.2">
      <c r="A104" s="216"/>
      <c r="B104" s="79"/>
      <c r="C104" s="79"/>
      <c r="D104" s="79"/>
      <c r="E104" s="209"/>
      <c r="F104" s="78"/>
      <c r="G104" s="77"/>
      <c r="H104" s="156"/>
      <c r="I104" s="214">
        <f t="shared" si="34"/>
        <v>0</v>
      </c>
      <c r="J104" s="214">
        <f t="shared" si="30"/>
        <v>0</v>
      </c>
      <c r="K104" s="214">
        <f t="shared" si="35"/>
        <v>0</v>
      </c>
      <c r="M104" s="162"/>
      <c r="N104" s="157"/>
      <c r="O104" s="215">
        <f t="shared" si="36"/>
        <v>0</v>
      </c>
      <c r="P104" s="215">
        <f t="shared" si="40"/>
        <v>0</v>
      </c>
      <c r="Q104" s="215">
        <f t="shared" si="38"/>
        <v>0</v>
      </c>
      <c r="R104" s="157"/>
      <c r="S104" s="162"/>
      <c r="T104" s="165">
        <f t="shared" si="39"/>
        <v>0</v>
      </c>
    </row>
    <row r="105" spans="1:20" x14ac:dyDescent="0.2">
      <c r="A105" s="216"/>
      <c r="B105" s="79"/>
      <c r="C105" s="79"/>
      <c r="D105" s="79"/>
      <c r="E105" s="209"/>
      <c r="F105" s="78"/>
      <c r="G105" s="77"/>
      <c r="H105" s="156"/>
      <c r="I105" s="214">
        <f t="shared" si="34"/>
        <v>0</v>
      </c>
      <c r="J105" s="214">
        <f t="shared" si="30"/>
        <v>0</v>
      </c>
      <c r="K105" s="214">
        <f t="shared" si="35"/>
        <v>0</v>
      </c>
      <c r="M105" s="162"/>
      <c r="N105" s="157"/>
      <c r="O105" s="215">
        <f t="shared" si="36"/>
        <v>0</v>
      </c>
      <c r="P105" s="215">
        <f t="shared" si="40"/>
        <v>0</v>
      </c>
      <c r="Q105" s="215">
        <f t="shared" si="38"/>
        <v>0</v>
      </c>
      <c r="R105" s="157"/>
      <c r="S105" s="162"/>
      <c r="T105" s="165">
        <f t="shared" si="39"/>
        <v>0</v>
      </c>
    </row>
    <row r="106" spans="1:20" x14ac:dyDescent="0.2">
      <c r="A106" s="216"/>
      <c r="B106" s="79"/>
      <c r="C106" s="79"/>
      <c r="D106" s="79"/>
      <c r="E106" s="209"/>
      <c r="F106" s="78"/>
      <c r="G106" s="77"/>
      <c r="H106" s="156"/>
      <c r="I106" s="214">
        <f t="shared" si="34"/>
        <v>0</v>
      </c>
      <c r="J106" s="214">
        <f t="shared" si="30"/>
        <v>0</v>
      </c>
      <c r="K106" s="214">
        <f t="shared" si="35"/>
        <v>0</v>
      </c>
      <c r="M106" s="162"/>
      <c r="N106" s="157"/>
      <c r="O106" s="215">
        <f t="shared" si="36"/>
        <v>0</v>
      </c>
      <c r="P106" s="215">
        <f t="shared" si="40"/>
        <v>0</v>
      </c>
      <c r="Q106" s="215">
        <f t="shared" si="38"/>
        <v>0</v>
      </c>
      <c r="R106" s="157"/>
      <c r="S106" s="162"/>
      <c r="T106" s="165">
        <f t="shared" si="39"/>
        <v>0</v>
      </c>
    </row>
    <row r="107" spans="1:20" x14ac:dyDescent="0.2">
      <c r="A107" s="216"/>
      <c r="B107" s="79"/>
      <c r="C107" s="79"/>
      <c r="D107" s="79"/>
      <c r="E107" s="209"/>
      <c r="F107" s="78"/>
      <c r="G107" s="77"/>
      <c r="H107" s="156"/>
      <c r="I107" s="214">
        <f t="shared" si="34"/>
        <v>0</v>
      </c>
      <c r="J107" s="214">
        <f t="shared" si="30"/>
        <v>0</v>
      </c>
      <c r="K107" s="214">
        <f t="shared" si="35"/>
        <v>0</v>
      </c>
      <c r="M107" s="162"/>
      <c r="N107" s="157"/>
      <c r="O107" s="215">
        <f t="shared" si="36"/>
        <v>0</v>
      </c>
      <c r="P107" s="215">
        <f t="shared" si="40"/>
        <v>0</v>
      </c>
      <c r="Q107" s="215">
        <f t="shared" si="38"/>
        <v>0</v>
      </c>
      <c r="R107" s="157"/>
      <c r="S107" s="162"/>
      <c r="T107" s="165">
        <f t="shared" si="39"/>
        <v>0</v>
      </c>
    </row>
    <row r="108" spans="1:20" x14ac:dyDescent="0.2">
      <c r="A108" s="216"/>
      <c r="B108" s="79"/>
      <c r="C108" s="79"/>
      <c r="D108" s="79"/>
      <c r="E108" s="209"/>
      <c r="F108" s="78"/>
      <c r="G108" s="77"/>
      <c r="H108" s="156"/>
      <c r="I108" s="214">
        <f t="shared" si="34"/>
        <v>0</v>
      </c>
      <c r="J108" s="214">
        <f t="shared" si="30"/>
        <v>0</v>
      </c>
      <c r="K108" s="214">
        <f t="shared" si="35"/>
        <v>0</v>
      </c>
      <c r="M108" s="162"/>
      <c r="N108" s="157"/>
      <c r="O108" s="215">
        <f t="shared" si="36"/>
        <v>0</v>
      </c>
      <c r="P108" s="215">
        <f t="shared" si="40"/>
        <v>0</v>
      </c>
      <c r="Q108" s="215">
        <f t="shared" si="38"/>
        <v>0</v>
      </c>
      <c r="R108" s="157"/>
      <c r="S108" s="162"/>
      <c r="T108" s="165">
        <f t="shared" si="39"/>
        <v>0</v>
      </c>
    </row>
    <row r="109" spans="1:20" x14ac:dyDescent="0.2">
      <c r="A109" s="216"/>
      <c r="B109" s="79"/>
      <c r="C109" s="79"/>
      <c r="D109" s="79"/>
      <c r="E109" s="209"/>
      <c r="F109" s="78"/>
      <c r="G109" s="77"/>
      <c r="H109" s="156"/>
      <c r="I109" s="214">
        <f t="shared" si="34"/>
        <v>0</v>
      </c>
      <c r="J109" s="214">
        <f t="shared" si="30"/>
        <v>0</v>
      </c>
      <c r="K109" s="214">
        <f t="shared" si="35"/>
        <v>0</v>
      </c>
      <c r="M109" s="162"/>
      <c r="N109" s="157"/>
      <c r="O109" s="215">
        <f t="shared" si="36"/>
        <v>0</v>
      </c>
      <c r="P109" s="215">
        <f t="shared" si="40"/>
        <v>0</v>
      </c>
      <c r="Q109" s="215">
        <f t="shared" si="38"/>
        <v>0</v>
      </c>
      <c r="R109" s="157"/>
      <c r="S109" s="162"/>
      <c r="T109" s="165">
        <f t="shared" si="39"/>
        <v>0</v>
      </c>
    </row>
    <row r="110" spans="1:20" x14ac:dyDescent="0.2">
      <c r="A110" s="216"/>
      <c r="B110" s="79"/>
      <c r="C110" s="79"/>
      <c r="D110" s="79"/>
      <c r="E110" s="209"/>
      <c r="F110" s="78"/>
      <c r="G110" s="77"/>
      <c r="H110" s="156"/>
      <c r="I110" s="214">
        <f t="shared" si="34"/>
        <v>0</v>
      </c>
      <c r="J110" s="214">
        <f t="shared" si="30"/>
        <v>0</v>
      </c>
      <c r="K110" s="214">
        <f t="shared" si="35"/>
        <v>0</v>
      </c>
      <c r="M110" s="162"/>
      <c r="N110" s="157"/>
      <c r="O110" s="215">
        <f t="shared" si="36"/>
        <v>0</v>
      </c>
      <c r="P110" s="215">
        <f t="shared" si="40"/>
        <v>0</v>
      </c>
      <c r="Q110" s="215">
        <f t="shared" si="38"/>
        <v>0</v>
      </c>
      <c r="R110" s="157"/>
      <c r="S110" s="162"/>
      <c r="T110" s="165">
        <f t="shared" si="39"/>
        <v>0</v>
      </c>
    </row>
    <row r="111" spans="1:20" x14ac:dyDescent="0.2">
      <c r="A111" s="216"/>
      <c r="B111" s="79"/>
      <c r="C111" s="79"/>
      <c r="D111" s="79"/>
      <c r="E111" s="209"/>
      <c r="F111" s="78"/>
      <c r="G111" s="77"/>
      <c r="H111" s="156"/>
      <c r="I111" s="214">
        <f t="shared" si="34"/>
        <v>0</v>
      </c>
      <c r="J111" s="214">
        <f t="shared" si="30"/>
        <v>0</v>
      </c>
      <c r="K111" s="214">
        <f t="shared" si="35"/>
        <v>0</v>
      </c>
      <c r="M111" s="162"/>
      <c r="N111" s="157"/>
      <c r="O111" s="215">
        <f t="shared" si="36"/>
        <v>0</v>
      </c>
      <c r="P111" s="215">
        <f t="shared" si="40"/>
        <v>0</v>
      </c>
      <c r="Q111" s="215">
        <f t="shared" si="38"/>
        <v>0</v>
      </c>
      <c r="R111" s="157"/>
      <c r="S111" s="162"/>
      <c r="T111" s="165">
        <f t="shared" si="39"/>
        <v>0</v>
      </c>
    </row>
    <row r="112" spans="1:20" x14ac:dyDescent="0.2">
      <c r="A112" s="216"/>
      <c r="B112" s="79"/>
      <c r="C112" s="79"/>
      <c r="D112" s="79"/>
      <c r="E112" s="209"/>
      <c r="F112" s="78"/>
      <c r="G112" s="77"/>
      <c r="H112" s="156"/>
      <c r="I112" s="214">
        <f t="shared" si="34"/>
        <v>0</v>
      </c>
      <c r="J112" s="214">
        <f t="shared" si="30"/>
        <v>0</v>
      </c>
      <c r="K112" s="214">
        <f t="shared" si="35"/>
        <v>0</v>
      </c>
      <c r="M112" s="162"/>
      <c r="N112" s="157"/>
      <c r="O112" s="215">
        <f t="shared" si="36"/>
        <v>0</v>
      </c>
      <c r="P112" s="215">
        <f t="shared" ref="P112:P118" si="41">O112*J102</f>
        <v>0</v>
      </c>
      <c r="Q112" s="215">
        <f t="shared" si="38"/>
        <v>0</v>
      </c>
      <c r="R112" s="157"/>
      <c r="S112" s="162"/>
      <c r="T112" s="165">
        <f t="shared" si="39"/>
        <v>0</v>
      </c>
    </row>
    <row r="113" spans="1:20" x14ac:dyDescent="0.2">
      <c r="A113" s="216"/>
      <c r="B113" s="79"/>
      <c r="C113" s="79"/>
      <c r="D113" s="79"/>
      <c r="E113" s="209"/>
      <c r="F113" s="78"/>
      <c r="G113" s="77"/>
      <c r="H113" s="156"/>
      <c r="I113" s="214">
        <f t="shared" si="34"/>
        <v>0</v>
      </c>
      <c r="J113" s="214">
        <f t="shared" si="30"/>
        <v>0</v>
      </c>
      <c r="K113" s="214">
        <f t="shared" si="35"/>
        <v>0</v>
      </c>
      <c r="M113" s="162"/>
      <c r="N113" s="157"/>
      <c r="O113" s="215">
        <f t="shared" si="36"/>
        <v>0</v>
      </c>
      <c r="P113" s="215">
        <f t="shared" si="41"/>
        <v>0</v>
      </c>
      <c r="Q113" s="215">
        <f t="shared" si="38"/>
        <v>0</v>
      </c>
      <c r="R113" s="157"/>
      <c r="S113" s="162"/>
      <c r="T113" s="165">
        <f t="shared" si="39"/>
        <v>0</v>
      </c>
    </row>
    <row r="114" spans="1:20" x14ac:dyDescent="0.2">
      <c r="A114" s="216"/>
      <c r="B114" s="79"/>
      <c r="C114" s="79"/>
      <c r="D114" s="79"/>
      <c r="E114" s="209"/>
      <c r="F114" s="78"/>
      <c r="G114" s="77"/>
      <c r="H114" s="156"/>
      <c r="I114" s="214">
        <f t="shared" si="34"/>
        <v>0</v>
      </c>
      <c r="J114" s="214">
        <f t="shared" si="30"/>
        <v>0</v>
      </c>
      <c r="K114" s="214">
        <f t="shared" si="35"/>
        <v>0</v>
      </c>
      <c r="M114" s="162"/>
      <c r="N114" s="157"/>
      <c r="O114" s="215">
        <f t="shared" si="36"/>
        <v>0</v>
      </c>
      <c r="P114" s="215">
        <f t="shared" si="41"/>
        <v>0</v>
      </c>
      <c r="Q114" s="215">
        <f t="shared" si="38"/>
        <v>0</v>
      </c>
      <c r="R114" s="157"/>
      <c r="S114" s="162"/>
      <c r="T114" s="165">
        <f t="shared" si="39"/>
        <v>0</v>
      </c>
    </row>
    <row r="115" spans="1:20" x14ac:dyDescent="0.2">
      <c r="A115" s="216"/>
      <c r="B115" s="79"/>
      <c r="C115" s="79"/>
      <c r="D115" s="79"/>
      <c r="E115" s="209"/>
      <c r="F115" s="78"/>
      <c r="G115" s="77"/>
      <c r="H115" s="156"/>
      <c r="I115" s="214">
        <f t="shared" si="34"/>
        <v>0</v>
      </c>
      <c r="J115" s="214">
        <f t="shared" si="30"/>
        <v>0</v>
      </c>
      <c r="K115" s="214">
        <f t="shared" si="35"/>
        <v>0</v>
      </c>
      <c r="M115" s="162"/>
      <c r="N115" s="157"/>
      <c r="O115" s="215">
        <f t="shared" si="36"/>
        <v>0</v>
      </c>
      <c r="P115" s="215">
        <f t="shared" si="41"/>
        <v>0</v>
      </c>
      <c r="Q115" s="215">
        <f t="shared" si="38"/>
        <v>0</v>
      </c>
      <c r="R115" s="157"/>
      <c r="S115" s="162"/>
      <c r="T115" s="165">
        <f t="shared" si="39"/>
        <v>0</v>
      </c>
    </row>
    <row r="116" spans="1:20" x14ac:dyDescent="0.2">
      <c r="A116" s="216"/>
      <c r="B116" s="79"/>
      <c r="C116" s="79"/>
      <c r="D116" s="79"/>
      <c r="E116" s="209"/>
      <c r="F116" s="78"/>
      <c r="G116" s="77"/>
      <c r="H116" s="156"/>
      <c r="I116" s="214">
        <f t="shared" si="34"/>
        <v>0</v>
      </c>
      <c r="J116" s="214">
        <f t="shared" si="30"/>
        <v>0</v>
      </c>
      <c r="K116" s="214">
        <f t="shared" si="35"/>
        <v>0</v>
      </c>
      <c r="M116" s="162"/>
      <c r="N116" s="157"/>
      <c r="O116" s="215">
        <f t="shared" si="36"/>
        <v>0</v>
      </c>
      <c r="P116" s="215">
        <f t="shared" si="41"/>
        <v>0</v>
      </c>
      <c r="Q116" s="215">
        <f t="shared" si="38"/>
        <v>0</v>
      </c>
      <c r="R116" s="157"/>
      <c r="S116" s="162"/>
      <c r="T116" s="165">
        <f t="shared" si="39"/>
        <v>0</v>
      </c>
    </row>
    <row r="117" spans="1:20" x14ac:dyDescent="0.2">
      <c r="A117" s="216"/>
      <c r="B117" s="79"/>
      <c r="C117" s="79"/>
      <c r="D117" s="79"/>
      <c r="E117" s="209"/>
      <c r="F117" s="78"/>
      <c r="G117" s="77"/>
      <c r="H117" s="156"/>
      <c r="I117" s="214">
        <f t="shared" si="34"/>
        <v>0</v>
      </c>
      <c r="J117" s="214">
        <f t="shared" si="30"/>
        <v>0</v>
      </c>
      <c r="K117" s="214">
        <f t="shared" si="35"/>
        <v>0</v>
      </c>
      <c r="M117" s="162"/>
      <c r="N117" s="157"/>
      <c r="O117" s="215">
        <f t="shared" si="36"/>
        <v>0</v>
      </c>
      <c r="P117" s="215">
        <f t="shared" si="41"/>
        <v>0</v>
      </c>
      <c r="Q117" s="215">
        <f t="shared" si="38"/>
        <v>0</v>
      </c>
      <c r="R117" s="157"/>
      <c r="S117" s="162"/>
      <c r="T117" s="165">
        <f t="shared" si="39"/>
        <v>0</v>
      </c>
    </row>
    <row r="118" spans="1:20" x14ac:dyDescent="0.2">
      <c r="A118" s="216"/>
      <c r="B118" s="79"/>
      <c r="C118" s="79"/>
      <c r="D118" s="79"/>
      <c r="E118" s="209"/>
      <c r="F118" s="78"/>
      <c r="G118" s="77"/>
      <c r="H118" s="156"/>
      <c r="I118" s="214">
        <f t="shared" si="34"/>
        <v>0</v>
      </c>
      <c r="J118" s="214">
        <f t="shared" si="30"/>
        <v>0</v>
      </c>
      <c r="K118" s="214">
        <f t="shared" si="35"/>
        <v>0</v>
      </c>
      <c r="M118" s="162"/>
      <c r="N118" s="157"/>
      <c r="O118" s="215">
        <f t="shared" si="36"/>
        <v>0</v>
      </c>
      <c r="P118" s="215">
        <f t="shared" si="41"/>
        <v>0</v>
      </c>
      <c r="Q118" s="215">
        <f t="shared" si="38"/>
        <v>0</v>
      </c>
      <c r="R118" s="157"/>
      <c r="S118" s="162"/>
      <c r="T118" s="165">
        <f t="shared" si="39"/>
        <v>0</v>
      </c>
    </row>
    <row r="119" spans="1:20" x14ac:dyDescent="0.2">
      <c r="A119" s="216"/>
      <c r="B119" s="79"/>
      <c r="C119" s="79"/>
      <c r="D119" s="79"/>
      <c r="E119" s="209"/>
      <c r="F119" s="78"/>
      <c r="G119" s="77"/>
      <c r="H119" s="156"/>
      <c r="I119" s="214">
        <f t="shared" si="34"/>
        <v>0</v>
      </c>
      <c r="J119" s="214">
        <f t="shared" si="30"/>
        <v>0</v>
      </c>
      <c r="K119" s="214">
        <f t="shared" si="35"/>
        <v>0</v>
      </c>
      <c r="M119" s="162"/>
      <c r="N119" s="157"/>
      <c r="O119" s="215">
        <f t="shared" si="36"/>
        <v>0</v>
      </c>
      <c r="P119" s="215">
        <f t="shared" ref="P119:P124" si="42">O119*J112</f>
        <v>0</v>
      </c>
      <c r="Q119" s="215">
        <f t="shared" si="38"/>
        <v>0</v>
      </c>
      <c r="R119" s="157"/>
      <c r="S119" s="162"/>
      <c r="T119" s="165">
        <f t="shared" si="39"/>
        <v>0</v>
      </c>
    </row>
    <row r="120" spans="1:20" x14ac:dyDescent="0.2">
      <c r="A120" s="216"/>
      <c r="B120" s="79"/>
      <c r="C120" s="79"/>
      <c r="D120" s="79"/>
      <c r="E120" s="209"/>
      <c r="F120" s="78"/>
      <c r="G120" s="77"/>
      <c r="H120" s="156"/>
      <c r="I120" s="214">
        <f t="shared" si="34"/>
        <v>0</v>
      </c>
      <c r="J120" s="214">
        <f t="shared" si="30"/>
        <v>0</v>
      </c>
      <c r="K120" s="214">
        <f t="shared" si="35"/>
        <v>0</v>
      </c>
      <c r="M120" s="162"/>
      <c r="N120" s="157"/>
      <c r="O120" s="215">
        <f t="shared" si="36"/>
        <v>0</v>
      </c>
      <c r="P120" s="215">
        <f t="shared" si="42"/>
        <v>0</v>
      </c>
      <c r="Q120" s="215">
        <f t="shared" si="38"/>
        <v>0</v>
      </c>
      <c r="R120" s="157"/>
      <c r="S120" s="162"/>
      <c r="T120" s="165">
        <f t="shared" si="39"/>
        <v>0</v>
      </c>
    </row>
    <row r="121" spans="1:20" x14ac:dyDescent="0.2">
      <c r="A121" s="216"/>
      <c r="B121" s="79"/>
      <c r="C121" s="79"/>
      <c r="D121" s="79"/>
      <c r="E121" s="209"/>
      <c r="F121" s="78"/>
      <c r="G121" s="77"/>
      <c r="H121" s="156"/>
      <c r="I121" s="214">
        <f t="shared" si="34"/>
        <v>0</v>
      </c>
      <c r="J121" s="214">
        <f t="shared" si="30"/>
        <v>0</v>
      </c>
      <c r="K121" s="214">
        <f t="shared" si="35"/>
        <v>0</v>
      </c>
      <c r="M121" s="162"/>
      <c r="N121" s="157"/>
      <c r="O121" s="215">
        <f t="shared" si="36"/>
        <v>0</v>
      </c>
      <c r="P121" s="215">
        <f t="shared" si="42"/>
        <v>0</v>
      </c>
      <c r="Q121" s="215">
        <f t="shared" si="38"/>
        <v>0</v>
      </c>
      <c r="R121" s="157"/>
      <c r="S121" s="162"/>
      <c r="T121" s="165">
        <f t="shared" si="39"/>
        <v>0</v>
      </c>
    </row>
    <row r="122" spans="1:20" x14ac:dyDescent="0.2">
      <c r="A122" s="216"/>
      <c r="B122" s="79"/>
      <c r="C122" s="79"/>
      <c r="D122" s="79"/>
      <c r="E122" s="209"/>
      <c r="F122" s="78"/>
      <c r="G122" s="77"/>
      <c r="H122" s="156"/>
      <c r="I122" s="214">
        <f t="shared" si="34"/>
        <v>0</v>
      </c>
      <c r="J122" s="214">
        <f t="shared" si="30"/>
        <v>0</v>
      </c>
      <c r="K122" s="214">
        <f t="shared" si="35"/>
        <v>0</v>
      </c>
      <c r="M122" s="162"/>
      <c r="N122" s="157"/>
      <c r="O122" s="215">
        <f t="shared" si="36"/>
        <v>0</v>
      </c>
      <c r="P122" s="215">
        <f t="shared" si="42"/>
        <v>0</v>
      </c>
      <c r="Q122" s="215">
        <f t="shared" si="38"/>
        <v>0</v>
      </c>
      <c r="R122" s="157"/>
      <c r="S122" s="162"/>
      <c r="T122" s="165">
        <f t="shared" si="39"/>
        <v>0</v>
      </c>
    </row>
    <row r="123" spans="1:20" x14ac:dyDescent="0.2">
      <c r="A123" s="216"/>
      <c r="B123" s="79"/>
      <c r="C123" s="79"/>
      <c r="D123" s="79"/>
      <c r="E123" s="209"/>
      <c r="F123" s="78"/>
      <c r="G123" s="77"/>
      <c r="H123" s="156"/>
      <c r="I123" s="214">
        <f t="shared" si="34"/>
        <v>0</v>
      </c>
      <c r="J123" s="214">
        <f t="shared" si="30"/>
        <v>0</v>
      </c>
      <c r="K123" s="214">
        <f t="shared" si="35"/>
        <v>0</v>
      </c>
      <c r="M123" s="162"/>
      <c r="N123" s="157"/>
      <c r="O123" s="215">
        <f t="shared" si="36"/>
        <v>0</v>
      </c>
      <c r="P123" s="215">
        <f t="shared" si="42"/>
        <v>0</v>
      </c>
      <c r="Q123" s="215">
        <f t="shared" si="38"/>
        <v>0</v>
      </c>
      <c r="R123" s="157"/>
      <c r="S123" s="162"/>
      <c r="T123" s="165">
        <f t="shared" si="39"/>
        <v>0</v>
      </c>
    </row>
    <row r="124" spans="1:20" x14ac:dyDescent="0.2">
      <c r="A124" s="216"/>
      <c r="B124" s="79"/>
      <c r="C124" s="79"/>
      <c r="D124" s="79"/>
      <c r="E124" s="209"/>
      <c r="F124" s="78"/>
      <c r="G124" s="77"/>
      <c r="H124" s="156"/>
      <c r="I124" s="214">
        <f t="shared" si="34"/>
        <v>0</v>
      </c>
      <c r="J124" s="214">
        <f t="shared" si="30"/>
        <v>0</v>
      </c>
      <c r="K124" s="214">
        <f t="shared" si="35"/>
        <v>0</v>
      </c>
      <c r="M124" s="162"/>
      <c r="N124" s="157"/>
      <c r="O124" s="215">
        <f t="shared" si="36"/>
        <v>0</v>
      </c>
      <c r="P124" s="215">
        <f t="shared" si="42"/>
        <v>0</v>
      </c>
      <c r="Q124" s="215">
        <f t="shared" si="38"/>
        <v>0</v>
      </c>
      <c r="R124" s="157"/>
      <c r="S124" s="162"/>
      <c r="T124" s="165">
        <f t="shared" si="39"/>
        <v>0</v>
      </c>
    </row>
    <row r="125" spans="1:20" ht="15" x14ac:dyDescent="0.25">
      <c r="A125" s="70"/>
      <c r="B125" s="69"/>
      <c r="C125" s="239"/>
      <c r="E125" s="67"/>
      <c r="F125" s="68"/>
      <c r="G125" s="67"/>
      <c r="H125" s="66"/>
      <c r="K125" s="65"/>
    </row>
    <row r="126" spans="1:20" ht="15" x14ac:dyDescent="0.25">
      <c r="A126" s="70"/>
      <c r="B126" s="69"/>
      <c r="C126" s="239"/>
      <c r="E126" s="67"/>
      <c r="F126" s="68"/>
      <c r="G126" s="67"/>
      <c r="H126" s="66"/>
      <c r="K126" s="65"/>
    </row>
  </sheetData>
  <mergeCells count="2">
    <mergeCell ref="N7:R7"/>
    <mergeCell ref="I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ABS!$A$5:$A$50</xm:f>
          </x14:formula1>
          <xm:sqref>A9:A124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29"/>
  <sheetViews>
    <sheetView zoomScale="85" zoomScaleNormal="85" workbookViewId="0">
      <pane ySplit="8" topLeftCell="A9" activePane="bottomLeft" state="frozen"/>
      <selection activeCell="C1" sqref="C1"/>
      <selection pane="bottomLeft" activeCell="D1" sqref="D1:D1048576"/>
    </sheetView>
  </sheetViews>
  <sheetFormatPr defaultRowHeight="12.75" x14ac:dyDescent="0.2"/>
  <cols>
    <col min="1" max="1" width="38.77734375" style="64" customWidth="1"/>
    <col min="2" max="2" width="19.88671875" style="64" customWidth="1"/>
    <col min="3" max="3" width="26.44140625" style="64" customWidth="1"/>
    <col min="4" max="4" width="12.6640625" style="64" customWidth="1"/>
    <col min="5" max="5" width="10.21875" style="337" customWidth="1"/>
    <col min="6" max="6" width="9" style="338" customWidth="1"/>
    <col min="7" max="7" width="8.6640625" style="337" customWidth="1"/>
    <col min="8" max="8" width="8.33203125" style="64" customWidth="1"/>
    <col min="9" max="9" width="11.6640625" style="64" customWidth="1"/>
    <col min="10" max="10" width="11.109375" style="64" customWidth="1"/>
    <col min="11" max="11" width="10.44140625" style="64" customWidth="1"/>
    <col min="12" max="12" width="5" style="64" customWidth="1"/>
    <col min="13" max="13" width="1.5546875" style="64" customWidth="1"/>
    <col min="14" max="17" width="10.5546875" style="64" customWidth="1"/>
    <col min="18" max="18" width="19" style="64" customWidth="1"/>
    <col min="19" max="19" width="1.5546875" style="64" customWidth="1"/>
    <col min="20" max="20" width="12.5546875" style="64" customWidth="1"/>
    <col min="21" max="16384" width="8.88671875" style="64"/>
  </cols>
  <sheetData>
    <row r="1" spans="1:20" s="326" customFormat="1" ht="23.25" customHeight="1" thickBot="1" x14ac:dyDescent="0.25">
      <c r="A1" s="325" t="s">
        <v>202</v>
      </c>
      <c r="B1" s="326" t="s">
        <v>2</v>
      </c>
      <c r="C1" s="326" t="s">
        <v>2</v>
      </c>
      <c r="E1" s="327"/>
      <c r="F1" s="327"/>
      <c r="G1" s="327"/>
      <c r="I1" s="328" t="s">
        <v>71</v>
      </c>
      <c r="J1" s="238">
        <f>'People Staff'!I1</f>
        <v>0</v>
      </c>
      <c r="K1" s="329"/>
      <c r="M1" s="330"/>
      <c r="S1" s="330"/>
    </row>
    <row r="2" spans="1:20" s="326" customFormat="1" ht="19.5" customHeight="1" x14ac:dyDescent="0.2">
      <c r="A2" s="331"/>
      <c r="B2" s="326" t="s">
        <v>2</v>
      </c>
      <c r="E2" s="327"/>
      <c r="F2" s="327"/>
      <c r="G2" s="327"/>
      <c r="I2" s="332"/>
      <c r="J2" s="198"/>
      <c r="K2" s="329"/>
      <c r="M2" s="330"/>
      <c r="S2" s="330"/>
    </row>
    <row r="3" spans="1:20" s="326" customFormat="1" ht="19.5" customHeight="1" x14ac:dyDescent="0.2">
      <c r="B3" s="329"/>
      <c r="E3" s="327"/>
      <c r="F3" s="334"/>
      <c r="G3" s="327"/>
      <c r="I3" s="335"/>
      <c r="J3" s="335"/>
      <c r="K3" s="329"/>
      <c r="M3" s="330"/>
      <c r="S3" s="330"/>
    </row>
    <row r="4" spans="1:20" s="326" customFormat="1" x14ac:dyDescent="0.2">
      <c r="B4" s="329"/>
      <c r="E4" s="327"/>
      <c r="F4" s="334"/>
      <c r="G4" s="327"/>
      <c r="H4" s="327"/>
      <c r="I4" s="335"/>
      <c r="J4" s="335"/>
      <c r="K4" s="329"/>
      <c r="M4" s="330"/>
      <c r="S4" s="330"/>
    </row>
    <row r="5" spans="1:20" ht="26.25" thickBot="1" x14ac:dyDescent="0.25">
      <c r="A5" s="336" t="s">
        <v>70</v>
      </c>
      <c r="B5" s="329"/>
      <c r="H5" s="67"/>
      <c r="I5" s="67"/>
      <c r="J5" s="67"/>
      <c r="M5" s="162"/>
      <c r="S5" s="162"/>
    </row>
    <row r="6" spans="1:20" s="326" customFormat="1" ht="15.75" thickBot="1" x14ac:dyDescent="0.25">
      <c r="E6" s="339"/>
      <c r="G6" s="339"/>
      <c r="H6" s="340"/>
      <c r="I6" s="345">
        <f>SUM(I9:I4997)</f>
        <v>0</v>
      </c>
      <c r="J6" s="345">
        <f>SUM(J9:J4997)</f>
        <v>0</v>
      </c>
      <c r="K6" s="345">
        <f>SUM(K9:K4997)</f>
        <v>0</v>
      </c>
      <c r="M6" s="344"/>
      <c r="N6" s="345">
        <f>SUM(N9:N4997)</f>
        <v>0</v>
      </c>
      <c r="O6" s="345">
        <f>SUM(O9:O4997)</f>
        <v>0</v>
      </c>
      <c r="P6" s="345">
        <f>SUM(P9:P4997)</f>
        <v>0</v>
      </c>
      <c r="Q6" s="345">
        <f>SUM(Q9:Q4997)</f>
        <v>0</v>
      </c>
      <c r="R6" s="313"/>
      <c r="S6" s="330"/>
      <c r="T6" s="345">
        <f>SUM(T9:T4997)</f>
        <v>0</v>
      </c>
    </row>
    <row r="7" spans="1:20" s="326" customFormat="1" x14ac:dyDescent="0.2">
      <c r="A7" s="347" t="s">
        <v>5</v>
      </c>
      <c r="B7" s="347" t="s">
        <v>2</v>
      </c>
      <c r="C7" s="347"/>
      <c r="D7" s="347"/>
      <c r="E7" s="349"/>
      <c r="F7" s="365"/>
      <c r="G7" s="349"/>
      <c r="H7" s="351"/>
      <c r="I7" s="492" t="s">
        <v>51</v>
      </c>
      <c r="J7" s="493"/>
      <c r="K7" s="493"/>
      <c r="M7" s="330"/>
      <c r="N7" s="491" t="s">
        <v>50</v>
      </c>
      <c r="O7" s="491"/>
      <c r="P7" s="491"/>
      <c r="Q7" s="491"/>
      <c r="R7" s="491"/>
      <c r="S7" s="330"/>
      <c r="T7" s="366" t="s">
        <v>49</v>
      </c>
    </row>
    <row r="8" spans="1:20" s="358" customFormat="1" x14ac:dyDescent="0.2">
      <c r="A8" s="367" t="s">
        <v>69</v>
      </c>
      <c r="B8" s="354" t="s">
        <v>5</v>
      </c>
      <c r="C8" s="354" t="s">
        <v>73</v>
      </c>
      <c r="D8" s="354" t="s">
        <v>329</v>
      </c>
      <c r="E8" s="355" t="s">
        <v>67</v>
      </c>
      <c r="F8" s="356" t="s">
        <v>66</v>
      </c>
      <c r="G8" s="355" t="s">
        <v>65</v>
      </c>
      <c r="H8" s="355" t="s">
        <v>64</v>
      </c>
      <c r="I8" s="368" t="s">
        <v>63</v>
      </c>
      <c r="J8" s="368" t="s">
        <v>62</v>
      </c>
      <c r="K8" s="368" t="s">
        <v>61</v>
      </c>
      <c r="M8" s="359"/>
      <c r="N8" s="369" t="s">
        <v>64</v>
      </c>
      <c r="O8" s="369" t="s">
        <v>160</v>
      </c>
      <c r="P8" s="369" t="s">
        <v>62</v>
      </c>
      <c r="Q8" s="369" t="s">
        <v>38</v>
      </c>
      <c r="R8" s="369" t="s">
        <v>201</v>
      </c>
      <c r="S8" s="359"/>
      <c r="T8" s="366" t="s">
        <v>61</v>
      </c>
    </row>
    <row r="9" spans="1:20" x14ac:dyDescent="0.2">
      <c r="A9" s="226"/>
      <c r="B9" s="217"/>
      <c r="C9" s="217"/>
      <c r="D9" s="217"/>
      <c r="E9" s="233"/>
      <c r="F9" s="234"/>
      <c r="G9" s="235"/>
      <c r="H9" s="220"/>
      <c r="I9" s="214">
        <f t="shared" ref="I9:I37" si="0">F9*H9</f>
        <v>0</v>
      </c>
      <c r="J9" s="214">
        <f>$J$1*I9</f>
        <v>0</v>
      </c>
      <c r="K9" s="214">
        <f>SUM(I9:J9)</f>
        <v>0</v>
      </c>
      <c r="M9" s="162"/>
      <c r="N9" s="157"/>
      <c r="O9" s="215">
        <f>N9*F9</f>
        <v>0</v>
      </c>
      <c r="P9" s="215">
        <f>O9*$J$1</f>
        <v>0</v>
      </c>
      <c r="Q9" s="215">
        <f>SUM(O9:P9)</f>
        <v>0</v>
      </c>
      <c r="R9" s="157"/>
      <c r="S9" s="162"/>
      <c r="T9" s="227">
        <f>K9-Q9</f>
        <v>0</v>
      </c>
    </row>
    <row r="10" spans="1:20" x14ac:dyDescent="0.2">
      <c r="A10" s="226"/>
      <c r="B10" s="79"/>
      <c r="C10" s="79"/>
      <c r="D10" s="79"/>
      <c r="E10" s="209"/>
      <c r="F10" s="211"/>
      <c r="G10" s="210"/>
      <c r="H10" s="156"/>
      <c r="I10" s="214">
        <f t="shared" si="0"/>
        <v>0</v>
      </c>
      <c r="J10" s="214">
        <f t="shared" ref="J10:J124" si="1">$J$1*I10</f>
        <v>0</v>
      </c>
      <c r="K10" s="214">
        <f t="shared" ref="K10:K37" si="2">SUM(I10:J10)</f>
        <v>0</v>
      </c>
      <c r="M10" s="162"/>
      <c r="N10" s="157"/>
      <c r="O10" s="215">
        <f t="shared" ref="O10:O37" si="3">N10*F10</f>
        <v>0</v>
      </c>
      <c r="P10" s="215">
        <f t="shared" ref="P10:P124" si="4">O10*$J$1</f>
        <v>0</v>
      </c>
      <c r="Q10" s="215">
        <f t="shared" ref="Q10:Q37" si="5">SUM(O10:P10)</f>
        <v>0</v>
      </c>
      <c r="R10" s="157"/>
      <c r="S10" s="162"/>
      <c r="T10" s="227">
        <f t="shared" ref="T10:T44" si="6">K10-Q10</f>
        <v>0</v>
      </c>
    </row>
    <row r="11" spans="1:20" x14ac:dyDescent="0.2">
      <c r="A11" s="226"/>
      <c r="B11" s="79"/>
      <c r="C11" s="79"/>
      <c r="D11" s="79"/>
      <c r="E11" s="209"/>
      <c r="F11" s="211"/>
      <c r="G11" s="210"/>
      <c r="H11" s="156"/>
      <c r="I11" s="214">
        <f t="shared" si="0"/>
        <v>0</v>
      </c>
      <c r="J11" s="214">
        <f t="shared" si="1"/>
        <v>0</v>
      </c>
      <c r="K11" s="214">
        <f t="shared" si="2"/>
        <v>0</v>
      </c>
      <c r="M11" s="162"/>
      <c r="N11" s="157"/>
      <c r="O11" s="215">
        <f t="shared" si="3"/>
        <v>0</v>
      </c>
      <c r="P11" s="215">
        <f t="shared" si="4"/>
        <v>0</v>
      </c>
      <c r="Q11" s="215">
        <f t="shared" si="5"/>
        <v>0</v>
      </c>
      <c r="R11" s="157"/>
      <c r="S11" s="162"/>
      <c r="T11" s="227">
        <f t="shared" si="6"/>
        <v>0</v>
      </c>
    </row>
    <row r="12" spans="1:20" x14ac:dyDescent="0.2">
      <c r="A12" s="226"/>
      <c r="B12" s="79"/>
      <c r="C12" s="79"/>
      <c r="D12" s="79"/>
      <c r="E12" s="209"/>
      <c r="F12" s="211"/>
      <c r="G12" s="210"/>
      <c r="H12" s="156"/>
      <c r="I12" s="214">
        <f t="shared" si="0"/>
        <v>0</v>
      </c>
      <c r="J12" s="214">
        <f t="shared" si="1"/>
        <v>0</v>
      </c>
      <c r="K12" s="214">
        <f t="shared" si="2"/>
        <v>0</v>
      </c>
      <c r="M12" s="162"/>
      <c r="N12" s="157"/>
      <c r="O12" s="215">
        <f t="shared" si="3"/>
        <v>0</v>
      </c>
      <c r="P12" s="215">
        <f t="shared" si="4"/>
        <v>0</v>
      </c>
      <c r="Q12" s="215">
        <f t="shared" si="5"/>
        <v>0</v>
      </c>
      <c r="R12" s="157"/>
      <c r="S12" s="162"/>
      <c r="T12" s="227">
        <f t="shared" si="6"/>
        <v>0</v>
      </c>
    </row>
    <row r="13" spans="1:20" x14ac:dyDescent="0.2">
      <c r="A13" s="226"/>
      <c r="B13" s="79"/>
      <c r="C13" s="79"/>
      <c r="D13" s="79"/>
      <c r="E13" s="209"/>
      <c r="F13" s="211"/>
      <c r="G13" s="210"/>
      <c r="H13" s="156"/>
      <c r="I13" s="214">
        <f t="shared" si="0"/>
        <v>0</v>
      </c>
      <c r="J13" s="214">
        <f t="shared" si="1"/>
        <v>0</v>
      </c>
      <c r="K13" s="214">
        <f t="shared" si="2"/>
        <v>0</v>
      </c>
      <c r="M13" s="162"/>
      <c r="N13" s="157"/>
      <c r="O13" s="215">
        <f t="shared" si="3"/>
        <v>0</v>
      </c>
      <c r="P13" s="215">
        <f t="shared" si="4"/>
        <v>0</v>
      </c>
      <c r="Q13" s="215">
        <f t="shared" si="5"/>
        <v>0</v>
      </c>
      <c r="R13" s="157"/>
      <c r="S13" s="162"/>
      <c r="T13" s="227">
        <f t="shared" si="6"/>
        <v>0</v>
      </c>
    </row>
    <row r="14" spans="1:20" x14ac:dyDescent="0.2">
      <c r="A14" s="226"/>
      <c r="B14" s="79"/>
      <c r="C14" s="79"/>
      <c r="D14" s="79"/>
      <c r="E14" s="209"/>
      <c r="F14" s="211"/>
      <c r="G14" s="210"/>
      <c r="H14" s="156"/>
      <c r="I14" s="214">
        <f t="shared" si="0"/>
        <v>0</v>
      </c>
      <c r="J14" s="214">
        <f t="shared" si="1"/>
        <v>0</v>
      </c>
      <c r="K14" s="214">
        <f t="shared" si="2"/>
        <v>0</v>
      </c>
      <c r="M14" s="162"/>
      <c r="N14" s="157"/>
      <c r="O14" s="215">
        <f t="shared" si="3"/>
        <v>0</v>
      </c>
      <c r="P14" s="215">
        <f t="shared" si="4"/>
        <v>0</v>
      </c>
      <c r="Q14" s="215">
        <f t="shared" si="5"/>
        <v>0</v>
      </c>
      <c r="R14" s="157"/>
      <c r="S14" s="162"/>
      <c r="T14" s="227">
        <f t="shared" si="6"/>
        <v>0</v>
      </c>
    </row>
    <row r="15" spans="1:20" x14ac:dyDescent="0.2">
      <c r="A15" s="226"/>
      <c r="B15" s="79"/>
      <c r="C15" s="79"/>
      <c r="D15" s="79"/>
      <c r="E15" s="209"/>
      <c r="F15" s="211"/>
      <c r="G15" s="210"/>
      <c r="H15" s="156"/>
      <c r="I15" s="214">
        <f t="shared" si="0"/>
        <v>0</v>
      </c>
      <c r="J15" s="214">
        <f t="shared" si="1"/>
        <v>0</v>
      </c>
      <c r="K15" s="214">
        <f t="shared" si="2"/>
        <v>0</v>
      </c>
      <c r="M15" s="162"/>
      <c r="N15" s="157"/>
      <c r="O15" s="215">
        <f t="shared" si="3"/>
        <v>0</v>
      </c>
      <c r="P15" s="215">
        <f t="shared" si="4"/>
        <v>0</v>
      </c>
      <c r="Q15" s="215">
        <f t="shared" si="5"/>
        <v>0</v>
      </c>
      <c r="R15" s="157"/>
      <c r="S15" s="162"/>
      <c r="T15" s="227">
        <f t="shared" si="6"/>
        <v>0</v>
      </c>
    </row>
    <row r="16" spans="1:20" x14ac:dyDescent="0.2">
      <c r="A16" s="226"/>
      <c r="B16" s="79"/>
      <c r="C16" s="79"/>
      <c r="D16" s="79"/>
      <c r="E16" s="209"/>
      <c r="F16" s="211"/>
      <c r="G16" s="210"/>
      <c r="H16" s="156"/>
      <c r="I16" s="214">
        <f t="shared" si="0"/>
        <v>0</v>
      </c>
      <c r="J16" s="214">
        <f t="shared" si="1"/>
        <v>0</v>
      </c>
      <c r="K16" s="214">
        <f t="shared" si="2"/>
        <v>0</v>
      </c>
      <c r="M16" s="162"/>
      <c r="N16" s="157"/>
      <c r="O16" s="215">
        <f t="shared" si="3"/>
        <v>0</v>
      </c>
      <c r="P16" s="215">
        <f t="shared" si="4"/>
        <v>0</v>
      </c>
      <c r="Q16" s="215">
        <f t="shared" si="5"/>
        <v>0</v>
      </c>
      <c r="R16" s="157"/>
      <c r="S16" s="162"/>
      <c r="T16" s="227">
        <f t="shared" si="6"/>
        <v>0</v>
      </c>
    </row>
    <row r="17" spans="1:20" x14ac:dyDescent="0.2">
      <c r="A17" s="226"/>
      <c r="B17" s="79"/>
      <c r="C17" s="79"/>
      <c r="D17" s="79"/>
      <c r="E17" s="209"/>
      <c r="F17" s="211"/>
      <c r="G17" s="210"/>
      <c r="H17" s="156"/>
      <c r="I17" s="214">
        <f t="shared" si="0"/>
        <v>0</v>
      </c>
      <c r="J17" s="214">
        <f t="shared" si="1"/>
        <v>0</v>
      </c>
      <c r="K17" s="214">
        <f t="shared" si="2"/>
        <v>0</v>
      </c>
      <c r="M17" s="162"/>
      <c r="N17" s="157"/>
      <c r="O17" s="215">
        <f t="shared" si="3"/>
        <v>0</v>
      </c>
      <c r="P17" s="215">
        <f t="shared" si="4"/>
        <v>0</v>
      </c>
      <c r="Q17" s="215">
        <f t="shared" si="5"/>
        <v>0</v>
      </c>
      <c r="R17" s="157"/>
      <c r="S17" s="162"/>
      <c r="T17" s="227">
        <f t="shared" si="6"/>
        <v>0</v>
      </c>
    </row>
    <row r="18" spans="1:20" x14ac:dyDescent="0.2">
      <c r="A18" s="226"/>
      <c r="B18" s="79"/>
      <c r="C18" s="79"/>
      <c r="D18" s="79"/>
      <c r="E18" s="209"/>
      <c r="F18" s="211"/>
      <c r="G18" s="210"/>
      <c r="H18" s="156"/>
      <c r="I18" s="214">
        <f t="shared" si="0"/>
        <v>0</v>
      </c>
      <c r="J18" s="214">
        <f t="shared" si="1"/>
        <v>0</v>
      </c>
      <c r="K18" s="214">
        <f t="shared" si="2"/>
        <v>0</v>
      </c>
      <c r="M18" s="162"/>
      <c r="N18" s="157"/>
      <c r="O18" s="215">
        <f t="shared" si="3"/>
        <v>0</v>
      </c>
      <c r="P18" s="215">
        <f t="shared" si="4"/>
        <v>0</v>
      </c>
      <c r="Q18" s="215">
        <f t="shared" si="5"/>
        <v>0</v>
      </c>
      <c r="R18" s="157"/>
      <c r="S18" s="162"/>
      <c r="T18" s="227">
        <f t="shared" si="6"/>
        <v>0</v>
      </c>
    </row>
    <row r="19" spans="1:20" x14ac:dyDescent="0.2">
      <c r="A19" s="226"/>
      <c r="B19" s="79"/>
      <c r="C19" s="79"/>
      <c r="D19" s="79"/>
      <c r="E19" s="209"/>
      <c r="F19" s="211"/>
      <c r="G19" s="210"/>
      <c r="H19" s="156"/>
      <c r="I19" s="214">
        <f t="shared" si="0"/>
        <v>0</v>
      </c>
      <c r="J19" s="214">
        <f t="shared" si="1"/>
        <v>0</v>
      </c>
      <c r="K19" s="214">
        <f t="shared" si="2"/>
        <v>0</v>
      </c>
      <c r="M19" s="162"/>
      <c r="N19" s="157"/>
      <c r="O19" s="215">
        <f t="shared" si="3"/>
        <v>0</v>
      </c>
      <c r="P19" s="215">
        <f t="shared" si="4"/>
        <v>0</v>
      </c>
      <c r="Q19" s="215">
        <f t="shared" si="5"/>
        <v>0</v>
      </c>
      <c r="R19" s="157"/>
      <c r="S19" s="162"/>
      <c r="T19" s="227">
        <f t="shared" si="6"/>
        <v>0</v>
      </c>
    </row>
    <row r="20" spans="1:20" x14ac:dyDescent="0.2">
      <c r="A20" s="226"/>
      <c r="B20" s="79"/>
      <c r="C20" s="79"/>
      <c r="D20" s="79"/>
      <c r="E20" s="209"/>
      <c r="F20" s="211"/>
      <c r="G20" s="210"/>
      <c r="H20" s="156"/>
      <c r="I20" s="214">
        <f t="shared" si="0"/>
        <v>0</v>
      </c>
      <c r="J20" s="214">
        <f t="shared" si="1"/>
        <v>0</v>
      </c>
      <c r="K20" s="214">
        <f t="shared" si="2"/>
        <v>0</v>
      </c>
      <c r="M20" s="162"/>
      <c r="N20" s="157"/>
      <c r="O20" s="215">
        <f t="shared" si="3"/>
        <v>0</v>
      </c>
      <c r="P20" s="215">
        <f t="shared" si="4"/>
        <v>0</v>
      </c>
      <c r="Q20" s="215">
        <f t="shared" si="5"/>
        <v>0</v>
      </c>
      <c r="R20" s="157"/>
      <c r="S20" s="162"/>
      <c r="T20" s="227">
        <f t="shared" si="6"/>
        <v>0</v>
      </c>
    </row>
    <row r="21" spans="1:20" x14ac:dyDescent="0.2">
      <c r="A21" s="226"/>
      <c r="B21" s="79"/>
      <c r="C21" s="79"/>
      <c r="D21" s="79"/>
      <c r="E21" s="209"/>
      <c r="F21" s="211"/>
      <c r="G21" s="210"/>
      <c r="H21" s="156"/>
      <c r="I21" s="214">
        <f t="shared" ref="I21:I23" si="7">F21*H21</f>
        <v>0</v>
      </c>
      <c r="J21" s="214">
        <f t="shared" si="1"/>
        <v>0</v>
      </c>
      <c r="K21" s="214">
        <f t="shared" ref="K21:K23" si="8">SUM(I21:J21)</f>
        <v>0</v>
      </c>
      <c r="M21" s="162"/>
      <c r="N21" s="157"/>
      <c r="O21" s="215">
        <f t="shared" ref="O21:O23" si="9">N21*F21</f>
        <v>0</v>
      </c>
      <c r="P21" s="215">
        <f t="shared" si="4"/>
        <v>0</v>
      </c>
      <c r="Q21" s="215">
        <f t="shared" ref="Q21:Q23" si="10">SUM(O21:P21)</f>
        <v>0</v>
      </c>
      <c r="R21" s="157"/>
      <c r="S21" s="162"/>
      <c r="T21" s="227">
        <f t="shared" ref="T21:T23" si="11">K21-Q21</f>
        <v>0</v>
      </c>
    </row>
    <row r="22" spans="1:20" x14ac:dyDescent="0.2">
      <c r="A22" s="226"/>
      <c r="B22" s="79"/>
      <c r="C22" s="79"/>
      <c r="D22" s="79"/>
      <c r="E22" s="209"/>
      <c r="F22" s="211"/>
      <c r="G22" s="210"/>
      <c r="H22" s="156"/>
      <c r="I22" s="214">
        <f t="shared" si="7"/>
        <v>0</v>
      </c>
      <c r="J22" s="214">
        <f t="shared" si="1"/>
        <v>0</v>
      </c>
      <c r="K22" s="214">
        <f t="shared" si="8"/>
        <v>0</v>
      </c>
      <c r="M22" s="162"/>
      <c r="N22" s="157"/>
      <c r="O22" s="215">
        <f t="shared" si="9"/>
        <v>0</v>
      </c>
      <c r="P22" s="215">
        <f t="shared" si="4"/>
        <v>0</v>
      </c>
      <c r="Q22" s="215">
        <f t="shared" si="10"/>
        <v>0</v>
      </c>
      <c r="R22" s="157"/>
      <c r="S22" s="162"/>
      <c r="T22" s="227">
        <f t="shared" si="11"/>
        <v>0</v>
      </c>
    </row>
    <row r="23" spans="1:20" x14ac:dyDescent="0.2">
      <c r="A23" s="226"/>
      <c r="B23" s="79"/>
      <c r="C23" s="79"/>
      <c r="D23" s="79"/>
      <c r="E23" s="209"/>
      <c r="F23" s="211"/>
      <c r="G23" s="210"/>
      <c r="H23" s="156"/>
      <c r="I23" s="214">
        <f t="shared" si="7"/>
        <v>0</v>
      </c>
      <c r="J23" s="214">
        <f t="shared" si="1"/>
        <v>0</v>
      </c>
      <c r="K23" s="214">
        <f t="shared" si="8"/>
        <v>0</v>
      </c>
      <c r="M23" s="162"/>
      <c r="N23" s="157"/>
      <c r="O23" s="215">
        <f t="shared" si="9"/>
        <v>0</v>
      </c>
      <c r="P23" s="215">
        <f t="shared" si="4"/>
        <v>0</v>
      </c>
      <c r="Q23" s="215">
        <f t="shared" si="10"/>
        <v>0</v>
      </c>
      <c r="R23" s="157"/>
      <c r="S23" s="162"/>
      <c r="T23" s="227">
        <f t="shared" si="11"/>
        <v>0</v>
      </c>
    </row>
    <row r="24" spans="1:20" x14ac:dyDescent="0.2">
      <c r="A24" s="226"/>
      <c r="B24" s="79"/>
      <c r="C24" s="79"/>
      <c r="D24" s="79"/>
      <c r="E24" s="209"/>
      <c r="F24" s="211"/>
      <c r="G24" s="210"/>
      <c r="H24" s="156"/>
      <c r="I24" s="214">
        <f t="shared" si="0"/>
        <v>0</v>
      </c>
      <c r="J24" s="214">
        <f t="shared" si="1"/>
        <v>0</v>
      </c>
      <c r="K24" s="214">
        <f t="shared" si="2"/>
        <v>0</v>
      </c>
      <c r="M24" s="162"/>
      <c r="N24" s="157"/>
      <c r="O24" s="215">
        <f t="shared" si="3"/>
        <v>0</v>
      </c>
      <c r="P24" s="215">
        <f t="shared" si="4"/>
        <v>0</v>
      </c>
      <c r="Q24" s="215">
        <f t="shared" si="5"/>
        <v>0</v>
      </c>
      <c r="R24" s="157"/>
      <c r="S24" s="162"/>
      <c r="T24" s="227">
        <f t="shared" si="6"/>
        <v>0</v>
      </c>
    </row>
    <row r="25" spans="1:20" x14ac:dyDescent="0.2">
      <c r="A25" s="226"/>
      <c r="B25" s="79"/>
      <c r="C25" s="79"/>
      <c r="D25" s="79"/>
      <c r="E25" s="209"/>
      <c r="F25" s="211"/>
      <c r="G25" s="210"/>
      <c r="H25" s="156"/>
      <c r="I25" s="214">
        <f t="shared" si="0"/>
        <v>0</v>
      </c>
      <c r="J25" s="214">
        <f t="shared" si="1"/>
        <v>0</v>
      </c>
      <c r="K25" s="214">
        <f t="shared" si="2"/>
        <v>0</v>
      </c>
      <c r="M25" s="162"/>
      <c r="N25" s="157"/>
      <c r="O25" s="215">
        <f t="shared" si="3"/>
        <v>0</v>
      </c>
      <c r="P25" s="215">
        <f t="shared" si="4"/>
        <v>0</v>
      </c>
      <c r="Q25" s="215">
        <f t="shared" si="5"/>
        <v>0</v>
      </c>
      <c r="R25" s="157"/>
      <c r="S25" s="162"/>
      <c r="T25" s="227">
        <f t="shared" si="6"/>
        <v>0</v>
      </c>
    </row>
    <row r="26" spans="1:20" x14ac:dyDescent="0.2">
      <c r="A26" s="226"/>
      <c r="B26" s="79"/>
      <c r="C26" s="79"/>
      <c r="D26" s="79"/>
      <c r="E26" s="209"/>
      <c r="F26" s="211"/>
      <c r="G26" s="210"/>
      <c r="H26" s="156"/>
      <c r="I26" s="214">
        <f t="shared" si="0"/>
        <v>0</v>
      </c>
      <c r="J26" s="214">
        <f t="shared" si="1"/>
        <v>0</v>
      </c>
      <c r="K26" s="214">
        <f t="shared" si="2"/>
        <v>0</v>
      </c>
      <c r="M26" s="162"/>
      <c r="N26" s="157"/>
      <c r="O26" s="215">
        <f t="shared" si="3"/>
        <v>0</v>
      </c>
      <c r="P26" s="215">
        <f t="shared" si="4"/>
        <v>0</v>
      </c>
      <c r="Q26" s="215">
        <f t="shared" si="5"/>
        <v>0</v>
      </c>
      <c r="R26" s="157"/>
      <c r="S26" s="162"/>
      <c r="T26" s="227">
        <f t="shared" si="6"/>
        <v>0</v>
      </c>
    </row>
    <row r="27" spans="1:20" x14ac:dyDescent="0.2">
      <c r="A27" s="226"/>
      <c r="B27" s="79"/>
      <c r="C27" s="79"/>
      <c r="D27" s="79"/>
      <c r="E27" s="209"/>
      <c r="F27" s="211"/>
      <c r="G27" s="210"/>
      <c r="H27" s="156"/>
      <c r="I27" s="214">
        <f t="shared" si="0"/>
        <v>0</v>
      </c>
      <c r="J27" s="214">
        <f t="shared" si="1"/>
        <v>0</v>
      </c>
      <c r="K27" s="214">
        <f t="shared" si="2"/>
        <v>0</v>
      </c>
      <c r="M27" s="162"/>
      <c r="N27" s="157"/>
      <c r="O27" s="215">
        <f t="shared" si="3"/>
        <v>0</v>
      </c>
      <c r="P27" s="215">
        <f t="shared" si="4"/>
        <v>0</v>
      </c>
      <c r="Q27" s="215">
        <f t="shared" si="5"/>
        <v>0</v>
      </c>
      <c r="R27" s="157"/>
      <c r="S27" s="162"/>
      <c r="T27" s="227">
        <f t="shared" si="6"/>
        <v>0</v>
      </c>
    </row>
    <row r="28" spans="1:20" x14ac:dyDescent="0.2">
      <c r="A28" s="226"/>
      <c r="B28" s="79"/>
      <c r="C28" s="79"/>
      <c r="D28" s="79"/>
      <c r="E28" s="209"/>
      <c r="F28" s="211"/>
      <c r="G28" s="210"/>
      <c r="H28" s="156"/>
      <c r="I28" s="214">
        <f t="shared" si="0"/>
        <v>0</v>
      </c>
      <c r="J28" s="214">
        <f t="shared" si="1"/>
        <v>0</v>
      </c>
      <c r="K28" s="214">
        <f t="shared" si="2"/>
        <v>0</v>
      </c>
      <c r="M28" s="162"/>
      <c r="N28" s="157"/>
      <c r="O28" s="215">
        <f t="shared" si="3"/>
        <v>0</v>
      </c>
      <c r="P28" s="215">
        <f t="shared" si="4"/>
        <v>0</v>
      </c>
      <c r="Q28" s="215">
        <f t="shared" si="5"/>
        <v>0</v>
      </c>
      <c r="R28" s="157"/>
      <c r="S28" s="162"/>
      <c r="T28" s="227">
        <f t="shared" si="6"/>
        <v>0</v>
      </c>
    </row>
    <row r="29" spans="1:20" x14ac:dyDescent="0.2">
      <c r="A29" s="226"/>
      <c r="B29" s="79"/>
      <c r="C29" s="79"/>
      <c r="D29" s="79"/>
      <c r="E29" s="209"/>
      <c r="F29" s="211"/>
      <c r="G29" s="210"/>
      <c r="H29" s="156"/>
      <c r="I29" s="214">
        <f t="shared" si="0"/>
        <v>0</v>
      </c>
      <c r="J29" s="214">
        <f t="shared" si="1"/>
        <v>0</v>
      </c>
      <c r="K29" s="214">
        <f t="shared" si="2"/>
        <v>0</v>
      </c>
      <c r="M29" s="162"/>
      <c r="N29" s="157"/>
      <c r="O29" s="215">
        <f t="shared" si="3"/>
        <v>0</v>
      </c>
      <c r="P29" s="215">
        <f t="shared" si="4"/>
        <v>0</v>
      </c>
      <c r="Q29" s="215">
        <f t="shared" si="5"/>
        <v>0</v>
      </c>
      <c r="R29" s="157"/>
      <c r="S29" s="162"/>
      <c r="T29" s="227">
        <f t="shared" si="6"/>
        <v>0</v>
      </c>
    </row>
    <row r="30" spans="1:20" x14ac:dyDescent="0.2">
      <c r="A30" s="226"/>
      <c r="B30" s="79"/>
      <c r="C30" s="79"/>
      <c r="D30" s="79"/>
      <c r="E30" s="209"/>
      <c r="F30" s="211"/>
      <c r="G30" s="210"/>
      <c r="H30" s="156"/>
      <c r="I30" s="214">
        <f t="shared" si="0"/>
        <v>0</v>
      </c>
      <c r="J30" s="214">
        <f t="shared" si="1"/>
        <v>0</v>
      </c>
      <c r="K30" s="214">
        <f t="shared" si="2"/>
        <v>0</v>
      </c>
      <c r="M30" s="162"/>
      <c r="N30" s="157"/>
      <c r="O30" s="215">
        <f t="shared" si="3"/>
        <v>0</v>
      </c>
      <c r="P30" s="215">
        <f t="shared" si="4"/>
        <v>0</v>
      </c>
      <c r="Q30" s="215">
        <f t="shared" si="5"/>
        <v>0</v>
      </c>
      <c r="R30" s="157"/>
      <c r="S30" s="162"/>
      <c r="T30" s="227">
        <f t="shared" si="6"/>
        <v>0</v>
      </c>
    </row>
    <row r="31" spans="1:20" x14ac:dyDescent="0.2">
      <c r="A31" s="226"/>
      <c r="B31" s="79"/>
      <c r="C31" s="79"/>
      <c r="D31" s="79"/>
      <c r="E31" s="209"/>
      <c r="F31" s="211"/>
      <c r="G31" s="210"/>
      <c r="H31" s="156"/>
      <c r="I31" s="214">
        <f t="shared" si="0"/>
        <v>0</v>
      </c>
      <c r="J31" s="214">
        <f t="shared" si="1"/>
        <v>0</v>
      </c>
      <c r="K31" s="214">
        <f t="shared" si="2"/>
        <v>0</v>
      </c>
      <c r="M31" s="162"/>
      <c r="N31" s="157"/>
      <c r="O31" s="215">
        <f t="shared" si="3"/>
        <v>0</v>
      </c>
      <c r="P31" s="215">
        <f t="shared" si="4"/>
        <v>0</v>
      </c>
      <c r="Q31" s="215">
        <f t="shared" si="5"/>
        <v>0</v>
      </c>
      <c r="R31" s="157"/>
      <c r="S31" s="162"/>
      <c r="T31" s="227">
        <f t="shared" si="6"/>
        <v>0</v>
      </c>
    </row>
    <row r="32" spans="1:20" x14ac:dyDescent="0.2">
      <c r="A32" s="226"/>
      <c r="B32" s="79"/>
      <c r="C32" s="79"/>
      <c r="D32" s="79"/>
      <c r="E32" s="209"/>
      <c r="F32" s="211"/>
      <c r="G32" s="210"/>
      <c r="H32" s="156"/>
      <c r="I32" s="214">
        <f t="shared" si="0"/>
        <v>0</v>
      </c>
      <c r="J32" s="214">
        <f t="shared" si="1"/>
        <v>0</v>
      </c>
      <c r="K32" s="214">
        <f t="shared" si="2"/>
        <v>0</v>
      </c>
      <c r="M32" s="162"/>
      <c r="N32" s="157"/>
      <c r="O32" s="215">
        <f t="shared" si="3"/>
        <v>0</v>
      </c>
      <c r="P32" s="215">
        <f t="shared" si="4"/>
        <v>0</v>
      </c>
      <c r="Q32" s="215">
        <f t="shared" si="5"/>
        <v>0</v>
      </c>
      <c r="R32" s="157"/>
      <c r="S32" s="162"/>
      <c r="T32" s="227">
        <f t="shared" si="6"/>
        <v>0</v>
      </c>
    </row>
    <row r="33" spans="1:20" x14ac:dyDescent="0.2">
      <c r="A33" s="226"/>
      <c r="B33" s="79"/>
      <c r="C33" s="79"/>
      <c r="D33" s="79"/>
      <c r="E33" s="209"/>
      <c r="F33" s="211"/>
      <c r="G33" s="210"/>
      <c r="H33" s="156"/>
      <c r="I33" s="214">
        <f t="shared" si="0"/>
        <v>0</v>
      </c>
      <c r="J33" s="214">
        <f t="shared" si="1"/>
        <v>0</v>
      </c>
      <c r="K33" s="214">
        <f t="shared" si="2"/>
        <v>0</v>
      </c>
      <c r="M33" s="162"/>
      <c r="N33" s="157"/>
      <c r="O33" s="215">
        <f t="shared" si="3"/>
        <v>0</v>
      </c>
      <c r="P33" s="215">
        <f t="shared" si="4"/>
        <v>0</v>
      </c>
      <c r="Q33" s="215">
        <f t="shared" si="5"/>
        <v>0</v>
      </c>
      <c r="R33" s="157"/>
      <c r="S33" s="162"/>
      <c r="T33" s="227">
        <f t="shared" si="6"/>
        <v>0</v>
      </c>
    </row>
    <row r="34" spans="1:20" x14ac:dyDescent="0.2">
      <c r="A34" s="226"/>
      <c r="B34" s="79"/>
      <c r="C34" s="79"/>
      <c r="D34" s="79"/>
      <c r="E34" s="209"/>
      <c r="F34" s="211"/>
      <c r="G34" s="210"/>
      <c r="H34" s="156"/>
      <c r="I34" s="214">
        <f t="shared" si="0"/>
        <v>0</v>
      </c>
      <c r="J34" s="214">
        <f t="shared" si="1"/>
        <v>0</v>
      </c>
      <c r="K34" s="214">
        <f t="shared" si="2"/>
        <v>0</v>
      </c>
      <c r="M34" s="162"/>
      <c r="N34" s="157"/>
      <c r="O34" s="215">
        <f t="shared" si="3"/>
        <v>0</v>
      </c>
      <c r="P34" s="215">
        <f t="shared" si="4"/>
        <v>0</v>
      </c>
      <c r="Q34" s="215">
        <f t="shared" si="5"/>
        <v>0</v>
      </c>
      <c r="R34" s="157"/>
      <c r="S34" s="162"/>
      <c r="T34" s="227">
        <f t="shared" si="6"/>
        <v>0</v>
      </c>
    </row>
    <row r="35" spans="1:20" x14ac:dyDescent="0.2">
      <c r="A35" s="226"/>
      <c r="B35" s="79"/>
      <c r="C35" s="79"/>
      <c r="D35" s="79"/>
      <c r="E35" s="209"/>
      <c r="F35" s="211"/>
      <c r="G35" s="210"/>
      <c r="H35" s="156"/>
      <c r="I35" s="214">
        <f t="shared" ref="I35" si="12">F35*H35</f>
        <v>0</v>
      </c>
      <c r="J35" s="214">
        <f t="shared" si="1"/>
        <v>0</v>
      </c>
      <c r="K35" s="214">
        <f t="shared" ref="K35" si="13">SUM(I35:J35)</f>
        <v>0</v>
      </c>
      <c r="M35" s="162"/>
      <c r="N35" s="157"/>
      <c r="O35" s="215">
        <f t="shared" si="3"/>
        <v>0</v>
      </c>
      <c r="P35" s="215">
        <f t="shared" si="4"/>
        <v>0</v>
      </c>
      <c r="Q35" s="215">
        <f t="shared" si="5"/>
        <v>0</v>
      </c>
      <c r="R35" s="157"/>
      <c r="S35" s="162"/>
      <c r="T35" s="227">
        <f t="shared" si="6"/>
        <v>0</v>
      </c>
    </row>
    <row r="36" spans="1:20" x14ac:dyDescent="0.2">
      <c r="A36" s="226"/>
      <c r="B36" s="79"/>
      <c r="C36" s="79"/>
      <c r="D36" s="79"/>
      <c r="E36" s="209"/>
      <c r="F36" s="211"/>
      <c r="G36" s="210"/>
      <c r="H36" s="156"/>
      <c r="I36" s="214">
        <f t="shared" si="0"/>
        <v>0</v>
      </c>
      <c r="J36" s="214">
        <f t="shared" si="1"/>
        <v>0</v>
      </c>
      <c r="K36" s="214">
        <f t="shared" si="2"/>
        <v>0</v>
      </c>
      <c r="M36" s="162"/>
      <c r="N36" s="157"/>
      <c r="O36" s="215">
        <f t="shared" si="3"/>
        <v>0</v>
      </c>
      <c r="P36" s="215">
        <f t="shared" si="4"/>
        <v>0</v>
      </c>
      <c r="Q36" s="215">
        <f t="shared" si="5"/>
        <v>0</v>
      </c>
      <c r="R36" s="157"/>
      <c r="S36" s="162"/>
      <c r="T36" s="227">
        <f t="shared" si="6"/>
        <v>0</v>
      </c>
    </row>
    <row r="37" spans="1:20" x14ac:dyDescent="0.2">
      <c r="A37" s="226"/>
      <c r="B37" s="79"/>
      <c r="C37" s="79"/>
      <c r="D37" s="79"/>
      <c r="E37" s="209"/>
      <c r="F37" s="211"/>
      <c r="G37" s="210"/>
      <c r="H37" s="156"/>
      <c r="I37" s="214">
        <f t="shared" si="0"/>
        <v>0</v>
      </c>
      <c r="J37" s="214">
        <f t="shared" si="1"/>
        <v>0</v>
      </c>
      <c r="K37" s="214">
        <f t="shared" si="2"/>
        <v>0</v>
      </c>
      <c r="M37" s="162"/>
      <c r="N37" s="157"/>
      <c r="O37" s="215">
        <f t="shared" si="3"/>
        <v>0</v>
      </c>
      <c r="P37" s="215">
        <f t="shared" si="4"/>
        <v>0</v>
      </c>
      <c r="Q37" s="215">
        <f t="shared" si="5"/>
        <v>0</v>
      </c>
      <c r="R37" s="157"/>
      <c r="S37" s="162"/>
      <c r="T37" s="227">
        <f t="shared" si="6"/>
        <v>0</v>
      </c>
    </row>
    <row r="38" spans="1:20" x14ac:dyDescent="0.2">
      <c r="A38" s="226"/>
      <c r="B38" s="79"/>
      <c r="C38" s="79"/>
      <c r="D38" s="217"/>
      <c r="E38" s="209"/>
      <c r="F38" s="211"/>
      <c r="G38" s="210"/>
      <c r="H38" s="156"/>
      <c r="I38" s="214">
        <f t="shared" ref="I38:I95" si="14">F38*H38</f>
        <v>0</v>
      </c>
      <c r="J38" s="214">
        <f>$J$1*I38</f>
        <v>0</v>
      </c>
      <c r="K38" s="214">
        <f t="shared" ref="K38:K66" si="15">SUM(I38:J38)</f>
        <v>0</v>
      </c>
      <c r="M38" s="162"/>
      <c r="N38" s="157"/>
      <c r="O38" s="215">
        <f>N38*F38</f>
        <v>0</v>
      </c>
      <c r="P38" s="215">
        <f>O38*$J$1</f>
        <v>0</v>
      </c>
      <c r="Q38" s="215">
        <f>SUM(O38:P38)</f>
        <v>0</v>
      </c>
      <c r="R38" s="157"/>
      <c r="S38" s="162"/>
      <c r="T38" s="227">
        <f t="shared" si="6"/>
        <v>0</v>
      </c>
    </row>
    <row r="39" spans="1:20" x14ac:dyDescent="0.2">
      <c r="A39" s="226"/>
      <c r="B39" s="79"/>
      <c r="C39" s="79"/>
      <c r="D39" s="79"/>
      <c r="E39" s="209"/>
      <c r="F39" s="211"/>
      <c r="G39" s="210"/>
      <c r="H39" s="156"/>
      <c r="I39" s="214">
        <f t="shared" si="14"/>
        <v>0</v>
      </c>
      <c r="J39" s="214">
        <f t="shared" si="1"/>
        <v>0</v>
      </c>
      <c r="K39" s="214">
        <f t="shared" si="15"/>
        <v>0</v>
      </c>
      <c r="M39" s="162"/>
      <c r="N39" s="157"/>
      <c r="O39" s="215">
        <f t="shared" ref="O39:O66" si="16">N39*F39</f>
        <v>0</v>
      </c>
      <c r="P39" s="215">
        <f t="shared" si="4"/>
        <v>0</v>
      </c>
      <c r="Q39" s="215">
        <f t="shared" ref="Q39:Q66" si="17">SUM(O39:P39)</f>
        <v>0</v>
      </c>
      <c r="R39" s="157"/>
      <c r="S39" s="162"/>
      <c r="T39" s="227">
        <f t="shared" si="6"/>
        <v>0</v>
      </c>
    </row>
    <row r="40" spans="1:20" x14ac:dyDescent="0.2">
      <c r="A40" s="226"/>
      <c r="B40" s="79"/>
      <c r="C40" s="79"/>
      <c r="D40" s="79"/>
      <c r="E40" s="209"/>
      <c r="F40" s="211"/>
      <c r="G40" s="210"/>
      <c r="H40" s="156"/>
      <c r="I40" s="214">
        <f t="shared" si="14"/>
        <v>0</v>
      </c>
      <c r="J40" s="214">
        <f t="shared" si="1"/>
        <v>0</v>
      </c>
      <c r="K40" s="214">
        <f t="shared" si="15"/>
        <v>0</v>
      </c>
      <c r="M40" s="162"/>
      <c r="N40" s="157"/>
      <c r="O40" s="215">
        <f t="shared" si="16"/>
        <v>0</v>
      </c>
      <c r="P40" s="215">
        <f t="shared" si="4"/>
        <v>0</v>
      </c>
      <c r="Q40" s="215">
        <f t="shared" si="17"/>
        <v>0</v>
      </c>
      <c r="R40" s="157"/>
      <c r="S40" s="162"/>
      <c r="T40" s="227">
        <f t="shared" si="6"/>
        <v>0</v>
      </c>
    </row>
    <row r="41" spans="1:20" x14ac:dyDescent="0.2">
      <c r="A41" s="226"/>
      <c r="B41" s="79"/>
      <c r="C41" s="79"/>
      <c r="D41" s="79"/>
      <c r="E41" s="209"/>
      <c r="F41" s="211"/>
      <c r="G41" s="210"/>
      <c r="H41" s="156"/>
      <c r="I41" s="214">
        <f t="shared" si="14"/>
        <v>0</v>
      </c>
      <c r="J41" s="214">
        <f t="shared" si="1"/>
        <v>0</v>
      </c>
      <c r="K41" s="214">
        <f t="shared" si="15"/>
        <v>0</v>
      </c>
      <c r="M41" s="162"/>
      <c r="N41" s="157"/>
      <c r="O41" s="215">
        <f t="shared" si="16"/>
        <v>0</v>
      </c>
      <c r="P41" s="215">
        <f t="shared" si="4"/>
        <v>0</v>
      </c>
      <c r="Q41" s="215">
        <f t="shared" si="17"/>
        <v>0</v>
      </c>
      <c r="R41" s="157"/>
      <c r="S41" s="162"/>
      <c r="T41" s="227">
        <f t="shared" si="6"/>
        <v>0</v>
      </c>
    </row>
    <row r="42" spans="1:20" x14ac:dyDescent="0.2">
      <c r="A42" s="226"/>
      <c r="B42" s="79"/>
      <c r="C42" s="79"/>
      <c r="D42" s="79"/>
      <c r="E42" s="209"/>
      <c r="F42" s="211"/>
      <c r="G42" s="210"/>
      <c r="H42" s="156"/>
      <c r="I42" s="214">
        <f t="shared" si="14"/>
        <v>0</v>
      </c>
      <c r="J42" s="214">
        <f t="shared" si="1"/>
        <v>0</v>
      </c>
      <c r="K42" s="214">
        <f t="shared" si="15"/>
        <v>0</v>
      </c>
      <c r="M42" s="162"/>
      <c r="N42" s="157"/>
      <c r="O42" s="215">
        <f t="shared" si="16"/>
        <v>0</v>
      </c>
      <c r="P42" s="215">
        <f t="shared" si="4"/>
        <v>0</v>
      </c>
      <c r="Q42" s="215">
        <f t="shared" si="17"/>
        <v>0</v>
      </c>
      <c r="R42" s="157"/>
      <c r="S42" s="162"/>
      <c r="T42" s="227">
        <f t="shared" si="6"/>
        <v>0</v>
      </c>
    </row>
    <row r="43" spans="1:20" x14ac:dyDescent="0.2">
      <c r="A43" s="226"/>
      <c r="B43" s="79"/>
      <c r="C43" s="79"/>
      <c r="D43" s="79"/>
      <c r="E43" s="209"/>
      <c r="F43" s="211"/>
      <c r="G43" s="210"/>
      <c r="H43" s="156"/>
      <c r="I43" s="214">
        <f t="shared" si="14"/>
        <v>0</v>
      </c>
      <c r="J43" s="214">
        <f t="shared" si="1"/>
        <v>0</v>
      </c>
      <c r="K43" s="214">
        <f t="shared" si="15"/>
        <v>0</v>
      </c>
      <c r="M43" s="162"/>
      <c r="N43" s="157"/>
      <c r="O43" s="215">
        <f t="shared" si="16"/>
        <v>0</v>
      </c>
      <c r="P43" s="215">
        <f t="shared" si="4"/>
        <v>0</v>
      </c>
      <c r="Q43" s="215">
        <f t="shared" si="17"/>
        <v>0</v>
      </c>
      <c r="R43" s="157"/>
      <c r="S43" s="162"/>
      <c r="T43" s="227">
        <f t="shared" si="6"/>
        <v>0</v>
      </c>
    </row>
    <row r="44" spans="1:20" x14ac:dyDescent="0.2">
      <c r="A44" s="226"/>
      <c r="B44" s="79"/>
      <c r="C44" s="79"/>
      <c r="D44" s="79"/>
      <c r="E44" s="209"/>
      <c r="F44" s="211"/>
      <c r="G44" s="210"/>
      <c r="H44" s="156"/>
      <c r="I44" s="214">
        <f t="shared" si="14"/>
        <v>0</v>
      </c>
      <c r="J44" s="214">
        <f t="shared" si="1"/>
        <v>0</v>
      </c>
      <c r="K44" s="214">
        <f t="shared" si="15"/>
        <v>0</v>
      </c>
      <c r="M44" s="162"/>
      <c r="N44" s="157"/>
      <c r="O44" s="215">
        <f t="shared" si="16"/>
        <v>0</v>
      </c>
      <c r="P44" s="215">
        <f t="shared" si="4"/>
        <v>0</v>
      </c>
      <c r="Q44" s="215">
        <f t="shared" si="17"/>
        <v>0</v>
      </c>
      <c r="R44" s="157"/>
      <c r="S44" s="162"/>
      <c r="T44" s="227">
        <f t="shared" si="6"/>
        <v>0</v>
      </c>
    </row>
    <row r="45" spans="1:20" x14ac:dyDescent="0.2">
      <c r="A45" s="226"/>
      <c r="B45" s="79"/>
      <c r="C45" s="79"/>
      <c r="D45" s="79"/>
      <c r="E45" s="209"/>
      <c r="F45" s="211"/>
      <c r="G45" s="210"/>
      <c r="H45" s="156"/>
      <c r="I45" s="214">
        <f t="shared" si="14"/>
        <v>0</v>
      </c>
      <c r="J45" s="214">
        <f t="shared" si="1"/>
        <v>0</v>
      </c>
      <c r="K45" s="214">
        <f t="shared" si="15"/>
        <v>0</v>
      </c>
      <c r="M45" s="162"/>
      <c r="N45" s="157"/>
      <c r="O45" s="215">
        <f t="shared" si="16"/>
        <v>0</v>
      </c>
      <c r="P45" s="215">
        <f t="shared" si="4"/>
        <v>0</v>
      </c>
      <c r="Q45" s="215">
        <f t="shared" si="17"/>
        <v>0</v>
      </c>
      <c r="R45" s="157"/>
      <c r="S45" s="162"/>
      <c r="T45" s="227">
        <f t="shared" ref="T45:T66" si="18">K45-Q45</f>
        <v>0</v>
      </c>
    </row>
    <row r="46" spans="1:20" x14ac:dyDescent="0.2">
      <c r="A46" s="226"/>
      <c r="B46" s="79"/>
      <c r="C46" s="79"/>
      <c r="D46" s="79"/>
      <c r="E46" s="209"/>
      <c r="F46" s="211"/>
      <c r="G46" s="210"/>
      <c r="H46" s="156"/>
      <c r="I46" s="214">
        <f t="shared" si="14"/>
        <v>0</v>
      </c>
      <c r="J46" s="214">
        <f t="shared" si="1"/>
        <v>0</v>
      </c>
      <c r="K46" s="214">
        <f t="shared" si="15"/>
        <v>0</v>
      </c>
      <c r="M46" s="162"/>
      <c r="N46" s="157"/>
      <c r="O46" s="215">
        <f t="shared" si="16"/>
        <v>0</v>
      </c>
      <c r="P46" s="215">
        <f t="shared" si="4"/>
        <v>0</v>
      </c>
      <c r="Q46" s="215">
        <f t="shared" si="17"/>
        <v>0</v>
      </c>
      <c r="R46" s="157"/>
      <c r="S46" s="162"/>
      <c r="T46" s="227">
        <f t="shared" si="18"/>
        <v>0</v>
      </c>
    </row>
    <row r="47" spans="1:20" x14ac:dyDescent="0.2">
      <c r="A47" s="226"/>
      <c r="B47" s="79"/>
      <c r="C47" s="79"/>
      <c r="D47" s="79"/>
      <c r="E47" s="209"/>
      <c r="F47" s="211"/>
      <c r="G47" s="210"/>
      <c r="H47" s="156"/>
      <c r="I47" s="214">
        <f t="shared" si="14"/>
        <v>0</v>
      </c>
      <c r="J47" s="214">
        <f t="shared" si="1"/>
        <v>0</v>
      </c>
      <c r="K47" s="214">
        <f t="shared" si="15"/>
        <v>0</v>
      </c>
      <c r="M47" s="162"/>
      <c r="N47" s="157"/>
      <c r="O47" s="215">
        <f t="shared" si="16"/>
        <v>0</v>
      </c>
      <c r="P47" s="215">
        <f t="shared" si="4"/>
        <v>0</v>
      </c>
      <c r="Q47" s="215">
        <f t="shared" si="17"/>
        <v>0</v>
      </c>
      <c r="R47" s="157"/>
      <c r="S47" s="162"/>
      <c r="T47" s="227">
        <f t="shared" si="18"/>
        <v>0</v>
      </c>
    </row>
    <row r="48" spans="1:20" x14ac:dyDescent="0.2">
      <c r="A48" s="226"/>
      <c r="B48" s="79"/>
      <c r="C48" s="79"/>
      <c r="D48" s="79"/>
      <c r="E48" s="209"/>
      <c r="F48" s="211"/>
      <c r="G48" s="210"/>
      <c r="H48" s="156"/>
      <c r="I48" s="214">
        <f t="shared" si="14"/>
        <v>0</v>
      </c>
      <c r="J48" s="214">
        <f t="shared" si="1"/>
        <v>0</v>
      </c>
      <c r="K48" s="214">
        <f t="shared" si="15"/>
        <v>0</v>
      </c>
      <c r="M48" s="162"/>
      <c r="N48" s="157"/>
      <c r="O48" s="215">
        <f t="shared" si="16"/>
        <v>0</v>
      </c>
      <c r="P48" s="215">
        <f t="shared" si="4"/>
        <v>0</v>
      </c>
      <c r="Q48" s="215">
        <f t="shared" si="17"/>
        <v>0</v>
      </c>
      <c r="R48" s="157"/>
      <c r="S48" s="162"/>
      <c r="T48" s="227">
        <f t="shared" si="18"/>
        <v>0</v>
      </c>
    </row>
    <row r="49" spans="1:20" x14ac:dyDescent="0.2">
      <c r="A49" s="226"/>
      <c r="B49" s="79"/>
      <c r="C49" s="79"/>
      <c r="D49" s="79"/>
      <c r="E49" s="209"/>
      <c r="F49" s="211"/>
      <c r="G49" s="210"/>
      <c r="H49" s="156"/>
      <c r="I49" s="214">
        <f t="shared" si="14"/>
        <v>0</v>
      </c>
      <c r="J49" s="214">
        <f t="shared" si="1"/>
        <v>0</v>
      </c>
      <c r="K49" s="214">
        <f t="shared" si="15"/>
        <v>0</v>
      </c>
      <c r="M49" s="162"/>
      <c r="N49" s="157"/>
      <c r="O49" s="215">
        <f t="shared" si="16"/>
        <v>0</v>
      </c>
      <c r="P49" s="215">
        <f t="shared" si="4"/>
        <v>0</v>
      </c>
      <c r="Q49" s="215">
        <f t="shared" si="17"/>
        <v>0</v>
      </c>
      <c r="R49" s="157"/>
      <c r="S49" s="162"/>
      <c r="T49" s="227">
        <f t="shared" si="18"/>
        <v>0</v>
      </c>
    </row>
    <row r="50" spans="1:20" x14ac:dyDescent="0.2">
      <c r="A50" s="226"/>
      <c r="B50" s="79"/>
      <c r="C50" s="79"/>
      <c r="D50" s="79"/>
      <c r="E50" s="209"/>
      <c r="F50" s="211"/>
      <c r="G50" s="210"/>
      <c r="H50" s="156"/>
      <c r="I50" s="214">
        <f t="shared" si="14"/>
        <v>0</v>
      </c>
      <c r="J50" s="214">
        <f t="shared" si="1"/>
        <v>0</v>
      </c>
      <c r="K50" s="214">
        <f t="shared" si="15"/>
        <v>0</v>
      </c>
      <c r="M50" s="162"/>
      <c r="N50" s="157"/>
      <c r="O50" s="215">
        <f t="shared" si="16"/>
        <v>0</v>
      </c>
      <c r="P50" s="215">
        <f t="shared" si="4"/>
        <v>0</v>
      </c>
      <c r="Q50" s="215">
        <f t="shared" si="17"/>
        <v>0</v>
      </c>
      <c r="R50" s="157"/>
      <c r="S50" s="162"/>
      <c r="T50" s="227">
        <f t="shared" si="18"/>
        <v>0</v>
      </c>
    </row>
    <row r="51" spans="1:20" x14ac:dyDescent="0.2">
      <c r="A51" s="226"/>
      <c r="B51" s="79"/>
      <c r="C51" s="79"/>
      <c r="D51" s="79"/>
      <c r="E51" s="209"/>
      <c r="F51" s="211"/>
      <c r="G51" s="210"/>
      <c r="H51" s="156"/>
      <c r="I51" s="214">
        <f t="shared" si="14"/>
        <v>0</v>
      </c>
      <c r="J51" s="214">
        <f t="shared" si="1"/>
        <v>0</v>
      </c>
      <c r="K51" s="214">
        <f t="shared" si="15"/>
        <v>0</v>
      </c>
      <c r="M51" s="162"/>
      <c r="N51" s="157"/>
      <c r="O51" s="215">
        <f t="shared" si="16"/>
        <v>0</v>
      </c>
      <c r="P51" s="215">
        <f t="shared" si="4"/>
        <v>0</v>
      </c>
      <c r="Q51" s="215">
        <f t="shared" si="17"/>
        <v>0</v>
      </c>
      <c r="R51" s="157"/>
      <c r="S51" s="162"/>
      <c r="T51" s="227">
        <f t="shared" si="18"/>
        <v>0</v>
      </c>
    </row>
    <row r="52" spans="1:20" x14ac:dyDescent="0.2">
      <c r="A52" s="226"/>
      <c r="B52" s="79"/>
      <c r="C52" s="79"/>
      <c r="D52" s="79"/>
      <c r="E52" s="209"/>
      <c r="F52" s="211"/>
      <c r="G52" s="210"/>
      <c r="H52" s="156"/>
      <c r="I52" s="214">
        <f t="shared" si="14"/>
        <v>0</v>
      </c>
      <c r="J52" s="214">
        <f t="shared" si="1"/>
        <v>0</v>
      </c>
      <c r="K52" s="214">
        <f t="shared" si="15"/>
        <v>0</v>
      </c>
      <c r="M52" s="162"/>
      <c r="N52" s="157"/>
      <c r="O52" s="215">
        <f t="shared" si="16"/>
        <v>0</v>
      </c>
      <c r="P52" s="215">
        <f t="shared" si="4"/>
        <v>0</v>
      </c>
      <c r="Q52" s="215">
        <f t="shared" si="17"/>
        <v>0</v>
      </c>
      <c r="R52" s="157"/>
      <c r="S52" s="162"/>
      <c r="T52" s="227">
        <f t="shared" si="18"/>
        <v>0</v>
      </c>
    </row>
    <row r="53" spans="1:20" x14ac:dyDescent="0.2">
      <c r="A53" s="226"/>
      <c r="B53" s="79"/>
      <c r="C53" s="79"/>
      <c r="D53" s="79"/>
      <c r="E53" s="209"/>
      <c r="F53" s="211"/>
      <c r="G53" s="210"/>
      <c r="H53" s="156"/>
      <c r="I53" s="214">
        <f t="shared" si="14"/>
        <v>0</v>
      </c>
      <c r="J53" s="214">
        <f t="shared" si="1"/>
        <v>0</v>
      </c>
      <c r="K53" s="214">
        <f t="shared" si="15"/>
        <v>0</v>
      </c>
      <c r="M53" s="162"/>
      <c r="N53" s="157"/>
      <c r="O53" s="215">
        <f t="shared" si="16"/>
        <v>0</v>
      </c>
      <c r="P53" s="215">
        <f t="shared" si="4"/>
        <v>0</v>
      </c>
      <c r="Q53" s="215">
        <f t="shared" si="17"/>
        <v>0</v>
      </c>
      <c r="R53" s="157"/>
      <c r="S53" s="162"/>
      <c r="T53" s="227">
        <f t="shared" si="18"/>
        <v>0</v>
      </c>
    </row>
    <row r="54" spans="1:20" x14ac:dyDescent="0.2">
      <c r="A54" s="226"/>
      <c r="B54" s="79"/>
      <c r="C54" s="79"/>
      <c r="D54" s="79"/>
      <c r="E54" s="209"/>
      <c r="F54" s="211"/>
      <c r="G54" s="210"/>
      <c r="H54" s="156"/>
      <c r="I54" s="214">
        <f t="shared" si="14"/>
        <v>0</v>
      </c>
      <c r="J54" s="214">
        <f t="shared" si="1"/>
        <v>0</v>
      </c>
      <c r="K54" s="214">
        <f t="shared" si="15"/>
        <v>0</v>
      </c>
      <c r="M54" s="162"/>
      <c r="N54" s="157"/>
      <c r="O54" s="215">
        <f t="shared" si="16"/>
        <v>0</v>
      </c>
      <c r="P54" s="215">
        <f t="shared" si="4"/>
        <v>0</v>
      </c>
      <c r="Q54" s="215">
        <f t="shared" si="17"/>
        <v>0</v>
      </c>
      <c r="R54" s="157"/>
      <c r="S54" s="162"/>
      <c r="T54" s="227">
        <f t="shared" si="18"/>
        <v>0</v>
      </c>
    </row>
    <row r="55" spans="1:20" x14ac:dyDescent="0.2">
      <c r="A55" s="226"/>
      <c r="B55" s="79"/>
      <c r="C55" s="79"/>
      <c r="D55" s="79"/>
      <c r="E55" s="209"/>
      <c r="F55" s="211"/>
      <c r="G55" s="210"/>
      <c r="H55" s="156"/>
      <c r="I55" s="214">
        <f t="shared" si="14"/>
        <v>0</v>
      </c>
      <c r="J55" s="214">
        <f t="shared" si="1"/>
        <v>0</v>
      </c>
      <c r="K55" s="214">
        <f t="shared" si="15"/>
        <v>0</v>
      </c>
      <c r="M55" s="162"/>
      <c r="N55" s="157"/>
      <c r="O55" s="215">
        <f t="shared" si="16"/>
        <v>0</v>
      </c>
      <c r="P55" s="215">
        <f t="shared" si="4"/>
        <v>0</v>
      </c>
      <c r="Q55" s="215">
        <f t="shared" si="17"/>
        <v>0</v>
      </c>
      <c r="R55" s="157"/>
      <c r="S55" s="162"/>
      <c r="T55" s="227">
        <f t="shared" si="18"/>
        <v>0</v>
      </c>
    </row>
    <row r="56" spans="1:20" x14ac:dyDescent="0.2">
      <c r="A56" s="226"/>
      <c r="B56" s="79"/>
      <c r="C56" s="79"/>
      <c r="D56" s="79"/>
      <c r="E56" s="209"/>
      <c r="F56" s="211"/>
      <c r="G56" s="210"/>
      <c r="H56" s="156"/>
      <c r="I56" s="214">
        <f t="shared" si="14"/>
        <v>0</v>
      </c>
      <c r="J56" s="214">
        <f t="shared" si="1"/>
        <v>0</v>
      </c>
      <c r="K56" s="214">
        <f t="shared" si="15"/>
        <v>0</v>
      </c>
      <c r="M56" s="162"/>
      <c r="N56" s="157"/>
      <c r="O56" s="215">
        <f t="shared" si="16"/>
        <v>0</v>
      </c>
      <c r="P56" s="215">
        <f t="shared" si="4"/>
        <v>0</v>
      </c>
      <c r="Q56" s="215">
        <f t="shared" si="17"/>
        <v>0</v>
      </c>
      <c r="R56" s="157"/>
      <c r="S56" s="162"/>
      <c r="T56" s="227">
        <f t="shared" si="18"/>
        <v>0</v>
      </c>
    </row>
    <row r="57" spans="1:20" x14ac:dyDescent="0.2">
      <c r="A57" s="226"/>
      <c r="B57" s="79"/>
      <c r="C57" s="79"/>
      <c r="D57" s="79"/>
      <c r="E57" s="209"/>
      <c r="F57" s="211"/>
      <c r="G57" s="210"/>
      <c r="H57" s="156"/>
      <c r="I57" s="214">
        <f t="shared" si="14"/>
        <v>0</v>
      </c>
      <c r="J57" s="214">
        <f t="shared" si="1"/>
        <v>0</v>
      </c>
      <c r="K57" s="214">
        <f t="shared" si="15"/>
        <v>0</v>
      </c>
      <c r="M57" s="162"/>
      <c r="N57" s="157"/>
      <c r="O57" s="215">
        <f t="shared" si="16"/>
        <v>0</v>
      </c>
      <c r="P57" s="215">
        <f t="shared" si="4"/>
        <v>0</v>
      </c>
      <c r="Q57" s="215">
        <f t="shared" si="17"/>
        <v>0</v>
      </c>
      <c r="R57" s="157"/>
      <c r="S57" s="162"/>
      <c r="T57" s="227">
        <f t="shared" si="18"/>
        <v>0</v>
      </c>
    </row>
    <row r="58" spans="1:20" x14ac:dyDescent="0.2">
      <c r="A58" s="226"/>
      <c r="B58" s="79"/>
      <c r="C58" s="79"/>
      <c r="D58" s="79"/>
      <c r="E58" s="209"/>
      <c r="F58" s="211"/>
      <c r="G58" s="210"/>
      <c r="H58" s="156"/>
      <c r="I58" s="214">
        <f t="shared" si="14"/>
        <v>0</v>
      </c>
      <c r="J58" s="214">
        <f t="shared" si="1"/>
        <v>0</v>
      </c>
      <c r="K58" s="214">
        <f t="shared" si="15"/>
        <v>0</v>
      </c>
      <c r="M58" s="162"/>
      <c r="N58" s="157"/>
      <c r="O58" s="215">
        <f t="shared" si="16"/>
        <v>0</v>
      </c>
      <c r="P58" s="215">
        <f t="shared" si="4"/>
        <v>0</v>
      </c>
      <c r="Q58" s="215">
        <f t="shared" si="17"/>
        <v>0</v>
      </c>
      <c r="R58" s="157"/>
      <c r="S58" s="162"/>
      <c r="T58" s="227">
        <f t="shared" si="18"/>
        <v>0</v>
      </c>
    </row>
    <row r="59" spans="1:20" x14ac:dyDescent="0.2">
      <c r="A59" s="226"/>
      <c r="B59" s="79"/>
      <c r="C59" s="79"/>
      <c r="D59" s="79"/>
      <c r="E59" s="209"/>
      <c r="F59" s="211"/>
      <c r="G59" s="210"/>
      <c r="H59" s="156"/>
      <c r="I59" s="214">
        <f t="shared" si="14"/>
        <v>0</v>
      </c>
      <c r="J59" s="214">
        <f t="shared" si="1"/>
        <v>0</v>
      </c>
      <c r="K59" s="214">
        <f t="shared" si="15"/>
        <v>0</v>
      </c>
      <c r="M59" s="162"/>
      <c r="N59" s="157"/>
      <c r="O59" s="215">
        <f t="shared" si="16"/>
        <v>0</v>
      </c>
      <c r="P59" s="215">
        <f t="shared" si="4"/>
        <v>0</v>
      </c>
      <c r="Q59" s="215">
        <f t="shared" si="17"/>
        <v>0</v>
      </c>
      <c r="R59" s="157"/>
      <c r="S59" s="162"/>
      <c r="T59" s="227">
        <f t="shared" si="18"/>
        <v>0</v>
      </c>
    </row>
    <row r="60" spans="1:20" x14ac:dyDescent="0.2">
      <c r="A60" s="226"/>
      <c r="B60" s="79"/>
      <c r="C60" s="79"/>
      <c r="D60" s="79"/>
      <c r="E60" s="209"/>
      <c r="F60" s="211"/>
      <c r="G60" s="210"/>
      <c r="H60" s="156"/>
      <c r="I60" s="214">
        <f t="shared" si="14"/>
        <v>0</v>
      </c>
      <c r="J60" s="214">
        <f t="shared" si="1"/>
        <v>0</v>
      </c>
      <c r="K60" s="214">
        <f t="shared" si="15"/>
        <v>0</v>
      </c>
      <c r="M60" s="162"/>
      <c r="N60" s="157"/>
      <c r="O60" s="215">
        <f t="shared" si="16"/>
        <v>0</v>
      </c>
      <c r="P60" s="215">
        <f t="shared" si="4"/>
        <v>0</v>
      </c>
      <c r="Q60" s="215">
        <f t="shared" si="17"/>
        <v>0</v>
      </c>
      <c r="R60" s="157"/>
      <c r="S60" s="162"/>
      <c r="T60" s="227">
        <f t="shared" si="18"/>
        <v>0</v>
      </c>
    </row>
    <row r="61" spans="1:20" x14ac:dyDescent="0.2">
      <c r="A61" s="226"/>
      <c r="B61" s="79"/>
      <c r="C61" s="79"/>
      <c r="D61" s="79"/>
      <c r="E61" s="209"/>
      <c r="F61" s="211"/>
      <c r="G61" s="210"/>
      <c r="H61" s="156"/>
      <c r="I61" s="214">
        <f t="shared" si="14"/>
        <v>0</v>
      </c>
      <c r="J61" s="214">
        <f t="shared" si="1"/>
        <v>0</v>
      </c>
      <c r="K61" s="214">
        <f t="shared" si="15"/>
        <v>0</v>
      </c>
      <c r="M61" s="162"/>
      <c r="N61" s="157"/>
      <c r="O61" s="215">
        <f t="shared" si="16"/>
        <v>0</v>
      </c>
      <c r="P61" s="215">
        <f t="shared" si="4"/>
        <v>0</v>
      </c>
      <c r="Q61" s="215">
        <f t="shared" si="17"/>
        <v>0</v>
      </c>
      <c r="R61" s="157"/>
      <c r="S61" s="162"/>
      <c r="T61" s="227">
        <f t="shared" si="18"/>
        <v>0</v>
      </c>
    </row>
    <row r="62" spans="1:20" x14ac:dyDescent="0.2">
      <c r="A62" s="226"/>
      <c r="B62" s="79"/>
      <c r="C62" s="79"/>
      <c r="D62" s="79"/>
      <c r="E62" s="209"/>
      <c r="F62" s="211"/>
      <c r="G62" s="210"/>
      <c r="H62" s="156"/>
      <c r="I62" s="214">
        <f t="shared" si="14"/>
        <v>0</v>
      </c>
      <c r="J62" s="214">
        <f t="shared" si="1"/>
        <v>0</v>
      </c>
      <c r="K62" s="214">
        <f t="shared" si="15"/>
        <v>0</v>
      </c>
      <c r="M62" s="162"/>
      <c r="N62" s="157"/>
      <c r="O62" s="215">
        <f t="shared" si="16"/>
        <v>0</v>
      </c>
      <c r="P62" s="215">
        <f t="shared" si="4"/>
        <v>0</v>
      </c>
      <c r="Q62" s="215">
        <f t="shared" si="17"/>
        <v>0</v>
      </c>
      <c r="R62" s="157"/>
      <c r="S62" s="162"/>
      <c r="T62" s="227">
        <f t="shared" si="18"/>
        <v>0</v>
      </c>
    </row>
    <row r="63" spans="1:20" x14ac:dyDescent="0.2">
      <c r="A63" s="226"/>
      <c r="B63" s="79"/>
      <c r="C63" s="79"/>
      <c r="D63" s="79"/>
      <c r="E63" s="209"/>
      <c r="F63" s="211"/>
      <c r="G63" s="210"/>
      <c r="H63" s="156"/>
      <c r="I63" s="214">
        <f t="shared" si="14"/>
        <v>0</v>
      </c>
      <c r="J63" s="214">
        <f t="shared" si="1"/>
        <v>0</v>
      </c>
      <c r="K63" s="214">
        <f t="shared" si="15"/>
        <v>0</v>
      </c>
      <c r="M63" s="162"/>
      <c r="N63" s="157"/>
      <c r="O63" s="215">
        <f t="shared" si="16"/>
        <v>0</v>
      </c>
      <c r="P63" s="215">
        <f t="shared" si="4"/>
        <v>0</v>
      </c>
      <c r="Q63" s="215">
        <f t="shared" si="17"/>
        <v>0</v>
      </c>
      <c r="R63" s="157"/>
      <c r="S63" s="162"/>
      <c r="T63" s="227">
        <f t="shared" si="18"/>
        <v>0</v>
      </c>
    </row>
    <row r="64" spans="1:20" x14ac:dyDescent="0.2">
      <c r="A64" s="226"/>
      <c r="B64" s="79"/>
      <c r="C64" s="79"/>
      <c r="D64" s="79"/>
      <c r="E64" s="209"/>
      <c r="F64" s="211"/>
      <c r="G64" s="210"/>
      <c r="H64" s="156"/>
      <c r="I64" s="214">
        <f t="shared" si="14"/>
        <v>0</v>
      </c>
      <c r="J64" s="214">
        <f t="shared" si="1"/>
        <v>0</v>
      </c>
      <c r="K64" s="214">
        <f t="shared" si="15"/>
        <v>0</v>
      </c>
      <c r="M64" s="162"/>
      <c r="N64" s="157"/>
      <c r="O64" s="215">
        <f t="shared" si="16"/>
        <v>0</v>
      </c>
      <c r="P64" s="215">
        <f t="shared" si="4"/>
        <v>0</v>
      </c>
      <c r="Q64" s="215">
        <f t="shared" si="17"/>
        <v>0</v>
      </c>
      <c r="R64" s="157"/>
      <c r="S64" s="162"/>
      <c r="T64" s="227">
        <f t="shared" si="18"/>
        <v>0</v>
      </c>
    </row>
    <row r="65" spans="1:20" x14ac:dyDescent="0.2">
      <c r="A65" s="226"/>
      <c r="B65" s="79"/>
      <c r="C65" s="79"/>
      <c r="D65" s="79"/>
      <c r="E65" s="209"/>
      <c r="F65" s="211"/>
      <c r="G65" s="210"/>
      <c r="H65" s="156"/>
      <c r="I65" s="214">
        <f t="shared" si="14"/>
        <v>0</v>
      </c>
      <c r="J65" s="214">
        <f t="shared" si="1"/>
        <v>0</v>
      </c>
      <c r="K65" s="214">
        <f t="shared" si="15"/>
        <v>0</v>
      </c>
      <c r="M65" s="162"/>
      <c r="N65" s="157"/>
      <c r="O65" s="215">
        <f t="shared" si="16"/>
        <v>0</v>
      </c>
      <c r="P65" s="215">
        <f t="shared" si="4"/>
        <v>0</v>
      </c>
      <c r="Q65" s="215">
        <f t="shared" si="17"/>
        <v>0</v>
      </c>
      <c r="R65" s="157"/>
      <c r="S65" s="162"/>
      <c r="T65" s="227">
        <f t="shared" si="18"/>
        <v>0</v>
      </c>
    </row>
    <row r="66" spans="1:20" x14ac:dyDescent="0.2">
      <c r="A66" s="226"/>
      <c r="B66" s="79"/>
      <c r="C66" s="79"/>
      <c r="D66" s="79"/>
      <c r="E66" s="209"/>
      <c r="F66" s="211"/>
      <c r="G66" s="210"/>
      <c r="H66" s="156"/>
      <c r="I66" s="214">
        <f t="shared" si="14"/>
        <v>0</v>
      </c>
      <c r="J66" s="214">
        <f t="shared" si="1"/>
        <v>0</v>
      </c>
      <c r="K66" s="214">
        <f t="shared" si="15"/>
        <v>0</v>
      </c>
      <c r="M66" s="162"/>
      <c r="N66" s="157"/>
      <c r="O66" s="215">
        <f t="shared" si="16"/>
        <v>0</v>
      </c>
      <c r="P66" s="215">
        <f t="shared" si="4"/>
        <v>0</v>
      </c>
      <c r="Q66" s="215">
        <f t="shared" si="17"/>
        <v>0</v>
      </c>
      <c r="R66" s="157"/>
      <c r="S66" s="162"/>
      <c r="T66" s="227">
        <f t="shared" si="18"/>
        <v>0</v>
      </c>
    </row>
    <row r="67" spans="1:20" x14ac:dyDescent="0.2">
      <c r="A67" s="226"/>
      <c r="B67" s="217"/>
      <c r="C67" s="217"/>
      <c r="D67" s="217"/>
      <c r="E67" s="233"/>
      <c r="F67" s="234"/>
      <c r="G67" s="235"/>
      <c r="H67" s="220"/>
      <c r="I67" s="214">
        <f t="shared" si="14"/>
        <v>0</v>
      </c>
      <c r="J67" s="214">
        <f>$J$1*I67</f>
        <v>0</v>
      </c>
      <c r="K67" s="214">
        <f>SUM(I67:J67)</f>
        <v>0</v>
      </c>
      <c r="M67" s="162"/>
      <c r="N67" s="157"/>
      <c r="O67" s="215">
        <f>N67*F67</f>
        <v>0</v>
      </c>
      <c r="P67" s="215">
        <f>O67*$J$1</f>
        <v>0</v>
      </c>
      <c r="Q67" s="215">
        <f>SUM(O67:P67)</f>
        <v>0</v>
      </c>
      <c r="R67" s="157"/>
      <c r="S67" s="162"/>
      <c r="T67" s="227">
        <f>K67-Q67</f>
        <v>0</v>
      </c>
    </row>
    <row r="68" spans="1:20" x14ac:dyDescent="0.2">
      <c r="A68" s="226"/>
      <c r="B68" s="79"/>
      <c r="C68" s="79"/>
      <c r="D68" s="79"/>
      <c r="E68" s="209"/>
      <c r="F68" s="211"/>
      <c r="G68" s="210"/>
      <c r="H68" s="156"/>
      <c r="I68" s="214">
        <f t="shared" si="14"/>
        <v>0</v>
      </c>
      <c r="J68" s="214">
        <f t="shared" si="1"/>
        <v>0</v>
      </c>
      <c r="K68" s="214">
        <f t="shared" ref="K68:K124" si="19">SUM(I68:J68)</f>
        <v>0</v>
      </c>
      <c r="M68" s="162"/>
      <c r="N68" s="157"/>
      <c r="O68" s="215">
        <f t="shared" ref="O68:O95" si="20">N68*F68</f>
        <v>0</v>
      </c>
      <c r="P68" s="215">
        <f t="shared" si="4"/>
        <v>0</v>
      </c>
      <c r="Q68" s="215">
        <f t="shared" ref="Q68:Q95" si="21">SUM(O68:P68)</f>
        <v>0</v>
      </c>
      <c r="R68" s="157"/>
      <c r="S68" s="162"/>
      <c r="T68" s="227">
        <f t="shared" ref="T68:T124" si="22">K68-Q68</f>
        <v>0</v>
      </c>
    </row>
    <row r="69" spans="1:20" x14ac:dyDescent="0.2">
      <c r="A69" s="226"/>
      <c r="B69" s="79"/>
      <c r="C69" s="79"/>
      <c r="D69" s="79"/>
      <c r="E69" s="209"/>
      <c r="F69" s="211"/>
      <c r="G69" s="210"/>
      <c r="H69" s="156"/>
      <c r="I69" s="214">
        <f t="shared" si="14"/>
        <v>0</v>
      </c>
      <c r="J69" s="214">
        <f t="shared" si="1"/>
        <v>0</v>
      </c>
      <c r="K69" s="214">
        <f t="shared" si="19"/>
        <v>0</v>
      </c>
      <c r="M69" s="162"/>
      <c r="N69" s="157"/>
      <c r="O69" s="215">
        <f t="shared" si="20"/>
        <v>0</v>
      </c>
      <c r="P69" s="215">
        <f t="shared" si="4"/>
        <v>0</v>
      </c>
      <c r="Q69" s="215">
        <f t="shared" si="21"/>
        <v>0</v>
      </c>
      <c r="R69" s="157"/>
      <c r="S69" s="162"/>
      <c r="T69" s="227">
        <f t="shared" si="22"/>
        <v>0</v>
      </c>
    </row>
    <row r="70" spans="1:20" x14ac:dyDescent="0.2">
      <c r="A70" s="226"/>
      <c r="B70" s="79"/>
      <c r="C70" s="79"/>
      <c r="D70" s="79"/>
      <c r="E70" s="209"/>
      <c r="F70" s="211"/>
      <c r="G70" s="210"/>
      <c r="H70" s="156"/>
      <c r="I70" s="214">
        <f t="shared" si="14"/>
        <v>0</v>
      </c>
      <c r="J70" s="214">
        <f t="shared" si="1"/>
        <v>0</v>
      </c>
      <c r="K70" s="214">
        <f t="shared" si="19"/>
        <v>0</v>
      </c>
      <c r="M70" s="162"/>
      <c r="N70" s="157"/>
      <c r="O70" s="215">
        <f t="shared" si="20"/>
        <v>0</v>
      </c>
      <c r="P70" s="215">
        <f t="shared" si="4"/>
        <v>0</v>
      </c>
      <c r="Q70" s="215">
        <f t="shared" si="21"/>
        <v>0</v>
      </c>
      <c r="R70" s="157"/>
      <c r="S70" s="162"/>
      <c r="T70" s="227">
        <f t="shared" si="22"/>
        <v>0</v>
      </c>
    </row>
    <row r="71" spans="1:20" x14ac:dyDescent="0.2">
      <c r="A71" s="226"/>
      <c r="B71" s="79"/>
      <c r="C71" s="79"/>
      <c r="D71" s="79"/>
      <c r="E71" s="209"/>
      <c r="F71" s="211"/>
      <c r="G71" s="210"/>
      <c r="H71" s="156"/>
      <c r="I71" s="214">
        <f t="shared" si="14"/>
        <v>0</v>
      </c>
      <c r="J71" s="214">
        <f t="shared" si="1"/>
        <v>0</v>
      </c>
      <c r="K71" s="214">
        <f t="shared" si="19"/>
        <v>0</v>
      </c>
      <c r="M71" s="162"/>
      <c r="N71" s="157"/>
      <c r="O71" s="215">
        <f t="shared" si="20"/>
        <v>0</v>
      </c>
      <c r="P71" s="215">
        <f t="shared" si="4"/>
        <v>0</v>
      </c>
      <c r="Q71" s="215">
        <f t="shared" si="21"/>
        <v>0</v>
      </c>
      <c r="R71" s="157"/>
      <c r="S71" s="162"/>
      <c r="T71" s="227">
        <f t="shared" si="22"/>
        <v>0</v>
      </c>
    </row>
    <row r="72" spans="1:20" x14ac:dyDescent="0.2">
      <c r="A72" s="226"/>
      <c r="B72" s="79"/>
      <c r="C72" s="79"/>
      <c r="D72" s="79"/>
      <c r="E72" s="209"/>
      <c r="F72" s="211"/>
      <c r="G72" s="210"/>
      <c r="H72" s="156"/>
      <c r="I72" s="214">
        <f t="shared" si="14"/>
        <v>0</v>
      </c>
      <c r="J72" s="214">
        <f t="shared" si="1"/>
        <v>0</v>
      </c>
      <c r="K72" s="214">
        <f t="shared" si="19"/>
        <v>0</v>
      </c>
      <c r="M72" s="162"/>
      <c r="N72" s="157"/>
      <c r="O72" s="215">
        <f t="shared" si="20"/>
        <v>0</v>
      </c>
      <c r="P72" s="215">
        <f t="shared" si="4"/>
        <v>0</v>
      </c>
      <c r="Q72" s="215">
        <f t="shared" si="21"/>
        <v>0</v>
      </c>
      <c r="R72" s="157"/>
      <c r="S72" s="162"/>
      <c r="T72" s="227">
        <f t="shared" si="22"/>
        <v>0</v>
      </c>
    </row>
    <row r="73" spans="1:20" x14ac:dyDescent="0.2">
      <c r="A73" s="226"/>
      <c r="B73" s="79"/>
      <c r="C73" s="79"/>
      <c r="D73" s="79"/>
      <c r="E73" s="209"/>
      <c r="F73" s="211"/>
      <c r="G73" s="210"/>
      <c r="H73" s="156"/>
      <c r="I73" s="214">
        <f t="shared" si="14"/>
        <v>0</v>
      </c>
      <c r="J73" s="214">
        <f t="shared" si="1"/>
        <v>0</v>
      </c>
      <c r="K73" s="214">
        <f t="shared" si="19"/>
        <v>0</v>
      </c>
      <c r="M73" s="162"/>
      <c r="N73" s="157"/>
      <c r="O73" s="215">
        <f t="shared" si="20"/>
        <v>0</v>
      </c>
      <c r="P73" s="215">
        <f t="shared" si="4"/>
        <v>0</v>
      </c>
      <c r="Q73" s="215">
        <f t="shared" si="21"/>
        <v>0</v>
      </c>
      <c r="R73" s="157"/>
      <c r="S73" s="162"/>
      <c r="T73" s="227">
        <f t="shared" si="22"/>
        <v>0</v>
      </c>
    </row>
    <row r="74" spans="1:20" x14ac:dyDescent="0.2">
      <c r="A74" s="226"/>
      <c r="B74" s="79"/>
      <c r="C74" s="79"/>
      <c r="D74" s="79"/>
      <c r="E74" s="209"/>
      <c r="F74" s="211"/>
      <c r="G74" s="210"/>
      <c r="H74" s="156"/>
      <c r="I74" s="214">
        <f t="shared" si="14"/>
        <v>0</v>
      </c>
      <c r="J74" s="214">
        <f t="shared" si="1"/>
        <v>0</v>
      </c>
      <c r="K74" s="214">
        <f t="shared" si="19"/>
        <v>0</v>
      </c>
      <c r="M74" s="162"/>
      <c r="N74" s="157"/>
      <c r="O74" s="215">
        <f t="shared" si="20"/>
        <v>0</v>
      </c>
      <c r="P74" s="215">
        <f t="shared" si="4"/>
        <v>0</v>
      </c>
      <c r="Q74" s="215">
        <f t="shared" si="21"/>
        <v>0</v>
      </c>
      <c r="R74" s="157"/>
      <c r="S74" s="162"/>
      <c r="T74" s="227">
        <f t="shared" si="22"/>
        <v>0</v>
      </c>
    </row>
    <row r="75" spans="1:20" x14ac:dyDescent="0.2">
      <c r="A75" s="226"/>
      <c r="B75" s="79"/>
      <c r="C75" s="79"/>
      <c r="D75" s="79"/>
      <c r="E75" s="209"/>
      <c r="F75" s="211"/>
      <c r="G75" s="210"/>
      <c r="H75" s="156"/>
      <c r="I75" s="214">
        <f t="shared" si="14"/>
        <v>0</v>
      </c>
      <c r="J75" s="214">
        <f t="shared" si="1"/>
        <v>0</v>
      </c>
      <c r="K75" s="214">
        <f t="shared" si="19"/>
        <v>0</v>
      </c>
      <c r="M75" s="162"/>
      <c r="N75" s="157"/>
      <c r="O75" s="215">
        <f t="shared" si="20"/>
        <v>0</v>
      </c>
      <c r="P75" s="215">
        <f t="shared" si="4"/>
        <v>0</v>
      </c>
      <c r="Q75" s="215">
        <f t="shared" si="21"/>
        <v>0</v>
      </c>
      <c r="R75" s="157"/>
      <c r="S75" s="162"/>
      <c r="T75" s="227">
        <f t="shared" si="22"/>
        <v>0</v>
      </c>
    </row>
    <row r="76" spans="1:20" x14ac:dyDescent="0.2">
      <c r="A76" s="226"/>
      <c r="B76" s="79"/>
      <c r="C76" s="79"/>
      <c r="D76" s="79"/>
      <c r="E76" s="209"/>
      <c r="F76" s="211"/>
      <c r="G76" s="210"/>
      <c r="H76" s="156"/>
      <c r="I76" s="214">
        <f t="shared" si="14"/>
        <v>0</v>
      </c>
      <c r="J76" s="214">
        <f t="shared" si="1"/>
        <v>0</v>
      </c>
      <c r="K76" s="214">
        <f t="shared" si="19"/>
        <v>0</v>
      </c>
      <c r="M76" s="162"/>
      <c r="N76" s="157"/>
      <c r="O76" s="215">
        <f t="shared" si="20"/>
        <v>0</v>
      </c>
      <c r="P76" s="215">
        <f t="shared" si="4"/>
        <v>0</v>
      </c>
      <c r="Q76" s="215">
        <f t="shared" si="21"/>
        <v>0</v>
      </c>
      <c r="R76" s="157"/>
      <c r="S76" s="162"/>
      <c r="T76" s="227">
        <f t="shared" si="22"/>
        <v>0</v>
      </c>
    </row>
    <row r="77" spans="1:20" x14ac:dyDescent="0.2">
      <c r="A77" s="226"/>
      <c r="B77" s="79"/>
      <c r="C77" s="79"/>
      <c r="D77" s="79"/>
      <c r="E77" s="209"/>
      <c r="F77" s="211"/>
      <c r="G77" s="210"/>
      <c r="H77" s="156"/>
      <c r="I77" s="214">
        <f t="shared" si="14"/>
        <v>0</v>
      </c>
      <c r="J77" s="214">
        <f t="shared" si="1"/>
        <v>0</v>
      </c>
      <c r="K77" s="214">
        <f t="shared" si="19"/>
        <v>0</v>
      </c>
      <c r="M77" s="162"/>
      <c r="N77" s="157"/>
      <c r="O77" s="215">
        <f t="shared" si="20"/>
        <v>0</v>
      </c>
      <c r="P77" s="215">
        <f t="shared" si="4"/>
        <v>0</v>
      </c>
      <c r="Q77" s="215">
        <f t="shared" si="21"/>
        <v>0</v>
      </c>
      <c r="R77" s="157"/>
      <c r="S77" s="162"/>
      <c r="T77" s="227">
        <f t="shared" si="22"/>
        <v>0</v>
      </c>
    </row>
    <row r="78" spans="1:20" x14ac:dyDescent="0.2">
      <c r="A78" s="226"/>
      <c r="B78" s="79"/>
      <c r="C78" s="79"/>
      <c r="D78" s="79"/>
      <c r="E78" s="209"/>
      <c r="F78" s="211"/>
      <c r="G78" s="210"/>
      <c r="H78" s="156"/>
      <c r="I78" s="214">
        <f t="shared" si="14"/>
        <v>0</v>
      </c>
      <c r="J78" s="214">
        <f t="shared" si="1"/>
        <v>0</v>
      </c>
      <c r="K78" s="214">
        <f t="shared" si="19"/>
        <v>0</v>
      </c>
      <c r="M78" s="162"/>
      <c r="N78" s="157"/>
      <c r="O78" s="215">
        <f t="shared" si="20"/>
        <v>0</v>
      </c>
      <c r="P78" s="215">
        <f t="shared" si="4"/>
        <v>0</v>
      </c>
      <c r="Q78" s="215">
        <f t="shared" si="21"/>
        <v>0</v>
      </c>
      <c r="R78" s="157"/>
      <c r="S78" s="162"/>
      <c r="T78" s="227">
        <f t="shared" si="22"/>
        <v>0</v>
      </c>
    </row>
    <row r="79" spans="1:20" x14ac:dyDescent="0.2">
      <c r="A79" s="226"/>
      <c r="B79" s="79"/>
      <c r="C79" s="79"/>
      <c r="D79" s="79"/>
      <c r="E79" s="209"/>
      <c r="F79" s="211"/>
      <c r="G79" s="210"/>
      <c r="H79" s="156"/>
      <c r="I79" s="214">
        <f t="shared" si="14"/>
        <v>0</v>
      </c>
      <c r="J79" s="214">
        <f t="shared" si="1"/>
        <v>0</v>
      </c>
      <c r="K79" s="214">
        <f t="shared" si="19"/>
        <v>0</v>
      </c>
      <c r="M79" s="162"/>
      <c r="N79" s="157"/>
      <c r="O79" s="215">
        <f t="shared" si="20"/>
        <v>0</v>
      </c>
      <c r="P79" s="215">
        <f t="shared" si="4"/>
        <v>0</v>
      </c>
      <c r="Q79" s="215">
        <f t="shared" si="21"/>
        <v>0</v>
      </c>
      <c r="R79" s="157"/>
      <c r="S79" s="162"/>
      <c r="T79" s="227">
        <f t="shared" si="22"/>
        <v>0</v>
      </c>
    </row>
    <row r="80" spans="1:20" x14ac:dyDescent="0.2">
      <c r="A80" s="226"/>
      <c r="B80" s="79"/>
      <c r="C80" s="79"/>
      <c r="D80" s="79"/>
      <c r="E80" s="209"/>
      <c r="F80" s="211"/>
      <c r="G80" s="210"/>
      <c r="H80" s="156"/>
      <c r="I80" s="214">
        <f t="shared" si="14"/>
        <v>0</v>
      </c>
      <c r="J80" s="214">
        <f t="shared" si="1"/>
        <v>0</v>
      </c>
      <c r="K80" s="214">
        <f t="shared" si="19"/>
        <v>0</v>
      </c>
      <c r="M80" s="162"/>
      <c r="N80" s="157"/>
      <c r="O80" s="215">
        <f t="shared" si="20"/>
        <v>0</v>
      </c>
      <c r="P80" s="215">
        <f t="shared" si="4"/>
        <v>0</v>
      </c>
      <c r="Q80" s="215">
        <f t="shared" si="21"/>
        <v>0</v>
      </c>
      <c r="R80" s="157"/>
      <c r="S80" s="162"/>
      <c r="T80" s="227">
        <f t="shared" si="22"/>
        <v>0</v>
      </c>
    </row>
    <row r="81" spans="1:20" x14ac:dyDescent="0.2">
      <c r="A81" s="226"/>
      <c r="B81" s="79"/>
      <c r="C81" s="79"/>
      <c r="D81" s="79"/>
      <c r="E81" s="209"/>
      <c r="F81" s="211"/>
      <c r="G81" s="210"/>
      <c r="H81" s="156"/>
      <c r="I81" s="214">
        <f t="shared" si="14"/>
        <v>0</v>
      </c>
      <c r="J81" s="214">
        <f t="shared" si="1"/>
        <v>0</v>
      </c>
      <c r="K81" s="214">
        <f t="shared" si="19"/>
        <v>0</v>
      </c>
      <c r="M81" s="162"/>
      <c r="N81" s="157"/>
      <c r="O81" s="215">
        <f t="shared" si="20"/>
        <v>0</v>
      </c>
      <c r="P81" s="215">
        <f t="shared" si="4"/>
        <v>0</v>
      </c>
      <c r="Q81" s="215">
        <f t="shared" si="21"/>
        <v>0</v>
      </c>
      <c r="R81" s="157"/>
      <c r="S81" s="162"/>
      <c r="T81" s="227">
        <f t="shared" si="22"/>
        <v>0</v>
      </c>
    </row>
    <row r="82" spans="1:20" x14ac:dyDescent="0.2">
      <c r="A82" s="226"/>
      <c r="B82" s="79"/>
      <c r="C82" s="79"/>
      <c r="D82" s="79"/>
      <c r="E82" s="209"/>
      <c r="F82" s="211"/>
      <c r="G82" s="210"/>
      <c r="H82" s="156"/>
      <c r="I82" s="214">
        <f t="shared" si="14"/>
        <v>0</v>
      </c>
      <c r="J82" s="214">
        <f t="shared" si="1"/>
        <v>0</v>
      </c>
      <c r="K82" s="214">
        <f t="shared" si="19"/>
        <v>0</v>
      </c>
      <c r="M82" s="162"/>
      <c r="N82" s="157"/>
      <c r="O82" s="215">
        <f t="shared" si="20"/>
        <v>0</v>
      </c>
      <c r="P82" s="215">
        <f t="shared" si="4"/>
        <v>0</v>
      </c>
      <c r="Q82" s="215">
        <f t="shared" si="21"/>
        <v>0</v>
      </c>
      <c r="R82" s="157"/>
      <c r="S82" s="162"/>
      <c r="T82" s="227">
        <f t="shared" si="22"/>
        <v>0</v>
      </c>
    </row>
    <row r="83" spans="1:20" x14ac:dyDescent="0.2">
      <c r="A83" s="226"/>
      <c r="B83" s="79"/>
      <c r="C83" s="79"/>
      <c r="D83" s="79"/>
      <c r="E83" s="209"/>
      <c r="F83" s="211"/>
      <c r="G83" s="210"/>
      <c r="H83" s="156"/>
      <c r="I83" s="214">
        <f t="shared" si="14"/>
        <v>0</v>
      </c>
      <c r="J83" s="214">
        <f t="shared" si="1"/>
        <v>0</v>
      </c>
      <c r="K83" s="214">
        <f t="shared" si="19"/>
        <v>0</v>
      </c>
      <c r="M83" s="162"/>
      <c r="N83" s="157"/>
      <c r="O83" s="215">
        <f t="shared" si="20"/>
        <v>0</v>
      </c>
      <c r="P83" s="215">
        <f t="shared" si="4"/>
        <v>0</v>
      </c>
      <c r="Q83" s="215">
        <f t="shared" si="21"/>
        <v>0</v>
      </c>
      <c r="R83" s="157"/>
      <c r="S83" s="162"/>
      <c r="T83" s="227">
        <f t="shared" si="22"/>
        <v>0</v>
      </c>
    </row>
    <row r="84" spans="1:20" x14ac:dyDescent="0.2">
      <c r="A84" s="226"/>
      <c r="B84" s="79"/>
      <c r="C84" s="79"/>
      <c r="D84" s="79"/>
      <c r="E84" s="209"/>
      <c r="F84" s="211"/>
      <c r="G84" s="210"/>
      <c r="H84" s="156"/>
      <c r="I84" s="214">
        <f t="shared" si="14"/>
        <v>0</v>
      </c>
      <c r="J84" s="214">
        <f t="shared" si="1"/>
        <v>0</v>
      </c>
      <c r="K84" s="214">
        <f t="shared" si="19"/>
        <v>0</v>
      </c>
      <c r="M84" s="162"/>
      <c r="N84" s="157"/>
      <c r="O84" s="215">
        <f t="shared" si="20"/>
        <v>0</v>
      </c>
      <c r="P84" s="215">
        <f t="shared" si="4"/>
        <v>0</v>
      </c>
      <c r="Q84" s="215">
        <f t="shared" si="21"/>
        <v>0</v>
      </c>
      <c r="R84" s="157"/>
      <c r="S84" s="162"/>
      <c r="T84" s="227">
        <f t="shared" si="22"/>
        <v>0</v>
      </c>
    </row>
    <row r="85" spans="1:20" x14ac:dyDescent="0.2">
      <c r="A85" s="226"/>
      <c r="B85" s="79"/>
      <c r="C85" s="79"/>
      <c r="D85" s="79"/>
      <c r="E85" s="209"/>
      <c r="F85" s="211"/>
      <c r="G85" s="210"/>
      <c r="H85" s="156"/>
      <c r="I85" s="214">
        <f t="shared" si="14"/>
        <v>0</v>
      </c>
      <c r="J85" s="214">
        <f t="shared" si="1"/>
        <v>0</v>
      </c>
      <c r="K85" s="214">
        <f t="shared" si="19"/>
        <v>0</v>
      </c>
      <c r="M85" s="162"/>
      <c r="N85" s="157"/>
      <c r="O85" s="215">
        <f t="shared" si="20"/>
        <v>0</v>
      </c>
      <c r="P85" s="215">
        <f t="shared" si="4"/>
        <v>0</v>
      </c>
      <c r="Q85" s="215">
        <f t="shared" si="21"/>
        <v>0</v>
      </c>
      <c r="R85" s="157"/>
      <c r="S85" s="162"/>
      <c r="T85" s="227">
        <f t="shared" si="22"/>
        <v>0</v>
      </c>
    </row>
    <row r="86" spans="1:20" x14ac:dyDescent="0.2">
      <c r="A86" s="226"/>
      <c r="B86" s="79"/>
      <c r="C86" s="79"/>
      <c r="D86" s="79"/>
      <c r="E86" s="209"/>
      <c r="F86" s="211"/>
      <c r="G86" s="210"/>
      <c r="H86" s="156"/>
      <c r="I86" s="214">
        <f t="shared" si="14"/>
        <v>0</v>
      </c>
      <c r="J86" s="214">
        <f t="shared" si="1"/>
        <v>0</v>
      </c>
      <c r="K86" s="214">
        <f t="shared" si="19"/>
        <v>0</v>
      </c>
      <c r="M86" s="162"/>
      <c r="N86" s="157"/>
      <c r="O86" s="215">
        <f t="shared" si="20"/>
        <v>0</v>
      </c>
      <c r="P86" s="215">
        <f t="shared" si="4"/>
        <v>0</v>
      </c>
      <c r="Q86" s="215">
        <f t="shared" si="21"/>
        <v>0</v>
      </c>
      <c r="R86" s="157"/>
      <c r="S86" s="162"/>
      <c r="T86" s="227">
        <f t="shared" si="22"/>
        <v>0</v>
      </c>
    </row>
    <row r="87" spans="1:20" x14ac:dyDescent="0.2">
      <c r="A87" s="226"/>
      <c r="B87" s="79"/>
      <c r="C87" s="79"/>
      <c r="D87" s="79"/>
      <c r="E87" s="209"/>
      <c r="F87" s="211"/>
      <c r="G87" s="210"/>
      <c r="H87" s="156"/>
      <c r="I87" s="214">
        <f t="shared" si="14"/>
        <v>0</v>
      </c>
      <c r="J87" s="214">
        <f t="shared" si="1"/>
        <v>0</v>
      </c>
      <c r="K87" s="214">
        <f t="shared" si="19"/>
        <v>0</v>
      </c>
      <c r="M87" s="162"/>
      <c r="N87" s="157"/>
      <c r="O87" s="215">
        <f t="shared" si="20"/>
        <v>0</v>
      </c>
      <c r="P87" s="215">
        <f t="shared" si="4"/>
        <v>0</v>
      </c>
      <c r="Q87" s="215">
        <f t="shared" si="21"/>
        <v>0</v>
      </c>
      <c r="R87" s="157"/>
      <c r="S87" s="162"/>
      <c r="T87" s="227">
        <f t="shared" si="22"/>
        <v>0</v>
      </c>
    </row>
    <row r="88" spans="1:20" x14ac:dyDescent="0.2">
      <c r="A88" s="226"/>
      <c r="B88" s="79"/>
      <c r="C88" s="79"/>
      <c r="D88" s="79"/>
      <c r="E88" s="209"/>
      <c r="F88" s="211"/>
      <c r="G88" s="210"/>
      <c r="H88" s="156"/>
      <c r="I88" s="214">
        <f t="shared" si="14"/>
        <v>0</v>
      </c>
      <c r="J88" s="214">
        <f t="shared" si="1"/>
        <v>0</v>
      </c>
      <c r="K88" s="214">
        <f t="shared" si="19"/>
        <v>0</v>
      </c>
      <c r="M88" s="162"/>
      <c r="N88" s="157"/>
      <c r="O88" s="215">
        <f t="shared" si="20"/>
        <v>0</v>
      </c>
      <c r="P88" s="215">
        <f t="shared" si="4"/>
        <v>0</v>
      </c>
      <c r="Q88" s="215">
        <f t="shared" si="21"/>
        <v>0</v>
      </c>
      <c r="R88" s="157"/>
      <c r="S88" s="162"/>
      <c r="T88" s="227">
        <f t="shared" si="22"/>
        <v>0</v>
      </c>
    </row>
    <row r="89" spans="1:20" x14ac:dyDescent="0.2">
      <c r="A89" s="226"/>
      <c r="B89" s="79"/>
      <c r="C89" s="79"/>
      <c r="D89" s="79"/>
      <c r="E89" s="209"/>
      <c r="F89" s="211"/>
      <c r="G89" s="210"/>
      <c r="H89" s="156"/>
      <c r="I89" s="214">
        <f t="shared" si="14"/>
        <v>0</v>
      </c>
      <c r="J89" s="214">
        <f t="shared" si="1"/>
        <v>0</v>
      </c>
      <c r="K89" s="214">
        <f t="shared" si="19"/>
        <v>0</v>
      </c>
      <c r="M89" s="162"/>
      <c r="N89" s="157"/>
      <c r="O89" s="215">
        <f t="shared" si="20"/>
        <v>0</v>
      </c>
      <c r="P89" s="215">
        <f t="shared" si="4"/>
        <v>0</v>
      </c>
      <c r="Q89" s="215">
        <f t="shared" si="21"/>
        <v>0</v>
      </c>
      <c r="R89" s="157"/>
      <c r="S89" s="162"/>
      <c r="T89" s="227">
        <f t="shared" si="22"/>
        <v>0</v>
      </c>
    </row>
    <row r="90" spans="1:20" x14ac:dyDescent="0.2">
      <c r="A90" s="226"/>
      <c r="B90" s="79"/>
      <c r="C90" s="79"/>
      <c r="D90" s="79"/>
      <c r="E90" s="209"/>
      <c r="F90" s="211"/>
      <c r="G90" s="210"/>
      <c r="H90" s="156"/>
      <c r="I90" s="214">
        <f t="shared" si="14"/>
        <v>0</v>
      </c>
      <c r="J90" s="214">
        <f t="shared" si="1"/>
        <v>0</v>
      </c>
      <c r="K90" s="214">
        <f t="shared" si="19"/>
        <v>0</v>
      </c>
      <c r="M90" s="162"/>
      <c r="N90" s="157"/>
      <c r="O90" s="215">
        <f t="shared" si="20"/>
        <v>0</v>
      </c>
      <c r="P90" s="215">
        <f t="shared" si="4"/>
        <v>0</v>
      </c>
      <c r="Q90" s="215">
        <f t="shared" si="21"/>
        <v>0</v>
      </c>
      <c r="R90" s="157"/>
      <c r="S90" s="162"/>
      <c r="T90" s="227">
        <f t="shared" si="22"/>
        <v>0</v>
      </c>
    </row>
    <row r="91" spans="1:20" x14ac:dyDescent="0.2">
      <c r="A91" s="226"/>
      <c r="B91" s="79"/>
      <c r="C91" s="79"/>
      <c r="D91" s="79"/>
      <c r="E91" s="209"/>
      <c r="F91" s="211"/>
      <c r="G91" s="210"/>
      <c r="H91" s="156"/>
      <c r="I91" s="214">
        <f t="shared" si="14"/>
        <v>0</v>
      </c>
      <c r="J91" s="214">
        <f t="shared" si="1"/>
        <v>0</v>
      </c>
      <c r="K91" s="214">
        <f t="shared" si="19"/>
        <v>0</v>
      </c>
      <c r="M91" s="162"/>
      <c r="N91" s="157"/>
      <c r="O91" s="215">
        <f t="shared" si="20"/>
        <v>0</v>
      </c>
      <c r="P91" s="215">
        <f t="shared" si="4"/>
        <v>0</v>
      </c>
      <c r="Q91" s="215">
        <f t="shared" si="21"/>
        <v>0</v>
      </c>
      <c r="R91" s="157"/>
      <c r="S91" s="162"/>
      <c r="T91" s="227">
        <f t="shared" si="22"/>
        <v>0</v>
      </c>
    </row>
    <row r="92" spans="1:20" x14ac:dyDescent="0.2">
      <c r="A92" s="226"/>
      <c r="B92" s="79"/>
      <c r="C92" s="79"/>
      <c r="D92" s="79"/>
      <c r="E92" s="209"/>
      <c r="F92" s="211"/>
      <c r="G92" s="210"/>
      <c r="H92" s="156"/>
      <c r="I92" s="214">
        <f t="shared" si="14"/>
        <v>0</v>
      </c>
      <c r="J92" s="214">
        <f t="shared" si="1"/>
        <v>0</v>
      </c>
      <c r="K92" s="214">
        <f t="shared" si="19"/>
        <v>0</v>
      </c>
      <c r="M92" s="162"/>
      <c r="N92" s="157"/>
      <c r="O92" s="215">
        <f t="shared" si="20"/>
        <v>0</v>
      </c>
      <c r="P92" s="215">
        <f t="shared" si="4"/>
        <v>0</v>
      </c>
      <c r="Q92" s="215">
        <f t="shared" si="21"/>
        <v>0</v>
      </c>
      <c r="R92" s="157"/>
      <c r="S92" s="162"/>
      <c r="T92" s="227">
        <f t="shared" si="22"/>
        <v>0</v>
      </c>
    </row>
    <row r="93" spans="1:20" x14ac:dyDescent="0.2">
      <c r="A93" s="226"/>
      <c r="B93" s="79"/>
      <c r="C93" s="79"/>
      <c r="D93" s="79"/>
      <c r="E93" s="209"/>
      <c r="F93" s="211"/>
      <c r="G93" s="210"/>
      <c r="H93" s="156"/>
      <c r="I93" s="214">
        <f t="shared" si="14"/>
        <v>0</v>
      </c>
      <c r="J93" s="214">
        <f t="shared" si="1"/>
        <v>0</v>
      </c>
      <c r="K93" s="214">
        <f t="shared" si="19"/>
        <v>0</v>
      </c>
      <c r="M93" s="162"/>
      <c r="N93" s="157"/>
      <c r="O93" s="215">
        <f t="shared" si="20"/>
        <v>0</v>
      </c>
      <c r="P93" s="215">
        <f t="shared" si="4"/>
        <v>0</v>
      </c>
      <c r="Q93" s="215">
        <f t="shared" si="21"/>
        <v>0</v>
      </c>
      <c r="R93" s="157"/>
      <c r="S93" s="162"/>
      <c r="T93" s="227">
        <f t="shared" si="22"/>
        <v>0</v>
      </c>
    </row>
    <row r="94" spans="1:20" x14ac:dyDescent="0.2">
      <c r="A94" s="226"/>
      <c r="B94" s="79"/>
      <c r="C94" s="79"/>
      <c r="D94" s="79"/>
      <c r="E94" s="209"/>
      <c r="F94" s="211"/>
      <c r="G94" s="210"/>
      <c r="H94" s="156"/>
      <c r="I94" s="214">
        <f t="shared" si="14"/>
        <v>0</v>
      </c>
      <c r="J94" s="214">
        <f t="shared" si="1"/>
        <v>0</v>
      </c>
      <c r="K94" s="214">
        <f t="shared" si="19"/>
        <v>0</v>
      </c>
      <c r="M94" s="162"/>
      <c r="N94" s="157"/>
      <c r="O94" s="215">
        <f t="shared" si="20"/>
        <v>0</v>
      </c>
      <c r="P94" s="215">
        <f t="shared" si="4"/>
        <v>0</v>
      </c>
      <c r="Q94" s="215">
        <f t="shared" si="21"/>
        <v>0</v>
      </c>
      <c r="R94" s="157"/>
      <c r="S94" s="162"/>
      <c r="T94" s="227">
        <f t="shared" si="22"/>
        <v>0</v>
      </c>
    </row>
    <row r="95" spans="1:20" x14ac:dyDescent="0.2">
      <c r="A95" s="226"/>
      <c r="B95" s="79"/>
      <c r="C95" s="79"/>
      <c r="D95" s="79"/>
      <c r="E95" s="209"/>
      <c r="F95" s="211"/>
      <c r="G95" s="210"/>
      <c r="H95" s="156"/>
      <c r="I95" s="214">
        <f t="shared" si="14"/>
        <v>0</v>
      </c>
      <c r="J95" s="214">
        <f t="shared" si="1"/>
        <v>0</v>
      </c>
      <c r="K95" s="214">
        <f t="shared" si="19"/>
        <v>0</v>
      </c>
      <c r="M95" s="162"/>
      <c r="N95" s="157"/>
      <c r="O95" s="215">
        <f t="shared" si="20"/>
        <v>0</v>
      </c>
      <c r="P95" s="215">
        <f t="shared" si="4"/>
        <v>0</v>
      </c>
      <c r="Q95" s="215">
        <f t="shared" si="21"/>
        <v>0</v>
      </c>
      <c r="R95" s="157"/>
      <c r="S95" s="162"/>
      <c r="T95" s="227">
        <f t="shared" si="22"/>
        <v>0</v>
      </c>
    </row>
    <row r="96" spans="1:20" x14ac:dyDescent="0.2">
      <c r="A96" s="226"/>
      <c r="B96" s="79"/>
      <c r="C96" s="79"/>
      <c r="D96" s="217"/>
      <c r="E96" s="209"/>
      <c r="F96" s="211"/>
      <c r="G96" s="210"/>
      <c r="H96" s="156"/>
      <c r="I96" s="214">
        <f t="shared" ref="I96:I124" si="23">F96*H96</f>
        <v>0</v>
      </c>
      <c r="J96" s="214">
        <f>$J$1*I96</f>
        <v>0</v>
      </c>
      <c r="K96" s="214">
        <f t="shared" si="19"/>
        <v>0</v>
      </c>
      <c r="M96" s="162"/>
      <c r="N96" s="157"/>
      <c r="O96" s="215">
        <f>N96*F96</f>
        <v>0</v>
      </c>
      <c r="P96" s="215">
        <f>O96*$J$1</f>
        <v>0</v>
      </c>
      <c r="Q96" s="215">
        <f>SUM(O96:P96)</f>
        <v>0</v>
      </c>
      <c r="R96" s="157"/>
      <c r="S96" s="162"/>
      <c r="T96" s="227">
        <f t="shared" si="22"/>
        <v>0</v>
      </c>
    </row>
    <row r="97" spans="1:20" x14ac:dyDescent="0.2">
      <c r="A97" s="226"/>
      <c r="B97" s="79"/>
      <c r="C97" s="79"/>
      <c r="D97" s="79"/>
      <c r="E97" s="209"/>
      <c r="F97" s="211"/>
      <c r="G97" s="210"/>
      <c r="H97" s="156"/>
      <c r="I97" s="214">
        <f t="shared" si="23"/>
        <v>0</v>
      </c>
      <c r="J97" s="214">
        <f t="shared" si="1"/>
        <v>0</v>
      </c>
      <c r="K97" s="214">
        <f t="shared" si="19"/>
        <v>0</v>
      </c>
      <c r="M97" s="162"/>
      <c r="N97" s="157"/>
      <c r="O97" s="215">
        <f t="shared" ref="O97:O124" si="24">N97*F97</f>
        <v>0</v>
      </c>
      <c r="P97" s="215">
        <f t="shared" si="4"/>
        <v>0</v>
      </c>
      <c r="Q97" s="215">
        <f t="shared" ref="Q97:Q124" si="25">SUM(O97:P97)</f>
        <v>0</v>
      </c>
      <c r="R97" s="157"/>
      <c r="S97" s="162"/>
      <c r="T97" s="227">
        <f t="shared" si="22"/>
        <v>0</v>
      </c>
    </row>
    <row r="98" spans="1:20" x14ac:dyDescent="0.2">
      <c r="A98" s="226"/>
      <c r="B98" s="79"/>
      <c r="C98" s="79"/>
      <c r="D98" s="79"/>
      <c r="E98" s="209"/>
      <c r="F98" s="211"/>
      <c r="G98" s="210"/>
      <c r="H98" s="156"/>
      <c r="I98" s="214">
        <f t="shared" si="23"/>
        <v>0</v>
      </c>
      <c r="J98" s="214">
        <f t="shared" si="1"/>
        <v>0</v>
      </c>
      <c r="K98" s="214">
        <f t="shared" si="19"/>
        <v>0</v>
      </c>
      <c r="M98" s="162"/>
      <c r="N98" s="157"/>
      <c r="O98" s="215">
        <f t="shared" si="24"/>
        <v>0</v>
      </c>
      <c r="P98" s="215">
        <f t="shared" si="4"/>
        <v>0</v>
      </c>
      <c r="Q98" s="215">
        <f t="shared" si="25"/>
        <v>0</v>
      </c>
      <c r="R98" s="157"/>
      <c r="S98" s="162"/>
      <c r="T98" s="227">
        <f t="shared" si="22"/>
        <v>0</v>
      </c>
    </row>
    <row r="99" spans="1:20" x14ac:dyDescent="0.2">
      <c r="A99" s="226"/>
      <c r="B99" s="79"/>
      <c r="C99" s="79"/>
      <c r="D99" s="79"/>
      <c r="E99" s="209"/>
      <c r="F99" s="211"/>
      <c r="G99" s="210"/>
      <c r="H99" s="156"/>
      <c r="I99" s="214">
        <f t="shared" si="23"/>
        <v>0</v>
      </c>
      <c r="J99" s="214">
        <f t="shared" si="1"/>
        <v>0</v>
      </c>
      <c r="K99" s="214">
        <f t="shared" si="19"/>
        <v>0</v>
      </c>
      <c r="M99" s="162"/>
      <c r="N99" s="157"/>
      <c r="O99" s="215">
        <f t="shared" si="24"/>
        <v>0</v>
      </c>
      <c r="P99" s="215">
        <f t="shared" si="4"/>
        <v>0</v>
      </c>
      <c r="Q99" s="215">
        <f t="shared" si="25"/>
        <v>0</v>
      </c>
      <c r="R99" s="157"/>
      <c r="S99" s="162"/>
      <c r="T99" s="227">
        <f t="shared" si="22"/>
        <v>0</v>
      </c>
    </row>
    <row r="100" spans="1:20" x14ac:dyDescent="0.2">
      <c r="A100" s="226"/>
      <c r="B100" s="79"/>
      <c r="C100" s="79"/>
      <c r="D100" s="79"/>
      <c r="E100" s="209"/>
      <c r="F100" s="211"/>
      <c r="G100" s="210"/>
      <c r="H100" s="156"/>
      <c r="I100" s="214">
        <f t="shared" si="23"/>
        <v>0</v>
      </c>
      <c r="J100" s="214">
        <f t="shared" si="1"/>
        <v>0</v>
      </c>
      <c r="K100" s="214">
        <f t="shared" si="19"/>
        <v>0</v>
      </c>
      <c r="M100" s="162"/>
      <c r="N100" s="157"/>
      <c r="O100" s="215">
        <f t="shared" si="24"/>
        <v>0</v>
      </c>
      <c r="P100" s="215">
        <f t="shared" si="4"/>
        <v>0</v>
      </c>
      <c r="Q100" s="215">
        <f t="shared" si="25"/>
        <v>0</v>
      </c>
      <c r="R100" s="157"/>
      <c r="S100" s="162"/>
      <c r="T100" s="227">
        <f t="shared" si="22"/>
        <v>0</v>
      </c>
    </row>
    <row r="101" spans="1:20" x14ac:dyDescent="0.2">
      <c r="A101" s="226"/>
      <c r="B101" s="79"/>
      <c r="C101" s="79"/>
      <c r="D101" s="79"/>
      <c r="E101" s="209"/>
      <c r="F101" s="211"/>
      <c r="G101" s="210"/>
      <c r="H101" s="156"/>
      <c r="I101" s="214">
        <f t="shared" si="23"/>
        <v>0</v>
      </c>
      <c r="J101" s="214">
        <f t="shared" si="1"/>
        <v>0</v>
      </c>
      <c r="K101" s="214">
        <f t="shared" si="19"/>
        <v>0</v>
      </c>
      <c r="M101" s="162"/>
      <c r="N101" s="157"/>
      <c r="O101" s="215">
        <f t="shared" si="24"/>
        <v>0</v>
      </c>
      <c r="P101" s="215">
        <f t="shared" si="4"/>
        <v>0</v>
      </c>
      <c r="Q101" s="215">
        <f t="shared" si="25"/>
        <v>0</v>
      </c>
      <c r="R101" s="157"/>
      <c r="S101" s="162"/>
      <c r="T101" s="227">
        <f t="shared" si="22"/>
        <v>0</v>
      </c>
    </row>
    <row r="102" spans="1:20" x14ac:dyDescent="0.2">
      <c r="A102" s="226"/>
      <c r="B102" s="79"/>
      <c r="C102" s="79"/>
      <c r="D102" s="79"/>
      <c r="E102" s="209"/>
      <c r="F102" s="211"/>
      <c r="G102" s="210"/>
      <c r="H102" s="156"/>
      <c r="I102" s="214">
        <f t="shared" si="23"/>
        <v>0</v>
      </c>
      <c r="J102" s="214">
        <f t="shared" si="1"/>
        <v>0</v>
      </c>
      <c r="K102" s="214">
        <f t="shared" si="19"/>
        <v>0</v>
      </c>
      <c r="M102" s="162"/>
      <c r="N102" s="157"/>
      <c r="O102" s="215">
        <f t="shared" si="24"/>
        <v>0</v>
      </c>
      <c r="P102" s="215">
        <f t="shared" si="4"/>
        <v>0</v>
      </c>
      <c r="Q102" s="215">
        <f t="shared" si="25"/>
        <v>0</v>
      </c>
      <c r="R102" s="157"/>
      <c r="S102" s="162"/>
      <c r="T102" s="227">
        <f t="shared" si="22"/>
        <v>0</v>
      </c>
    </row>
    <row r="103" spans="1:20" x14ac:dyDescent="0.2">
      <c r="A103" s="226"/>
      <c r="B103" s="79"/>
      <c r="C103" s="79"/>
      <c r="D103" s="79"/>
      <c r="E103" s="209"/>
      <c r="F103" s="211"/>
      <c r="G103" s="210"/>
      <c r="H103" s="156"/>
      <c r="I103" s="214">
        <f t="shared" si="23"/>
        <v>0</v>
      </c>
      <c r="J103" s="214">
        <f t="shared" si="1"/>
        <v>0</v>
      </c>
      <c r="K103" s="214">
        <f t="shared" si="19"/>
        <v>0</v>
      </c>
      <c r="M103" s="162"/>
      <c r="N103" s="157"/>
      <c r="O103" s="215">
        <f t="shared" si="24"/>
        <v>0</v>
      </c>
      <c r="P103" s="215">
        <f t="shared" si="4"/>
        <v>0</v>
      </c>
      <c r="Q103" s="215">
        <f t="shared" si="25"/>
        <v>0</v>
      </c>
      <c r="R103" s="157"/>
      <c r="S103" s="162"/>
      <c r="T103" s="227">
        <f t="shared" si="22"/>
        <v>0</v>
      </c>
    </row>
    <row r="104" spans="1:20" x14ac:dyDescent="0.2">
      <c r="A104" s="226"/>
      <c r="B104" s="79"/>
      <c r="C104" s="79"/>
      <c r="D104" s="79"/>
      <c r="E104" s="209"/>
      <c r="F104" s="211"/>
      <c r="G104" s="210"/>
      <c r="H104" s="156"/>
      <c r="I104" s="214">
        <f t="shared" si="23"/>
        <v>0</v>
      </c>
      <c r="J104" s="214">
        <f t="shared" si="1"/>
        <v>0</v>
      </c>
      <c r="K104" s="214">
        <f t="shared" si="19"/>
        <v>0</v>
      </c>
      <c r="M104" s="162"/>
      <c r="N104" s="157"/>
      <c r="O104" s="215">
        <f t="shared" si="24"/>
        <v>0</v>
      </c>
      <c r="P104" s="215">
        <f t="shared" si="4"/>
        <v>0</v>
      </c>
      <c r="Q104" s="215">
        <f t="shared" si="25"/>
        <v>0</v>
      </c>
      <c r="R104" s="157"/>
      <c r="S104" s="162"/>
      <c r="T104" s="227">
        <f t="shared" si="22"/>
        <v>0</v>
      </c>
    </row>
    <row r="105" spans="1:20" x14ac:dyDescent="0.2">
      <c r="A105" s="226"/>
      <c r="B105" s="79"/>
      <c r="C105" s="79"/>
      <c r="D105" s="79"/>
      <c r="E105" s="209"/>
      <c r="F105" s="211"/>
      <c r="G105" s="210"/>
      <c r="H105" s="156"/>
      <c r="I105" s="214">
        <f t="shared" si="23"/>
        <v>0</v>
      </c>
      <c r="J105" s="214">
        <f t="shared" si="1"/>
        <v>0</v>
      </c>
      <c r="K105" s="214">
        <f t="shared" si="19"/>
        <v>0</v>
      </c>
      <c r="M105" s="162"/>
      <c r="N105" s="157"/>
      <c r="O105" s="215">
        <f t="shared" si="24"/>
        <v>0</v>
      </c>
      <c r="P105" s="215">
        <f t="shared" si="4"/>
        <v>0</v>
      </c>
      <c r="Q105" s="215">
        <f t="shared" si="25"/>
        <v>0</v>
      </c>
      <c r="R105" s="157"/>
      <c r="S105" s="162"/>
      <c r="T105" s="227">
        <f t="shared" si="22"/>
        <v>0</v>
      </c>
    </row>
    <row r="106" spans="1:20" x14ac:dyDescent="0.2">
      <c r="A106" s="226"/>
      <c r="B106" s="79"/>
      <c r="C106" s="79"/>
      <c r="D106" s="79"/>
      <c r="E106" s="209"/>
      <c r="F106" s="211"/>
      <c r="G106" s="210"/>
      <c r="H106" s="156"/>
      <c r="I106" s="214">
        <f t="shared" si="23"/>
        <v>0</v>
      </c>
      <c r="J106" s="214">
        <f t="shared" si="1"/>
        <v>0</v>
      </c>
      <c r="K106" s="214">
        <f t="shared" si="19"/>
        <v>0</v>
      </c>
      <c r="M106" s="162"/>
      <c r="N106" s="157"/>
      <c r="O106" s="215">
        <f t="shared" si="24"/>
        <v>0</v>
      </c>
      <c r="P106" s="215">
        <f t="shared" si="4"/>
        <v>0</v>
      </c>
      <c r="Q106" s="215">
        <f t="shared" si="25"/>
        <v>0</v>
      </c>
      <c r="R106" s="157"/>
      <c r="S106" s="162"/>
      <c r="T106" s="227">
        <f t="shared" si="22"/>
        <v>0</v>
      </c>
    </row>
    <row r="107" spans="1:20" x14ac:dyDescent="0.2">
      <c r="A107" s="226"/>
      <c r="B107" s="79"/>
      <c r="C107" s="79"/>
      <c r="D107" s="79"/>
      <c r="E107" s="209"/>
      <c r="F107" s="211"/>
      <c r="G107" s="210"/>
      <c r="H107" s="156"/>
      <c r="I107" s="214">
        <f t="shared" si="23"/>
        <v>0</v>
      </c>
      <c r="J107" s="214">
        <f t="shared" si="1"/>
        <v>0</v>
      </c>
      <c r="K107" s="214">
        <f t="shared" si="19"/>
        <v>0</v>
      </c>
      <c r="M107" s="162"/>
      <c r="N107" s="157"/>
      <c r="O107" s="215">
        <f t="shared" si="24"/>
        <v>0</v>
      </c>
      <c r="P107" s="215">
        <f t="shared" si="4"/>
        <v>0</v>
      </c>
      <c r="Q107" s="215">
        <f t="shared" si="25"/>
        <v>0</v>
      </c>
      <c r="R107" s="157"/>
      <c r="S107" s="162"/>
      <c r="T107" s="227">
        <f t="shared" si="22"/>
        <v>0</v>
      </c>
    </row>
    <row r="108" spans="1:20" x14ac:dyDescent="0.2">
      <c r="A108" s="226"/>
      <c r="B108" s="79"/>
      <c r="C108" s="79"/>
      <c r="D108" s="79"/>
      <c r="E108" s="209"/>
      <c r="F108" s="211"/>
      <c r="G108" s="210"/>
      <c r="H108" s="156"/>
      <c r="I108" s="214">
        <f t="shared" si="23"/>
        <v>0</v>
      </c>
      <c r="J108" s="214">
        <f t="shared" si="1"/>
        <v>0</v>
      </c>
      <c r="K108" s="214">
        <f t="shared" si="19"/>
        <v>0</v>
      </c>
      <c r="M108" s="162"/>
      <c r="N108" s="157"/>
      <c r="O108" s="215">
        <f t="shared" si="24"/>
        <v>0</v>
      </c>
      <c r="P108" s="215">
        <f t="shared" si="4"/>
        <v>0</v>
      </c>
      <c r="Q108" s="215">
        <f t="shared" si="25"/>
        <v>0</v>
      </c>
      <c r="R108" s="157"/>
      <c r="S108" s="162"/>
      <c r="T108" s="227">
        <f t="shared" si="22"/>
        <v>0</v>
      </c>
    </row>
    <row r="109" spans="1:20" x14ac:dyDescent="0.2">
      <c r="A109" s="226"/>
      <c r="B109" s="79"/>
      <c r="C109" s="79"/>
      <c r="D109" s="79"/>
      <c r="E109" s="209"/>
      <c r="F109" s="211"/>
      <c r="G109" s="210"/>
      <c r="H109" s="156"/>
      <c r="I109" s="214">
        <f t="shared" si="23"/>
        <v>0</v>
      </c>
      <c r="J109" s="214">
        <f t="shared" si="1"/>
        <v>0</v>
      </c>
      <c r="K109" s="214">
        <f t="shared" si="19"/>
        <v>0</v>
      </c>
      <c r="M109" s="162"/>
      <c r="N109" s="157"/>
      <c r="O109" s="215">
        <f t="shared" si="24"/>
        <v>0</v>
      </c>
      <c r="P109" s="215">
        <f t="shared" si="4"/>
        <v>0</v>
      </c>
      <c r="Q109" s="215">
        <f t="shared" si="25"/>
        <v>0</v>
      </c>
      <c r="R109" s="157"/>
      <c r="S109" s="162"/>
      <c r="T109" s="227">
        <f t="shared" si="22"/>
        <v>0</v>
      </c>
    </row>
    <row r="110" spans="1:20" x14ac:dyDescent="0.2">
      <c r="A110" s="226"/>
      <c r="B110" s="79"/>
      <c r="C110" s="79"/>
      <c r="D110" s="79"/>
      <c r="E110" s="209"/>
      <c r="F110" s="211"/>
      <c r="G110" s="210"/>
      <c r="H110" s="156"/>
      <c r="I110" s="214">
        <f t="shared" si="23"/>
        <v>0</v>
      </c>
      <c r="J110" s="214">
        <f t="shared" si="1"/>
        <v>0</v>
      </c>
      <c r="K110" s="214">
        <f t="shared" si="19"/>
        <v>0</v>
      </c>
      <c r="M110" s="162"/>
      <c r="N110" s="157"/>
      <c r="O110" s="215">
        <f t="shared" si="24"/>
        <v>0</v>
      </c>
      <c r="P110" s="215">
        <f t="shared" si="4"/>
        <v>0</v>
      </c>
      <c r="Q110" s="215">
        <f t="shared" si="25"/>
        <v>0</v>
      </c>
      <c r="R110" s="157"/>
      <c r="S110" s="162"/>
      <c r="T110" s="227">
        <f t="shared" si="22"/>
        <v>0</v>
      </c>
    </row>
    <row r="111" spans="1:20" x14ac:dyDescent="0.2">
      <c r="A111" s="226"/>
      <c r="B111" s="79"/>
      <c r="C111" s="79"/>
      <c r="D111" s="79"/>
      <c r="E111" s="209"/>
      <c r="F111" s="211"/>
      <c r="G111" s="210"/>
      <c r="H111" s="156"/>
      <c r="I111" s="214">
        <f t="shared" si="23"/>
        <v>0</v>
      </c>
      <c r="J111" s="214">
        <f t="shared" si="1"/>
        <v>0</v>
      </c>
      <c r="K111" s="214">
        <f t="shared" si="19"/>
        <v>0</v>
      </c>
      <c r="M111" s="162"/>
      <c r="N111" s="157"/>
      <c r="O111" s="215">
        <f t="shared" si="24"/>
        <v>0</v>
      </c>
      <c r="P111" s="215">
        <f t="shared" si="4"/>
        <v>0</v>
      </c>
      <c r="Q111" s="215">
        <f t="shared" si="25"/>
        <v>0</v>
      </c>
      <c r="R111" s="157"/>
      <c r="S111" s="162"/>
      <c r="T111" s="227">
        <f t="shared" si="22"/>
        <v>0</v>
      </c>
    </row>
    <row r="112" spans="1:20" x14ac:dyDescent="0.2">
      <c r="A112" s="226"/>
      <c r="B112" s="79"/>
      <c r="C112" s="79"/>
      <c r="D112" s="79"/>
      <c r="E112" s="209"/>
      <c r="F112" s="211"/>
      <c r="G112" s="210"/>
      <c r="H112" s="156"/>
      <c r="I112" s="214">
        <f t="shared" si="23"/>
        <v>0</v>
      </c>
      <c r="J112" s="214">
        <f t="shared" si="1"/>
        <v>0</v>
      </c>
      <c r="K112" s="214">
        <f t="shared" si="19"/>
        <v>0</v>
      </c>
      <c r="M112" s="162"/>
      <c r="N112" s="157"/>
      <c r="O112" s="215">
        <f t="shared" si="24"/>
        <v>0</v>
      </c>
      <c r="P112" s="215">
        <f t="shared" si="4"/>
        <v>0</v>
      </c>
      <c r="Q112" s="215">
        <f t="shared" si="25"/>
        <v>0</v>
      </c>
      <c r="R112" s="157"/>
      <c r="S112" s="162"/>
      <c r="T112" s="227">
        <f t="shared" si="22"/>
        <v>0</v>
      </c>
    </row>
    <row r="113" spans="1:20" x14ac:dyDescent="0.2">
      <c r="A113" s="226"/>
      <c r="B113" s="79"/>
      <c r="C113" s="79"/>
      <c r="D113" s="79"/>
      <c r="E113" s="209"/>
      <c r="F113" s="211"/>
      <c r="G113" s="210"/>
      <c r="H113" s="156"/>
      <c r="I113" s="214">
        <f t="shared" si="23"/>
        <v>0</v>
      </c>
      <c r="J113" s="214">
        <f t="shared" si="1"/>
        <v>0</v>
      </c>
      <c r="K113" s="214">
        <f t="shared" si="19"/>
        <v>0</v>
      </c>
      <c r="M113" s="162"/>
      <c r="N113" s="157"/>
      <c r="O113" s="215">
        <f t="shared" si="24"/>
        <v>0</v>
      </c>
      <c r="P113" s="215">
        <f t="shared" si="4"/>
        <v>0</v>
      </c>
      <c r="Q113" s="215">
        <f t="shared" si="25"/>
        <v>0</v>
      </c>
      <c r="R113" s="157"/>
      <c r="S113" s="162"/>
      <c r="T113" s="227">
        <f t="shared" si="22"/>
        <v>0</v>
      </c>
    </row>
    <row r="114" spans="1:20" x14ac:dyDescent="0.2">
      <c r="A114" s="226"/>
      <c r="B114" s="79"/>
      <c r="C114" s="79"/>
      <c r="D114" s="79"/>
      <c r="E114" s="209"/>
      <c r="F114" s="211"/>
      <c r="G114" s="210"/>
      <c r="H114" s="156"/>
      <c r="I114" s="214">
        <f t="shared" si="23"/>
        <v>0</v>
      </c>
      <c r="J114" s="214">
        <f t="shared" si="1"/>
        <v>0</v>
      </c>
      <c r="K114" s="214">
        <f t="shared" si="19"/>
        <v>0</v>
      </c>
      <c r="M114" s="162"/>
      <c r="N114" s="157"/>
      <c r="O114" s="215">
        <f t="shared" si="24"/>
        <v>0</v>
      </c>
      <c r="P114" s="215">
        <f t="shared" si="4"/>
        <v>0</v>
      </c>
      <c r="Q114" s="215">
        <f t="shared" si="25"/>
        <v>0</v>
      </c>
      <c r="R114" s="157"/>
      <c r="S114" s="162"/>
      <c r="T114" s="227">
        <f t="shared" si="22"/>
        <v>0</v>
      </c>
    </row>
    <row r="115" spans="1:20" x14ac:dyDescent="0.2">
      <c r="A115" s="226"/>
      <c r="B115" s="79"/>
      <c r="C115" s="79"/>
      <c r="D115" s="79"/>
      <c r="E115" s="209"/>
      <c r="F115" s="211"/>
      <c r="G115" s="210"/>
      <c r="H115" s="156"/>
      <c r="I115" s="214">
        <f t="shared" si="23"/>
        <v>0</v>
      </c>
      <c r="J115" s="214">
        <f t="shared" si="1"/>
        <v>0</v>
      </c>
      <c r="K115" s="214">
        <f t="shared" si="19"/>
        <v>0</v>
      </c>
      <c r="M115" s="162"/>
      <c r="N115" s="157"/>
      <c r="O115" s="215">
        <f t="shared" si="24"/>
        <v>0</v>
      </c>
      <c r="P115" s="215">
        <f t="shared" si="4"/>
        <v>0</v>
      </c>
      <c r="Q115" s="215">
        <f t="shared" si="25"/>
        <v>0</v>
      </c>
      <c r="R115" s="157"/>
      <c r="S115" s="162"/>
      <c r="T115" s="227">
        <f t="shared" si="22"/>
        <v>0</v>
      </c>
    </row>
    <row r="116" spans="1:20" x14ac:dyDescent="0.2">
      <c r="A116" s="226"/>
      <c r="B116" s="79"/>
      <c r="C116" s="79"/>
      <c r="D116" s="79"/>
      <c r="E116" s="209"/>
      <c r="F116" s="211"/>
      <c r="G116" s="210"/>
      <c r="H116" s="156"/>
      <c r="I116" s="214">
        <f t="shared" si="23"/>
        <v>0</v>
      </c>
      <c r="J116" s="214">
        <f t="shared" si="1"/>
        <v>0</v>
      </c>
      <c r="K116" s="214">
        <f t="shared" si="19"/>
        <v>0</v>
      </c>
      <c r="M116" s="162"/>
      <c r="N116" s="157"/>
      <c r="O116" s="215">
        <f t="shared" si="24"/>
        <v>0</v>
      </c>
      <c r="P116" s="215">
        <f t="shared" si="4"/>
        <v>0</v>
      </c>
      <c r="Q116" s="215">
        <f t="shared" si="25"/>
        <v>0</v>
      </c>
      <c r="R116" s="157"/>
      <c r="S116" s="162"/>
      <c r="T116" s="227">
        <f t="shared" si="22"/>
        <v>0</v>
      </c>
    </row>
    <row r="117" spans="1:20" x14ac:dyDescent="0.2">
      <c r="A117" s="226"/>
      <c r="B117" s="79"/>
      <c r="C117" s="79"/>
      <c r="D117" s="79"/>
      <c r="E117" s="209"/>
      <c r="F117" s="211"/>
      <c r="G117" s="210"/>
      <c r="H117" s="156"/>
      <c r="I117" s="214">
        <f t="shared" si="23"/>
        <v>0</v>
      </c>
      <c r="J117" s="214">
        <f t="shared" si="1"/>
        <v>0</v>
      </c>
      <c r="K117" s="214">
        <f t="shared" si="19"/>
        <v>0</v>
      </c>
      <c r="M117" s="162"/>
      <c r="N117" s="157"/>
      <c r="O117" s="215">
        <f t="shared" si="24"/>
        <v>0</v>
      </c>
      <c r="P117" s="215">
        <f t="shared" si="4"/>
        <v>0</v>
      </c>
      <c r="Q117" s="215">
        <f t="shared" si="25"/>
        <v>0</v>
      </c>
      <c r="R117" s="157"/>
      <c r="S117" s="162"/>
      <c r="T117" s="227">
        <f t="shared" si="22"/>
        <v>0</v>
      </c>
    </row>
    <row r="118" spans="1:20" x14ac:dyDescent="0.2">
      <c r="A118" s="226"/>
      <c r="B118" s="79"/>
      <c r="C118" s="79"/>
      <c r="D118" s="79"/>
      <c r="E118" s="209"/>
      <c r="F118" s="211"/>
      <c r="G118" s="210"/>
      <c r="H118" s="156"/>
      <c r="I118" s="214">
        <f t="shared" si="23"/>
        <v>0</v>
      </c>
      <c r="J118" s="214">
        <f t="shared" si="1"/>
        <v>0</v>
      </c>
      <c r="K118" s="214">
        <f t="shared" si="19"/>
        <v>0</v>
      </c>
      <c r="M118" s="162"/>
      <c r="N118" s="157"/>
      <c r="O118" s="215">
        <f t="shared" si="24"/>
        <v>0</v>
      </c>
      <c r="P118" s="215">
        <f t="shared" si="4"/>
        <v>0</v>
      </c>
      <c r="Q118" s="215">
        <f t="shared" si="25"/>
        <v>0</v>
      </c>
      <c r="R118" s="157"/>
      <c r="S118" s="162"/>
      <c r="T118" s="227">
        <f t="shared" si="22"/>
        <v>0</v>
      </c>
    </row>
    <row r="119" spans="1:20" x14ac:dyDescent="0.2">
      <c r="A119" s="226"/>
      <c r="B119" s="79"/>
      <c r="C119" s="79"/>
      <c r="D119" s="79"/>
      <c r="E119" s="209"/>
      <c r="F119" s="211"/>
      <c r="G119" s="210"/>
      <c r="H119" s="156"/>
      <c r="I119" s="214">
        <f t="shared" si="23"/>
        <v>0</v>
      </c>
      <c r="J119" s="214">
        <f t="shared" si="1"/>
        <v>0</v>
      </c>
      <c r="K119" s="214">
        <f t="shared" si="19"/>
        <v>0</v>
      </c>
      <c r="M119" s="162"/>
      <c r="N119" s="157"/>
      <c r="O119" s="215">
        <f t="shared" si="24"/>
        <v>0</v>
      </c>
      <c r="P119" s="215">
        <f t="shared" si="4"/>
        <v>0</v>
      </c>
      <c r="Q119" s="215">
        <f t="shared" si="25"/>
        <v>0</v>
      </c>
      <c r="R119" s="157"/>
      <c r="S119" s="162"/>
      <c r="T119" s="227">
        <f t="shared" si="22"/>
        <v>0</v>
      </c>
    </row>
    <row r="120" spans="1:20" x14ac:dyDescent="0.2">
      <c r="A120" s="226"/>
      <c r="B120" s="79"/>
      <c r="C120" s="79"/>
      <c r="D120" s="79"/>
      <c r="E120" s="209"/>
      <c r="F120" s="211"/>
      <c r="G120" s="210"/>
      <c r="H120" s="156"/>
      <c r="I120" s="214">
        <f t="shared" si="23"/>
        <v>0</v>
      </c>
      <c r="J120" s="214">
        <f t="shared" si="1"/>
        <v>0</v>
      </c>
      <c r="K120" s="214">
        <f t="shared" si="19"/>
        <v>0</v>
      </c>
      <c r="M120" s="162"/>
      <c r="N120" s="157"/>
      <c r="O120" s="215">
        <f t="shared" si="24"/>
        <v>0</v>
      </c>
      <c r="P120" s="215">
        <f t="shared" si="4"/>
        <v>0</v>
      </c>
      <c r="Q120" s="215">
        <f t="shared" si="25"/>
        <v>0</v>
      </c>
      <c r="R120" s="157"/>
      <c r="S120" s="162"/>
      <c r="T120" s="227">
        <f t="shared" si="22"/>
        <v>0</v>
      </c>
    </row>
    <row r="121" spans="1:20" x14ac:dyDescent="0.2">
      <c r="A121" s="226"/>
      <c r="B121" s="79"/>
      <c r="C121" s="79"/>
      <c r="D121" s="79"/>
      <c r="E121" s="209"/>
      <c r="F121" s="211"/>
      <c r="G121" s="210"/>
      <c r="H121" s="156"/>
      <c r="I121" s="214">
        <f t="shared" si="23"/>
        <v>0</v>
      </c>
      <c r="J121" s="214">
        <f t="shared" si="1"/>
        <v>0</v>
      </c>
      <c r="K121" s="214">
        <f t="shared" si="19"/>
        <v>0</v>
      </c>
      <c r="M121" s="162"/>
      <c r="N121" s="157"/>
      <c r="O121" s="215">
        <f t="shared" si="24"/>
        <v>0</v>
      </c>
      <c r="P121" s="215">
        <f t="shared" si="4"/>
        <v>0</v>
      </c>
      <c r="Q121" s="215">
        <f t="shared" si="25"/>
        <v>0</v>
      </c>
      <c r="R121" s="157"/>
      <c r="S121" s="162"/>
      <c r="T121" s="227">
        <f t="shared" si="22"/>
        <v>0</v>
      </c>
    </row>
    <row r="122" spans="1:20" x14ac:dyDescent="0.2">
      <c r="A122" s="226"/>
      <c r="B122" s="79"/>
      <c r="C122" s="79"/>
      <c r="D122" s="79"/>
      <c r="E122" s="209"/>
      <c r="F122" s="211"/>
      <c r="G122" s="210"/>
      <c r="H122" s="156"/>
      <c r="I122" s="214">
        <f t="shared" si="23"/>
        <v>0</v>
      </c>
      <c r="J122" s="214">
        <f t="shared" si="1"/>
        <v>0</v>
      </c>
      <c r="K122" s="214">
        <f t="shared" si="19"/>
        <v>0</v>
      </c>
      <c r="M122" s="162"/>
      <c r="N122" s="157"/>
      <c r="O122" s="215">
        <f t="shared" si="24"/>
        <v>0</v>
      </c>
      <c r="P122" s="215">
        <f t="shared" si="4"/>
        <v>0</v>
      </c>
      <c r="Q122" s="215">
        <f t="shared" si="25"/>
        <v>0</v>
      </c>
      <c r="R122" s="157"/>
      <c r="S122" s="162"/>
      <c r="T122" s="227">
        <f t="shared" si="22"/>
        <v>0</v>
      </c>
    </row>
    <row r="123" spans="1:20" x14ac:dyDescent="0.2">
      <c r="A123" s="226"/>
      <c r="B123" s="79"/>
      <c r="C123" s="79"/>
      <c r="D123" s="79"/>
      <c r="E123" s="209"/>
      <c r="F123" s="211"/>
      <c r="G123" s="210"/>
      <c r="H123" s="156"/>
      <c r="I123" s="214">
        <f t="shared" si="23"/>
        <v>0</v>
      </c>
      <c r="J123" s="214">
        <f t="shared" si="1"/>
        <v>0</v>
      </c>
      <c r="K123" s="214">
        <f t="shared" si="19"/>
        <v>0</v>
      </c>
      <c r="M123" s="162"/>
      <c r="N123" s="157"/>
      <c r="O123" s="215">
        <f t="shared" si="24"/>
        <v>0</v>
      </c>
      <c r="P123" s="215">
        <f t="shared" si="4"/>
        <v>0</v>
      </c>
      <c r="Q123" s="215">
        <f t="shared" si="25"/>
        <v>0</v>
      </c>
      <c r="R123" s="157"/>
      <c r="S123" s="162"/>
      <c r="T123" s="227">
        <f t="shared" si="22"/>
        <v>0</v>
      </c>
    </row>
    <row r="124" spans="1:20" x14ac:dyDescent="0.2">
      <c r="A124" s="226"/>
      <c r="B124" s="79"/>
      <c r="C124" s="79"/>
      <c r="D124" s="79"/>
      <c r="E124" s="209"/>
      <c r="F124" s="211"/>
      <c r="G124" s="210"/>
      <c r="H124" s="156"/>
      <c r="I124" s="214">
        <f t="shared" si="23"/>
        <v>0</v>
      </c>
      <c r="J124" s="214">
        <f t="shared" si="1"/>
        <v>0</v>
      </c>
      <c r="K124" s="214">
        <f t="shared" si="19"/>
        <v>0</v>
      </c>
      <c r="M124" s="162"/>
      <c r="N124" s="157"/>
      <c r="O124" s="215">
        <f t="shared" si="24"/>
        <v>0</v>
      </c>
      <c r="P124" s="215">
        <f t="shared" si="4"/>
        <v>0</v>
      </c>
      <c r="Q124" s="215">
        <f t="shared" si="25"/>
        <v>0</v>
      </c>
      <c r="R124" s="157"/>
      <c r="S124" s="162"/>
      <c r="T124" s="227">
        <f t="shared" si="22"/>
        <v>0</v>
      </c>
    </row>
    <row r="125" spans="1:20" s="326" customFormat="1" x14ac:dyDescent="0.2">
      <c r="A125" s="64"/>
      <c r="B125" s="347" t="s">
        <v>2</v>
      </c>
      <c r="C125" s="348"/>
      <c r="D125" s="64"/>
      <c r="E125" s="349"/>
      <c r="F125" s="363"/>
      <c r="G125" s="349"/>
      <c r="H125" s="363"/>
      <c r="I125" s="363"/>
      <c r="J125" s="363"/>
      <c r="K125" s="363"/>
      <c r="L125" s="363"/>
      <c r="M125" s="364"/>
      <c r="S125" s="330"/>
    </row>
    <row r="126" spans="1:20" x14ac:dyDescent="0.2">
      <c r="M126" s="162"/>
      <c r="S126" s="162"/>
    </row>
    <row r="127" spans="1:20" x14ac:dyDescent="0.2">
      <c r="M127" s="162"/>
      <c r="S127" s="162"/>
    </row>
    <row r="128" spans="1:20" x14ac:dyDescent="0.2">
      <c r="M128" s="162"/>
      <c r="S128" s="162"/>
    </row>
    <row r="129" spans="9:19" ht="15" customHeight="1" x14ac:dyDescent="0.2">
      <c r="I129" s="370"/>
      <c r="M129" s="162"/>
      <c r="S129" s="162"/>
    </row>
  </sheetData>
  <mergeCells count="2">
    <mergeCell ref="N7:R7"/>
    <mergeCell ref="I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ABS!$A$5:$A$49</xm:f>
          </x14:formula1>
          <xm:sqref>A9:A124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zoomScale="85" zoomScaleNormal="85" workbookViewId="0">
      <pane ySplit="8" topLeftCell="A9" activePane="bottomLeft" state="frozen"/>
      <selection pane="bottomLeft" activeCell="C21" sqref="C21"/>
    </sheetView>
  </sheetViews>
  <sheetFormatPr defaultRowHeight="12.75" x14ac:dyDescent="0.2"/>
  <cols>
    <col min="1" max="1" width="51.44140625" style="362" customWidth="1"/>
    <col min="2" max="2" width="19.88671875" style="64" customWidth="1"/>
    <col min="3" max="3" width="30" style="64" customWidth="1"/>
    <col min="4" max="4" width="12.6640625" style="64" customWidth="1"/>
    <col min="5" max="5" width="10.21875" style="337" customWidth="1"/>
    <col min="6" max="6" width="7.6640625" style="338" customWidth="1"/>
    <col min="7" max="7" width="8.6640625" style="337" customWidth="1"/>
    <col min="8" max="8" width="8.33203125" style="64" customWidth="1"/>
    <col min="9" max="9" width="10.44140625" style="64" customWidth="1"/>
    <col min="10" max="10" width="10.33203125" style="64" customWidth="1"/>
    <col min="11" max="11" width="11.77734375" style="64" customWidth="1"/>
    <col min="12" max="12" width="5.109375" style="64" customWidth="1"/>
    <col min="13" max="13" width="1.44140625" style="64" customWidth="1"/>
    <col min="14" max="17" width="8.88671875" style="64"/>
    <col min="18" max="18" width="20" style="64" customWidth="1"/>
    <col min="19" max="19" width="1.44140625" style="64" customWidth="1"/>
    <col min="20" max="20" width="13.6640625" style="64" customWidth="1"/>
    <col min="21" max="16384" width="8.88671875" style="64"/>
  </cols>
  <sheetData>
    <row r="1" spans="1:20" s="326" customFormat="1" ht="23.25" customHeight="1" thickBot="1" x14ac:dyDescent="0.25">
      <c r="A1" s="325" t="s">
        <v>208</v>
      </c>
      <c r="B1" s="326" t="s">
        <v>2</v>
      </c>
      <c r="C1" s="326" t="s">
        <v>2</v>
      </c>
      <c r="E1" s="327"/>
      <c r="F1" s="327"/>
      <c r="G1" s="327"/>
      <c r="I1" s="328" t="s">
        <v>71</v>
      </c>
      <c r="J1" s="238">
        <f>'People Staff'!I1</f>
        <v>0</v>
      </c>
      <c r="K1" s="329"/>
      <c r="M1" s="330"/>
      <c r="S1" s="330"/>
    </row>
    <row r="2" spans="1:20" s="326" customFormat="1" ht="19.5" customHeight="1" x14ac:dyDescent="0.2">
      <c r="A2" s="331"/>
      <c r="B2" s="326" t="s">
        <v>2</v>
      </c>
      <c r="E2" s="327"/>
      <c r="F2" s="327"/>
      <c r="G2" s="327"/>
      <c r="I2" s="332"/>
      <c r="J2" s="198"/>
      <c r="K2" s="329"/>
      <c r="M2" s="330"/>
      <c r="S2" s="330"/>
    </row>
    <row r="3" spans="1:20" s="326" customFormat="1" ht="19.5" customHeight="1" x14ac:dyDescent="0.2">
      <c r="A3" s="333"/>
      <c r="B3" s="329"/>
      <c r="E3" s="327"/>
      <c r="F3" s="334"/>
      <c r="G3" s="327"/>
      <c r="I3" s="335"/>
      <c r="J3" s="335"/>
      <c r="K3" s="329"/>
      <c r="M3" s="330"/>
      <c r="S3" s="330"/>
    </row>
    <row r="4" spans="1:20" s="326" customFormat="1" x14ac:dyDescent="0.2">
      <c r="A4" s="333"/>
      <c r="B4" s="329"/>
      <c r="E4" s="327"/>
      <c r="F4" s="334"/>
      <c r="G4" s="327"/>
      <c r="H4" s="327"/>
      <c r="I4" s="335"/>
      <c r="J4" s="335"/>
      <c r="K4" s="329"/>
      <c r="M4" s="330"/>
      <c r="S4" s="330"/>
    </row>
    <row r="5" spans="1:20" ht="26.25" thickBot="1" x14ac:dyDescent="0.25">
      <c r="A5" s="336" t="s">
        <v>70</v>
      </c>
      <c r="B5" s="329"/>
      <c r="H5" s="67"/>
      <c r="I5" s="67"/>
      <c r="J5" s="67"/>
      <c r="M5" s="162"/>
      <c r="S5" s="162"/>
    </row>
    <row r="6" spans="1:20" s="326" customFormat="1" ht="13.5" thickBot="1" x14ac:dyDescent="0.25">
      <c r="A6" s="333"/>
      <c r="E6" s="339"/>
      <c r="G6" s="339"/>
      <c r="H6" s="340"/>
      <c r="I6" s="341">
        <f>SUM(I9:I1965)</f>
        <v>0</v>
      </c>
      <c r="J6" s="342">
        <f>SUM(J9:J1965)</f>
        <v>0</v>
      </c>
      <c r="K6" s="343">
        <f>SUM(K9:K1965)</f>
        <v>0</v>
      </c>
      <c r="M6" s="344"/>
      <c r="N6" s="341">
        <f>SUM(N9:N1965)</f>
        <v>0</v>
      </c>
      <c r="O6" s="342">
        <f>SUM(O9:O1965)</f>
        <v>0</v>
      </c>
      <c r="P6" s="342">
        <f>SUM(P9:P1965)</f>
        <v>0</v>
      </c>
      <c r="Q6" s="343">
        <f>SUM(Q9:Q1965)</f>
        <v>0</v>
      </c>
      <c r="S6" s="330"/>
      <c r="T6" s="345">
        <f>SUM(T9:T1965)</f>
        <v>0</v>
      </c>
    </row>
    <row r="7" spans="1:20" s="326" customFormat="1" x14ac:dyDescent="0.2">
      <c r="A7" s="346"/>
      <c r="B7" s="347" t="s">
        <v>2</v>
      </c>
      <c r="C7" s="348"/>
      <c r="D7" s="347"/>
      <c r="E7" s="349"/>
      <c r="F7" s="350"/>
      <c r="G7" s="349"/>
      <c r="H7" s="351"/>
      <c r="I7" s="488" t="s">
        <v>51</v>
      </c>
      <c r="J7" s="488"/>
      <c r="K7" s="488"/>
      <c r="M7" s="330"/>
      <c r="N7" s="497" t="s">
        <v>50</v>
      </c>
      <c r="O7" s="497"/>
      <c r="P7" s="497"/>
      <c r="Q7" s="497"/>
      <c r="R7" s="490"/>
      <c r="S7" s="330"/>
      <c r="T7" s="352" t="s">
        <v>49</v>
      </c>
    </row>
    <row r="8" spans="1:20" s="358" customFormat="1" x14ac:dyDescent="0.2">
      <c r="A8" s="353" t="s">
        <v>69</v>
      </c>
      <c r="B8" s="354" t="s">
        <v>74</v>
      </c>
      <c r="C8" s="354" t="s">
        <v>73</v>
      </c>
      <c r="D8" s="354" t="s">
        <v>329</v>
      </c>
      <c r="E8" s="355" t="s">
        <v>67</v>
      </c>
      <c r="F8" s="356" t="s">
        <v>66</v>
      </c>
      <c r="G8" s="355" t="s">
        <v>65</v>
      </c>
      <c r="H8" s="355" t="s">
        <v>64</v>
      </c>
      <c r="I8" s="357" t="s">
        <v>63</v>
      </c>
      <c r="J8" s="357" t="s">
        <v>62</v>
      </c>
      <c r="K8" s="357" t="s">
        <v>61</v>
      </c>
      <c r="M8" s="359"/>
      <c r="N8" s="360" t="s">
        <v>64</v>
      </c>
      <c r="O8" s="360" t="s">
        <v>160</v>
      </c>
      <c r="P8" s="360" t="s">
        <v>62</v>
      </c>
      <c r="Q8" s="360" t="s">
        <v>38</v>
      </c>
      <c r="R8" s="360" t="s">
        <v>201</v>
      </c>
      <c r="S8" s="359"/>
      <c r="T8" s="361" t="s">
        <v>61</v>
      </c>
    </row>
    <row r="9" spans="1:20" x14ac:dyDescent="0.2">
      <c r="A9" s="226"/>
      <c r="B9" s="217"/>
      <c r="C9" s="217"/>
      <c r="D9" s="217"/>
      <c r="E9" s="233"/>
      <c r="F9" s="219"/>
      <c r="G9" s="218"/>
      <c r="H9" s="220"/>
      <c r="I9" s="214">
        <f t="shared" ref="I9" si="0">F9*H9</f>
        <v>0</v>
      </c>
      <c r="J9" s="214">
        <f>I9*$J$1</f>
        <v>0</v>
      </c>
      <c r="K9" s="214">
        <f t="shared" ref="K9" si="1">SUM(I9:J9)</f>
        <v>0</v>
      </c>
      <c r="M9" s="162"/>
      <c r="N9" s="157"/>
      <c r="O9" s="215">
        <f>N9*F9</f>
        <v>0</v>
      </c>
      <c r="P9" s="215">
        <f>O9*$J$1</f>
        <v>0</v>
      </c>
      <c r="Q9" s="215">
        <f>SUM(O9:P9)</f>
        <v>0</v>
      </c>
      <c r="R9" s="213"/>
      <c r="S9" s="162"/>
      <c r="T9" s="165">
        <f>K9-Q9</f>
        <v>0</v>
      </c>
    </row>
    <row r="10" spans="1:20" x14ac:dyDescent="0.2">
      <c r="A10" s="226"/>
      <c r="B10" s="79"/>
      <c r="C10" s="79"/>
      <c r="D10" s="79"/>
      <c r="E10" s="209"/>
      <c r="F10" s="78"/>
      <c r="G10" s="77"/>
      <c r="H10" s="156"/>
      <c r="I10" s="214">
        <f t="shared" ref="I10:I35" si="2">F10*H10</f>
        <v>0</v>
      </c>
      <c r="J10" s="214">
        <f t="shared" ref="J10:J60" si="3">I10*$J$1</f>
        <v>0</v>
      </c>
      <c r="K10" s="214">
        <f t="shared" ref="K10:K35" si="4">SUM(I10:J10)</f>
        <v>0</v>
      </c>
      <c r="M10" s="162"/>
      <c r="N10" s="157"/>
      <c r="O10" s="215">
        <f t="shared" ref="O10:O34" si="5">N10*F10</f>
        <v>0</v>
      </c>
      <c r="P10" s="215">
        <f t="shared" ref="P10:P60" si="6">O10*$J$1</f>
        <v>0</v>
      </c>
      <c r="Q10" s="215">
        <f t="shared" ref="Q10:Q34" si="7">SUM(O10:P10)</f>
        <v>0</v>
      </c>
      <c r="R10" s="213"/>
      <c r="S10" s="162"/>
      <c r="T10" s="165">
        <f t="shared" ref="T10:T34" si="8">K10-Q10</f>
        <v>0</v>
      </c>
    </row>
    <row r="11" spans="1:20" x14ac:dyDescent="0.2">
      <c r="A11" s="226"/>
      <c r="B11" s="79"/>
      <c r="C11" s="79"/>
      <c r="D11" s="79"/>
      <c r="E11" s="209"/>
      <c r="F11" s="78"/>
      <c r="G11" s="77"/>
      <c r="H11" s="156"/>
      <c r="I11" s="214">
        <f t="shared" si="2"/>
        <v>0</v>
      </c>
      <c r="J11" s="214">
        <f t="shared" si="3"/>
        <v>0</v>
      </c>
      <c r="K11" s="214">
        <f t="shared" si="4"/>
        <v>0</v>
      </c>
      <c r="M11" s="162"/>
      <c r="N11" s="157"/>
      <c r="O11" s="215">
        <f t="shared" si="5"/>
        <v>0</v>
      </c>
      <c r="P11" s="215">
        <f t="shared" si="6"/>
        <v>0</v>
      </c>
      <c r="Q11" s="215">
        <f t="shared" si="7"/>
        <v>0</v>
      </c>
      <c r="R11" s="213"/>
      <c r="S11" s="162"/>
      <c r="T11" s="165">
        <f t="shared" si="8"/>
        <v>0</v>
      </c>
    </row>
    <row r="12" spans="1:20" x14ac:dyDescent="0.2">
      <c r="A12" s="226"/>
      <c r="B12" s="79"/>
      <c r="C12" s="79"/>
      <c r="D12" s="79"/>
      <c r="E12" s="209"/>
      <c r="F12" s="78"/>
      <c r="G12" s="77"/>
      <c r="H12" s="156"/>
      <c r="I12" s="214">
        <f t="shared" si="2"/>
        <v>0</v>
      </c>
      <c r="J12" s="214">
        <f t="shared" si="3"/>
        <v>0</v>
      </c>
      <c r="K12" s="214">
        <f t="shared" si="4"/>
        <v>0</v>
      </c>
      <c r="M12" s="162"/>
      <c r="N12" s="157"/>
      <c r="O12" s="215">
        <f t="shared" si="5"/>
        <v>0</v>
      </c>
      <c r="P12" s="215">
        <f t="shared" si="6"/>
        <v>0</v>
      </c>
      <c r="Q12" s="215">
        <f t="shared" si="7"/>
        <v>0</v>
      </c>
      <c r="R12" s="213"/>
      <c r="S12" s="162"/>
      <c r="T12" s="165">
        <f t="shared" si="8"/>
        <v>0</v>
      </c>
    </row>
    <row r="13" spans="1:20" x14ac:dyDescent="0.2">
      <c r="A13" s="226"/>
      <c r="B13" s="79"/>
      <c r="C13" s="79"/>
      <c r="D13" s="79"/>
      <c r="E13" s="209"/>
      <c r="F13" s="78"/>
      <c r="G13" s="77"/>
      <c r="H13" s="156"/>
      <c r="I13" s="214">
        <f t="shared" si="2"/>
        <v>0</v>
      </c>
      <c r="J13" s="214">
        <f t="shared" si="3"/>
        <v>0</v>
      </c>
      <c r="K13" s="214">
        <f t="shared" si="4"/>
        <v>0</v>
      </c>
      <c r="M13" s="162"/>
      <c r="N13" s="157"/>
      <c r="O13" s="215">
        <f t="shared" si="5"/>
        <v>0</v>
      </c>
      <c r="P13" s="215">
        <f t="shared" si="6"/>
        <v>0</v>
      </c>
      <c r="Q13" s="215">
        <f t="shared" si="7"/>
        <v>0</v>
      </c>
      <c r="R13" s="213"/>
      <c r="S13" s="162"/>
      <c r="T13" s="165">
        <f t="shared" si="8"/>
        <v>0</v>
      </c>
    </row>
    <row r="14" spans="1:20" x14ac:dyDescent="0.2">
      <c r="A14" s="226"/>
      <c r="B14" s="79"/>
      <c r="C14" s="79"/>
      <c r="D14" s="79"/>
      <c r="E14" s="209"/>
      <c r="F14" s="78"/>
      <c r="G14" s="77"/>
      <c r="H14" s="156"/>
      <c r="I14" s="214">
        <f t="shared" si="2"/>
        <v>0</v>
      </c>
      <c r="J14" s="214">
        <f t="shared" si="3"/>
        <v>0</v>
      </c>
      <c r="K14" s="214">
        <f t="shared" si="4"/>
        <v>0</v>
      </c>
      <c r="M14" s="162"/>
      <c r="N14" s="157"/>
      <c r="O14" s="215">
        <f t="shared" si="5"/>
        <v>0</v>
      </c>
      <c r="P14" s="215">
        <f t="shared" si="6"/>
        <v>0</v>
      </c>
      <c r="Q14" s="215">
        <f t="shared" si="7"/>
        <v>0</v>
      </c>
      <c r="R14" s="213"/>
      <c r="S14" s="162"/>
      <c r="T14" s="165">
        <f t="shared" si="8"/>
        <v>0</v>
      </c>
    </row>
    <row r="15" spans="1:20" x14ac:dyDescent="0.2">
      <c r="A15" s="226"/>
      <c r="B15" s="79"/>
      <c r="C15" s="79"/>
      <c r="D15" s="79"/>
      <c r="E15" s="209"/>
      <c r="F15" s="78"/>
      <c r="G15" s="77"/>
      <c r="H15" s="156"/>
      <c r="I15" s="214">
        <f t="shared" si="2"/>
        <v>0</v>
      </c>
      <c r="J15" s="214">
        <f t="shared" si="3"/>
        <v>0</v>
      </c>
      <c r="K15" s="214">
        <f t="shared" si="4"/>
        <v>0</v>
      </c>
      <c r="M15" s="162"/>
      <c r="N15" s="157"/>
      <c r="O15" s="215">
        <f t="shared" si="5"/>
        <v>0</v>
      </c>
      <c r="P15" s="215">
        <f t="shared" si="6"/>
        <v>0</v>
      </c>
      <c r="Q15" s="215">
        <f t="shared" si="7"/>
        <v>0</v>
      </c>
      <c r="R15" s="213"/>
      <c r="S15" s="162"/>
      <c r="T15" s="165">
        <f t="shared" si="8"/>
        <v>0</v>
      </c>
    </row>
    <row r="16" spans="1:20" x14ac:dyDescent="0.2">
      <c r="A16" s="226"/>
      <c r="B16" s="79"/>
      <c r="C16" s="79"/>
      <c r="D16" s="79"/>
      <c r="E16" s="209"/>
      <c r="F16" s="78"/>
      <c r="G16" s="77"/>
      <c r="H16" s="156"/>
      <c r="I16" s="214">
        <f t="shared" si="2"/>
        <v>0</v>
      </c>
      <c r="J16" s="214">
        <f t="shared" si="3"/>
        <v>0</v>
      </c>
      <c r="K16" s="214">
        <f t="shared" si="4"/>
        <v>0</v>
      </c>
      <c r="M16" s="162"/>
      <c r="N16" s="157"/>
      <c r="O16" s="215">
        <f t="shared" si="5"/>
        <v>0</v>
      </c>
      <c r="P16" s="215">
        <f t="shared" si="6"/>
        <v>0</v>
      </c>
      <c r="Q16" s="215">
        <f t="shared" si="7"/>
        <v>0</v>
      </c>
      <c r="R16" s="213"/>
      <c r="S16" s="162"/>
      <c r="T16" s="165">
        <f t="shared" si="8"/>
        <v>0</v>
      </c>
    </row>
    <row r="17" spans="1:20" x14ac:dyDescent="0.2">
      <c r="A17" s="226"/>
      <c r="B17" s="79"/>
      <c r="C17" s="79"/>
      <c r="D17" s="79"/>
      <c r="E17" s="209"/>
      <c r="F17" s="78"/>
      <c r="G17" s="77"/>
      <c r="H17" s="156"/>
      <c r="I17" s="214">
        <f t="shared" si="2"/>
        <v>0</v>
      </c>
      <c r="J17" s="214">
        <f t="shared" si="3"/>
        <v>0</v>
      </c>
      <c r="K17" s="214">
        <f t="shared" si="4"/>
        <v>0</v>
      </c>
      <c r="M17" s="162"/>
      <c r="N17" s="157"/>
      <c r="O17" s="215">
        <f t="shared" si="5"/>
        <v>0</v>
      </c>
      <c r="P17" s="215">
        <f t="shared" si="6"/>
        <v>0</v>
      </c>
      <c r="Q17" s="215">
        <f t="shared" si="7"/>
        <v>0</v>
      </c>
      <c r="R17" s="213"/>
      <c r="S17" s="162"/>
      <c r="T17" s="165">
        <f t="shared" si="8"/>
        <v>0</v>
      </c>
    </row>
    <row r="18" spans="1:20" x14ac:dyDescent="0.2">
      <c r="A18" s="226"/>
      <c r="B18" s="79"/>
      <c r="C18" s="79"/>
      <c r="D18" s="79"/>
      <c r="E18" s="209"/>
      <c r="F18" s="78"/>
      <c r="G18" s="77"/>
      <c r="H18" s="156"/>
      <c r="I18" s="214">
        <f t="shared" si="2"/>
        <v>0</v>
      </c>
      <c r="J18" s="214">
        <f t="shared" si="3"/>
        <v>0</v>
      </c>
      <c r="K18" s="214">
        <f t="shared" si="4"/>
        <v>0</v>
      </c>
      <c r="M18" s="162"/>
      <c r="N18" s="157"/>
      <c r="O18" s="215">
        <f t="shared" si="5"/>
        <v>0</v>
      </c>
      <c r="P18" s="215">
        <f t="shared" si="6"/>
        <v>0</v>
      </c>
      <c r="Q18" s="215">
        <f t="shared" si="7"/>
        <v>0</v>
      </c>
      <c r="R18" s="213"/>
      <c r="S18" s="162"/>
      <c r="T18" s="165">
        <f t="shared" si="8"/>
        <v>0</v>
      </c>
    </row>
    <row r="19" spans="1:20" x14ac:dyDescent="0.2">
      <c r="A19" s="226"/>
      <c r="B19" s="79"/>
      <c r="C19" s="79"/>
      <c r="D19" s="79"/>
      <c r="E19" s="209"/>
      <c r="F19" s="78"/>
      <c r="G19" s="77"/>
      <c r="H19" s="156"/>
      <c r="I19" s="214">
        <f t="shared" si="2"/>
        <v>0</v>
      </c>
      <c r="J19" s="214">
        <f t="shared" si="3"/>
        <v>0</v>
      </c>
      <c r="K19" s="214">
        <f t="shared" si="4"/>
        <v>0</v>
      </c>
      <c r="M19" s="162"/>
      <c r="N19" s="157"/>
      <c r="O19" s="215">
        <f t="shared" si="5"/>
        <v>0</v>
      </c>
      <c r="P19" s="215">
        <f t="shared" si="6"/>
        <v>0</v>
      </c>
      <c r="Q19" s="215">
        <f t="shared" si="7"/>
        <v>0</v>
      </c>
      <c r="R19" s="213"/>
      <c r="S19" s="162"/>
      <c r="T19" s="165">
        <f t="shared" si="8"/>
        <v>0</v>
      </c>
    </row>
    <row r="20" spans="1:20" x14ac:dyDescent="0.2">
      <c r="A20" s="226"/>
      <c r="B20" s="79"/>
      <c r="C20" s="79"/>
      <c r="D20" s="79"/>
      <c r="E20" s="209"/>
      <c r="F20" s="78"/>
      <c r="G20" s="77"/>
      <c r="H20" s="156"/>
      <c r="I20" s="214">
        <f t="shared" si="2"/>
        <v>0</v>
      </c>
      <c r="J20" s="214">
        <f t="shared" si="3"/>
        <v>0</v>
      </c>
      <c r="K20" s="214">
        <f t="shared" si="4"/>
        <v>0</v>
      </c>
      <c r="M20" s="162"/>
      <c r="N20" s="157"/>
      <c r="O20" s="215">
        <f t="shared" si="5"/>
        <v>0</v>
      </c>
      <c r="P20" s="215">
        <f t="shared" si="6"/>
        <v>0</v>
      </c>
      <c r="Q20" s="215">
        <f t="shared" si="7"/>
        <v>0</v>
      </c>
      <c r="R20" s="213"/>
      <c r="S20" s="162"/>
      <c r="T20" s="165">
        <f t="shared" si="8"/>
        <v>0</v>
      </c>
    </row>
    <row r="21" spans="1:20" x14ac:dyDescent="0.2">
      <c r="A21" s="226"/>
      <c r="B21" s="79"/>
      <c r="C21" s="79"/>
      <c r="D21" s="79"/>
      <c r="E21" s="209"/>
      <c r="F21" s="78"/>
      <c r="G21" s="77"/>
      <c r="H21" s="156"/>
      <c r="I21" s="214">
        <f t="shared" si="2"/>
        <v>0</v>
      </c>
      <c r="J21" s="214">
        <f t="shared" si="3"/>
        <v>0</v>
      </c>
      <c r="K21" s="214">
        <f t="shared" si="4"/>
        <v>0</v>
      </c>
      <c r="M21" s="162"/>
      <c r="N21" s="157"/>
      <c r="O21" s="215">
        <f t="shared" si="5"/>
        <v>0</v>
      </c>
      <c r="P21" s="215">
        <f t="shared" si="6"/>
        <v>0</v>
      </c>
      <c r="Q21" s="215">
        <f t="shared" si="7"/>
        <v>0</v>
      </c>
      <c r="R21" s="213"/>
      <c r="S21" s="162"/>
      <c r="T21" s="165">
        <f t="shared" si="8"/>
        <v>0</v>
      </c>
    </row>
    <row r="22" spans="1:20" x14ac:dyDescent="0.2">
      <c r="A22" s="226"/>
      <c r="B22" s="79"/>
      <c r="C22" s="79"/>
      <c r="D22" s="79"/>
      <c r="E22" s="209"/>
      <c r="F22" s="78"/>
      <c r="G22" s="77"/>
      <c r="H22" s="156"/>
      <c r="I22" s="214">
        <f t="shared" si="2"/>
        <v>0</v>
      </c>
      <c r="J22" s="214">
        <f t="shared" si="3"/>
        <v>0</v>
      </c>
      <c r="K22" s="214">
        <f t="shared" si="4"/>
        <v>0</v>
      </c>
      <c r="M22" s="162"/>
      <c r="N22" s="157"/>
      <c r="O22" s="215">
        <f t="shared" si="5"/>
        <v>0</v>
      </c>
      <c r="P22" s="215">
        <f t="shared" si="6"/>
        <v>0</v>
      </c>
      <c r="Q22" s="215">
        <f t="shared" si="7"/>
        <v>0</v>
      </c>
      <c r="R22" s="213"/>
      <c r="S22" s="162"/>
      <c r="T22" s="165">
        <f t="shared" si="8"/>
        <v>0</v>
      </c>
    </row>
    <row r="23" spans="1:20" x14ac:dyDescent="0.2">
      <c r="A23" s="226"/>
      <c r="B23" s="79"/>
      <c r="C23" s="79"/>
      <c r="D23" s="79"/>
      <c r="E23" s="209"/>
      <c r="F23" s="78"/>
      <c r="G23" s="77"/>
      <c r="H23" s="156"/>
      <c r="I23" s="214">
        <f t="shared" si="2"/>
        <v>0</v>
      </c>
      <c r="J23" s="214">
        <f t="shared" si="3"/>
        <v>0</v>
      </c>
      <c r="K23" s="214">
        <f t="shared" si="4"/>
        <v>0</v>
      </c>
      <c r="M23" s="162"/>
      <c r="N23" s="157"/>
      <c r="O23" s="215">
        <f t="shared" si="5"/>
        <v>0</v>
      </c>
      <c r="P23" s="215">
        <f t="shared" si="6"/>
        <v>0</v>
      </c>
      <c r="Q23" s="215">
        <f t="shared" si="7"/>
        <v>0</v>
      </c>
      <c r="R23" s="213"/>
      <c r="S23" s="162"/>
      <c r="T23" s="165">
        <f t="shared" si="8"/>
        <v>0</v>
      </c>
    </row>
    <row r="24" spans="1:20" x14ac:dyDescent="0.2">
      <c r="A24" s="226"/>
      <c r="B24" s="79"/>
      <c r="C24" s="79"/>
      <c r="D24" s="79"/>
      <c r="E24" s="209"/>
      <c r="F24" s="78"/>
      <c r="G24" s="77"/>
      <c r="H24" s="156"/>
      <c r="I24" s="214">
        <f t="shared" si="2"/>
        <v>0</v>
      </c>
      <c r="J24" s="214">
        <f t="shared" si="3"/>
        <v>0</v>
      </c>
      <c r="K24" s="214">
        <f t="shared" si="4"/>
        <v>0</v>
      </c>
      <c r="M24" s="162"/>
      <c r="N24" s="157"/>
      <c r="O24" s="215">
        <f t="shared" si="5"/>
        <v>0</v>
      </c>
      <c r="P24" s="215">
        <f t="shared" si="6"/>
        <v>0</v>
      </c>
      <c r="Q24" s="215">
        <f t="shared" si="7"/>
        <v>0</v>
      </c>
      <c r="R24" s="213"/>
      <c r="S24" s="162"/>
      <c r="T24" s="165">
        <f t="shared" si="8"/>
        <v>0</v>
      </c>
    </row>
    <row r="25" spans="1:20" x14ac:dyDescent="0.2">
      <c r="A25" s="226"/>
      <c r="B25" s="79"/>
      <c r="C25" s="79"/>
      <c r="D25" s="79"/>
      <c r="E25" s="209"/>
      <c r="F25" s="78"/>
      <c r="G25" s="77"/>
      <c r="H25" s="156"/>
      <c r="I25" s="214">
        <f t="shared" si="2"/>
        <v>0</v>
      </c>
      <c r="J25" s="214">
        <f t="shared" si="3"/>
        <v>0</v>
      </c>
      <c r="K25" s="214">
        <f t="shared" si="4"/>
        <v>0</v>
      </c>
      <c r="M25" s="162"/>
      <c r="N25" s="157"/>
      <c r="O25" s="215">
        <f t="shared" si="5"/>
        <v>0</v>
      </c>
      <c r="P25" s="215">
        <f t="shared" si="6"/>
        <v>0</v>
      </c>
      <c r="Q25" s="215">
        <f t="shared" si="7"/>
        <v>0</v>
      </c>
      <c r="R25" s="213"/>
      <c r="S25" s="162"/>
      <c r="T25" s="165">
        <f t="shared" si="8"/>
        <v>0</v>
      </c>
    </row>
    <row r="26" spans="1:20" x14ac:dyDescent="0.2">
      <c r="A26" s="226"/>
      <c r="B26" s="79"/>
      <c r="C26" s="79"/>
      <c r="D26" s="79"/>
      <c r="E26" s="209"/>
      <c r="F26" s="78"/>
      <c r="G26" s="77"/>
      <c r="H26" s="156"/>
      <c r="I26" s="214">
        <f t="shared" si="2"/>
        <v>0</v>
      </c>
      <c r="J26" s="214">
        <f t="shared" si="3"/>
        <v>0</v>
      </c>
      <c r="K26" s="214">
        <f t="shared" si="4"/>
        <v>0</v>
      </c>
      <c r="M26" s="162"/>
      <c r="N26" s="157"/>
      <c r="O26" s="215">
        <f t="shared" si="5"/>
        <v>0</v>
      </c>
      <c r="P26" s="215">
        <f t="shared" si="6"/>
        <v>0</v>
      </c>
      <c r="Q26" s="215">
        <f t="shared" si="7"/>
        <v>0</v>
      </c>
      <c r="R26" s="213"/>
      <c r="S26" s="162"/>
      <c r="T26" s="165">
        <f t="shared" si="8"/>
        <v>0</v>
      </c>
    </row>
    <row r="27" spans="1:20" x14ac:dyDescent="0.2">
      <c r="A27" s="226"/>
      <c r="B27" s="79"/>
      <c r="C27" s="79"/>
      <c r="D27" s="79"/>
      <c r="E27" s="209"/>
      <c r="F27" s="78"/>
      <c r="G27" s="77"/>
      <c r="H27" s="156"/>
      <c r="I27" s="214">
        <f t="shared" si="2"/>
        <v>0</v>
      </c>
      <c r="J27" s="214">
        <f t="shared" si="3"/>
        <v>0</v>
      </c>
      <c r="K27" s="214">
        <f t="shared" si="4"/>
        <v>0</v>
      </c>
      <c r="M27" s="162"/>
      <c r="N27" s="157"/>
      <c r="O27" s="215">
        <f t="shared" si="5"/>
        <v>0</v>
      </c>
      <c r="P27" s="215">
        <f t="shared" si="6"/>
        <v>0</v>
      </c>
      <c r="Q27" s="215">
        <f t="shared" si="7"/>
        <v>0</v>
      </c>
      <c r="R27" s="213"/>
      <c r="S27" s="162"/>
      <c r="T27" s="165">
        <f t="shared" si="8"/>
        <v>0</v>
      </c>
    </row>
    <row r="28" spans="1:20" x14ac:dyDescent="0.2">
      <c r="A28" s="226"/>
      <c r="B28" s="79"/>
      <c r="C28" s="79"/>
      <c r="D28" s="79"/>
      <c r="E28" s="209"/>
      <c r="F28" s="78"/>
      <c r="G28" s="77"/>
      <c r="H28" s="156"/>
      <c r="I28" s="214">
        <f t="shared" si="2"/>
        <v>0</v>
      </c>
      <c r="J28" s="214">
        <f t="shared" si="3"/>
        <v>0</v>
      </c>
      <c r="K28" s="214">
        <f t="shared" si="4"/>
        <v>0</v>
      </c>
      <c r="M28" s="162"/>
      <c r="N28" s="157"/>
      <c r="O28" s="215">
        <f t="shared" si="5"/>
        <v>0</v>
      </c>
      <c r="P28" s="215">
        <f t="shared" si="6"/>
        <v>0</v>
      </c>
      <c r="Q28" s="215">
        <f t="shared" si="7"/>
        <v>0</v>
      </c>
      <c r="R28" s="213"/>
      <c r="S28" s="162"/>
      <c r="T28" s="165">
        <f t="shared" si="8"/>
        <v>0</v>
      </c>
    </row>
    <row r="29" spans="1:20" x14ac:dyDescent="0.2">
      <c r="A29" s="226"/>
      <c r="B29" s="79"/>
      <c r="C29" s="79"/>
      <c r="D29" s="79"/>
      <c r="E29" s="209"/>
      <c r="F29" s="78"/>
      <c r="G29" s="77"/>
      <c r="H29" s="156"/>
      <c r="I29" s="214">
        <f t="shared" si="2"/>
        <v>0</v>
      </c>
      <c r="J29" s="214">
        <f t="shared" si="3"/>
        <v>0</v>
      </c>
      <c r="K29" s="214">
        <f t="shared" si="4"/>
        <v>0</v>
      </c>
      <c r="M29" s="162"/>
      <c r="N29" s="157"/>
      <c r="O29" s="215">
        <f t="shared" si="5"/>
        <v>0</v>
      </c>
      <c r="P29" s="215">
        <f t="shared" si="6"/>
        <v>0</v>
      </c>
      <c r="Q29" s="215">
        <f t="shared" si="7"/>
        <v>0</v>
      </c>
      <c r="R29" s="213"/>
      <c r="S29" s="162"/>
      <c r="T29" s="165">
        <f t="shared" si="8"/>
        <v>0</v>
      </c>
    </row>
    <row r="30" spans="1:20" x14ac:dyDescent="0.2">
      <c r="A30" s="226"/>
      <c r="B30" s="79"/>
      <c r="C30" s="79"/>
      <c r="D30" s="79"/>
      <c r="E30" s="209"/>
      <c r="F30" s="78"/>
      <c r="G30" s="77"/>
      <c r="H30" s="156"/>
      <c r="I30" s="214">
        <f t="shared" si="2"/>
        <v>0</v>
      </c>
      <c r="J30" s="214">
        <f t="shared" si="3"/>
        <v>0</v>
      </c>
      <c r="K30" s="214">
        <f t="shared" si="4"/>
        <v>0</v>
      </c>
      <c r="M30" s="162"/>
      <c r="N30" s="157"/>
      <c r="O30" s="215">
        <f t="shared" si="5"/>
        <v>0</v>
      </c>
      <c r="P30" s="215">
        <f t="shared" si="6"/>
        <v>0</v>
      </c>
      <c r="Q30" s="215">
        <f t="shared" si="7"/>
        <v>0</v>
      </c>
      <c r="R30" s="213"/>
      <c r="S30" s="162"/>
      <c r="T30" s="165">
        <f t="shared" si="8"/>
        <v>0</v>
      </c>
    </row>
    <row r="31" spans="1:20" x14ac:dyDescent="0.2">
      <c r="A31" s="226"/>
      <c r="B31" s="79"/>
      <c r="C31" s="79"/>
      <c r="D31" s="79"/>
      <c r="E31" s="209"/>
      <c r="F31" s="78"/>
      <c r="G31" s="77"/>
      <c r="H31" s="156"/>
      <c r="I31" s="214">
        <f t="shared" si="2"/>
        <v>0</v>
      </c>
      <c r="J31" s="214">
        <f t="shared" si="3"/>
        <v>0</v>
      </c>
      <c r="K31" s="214">
        <f t="shared" si="4"/>
        <v>0</v>
      </c>
      <c r="M31" s="162"/>
      <c r="N31" s="157"/>
      <c r="O31" s="215">
        <f t="shared" si="5"/>
        <v>0</v>
      </c>
      <c r="P31" s="215">
        <f t="shared" si="6"/>
        <v>0</v>
      </c>
      <c r="Q31" s="215">
        <f t="shared" si="7"/>
        <v>0</v>
      </c>
      <c r="R31" s="213"/>
      <c r="S31" s="162"/>
      <c r="T31" s="165">
        <f t="shared" si="8"/>
        <v>0</v>
      </c>
    </row>
    <row r="32" spans="1:20" x14ac:dyDescent="0.2">
      <c r="A32" s="226"/>
      <c r="B32" s="79"/>
      <c r="C32" s="79"/>
      <c r="D32" s="79"/>
      <c r="E32" s="209"/>
      <c r="F32" s="78"/>
      <c r="G32" s="77"/>
      <c r="H32" s="156"/>
      <c r="I32" s="214">
        <f t="shared" si="2"/>
        <v>0</v>
      </c>
      <c r="J32" s="214">
        <f t="shared" si="3"/>
        <v>0</v>
      </c>
      <c r="K32" s="214">
        <f t="shared" si="4"/>
        <v>0</v>
      </c>
      <c r="M32" s="162"/>
      <c r="N32" s="157"/>
      <c r="O32" s="215">
        <f t="shared" si="5"/>
        <v>0</v>
      </c>
      <c r="P32" s="215">
        <f t="shared" si="6"/>
        <v>0</v>
      </c>
      <c r="Q32" s="215">
        <f t="shared" si="7"/>
        <v>0</v>
      </c>
      <c r="R32" s="213"/>
      <c r="S32" s="162"/>
      <c r="T32" s="165">
        <f t="shared" si="8"/>
        <v>0</v>
      </c>
    </row>
    <row r="33" spans="1:20" x14ac:dyDescent="0.2">
      <c r="A33" s="226"/>
      <c r="B33" s="79"/>
      <c r="C33" s="79"/>
      <c r="D33" s="79"/>
      <c r="E33" s="209"/>
      <c r="F33" s="78"/>
      <c r="G33" s="77"/>
      <c r="H33" s="156"/>
      <c r="I33" s="214">
        <f t="shared" si="2"/>
        <v>0</v>
      </c>
      <c r="J33" s="214">
        <f t="shared" si="3"/>
        <v>0</v>
      </c>
      <c r="K33" s="214">
        <f t="shared" si="4"/>
        <v>0</v>
      </c>
      <c r="M33" s="162"/>
      <c r="N33" s="157"/>
      <c r="O33" s="215">
        <f t="shared" si="5"/>
        <v>0</v>
      </c>
      <c r="P33" s="215">
        <f t="shared" si="6"/>
        <v>0</v>
      </c>
      <c r="Q33" s="215">
        <f t="shared" si="7"/>
        <v>0</v>
      </c>
      <c r="R33" s="213"/>
      <c r="S33" s="162"/>
      <c r="T33" s="165">
        <f t="shared" si="8"/>
        <v>0</v>
      </c>
    </row>
    <row r="34" spans="1:20" x14ac:dyDescent="0.2">
      <c r="A34" s="226"/>
      <c r="B34" s="79"/>
      <c r="C34" s="79"/>
      <c r="D34" s="79"/>
      <c r="E34" s="209"/>
      <c r="F34" s="78"/>
      <c r="G34" s="77"/>
      <c r="H34" s="156"/>
      <c r="I34" s="214">
        <f t="shared" si="2"/>
        <v>0</v>
      </c>
      <c r="J34" s="214">
        <f t="shared" si="3"/>
        <v>0</v>
      </c>
      <c r="K34" s="214">
        <f t="shared" si="4"/>
        <v>0</v>
      </c>
      <c r="M34" s="162"/>
      <c r="N34" s="157"/>
      <c r="O34" s="215">
        <f t="shared" si="5"/>
        <v>0</v>
      </c>
      <c r="P34" s="215">
        <f t="shared" si="6"/>
        <v>0</v>
      </c>
      <c r="Q34" s="215">
        <f t="shared" si="7"/>
        <v>0</v>
      </c>
      <c r="R34" s="213"/>
      <c r="S34" s="162"/>
      <c r="T34" s="165">
        <f t="shared" si="8"/>
        <v>0</v>
      </c>
    </row>
    <row r="35" spans="1:20" x14ac:dyDescent="0.2">
      <c r="A35" s="226"/>
      <c r="B35" s="217"/>
      <c r="C35" s="217"/>
      <c r="D35" s="79"/>
      <c r="E35" s="233"/>
      <c r="F35" s="219"/>
      <c r="G35" s="218"/>
      <c r="H35" s="220"/>
      <c r="I35" s="214">
        <f t="shared" si="2"/>
        <v>0</v>
      </c>
      <c r="J35" s="214">
        <f>I35*$J$1</f>
        <v>0</v>
      </c>
      <c r="K35" s="214">
        <f t="shared" si="4"/>
        <v>0</v>
      </c>
      <c r="M35" s="162"/>
      <c r="N35" s="157"/>
      <c r="O35" s="215">
        <f>N35*F35</f>
        <v>0</v>
      </c>
      <c r="P35" s="215">
        <f>O35*$J$1</f>
        <v>0</v>
      </c>
      <c r="Q35" s="215">
        <f>SUM(O35:P35)</f>
        <v>0</v>
      </c>
      <c r="R35" s="213"/>
      <c r="S35" s="162"/>
      <c r="T35" s="165">
        <f>K35-Q35</f>
        <v>0</v>
      </c>
    </row>
    <row r="36" spans="1:20" x14ac:dyDescent="0.2">
      <c r="A36" s="226"/>
      <c r="B36" s="79"/>
      <c r="C36" s="79"/>
      <c r="D36" s="79"/>
      <c r="E36" s="209"/>
      <c r="F36" s="78"/>
      <c r="G36" s="77"/>
      <c r="H36" s="156"/>
      <c r="I36" s="214">
        <f t="shared" ref="I36:I60" si="9">F36*H36</f>
        <v>0</v>
      </c>
      <c r="J36" s="214">
        <f t="shared" si="3"/>
        <v>0</v>
      </c>
      <c r="K36" s="214">
        <f t="shared" ref="K36:K60" si="10">SUM(I36:J36)</f>
        <v>0</v>
      </c>
      <c r="M36" s="162"/>
      <c r="N36" s="157"/>
      <c r="O36" s="215">
        <f t="shared" ref="O36:O60" si="11">N36*F36</f>
        <v>0</v>
      </c>
      <c r="P36" s="215">
        <f t="shared" si="6"/>
        <v>0</v>
      </c>
      <c r="Q36" s="215">
        <f t="shared" ref="Q36:Q60" si="12">SUM(O36:P36)</f>
        <v>0</v>
      </c>
      <c r="R36" s="213"/>
      <c r="S36" s="162"/>
      <c r="T36" s="165">
        <f t="shared" ref="T36:T60" si="13">K36-Q36</f>
        <v>0</v>
      </c>
    </row>
    <row r="37" spans="1:20" x14ac:dyDescent="0.2">
      <c r="A37" s="226"/>
      <c r="B37" s="79"/>
      <c r="C37" s="79"/>
      <c r="D37" s="79"/>
      <c r="E37" s="209"/>
      <c r="F37" s="78"/>
      <c r="G37" s="77"/>
      <c r="H37" s="156"/>
      <c r="I37" s="214">
        <f t="shared" si="9"/>
        <v>0</v>
      </c>
      <c r="J37" s="214">
        <f t="shared" si="3"/>
        <v>0</v>
      </c>
      <c r="K37" s="214">
        <f t="shared" si="10"/>
        <v>0</v>
      </c>
      <c r="M37" s="162"/>
      <c r="N37" s="157"/>
      <c r="O37" s="215">
        <f t="shared" si="11"/>
        <v>0</v>
      </c>
      <c r="P37" s="215">
        <f t="shared" si="6"/>
        <v>0</v>
      </c>
      <c r="Q37" s="215">
        <f t="shared" si="12"/>
        <v>0</v>
      </c>
      <c r="R37" s="213"/>
      <c r="S37" s="162"/>
      <c r="T37" s="165">
        <f t="shared" si="13"/>
        <v>0</v>
      </c>
    </row>
    <row r="38" spans="1:20" x14ac:dyDescent="0.2">
      <c r="A38" s="226"/>
      <c r="B38" s="79"/>
      <c r="C38" s="79"/>
      <c r="D38" s="217"/>
      <c r="E38" s="209"/>
      <c r="F38" s="78"/>
      <c r="G38" s="77"/>
      <c r="H38" s="156"/>
      <c r="I38" s="214">
        <f t="shared" si="9"/>
        <v>0</v>
      </c>
      <c r="J38" s="214">
        <f t="shared" si="3"/>
        <v>0</v>
      </c>
      <c r="K38" s="214">
        <f t="shared" si="10"/>
        <v>0</v>
      </c>
      <c r="M38" s="162"/>
      <c r="N38" s="157"/>
      <c r="O38" s="215">
        <f t="shared" si="11"/>
        <v>0</v>
      </c>
      <c r="P38" s="215">
        <f t="shared" si="6"/>
        <v>0</v>
      </c>
      <c r="Q38" s="215">
        <f t="shared" si="12"/>
        <v>0</v>
      </c>
      <c r="R38" s="213"/>
      <c r="S38" s="162"/>
      <c r="T38" s="165">
        <f t="shared" si="13"/>
        <v>0</v>
      </c>
    </row>
    <row r="39" spans="1:20" x14ac:dyDescent="0.2">
      <c r="A39" s="226"/>
      <c r="B39" s="79"/>
      <c r="C39" s="79"/>
      <c r="D39" s="79"/>
      <c r="E39" s="209"/>
      <c r="F39" s="78"/>
      <c r="G39" s="77"/>
      <c r="H39" s="156"/>
      <c r="I39" s="214">
        <f t="shared" si="9"/>
        <v>0</v>
      </c>
      <c r="J39" s="214">
        <f t="shared" si="3"/>
        <v>0</v>
      </c>
      <c r="K39" s="214">
        <f t="shared" si="10"/>
        <v>0</v>
      </c>
      <c r="M39" s="162"/>
      <c r="N39" s="157"/>
      <c r="O39" s="215">
        <f t="shared" si="11"/>
        <v>0</v>
      </c>
      <c r="P39" s="215">
        <f t="shared" si="6"/>
        <v>0</v>
      </c>
      <c r="Q39" s="215">
        <f t="shared" si="12"/>
        <v>0</v>
      </c>
      <c r="R39" s="213"/>
      <c r="S39" s="162"/>
      <c r="T39" s="165">
        <f t="shared" si="13"/>
        <v>0</v>
      </c>
    </row>
    <row r="40" spans="1:20" x14ac:dyDescent="0.2">
      <c r="A40" s="226"/>
      <c r="B40" s="79"/>
      <c r="C40" s="79"/>
      <c r="D40" s="79"/>
      <c r="E40" s="209"/>
      <c r="F40" s="78"/>
      <c r="G40" s="77"/>
      <c r="H40" s="156"/>
      <c r="I40" s="214">
        <f t="shared" si="9"/>
        <v>0</v>
      </c>
      <c r="J40" s="214">
        <f t="shared" si="3"/>
        <v>0</v>
      </c>
      <c r="K40" s="214">
        <f t="shared" si="10"/>
        <v>0</v>
      </c>
      <c r="M40" s="162"/>
      <c r="N40" s="157"/>
      <c r="O40" s="215">
        <f t="shared" si="11"/>
        <v>0</v>
      </c>
      <c r="P40" s="215">
        <f t="shared" si="6"/>
        <v>0</v>
      </c>
      <c r="Q40" s="215">
        <f t="shared" si="12"/>
        <v>0</v>
      </c>
      <c r="R40" s="213"/>
      <c r="S40" s="162"/>
      <c r="T40" s="165">
        <f t="shared" si="13"/>
        <v>0</v>
      </c>
    </row>
    <row r="41" spans="1:20" x14ac:dyDescent="0.2">
      <c r="A41" s="226"/>
      <c r="B41" s="79"/>
      <c r="C41" s="79"/>
      <c r="D41" s="79"/>
      <c r="E41" s="209"/>
      <c r="F41" s="78"/>
      <c r="G41" s="77"/>
      <c r="H41" s="156"/>
      <c r="I41" s="214">
        <f t="shared" si="9"/>
        <v>0</v>
      </c>
      <c r="J41" s="214">
        <f t="shared" si="3"/>
        <v>0</v>
      </c>
      <c r="K41" s="214">
        <f t="shared" si="10"/>
        <v>0</v>
      </c>
      <c r="M41" s="162"/>
      <c r="N41" s="157"/>
      <c r="O41" s="215">
        <f t="shared" si="11"/>
        <v>0</v>
      </c>
      <c r="P41" s="215">
        <f t="shared" si="6"/>
        <v>0</v>
      </c>
      <c r="Q41" s="215">
        <f t="shared" si="12"/>
        <v>0</v>
      </c>
      <c r="R41" s="213"/>
      <c r="S41" s="162"/>
      <c r="T41" s="165">
        <f t="shared" si="13"/>
        <v>0</v>
      </c>
    </row>
    <row r="42" spans="1:20" x14ac:dyDescent="0.2">
      <c r="A42" s="226"/>
      <c r="B42" s="79"/>
      <c r="C42" s="79"/>
      <c r="D42" s="79"/>
      <c r="E42" s="209"/>
      <c r="F42" s="78"/>
      <c r="G42" s="77"/>
      <c r="H42" s="156"/>
      <c r="I42" s="214">
        <f t="shared" si="9"/>
        <v>0</v>
      </c>
      <c r="J42" s="214">
        <f t="shared" si="3"/>
        <v>0</v>
      </c>
      <c r="K42" s="214">
        <f t="shared" si="10"/>
        <v>0</v>
      </c>
      <c r="M42" s="162"/>
      <c r="N42" s="157"/>
      <c r="O42" s="215">
        <f t="shared" si="11"/>
        <v>0</v>
      </c>
      <c r="P42" s="215">
        <f t="shared" si="6"/>
        <v>0</v>
      </c>
      <c r="Q42" s="215">
        <f t="shared" si="12"/>
        <v>0</v>
      </c>
      <c r="R42" s="213"/>
      <c r="S42" s="162"/>
      <c r="T42" s="165">
        <f t="shared" si="13"/>
        <v>0</v>
      </c>
    </row>
    <row r="43" spans="1:20" x14ac:dyDescent="0.2">
      <c r="A43" s="226"/>
      <c r="B43" s="79"/>
      <c r="C43" s="79"/>
      <c r="D43" s="79"/>
      <c r="E43" s="209"/>
      <c r="F43" s="78"/>
      <c r="G43" s="77"/>
      <c r="H43" s="156"/>
      <c r="I43" s="214">
        <f t="shared" si="9"/>
        <v>0</v>
      </c>
      <c r="J43" s="214">
        <f t="shared" si="3"/>
        <v>0</v>
      </c>
      <c r="K43" s="214">
        <f t="shared" si="10"/>
        <v>0</v>
      </c>
      <c r="M43" s="162"/>
      <c r="N43" s="157"/>
      <c r="O43" s="215">
        <f t="shared" si="11"/>
        <v>0</v>
      </c>
      <c r="P43" s="215">
        <f t="shared" si="6"/>
        <v>0</v>
      </c>
      <c r="Q43" s="215">
        <f t="shared" si="12"/>
        <v>0</v>
      </c>
      <c r="R43" s="213"/>
      <c r="S43" s="162"/>
      <c r="T43" s="165">
        <f t="shared" si="13"/>
        <v>0</v>
      </c>
    </row>
    <row r="44" spans="1:20" x14ac:dyDescent="0.2">
      <c r="A44" s="226"/>
      <c r="B44" s="79"/>
      <c r="C44" s="79"/>
      <c r="D44" s="79"/>
      <c r="E44" s="209"/>
      <c r="F44" s="78"/>
      <c r="G44" s="77"/>
      <c r="H44" s="156"/>
      <c r="I44" s="214">
        <f t="shared" si="9"/>
        <v>0</v>
      </c>
      <c r="J44" s="214">
        <f t="shared" si="3"/>
        <v>0</v>
      </c>
      <c r="K44" s="214">
        <f t="shared" si="10"/>
        <v>0</v>
      </c>
      <c r="M44" s="162"/>
      <c r="N44" s="157"/>
      <c r="O44" s="215">
        <f t="shared" si="11"/>
        <v>0</v>
      </c>
      <c r="P44" s="215">
        <f t="shared" si="6"/>
        <v>0</v>
      </c>
      <c r="Q44" s="215">
        <f t="shared" si="12"/>
        <v>0</v>
      </c>
      <c r="R44" s="213"/>
      <c r="S44" s="162"/>
      <c r="T44" s="165">
        <f t="shared" si="13"/>
        <v>0</v>
      </c>
    </row>
    <row r="45" spans="1:20" x14ac:dyDescent="0.2">
      <c r="A45" s="226"/>
      <c r="B45" s="79"/>
      <c r="C45" s="79"/>
      <c r="D45" s="79"/>
      <c r="E45" s="209"/>
      <c r="F45" s="78"/>
      <c r="G45" s="77"/>
      <c r="H45" s="156"/>
      <c r="I45" s="214">
        <f t="shared" si="9"/>
        <v>0</v>
      </c>
      <c r="J45" s="214">
        <f t="shared" si="3"/>
        <v>0</v>
      </c>
      <c r="K45" s="214">
        <f t="shared" si="10"/>
        <v>0</v>
      </c>
      <c r="M45" s="162"/>
      <c r="N45" s="157"/>
      <c r="O45" s="215">
        <f t="shared" si="11"/>
        <v>0</v>
      </c>
      <c r="P45" s="215">
        <f t="shared" si="6"/>
        <v>0</v>
      </c>
      <c r="Q45" s="215">
        <f t="shared" si="12"/>
        <v>0</v>
      </c>
      <c r="R45" s="213"/>
      <c r="S45" s="162"/>
      <c r="T45" s="165">
        <f t="shared" si="13"/>
        <v>0</v>
      </c>
    </row>
    <row r="46" spans="1:20" x14ac:dyDescent="0.2">
      <c r="A46" s="226"/>
      <c r="B46" s="79"/>
      <c r="C46" s="79"/>
      <c r="D46" s="79"/>
      <c r="E46" s="209"/>
      <c r="F46" s="78"/>
      <c r="G46" s="77"/>
      <c r="H46" s="156"/>
      <c r="I46" s="214">
        <f t="shared" si="9"/>
        <v>0</v>
      </c>
      <c r="J46" s="214">
        <f t="shared" si="3"/>
        <v>0</v>
      </c>
      <c r="K46" s="214">
        <f t="shared" si="10"/>
        <v>0</v>
      </c>
      <c r="M46" s="162"/>
      <c r="N46" s="157"/>
      <c r="O46" s="215">
        <f t="shared" si="11"/>
        <v>0</v>
      </c>
      <c r="P46" s="215">
        <f t="shared" si="6"/>
        <v>0</v>
      </c>
      <c r="Q46" s="215">
        <f t="shared" si="12"/>
        <v>0</v>
      </c>
      <c r="R46" s="213"/>
      <c r="S46" s="162"/>
      <c r="T46" s="165">
        <f t="shared" si="13"/>
        <v>0</v>
      </c>
    </row>
    <row r="47" spans="1:20" x14ac:dyDescent="0.2">
      <c r="A47" s="226"/>
      <c r="B47" s="79"/>
      <c r="C47" s="79"/>
      <c r="D47" s="79"/>
      <c r="E47" s="209"/>
      <c r="F47" s="78"/>
      <c r="G47" s="77"/>
      <c r="H47" s="156"/>
      <c r="I47" s="214">
        <f t="shared" si="9"/>
        <v>0</v>
      </c>
      <c r="J47" s="214">
        <f t="shared" si="3"/>
        <v>0</v>
      </c>
      <c r="K47" s="214">
        <f t="shared" si="10"/>
        <v>0</v>
      </c>
      <c r="M47" s="162"/>
      <c r="N47" s="157"/>
      <c r="O47" s="215">
        <f t="shared" si="11"/>
        <v>0</v>
      </c>
      <c r="P47" s="215">
        <f t="shared" si="6"/>
        <v>0</v>
      </c>
      <c r="Q47" s="215">
        <f t="shared" si="12"/>
        <v>0</v>
      </c>
      <c r="R47" s="213"/>
      <c r="S47" s="162"/>
      <c r="T47" s="165">
        <f t="shared" si="13"/>
        <v>0</v>
      </c>
    </row>
    <row r="48" spans="1:20" x14ac:dyDescent="0.2">
      <c r="A48" s="226"/>
      <c r="B48" s="79"/>
      <c r="C48" s="79"/>
      <c r="D48" s="79"/>
      <c r="E48" s="209"/>
      <c r="F48" s="78"/>
      <c r="G48" s="77"/>
      <c r="H48" s="156"/>
      <c r="I48" s="214">
        <f t="shared" si="9"/>
        <v>0</v>
      </c>
      <c r="J48" s="214">
        <f t="shared" si="3"/>
        <v>0</v>
      </c>
      <c r="K48" s="214">
        <f t="shared" si="10"/>
        <v>0</v>
      </c>
      <c r="M48" s="162"/>
      <c r="N48" s="157"/>
      <c r="O48" s="215">
        <f t="shared" si="11"/>
        <v>0</v>
      </c>
      <c r="P48" s="215">
        <f t="shared" si="6"/>
        <v>0</v>
      </c>
      <c r="Q48" s="215">
        <f t="shared" si="12"/>
        <v>0</v>
      </c>
      <c r="R48" s="213"/>
      <c r="S48" s="162"/>
      <c r="T48" s="165">
        <f t="shared" si="13"/>
        <v>0</v>
      </c>
    </row>
    <row r="49" spans="1:20" x14ac:dyDescent="0.2">
      <c r="A49" s="226"/>
      <c r="B49" s="79"/>
      <c r="C49" s="79"/>
      <c r="D49" s="79"/>
      <c r="E49" s="209"/>
      <c r="F49" s="78"/>
      <c r="G49" s="77"/>
      <c r="H49" s="156"/>
      <c r="I49" s="214">
        <f t="shared" si="9"/>
        <v>0</v>
      </c>
      <c r="J49" s="214">
        <f t="shared" si="3"/>
        <v>0</v>
      </c>
      <c r="K49" s="214">
        <f t="shared" si="10"/>
        <v>0</v>
      </c>
      <c r="M49" s="162"/>
      <c r="N49" s="157"/>
      <c r="O49" s="215">
        <f t="shared" si="11"/>
        <v>0</v>
      </c>
      <c r="P49" s="215">
        <f t="shared" si="6"/>
        <v>0</v>
      </c>
      <c r="Q49" s="215">
        <f t="shared" si="12"/>
        <v>0</v>
      </c>
      <c r="R49" s="213"/>
      <c r="S49" s="162"/>
      <c r="T49" s="165">
        <f t="shared" si="13"/>
        <v>0</v>
      </c>
    </row>
    <row r="50" spans="1:20" x14ac:dyDescent="0.2">
      <c r="A50" s="226"/>
      <c r="B50" s="79"/>
      <c r="C50" s="79"/>
      <c r="D50" s="79"/>
      <c r="E50" s="209"/>
      <c r="F50" s="78"/>
      <c r="G50" s="77"/>
      <c r="H50" s="156"/>
      <c r="I50" s="214">
        <f t="shared" si="9"/>
        <v>0</v>
      </c>
      <c r="J50" s="214">
        <f t="shared" si="3"/>
        <v>0</v>
      </c>
      <c r="K50" s="214">
        <f t="shared" si="10"/>
        <v>0</v>
      </c>
      <c r="M50" s="162"/>
      <c r="N50" s="157"/>
      <c r="O50" s="215">
        <f t="shared" si="11"/>
        <v>0</v>
      </c>
      <c r="P50" s="215">
        <f t="shared" si="6"/>
        <v>0</v>
      </c>
      <c r="Q50" s="215">
        <f t="shared" si="12"/>
        <v>0</v>
      </c>
      <c r="R50" s="213"/>
      <c r="S50" s="162"/>
      <c r="T50" s="165">
        <f t="shared" si="13"/>
        <v>0</v>
      </c>
    </row>
    <row r="51" spans="1:20" x14ac:dyDescent="0.2">
      <c r="A51" s="226"/>
      <c r="B51" s="79"/>
      <c r="C51" s="79"/>
      <c r="D51" s="79"/>
      <c r="E51" s="209"/>
      <c r="F51" s="78"/>
      <c r="G51" s="77"/>
      <c r="H51" s="156"/>
      <c r="I51" s="214">
        <f t="shared" si="9"/>
        <v>0</v>
      </c>
      <c r="J51" s="214">
        <f t="shared" si="3"/>
        <v>0</v>
      </c>
      <c r="K51" s="214">
        <f t="shared" si="10"/>
        <v>0</v>
      </c>
      <c r="M51" s="162"/>
      <c r="N51" s="157"/>
      <c r="O51" s="215">
        <f t="shared" si="11"/>
        <v>0</v>
      </c>
      <c r="P51" s="215">
        <f t="shared" si="6"/>
        <v>0</v>
      </c>
      <c r="Q51" s="215">
        <f t="shared" si="12"/>
        <v>0</v>
      </c>
      <c r="R51" s="213"/>
      <c r="S51" s="162"/>
      <c r="T51" s="165">
        <f t="shared" si="13"/>
        <v>0</v>
      </c>
    </row>
    <row r="52" spans="1:20" x14ac:dyDescent="0.2">
      <c r="A52" s="226"/>
      <c r="B52" s="79"/>
      <c r="C52" s="79"/>
      <c r="D52" s="79"/>
      <c r="E52" s="209"/>
      <c r="F52" s="78"/>
      <c r="G52" s="77"/>
      <c r="H52" s="156"/>
      <c r="I52" s="214">
        <f t="shared" si="9"/>
        <v>0</v>
      </c>
      <c r="J52" s="214">
        <f t="shared" si="3"/>
        <v>0</v>
      </c>
      <c r="K52" s="214">
        <f t="shared" si="10"/>
        <v>0</v>
      </c>
      <c r="M52" s="162"/>
      <c r="N52" s="157"/>
      <c r="O52" s="215">
        <f t="shared" si="11"/>
        <v>0</v>
      </c>
      <c r="P52" s="215">
        <f t="shared" si="6"/>
        <v>0</v>
      </c>
      <c r="Q52" s="215">
        <f t="shared" si="12"/>
        <v>0</v>
      </c>
      <c r="R52" s="213"/>
      <c r="S52" s="162"/>
      <c r="T52" s="165">
        <f t="shared" si="13"/>
        <v>0</v>
      </c>
    </row>
    <row r="53" spans="1:20" x14ac:dyDescent="0.2">
      <c r="A53" s="226"/>
      <c r="B53" s="79"/>
      <c r="C53" s="79"/>
      <c r="D53" s="79"/>
      <c r="E53" s="209"/>
      <c r="F53" s="78"/>
      <c r="G53" s="77"/>
      <c r="H53" s="156"/>
      <c r="I53" s="214">
        <f t="shared" si="9"/>
        <v>0</v>
      </c>
      <c r="J53" s="214">
        <f t="shared" si="3"/>
        <v>0</v>
      </c>
      <c r="K53" s="214">
        <f t="shared" si="10"/>
        <v>0</v>
      </c>
      <c r="M53" s="162"/>
      <c r="N53" s="157"/>
      <c r="O53" s="215">
        <f t="shared" si="11"/>
        <v>0</v>
      </c>
      <c r="P53" s="215">
        <f t="shared" si="6"/>
        <v>0</v>
      </c>
      <c r="Q53" s="215">
        <f t="shared" si="12"/>
        <v>0</v>
      </c>
      <c r="R53" s="213"/>
      <c r="S53" s="162"/>
      <c r="T53" s="165">
        <f t="shared" si="13"/>
        <v>0</v>
      </c>
    </row>
    <row r="54" spans="1:20" x14ac:dyDescent="0.2">
      <c r="A54" s="226"/>
      <c r="B54" s="79"/>
      <c r="C54" s="79"/>
      <c r="D54" s="79"/>
      <c r="E54" s="209"/>
      <c r="F54" s="78"/>
      <c r="G54" s="77"/>
      <c r="H54" s="156"/>
      <c r="I54" s="214">
        <f t="shared" si="9"/>
        <v>0</v>
      </c>
      <c r="J54" s="214">
        <f t="shared" si="3"/>
        <v>0</v>
      </c>
      <c r="K54" s="214">
        <f t="shared" si="10"/>
        <v>0</v>
      </c>
      <c r="M54" s="162"/>
      <c r="N54" s="157"/>
      <c r="O54" s="215">
        <f t="shared" si="11"/>
        <v>0</v>
      </c>
      <c r="P54" s="215">
        <f t="shared" si="6"/>
        <v>0</v>
      </c>
      <c r="Q54" s="215">
        <f t="shared" si="12"/>
        <v>0</v>
      </c>
      <c r="R54" s="213"/>
      <c r="S54" s="162"/>
      <c r="T54" s="165">
        <f t="shared" si="13"/>
        <v>0</v>
      </c>
    </row>
    <row r="55" spans="1:20" x14ac:dyDescent="0.2">
      <c r="A55" s="226"/>
      <c r="B55" s="79"/>
      <c r="C55" s="79"/>
      <c r="D55" s="79"/>
      <c r="E55" s="209"/>
      <c r="F55" s="78"/>
      <c r="G55" s="77"/>
      <c r="H55" s="156"/>
      <c r="I55" s="214">
        <f t="shared" si="9"/>
        <v>0</v>
      </c>
      <c r="J55" s="214">
        <f t="shared" si="3"/>
        <v>0</v>
      </c>
      <c r="K55" s="214">
        <f t="shared" si="10"/>
        <v>0</v>
      </c>
      <c r="M55" s="162"/>
      <c r="N55" s="157"/>
      <c r="O55" s="215">
        <f t="shared" si="11"/>
        <v>0</v>
      </c>
      <c r="P55" s="215">
        <f t="shared" si="6"/>
        <v>0</v>
      </c>
      <c r="Q55" s="215">
        <f t="shared" si="12"/>
        <v>0</v>
      </c>
      <c r="R55" s="213"/>
      <c r="S55" s="162"/>
      <c r="T55" s="165">
        <f t="shared" si="13"/>
        <v>0</v>
      </c>
    </row>
    <row r="56" spans="1:20" x14ac:dyDescent="0.2">
      <c r="A56" s="226"/>
      <c r="B56" s="79"/>
      <c r="C56" s="79"/>
      <c r="D56" s="79"/>
      <c r="E56" s="209"/>
      <c r="F56" s="78"/>
      <c r="G56" s="77"/>
      <c r="H56" s="156"/>
      <c r="I56" s="214">
        <f t="shared" si="9"/>
        <v>0</v>
      </c>
      <c r="J56" s="214">
        <f t="shared" si="3"/>
        <v>0</v>
      </c>
      <c r="K56" s="214">
        <f t="shared" si="10"/>
        <v>0</v>
      </c>
      <c r="M56" s="162"/>
      <c r="N56" s="157"/>
      <c r="O56" s="215">
        <f t="shared" si="11"/>
        <v>0</v>
      </c>
      <c r="P56" s="215">
        <f t="shared" si="6"/>
        <v>0</v>
      </c>
      <c r="Q56" s="215">
        <f t="shared" si="12"/>
        <v>0</v>
      </c>
      <c r="R56" s="213"/>
      <c r="S56" s="162"/>
      <c r="T56" s="165">
        <f t="shared" si="13"/>
        <v>0</v>
      </c>
    </row>
    <row r="57" spans="1:20" x14ac:dyDescent="0.2">
      <c r="A57" s="226"/>
      <c r="B57" s="79"/>
      <c r="C57" s="79"/>
      <c r="D57" s="79"/>
      <c r="E57" s="209"/>
      <c r="F57" s="78"/>
      <c r="G57" s="77"/>
      <c r="H57" s="156"/>
      <c r="I57" s="214">
        <f t="shared" si="9"/>
        <v>0</v>
      </c>
      <c r="J57" s="214">
        <f t="shared" si="3"/>
        <v>0</v>
      </c>
      <c r="K57" s="214">
        <f t="shared" si="10"/>
        <v>0</v>
      </c>
      <c r="M57" s="162"/>
      <c r="N57" s="157"/>
      <c r="O57" s="215">
        <f t="shared" si="11"/>
        <v>0</v>
      </c>
      <c r="P57" s="215">
        <f t="shared" si="6"/>
        <v>0</v>
      </c>
      <c r="Q57" s="215">
        <f t="shared" si="12"/>
        <v>0</v>
      </c>
      <c r="R57" s="213"/>
      <c r="S57" s="162"/>
      <c r="T57" s="165">
        <f t="shared" si="13"/>
        <v>0</v>
      </c>
    </row>
    <row r="58" spans="1:20" x14ac:dyDescent="0.2">
      <c r="A58" s="226"/>
      <c r="B58" s="79"/>
      <c r="C58" s="79"/>
      <c r="D58" s="79"/>
      <c r="E58" s="209"/>
      <c r="F58" s="78"/>
      <c r="G58" s="77"/>
      <c r="H58" s="156"/>
      <c r="I58" s="214">
        <f t="shared" si="9"/>
        <v>0</v>
      </c>
      <c r="J58" s="214">
        <f t="shared" si="3"/>
        <v>0</v>
      </c>
      <c r="K58" s="214">
        <f t="shared" si="10"/>
        <v>0</v>
      </c>
      <c r="M58" s="162"/>
      <c r="N58" s="157"/>
      <c r="O58" s="215">
        <f t="shared" si="11"/>
        <v>0</v>
      </c>
      <c r="P58" s="215">
        <f t="shared" si="6"/>
        <v>0</v>
      </c>
      <c r="Q58" s="215">
        <f t="shared" si="12"/>
        <v>0</v>
      </c>
      <c r="R58" s="213"/>
      <c r="S58" s="162"/>
      <c r="T58" s="165">
        <f t="shared" si="13"/>
        <v>0</v>
      </c>
    </row>
    <row r="59" spans="1:20" x14ac:dyDescent="0.2">
      <c r="A59" s="226"/>
      <c r="B59" s="79"/>
      <c r="C59" s="79"/>
      <c r="D59" s="79"/>
      <c r="E59" s="209"/>
      <c r="F59" s="78"/>
      <c r="G59" s="77"/>
      <c r="H59" s="156"/>
      <c r="I59" s="214">
        <f t="shared" si="9"/>
        <v>0</v>
      </c>
      <c r="J59" s="214">
        <f t="shared" si="3"/>
        <v>0</v>
      </c>
      <c r="K59" s="214">
        <f t="shared" si="10"/>
        <v>0</v>
      </c>
      <c r="M59" s="162"/>
      <c r="N59" s="157"/>
      <c r="O59" s="215">
        <f t="shared" si="11"/>
        <v>0</v>
      </c>
      <c r="P59" s="215">
        <f t="shared" si="6"/>
        <v>0</v>
      </c>
      <c r="Q59" s="215">
        <f t="shared" si="12"/>
        <v>0</v>
      </c>
      <c r="R59" s="213"/>
      <c r="S59" s="162"/>
      <c r="T59" s="165">
        <f t="shared" si="13"/>
        <v>0</v>
      </c>
    </row>
    <row r="60" spans="1:20" x14ac:dyDescent="0.2">
      <c r="A60" s="226"/>
      <c r="B60" s="79"/>
      <c r="C60" s="79"/>
      <c r="D60" s="79"/>
      <c r="E60" s="209"/>
      <c r="F60" s="78"/>
      <c r="G60" s="77"/>
      <c r="H60" s="156"/>
      <c r="I60" s="214">
        <f t="shared" si="9"/>
        <v>0</v>
      </c>
      <c r="J60" s="214">
        <f t="shared" si="3"/>
        <v>0</v>
      </c>
      <c r="K60" s="214">
        <f t="shared" si="10"/>
        <v>0</v>
      </c>
      <c r="M60" s="162"/>
      <c r="N60" s="157"/>
      <c r="O60" s="215">
        <f t="shared" si="11"/>
        <v>0</v>
      </c>
      <c r="P60" s="215">
        <f t="shared" si="6"/>
        <v>0</v>
      </c>
      <c r="Q60" s="215">
        <f t="shared" si="12"/>
        <v>0</v>
      </c>
      <c r="R60" s="213"/>
      <c r="S60" s="162"/>
      <c r="T60" s="165">
        <f t="shared" si="13"/>
        <v>0</v>
      </c>
    </row>
    <row r="61" spans="1:20" s="326" customFormat="1" x14ac:dyDescent="0.2">
      <c r="A61" s="362"/>
      <c r="B61" s="347" t="s">
        <v>2</v>
      </c>
      <c r="C61" s="348"/>
      <c r="D61" s="79"/>
      <c r="E61" s="349"/>
      <c r="F61" s="363"/>
      <c r="G61" s="349"/>
      <c r="H61" s="363"/>
      <c r="I61" s="363"/>
      <c r="J61" s="363"/>
      <c r="K61" s="363"/>
      <c r="L61" s="363"/>
      <c r="M61" s="364"/>
      <c r="S61" s="330"/>
    </row>
    <row r="62" spans="1:20" x14ac:dyDescent="0.2">
      <c r="D62" s="79"/>
      <c r="M62" s="162"/>
      <c r="S62" s="162"/>
    </row>
    <row r="63" spans="1:20" x14ac:dyDescent="0.2">
      <c r="D63" s="79"/>
      <c r="M63" s="162"/>
      <c r="S63" s="162"/>
    </row>
    <row r="64" spans="1:20" x14ac:dyDescent="0.2">
      <c r="D64" s="79"/>
      <c r="M64" s="162"/>
      <c r="S64" s="162"/>
    </row>
    <row r="65" spans="4:4" x14ac:dyDescent="0.2">
      <c r="D65" s="79"/>
    </row>
    <row r="66" spans="4:4" x14ac:dyDescent="0.2">
      <c r="D66" s="79"/>
    </row>
    <row r="67" spans="4:4" x14ac:dyDescent="0.2">
      <c r="D67" s="217"/>
    </row>
    <row r="68" spans="4:4" x14ac:dyDescent="0.2">
      <c r="D68" s="79"/>
    </row>
    <row r="69" spans="4:4" x14ac:dyDescent="0.2">
      <c r="D69" s="79"/>
    </row>
    <row r="70" spans="4:4" x14ac:dyDescent="0.2">
      <c r="D70" s="79"/>
    </row>
    <row r="71" spans="4:4" x14ac:dyDescent="0.2">
      <c r="D71" s="79"/>
    </row>
    <row r="72" spans="4:4" x14ac:dyDescent="0.2">
      <c r="D72" s="79"/>
    </row>
    <row r="73" spans="4:4" x14ac:dyDescent="0.2">
      <c r="D73" s="79"/>
    </row>
    <row r="74" spans="4:4" x14ac:dyDescent="0.2">
      <c r="D74" s="79"/>
    </row>
    <row r="75" spans="4:4" x14ac:dyDescent="0.2">
      <c r="D75" s="79"/>
    </row>
    <row r="76" spans="4:4" x14ac:dyDescent="0.2">
      <c r="D76" s="79"/>
    </row>
    <row r="77" spans="4:4" x14ac:dyDescent="0.2">
      <c r="D77" s="79"/>
    </row>
    <row r="78" spans="4:4" x14ac:dyDescent="0.2">
      <c r="D78" s="79"/>
    </row>
    <row r="79" spans="4:4" x14ac:dyDescent="0.2">
      <c r="D79" s="79"/>
    </row>
    <row r="80" spans="4:4" x14ac:dyDescent="0.2">
      <c r="D80" s="79"/>
    </row>
    <row r="81" spans="4:4" x14ac:dyDescent="0.2">
      <c r="D81" s="79"/>
    </row>
    <row r="82" spans="4:4" x14ac:dyDescent="0.2">
      <c r="D82" s="79"/>
    </row>
    <row r="83" spans="4:4" x14ac:dyDescent="0.2">
      <c r="D83" s="79"/>
    </row>
    <row r="84" spans="4:4" x14ac:dyDescent="0.2">
      <c r="D84" s="79"/>
    </row>
    <row r="85" spans="4:4" x14ac:dyDescent="0.2">
      <c r="D85" s="79"/>
    </row>
    <row r="86" spans="4:4" x14ac:dyDescent="0.2">
      <c r="D86" s="79"/>
    </row>
    <row r="87" spans="4:4" x14ac:dyDescent="0.2">
      <c r="D87" s="79"/>
    </row>
    <row r="88" spans="4:4" x14ac:dyDescent="0.2">
      <c r="D88" s="79"/>
    </row>
    <row r="89" spans="4:4" x14ac:dyDescent="0.2">
      <c r="D89" s="79"/>
    </row>
    <row r="90" spans="4:4" x14ac:dyDescent="0.2">
      <c r="D90" s="79"/>
    </row>
    <row r="91" spans="4:4" x14ac:dyDescent="0.2">
      <c r="D91" s="79"/>
    </row>
    <row r="92" spans="4:4" x14ac:dyDescent="0.2">
      <c r="D92" s="79"/>
    </row>
    <row r="93" spans="4:4" x14ac:dyDescent="0.2">
      <c r="D93" s="79"/>
    </row>
    <row r="94" spans="4:4" x14ac:dyDescent="0.2">
      <c r="D94" s="79"/>
    </row>
    <row r="95" spans="4:4" x14ac:dyDescent="0.2">
      <c r="D95" s="79"/>
    </row>
    <row r="96" spans="4:4" x14ac:dyDescent="0.2">
      <c r="D96" s="217"/>
    </row>
    <row r="97" spans="4:4" x14ac:dyDescent="0.2">
      <c r="D97" s="79"/>
    </row>
    <row r="98" spans="4:4" x14ac:dyDescent="0.2">
      <c r="D98" s="79"/>
    </row>
    <row r="99" spans="4:4" x14ac:dyDescent="0.2">
      <c r="D99" s="79"/>
    </row>
    <row r="100" spans="4:4" x14ac:dyDescent="0.2">
      <c r="D100" s="79"/>
    </row>
    <row r="101" spans="4:4" x14ac:dyDescent="0.2">
      <c r="D101" s="79"/>
    </row>
    <row r="102" spans="4:4" x14ac:dyDescent="0.2">
      <c r="D102" s="79"/>
    </row>
    <row r="103" spans="4:4" x14ac:dyDescent="0.2">
      <c r="D103" s="79"/>
    </row>
    <row r="104" spans="4:4" x14ac:dyDescent="0.2">
      <c r="D104" s="79"/>
    </row>
    <row r="105" spans="4:4" x14ac:dyDescent="0.2">
      <c r="D105" s="79"/>
    </row>
    <row r="106" spans="4:4" x14ac:dyDescent="0.2">
      <c r="D106" s="79"/>
    </row>
    <row r="107" spans="4:4" x14ac:dyDescent="0.2">
      <c r="D107" s="79"/>
    </row>
    <row r="108" spans="4:4" x14ac:dyDescent="0.2">
      <c r="D108" s="79"/>
    </row>
    <row r="109" spans="4:4" x14ac:dyDescent="0.2">
      <c r="D109" s="79"/>
    </row>
    <row r="110" spans="4:4" x14ac:dyDescent="0.2">
      <c r="D110" s="79"/>
    </row>
    <row r="111" spans="4:4" x14ac:dyDescent="0.2">
      <c r="D111" s="79"/>
    </row>
    <row r="112" spans="4:4" x14ac:dyDescent="0.2">
      <c r="D112" s="79"/>
    </row>
    <row r="113" spans="4:4" x14ac:dyDescent="0.2">
      <c r="D113" s="79"/>
    </row>
    <row r="114" spans="4:4" x14ac:dyDescent="0.2">
      <c r="D114" s="79"/>
    </row>
    <row r="115" spans="4:4" x14ac:dyDescent="0.2">
      <c r="D115" s="79"/>
    </row>
    <row r="116" spans="4:4" x14ac:dyDescent="0.2">
      <c r="D116" s="79"/>
    </row>
    <row r="117" spans="4:4" x14ac:dyDescent="0.2">
      <c r="D117" s="79"/>
    </row>
    <row r="118" spans="4:4" x14ac:dyDescent="0.2">
      <c r="D118" s="79"/>
    </row>
    <row r="119" spans="4:4" x14ac:dyDescent="0.2">
      <c r="D119" s="79"/>
    </row>
    <row r="120" spans="4:4" x14ac:dyDescent="0.2">
      <c r="D120" s="79"/>
    </row>
    <row r="121" spans="4:4" x14ac:dyDescent="0.2">
      <c r="D121" s="79"/>
    </row>
    <row r="122" spans="4:4" x14ac:dyDescent="0.2">
      <c r="D122" s="79"/>
    </row>
    <row r="123" spans="4:4" x14ac:dyDescent="0.2">
      <c r="D123" s="79"/>
    </row>
    <row r="124" spans="4:4" x14ac:dyDescent="0.2">
      <c r="D124" s="79"/>
    </row>
  </sheetData>
  <mergeCells count="2">
    <mergeCell ref="N7:R7"/>
    <mergeCell ref="I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ABS!$A$5:$A$49</xm:f>
          </x14:formula1>
          <xm:sqref>A9:A60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0E1A5531E5643B55391E5611E8180" ma:contentTypeVersion="4" ma:contentTypeDescription="Create a new document." ma:contentTypeScope="" ma:versionID="ce929d4a821c7b0d48edff9ea0d29491">
  <xsd:schema xmlns:xsd="http://www.w3.org/2001/XMLSchema" xmlns:xs="http://www.w3.org/2001/XMLSchema" xmlns:p="http://schemas.microsoft.com/office/2006/metadata/properties" xmlns:ns2="27cd8ab6-114f-48a5-9763-3e8cb342f9db" targetNamespace="http://schemas.microsoft.com/office/2006/metadata/properties" ma:root="true" ma:fieldsID="56dc16b58093464b962a9d77b4223c65" ns2:_="">
    <xsd:import namespace="27cd8ab6-114f-48a5-9763-3e8cb342f9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cd8ab6-114f-48a5-9763-3e8cb342f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47F37-1E3F-4CA8-8E76-E700DBBF756B}"/>
</file>

<file path=customXml/itemProps2.xml><?xml version="1.0" encoding="utf-8"?>
<ds:datastoreItem xmlns:ds="http://schemas.openxmlformats.org/officeDocument/2006/customXml" ds:itemID="{79AD18C9-37FE-41D1-8425-61A04519F76C}">
  <ds:schemaRefs>
    <ds:schemaRef ds:uri="http://purl.org/dc/terms/"/>
    <ds:schemaRef ds:uri="http://schemas.microsoft.com/office/2006/documentManagement/types"/>
    <ds:schemaRef ds:uri="http://schemas.openxmlformats.org/package/2006/metadata/core-properties"/>
    <ds:schemaRef ds:uri="http://purl.org/dc/dcmitype/"/>
    <ds:schemaRef ds:uri="7fbfa2b7-aabc-4a62-851b-57891bb564a2"/>
    <ds:schemaRef ds:uri="http://schemas.microsoft.com/office/infopath/2007/PartnerControls"/>
    <ds:schemaRef ds:uri="http://purl.org/dc/elements/1.1/"/>
    <ds:schemaRef ds:uri="http://schemas.microsoft.com/office/2006/metadata/properties"/>
    <ds:schemaRef ds:uri="6cb44aa8-8abd-4e4b-bb7a-cef58131fc9d"/>
    <ds:schemaRef ds:uri="http://www.w3.org/XML/1998/namespace"/>
  </ds:schemaRefs>
</ds:datastoreItem>
</file>

<file path=customXml/itemProps3.xml><?xml version="1.0" encoding="utf-8"?>
<ds:datastoreItem xmlns:ds="http://schemas.openxmlformats.org/officeDocument/2006/customXml" ds:itemID="{2633B52C-662C-4D7B-A018-CFF1844BD7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CWF Contractor Guidance</vt:lpstr>
      <vt:lpstr>AfP</vt:lpstr>
      <vt:lpstr>People Staff</vt:lpstr>
      <vt:lpstr>People Labour</vt:lpstr>
      <vt:lpstr>Equipment Plant</vt:lpstr>
      <vt:lpstr>Equipment Other</vt:lpstr>
      <vt:lpstr>Materials</vt:lpstr>
      <vt:lpstr>Charges</vt:lpstr>
      <vt:lpstr>Other and SubCon</vt:lpstr>
      <vt:lpstr>CBS</vt:lpstr>
      <vt:lpstr>CEs</vt:lpstr>
      <vt:lpstr>PAF Calculation</vt:lpstr>
      <vt:lpstr>PC Role</vt:lpstr>
      <vt:lpstr>Forecast</vt:lpstr>
      <vt:lpstr>Data Dump</vt:lpstr>
      <vt:lpstr>Share Ranges</vt:lpstr>
      <vt:lpstr>FA Statement</vt:lpstr>
      <vt:lpstr>Apps Cert Calendar</vt:lpstr>
      <vt:lpstr>ABS</vt:lpstr>
      <vt:lpstr>List</vt:lpstr>
      <vt:lpstr>AE_Yates</vt:lpstr>
      <vt:lpstr>ATM</vt:lpstr>
      <vt:lpstr>Balvac</vt:lpstr>
      <vt:lpstr>Carnell</vt:lpstr>
      <vt:lpstr>Chevron</vt:lpstr>
      <vt:lpstr>Colas</vt:lpstr>
      <vt:lpstr>Concrete_Repairs</vt:lpstr>
      <vt:lpstr>Crown</vt:lpstr>
      <vt:lpstr>Forkers</vt:lpstr>
      <vt:lpstr>Ground_Control</vt:lpstr>
      <vt:lpstr>HW_Martin</vt:lpstr>
      <vt:lpstr>Interserve</vt:lpstr>
      <vt:lpstr>J_McCann</vt:lpstr>
      <vt:lpstr>Joe_Roocroft</vt:lpstr>
      <vt:lpstr>LxR_Roadlines</vt:lpstr>
      <vt:lpstr>AfP!Print_Area</vt:lpstr>
      <vt:lpstr>Route_One</vt:lpstr>
      <vt:lpstr>Volkerlaser</vt:lpstr>
      <vt:lpstr>Wilson_x_Scott</vt:lpstr>
      <vt:lpstr>WJ_North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Lavelle, David (FH)</dc:creator>
  <cp:lastModifiedBy>Clarke, Steve (C&amp;P)</cp:lastModifiedBy>
  <cp:lastPrinted>2020-02-16T19:38:15Z</cp:lastPrinted>
  <dcterms:created xsi:type="dcterms:W3CDTF">2019-10-22T07:13:48Z</dcterms:created>
  <dcterms:modified xsi:type="dcterms:W3CDTF">2020-03-26T07:52:27Z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0x010100C230E1A5531E5643B55391E5611E8180</vt:lpwstr>
  </property>
</Properties>
</file>