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bob1\OneDrive - ph.rc\Desktop\"/>
    </mc:Choice>
  </mc:AlternateContent>
  <xr:revisionPtr revIDLastSave="151" documentId="13_ncr:1_{7A7BB422-6EC0-48FC-B3A2-9529DD489A03}" xr6:coauthVersionLast="44" xr6:coauthVersionMax="45" xr10:uidLastSave="{B87C8A2B-050E-4698-99D2-FD7C64FFEEA6}"/>
  <workbookProtection workbookPassword="9689" lockStructure="1"/>
  <bookViews>
    <workbookView xWindow="28680" yWindow="-120" windowWidth="29040" windowHeight="15840" xr2:uid="{00000000-000D-0000-FFFF-FFFF00000000}"/>
  </bookViews>
  <sheets>
    <sheet name="Creation" sheetId="8" r:id="rId1"/>
    <sheet name="Delivery" sheetId="9" r:id="rId2"/>
    <sheet name="Grand Total" sheetId="6" r:id="rId3"/>
    <sheet name="Rate Card" sheetId="7" r:id="rId4"/>
    <sheet name="Sheet1" sheetId="2" state="hidden" r:id="rId5"/>
  </sheets>
  <definedNames>
    <definedName name="Job">#REF!</definedName>
    <definedName name="jobt">#REF!</definedName>
    <definedName name="jobtitle">#REF!</definedName>
    <definedName name="jobtitle1">#REF!</definedName>
    <definedName name="jobtitle2">#REF!</definedName>
    <definedName name="Objective">#REF!</definedName>
    <definedName name="_xlnm.Print_Area" localSheetId="0">Creation!$A$1:$I$95</definedName>
    <definedName name="_xlnm.Print_Area" localSheetId="1">Delivery!$A$1:$I$94</definedName>
    <definedName name="_xlnm.Print_Area" localSheetId="2">'Grand Total'!$A$1:$I$96</definedName>
    <definedName name="_xlnm.Print_Area" localSheetId="3">'Rate Card'!$A$1:$G$83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9" i="9" l="1"/>
  <c r="C28" i="9"/>
  <c r="C27" i="9"/>
  <c r="C24" i="9"/>
  <c r="C20" i="9"/>
  <c r="C18" i="9"/>
  <c r="C16" i="9"/>
  <c r="C29" i="8"/>
  <c r="C27" i="8"/>
  <c r="C26" i="8"/>
  <c r="C24" i="8"/>
  <c r="C23" i="8"/>
  <c r="C22" i="8"/>
  <c r="C21" i="8"/>
  <c r="C20" i="8"/>
  <c r="C19" i="8"/>
  <c r="C18" i="8"/>
  <c r="C16" i="8"/>
  <c r="C31" i="8"/>
  <c r="C30" i="8"/>
  <c r="C28" i="8"/>
  <c r="C25" i="8"/>
  <c r="C17" i="8"/>
  <c r="C30" i="9"/>
  <c r="C26" i="9"/>
  <c r="C25" i="9"/>
  <c r="C23" i="9"/>
  <c r="C22" i="9"/>
  <c r="C21" i="9"/>
  <c r="C19" i="9"/>
  <c r="C17" i="9"/>
  <c r="G84" i="9" l="1"/>
  <c r="G83" i="9"/>
  <c r="G82" i="9"/>
  <c r="G81" i="9"/>
  <c r="G80" i="9"/>
  <c r="G79" i="9"/>
  <c r="G78" i="9"/>
  <c r="G77" i="9"/>
  <c r="G76" i="9"/>
  <c r="G75" i="9"/>
  <c r="G74" i="9"/>
  <c r="G73" i="9"/>
  <c r="G72" i="9"/>
  <c r="G71" i="9"/>
  <c r="G70" i="9"/>
  <c r="G69" i="9"/>
  <c r="G68" i="9"/>
  <c r="G67" i="9"/>
  <c r="G66" i="9"/>
  <c r="G65" i="9"/>
  <c r="G64" i="9"/>
  <c r="G63" i="9"/>
  <c r="G62" i="9"/>
  <c r="G61" i="9"/>
  <c r="G60" i="9"/>
  <c r="G59" i="9"/>
  <c r="G58" i="9"/>
  <c r="G57" i="9"/>
  <c r="G56" i="9"/>
  <c r="D30" i="9" s="1"/>
  <c r="G55" i="9"/>
  <c r="G54" i="9"/>
  <c r="D29" i="9" s="1"/>
  <c r="G53" i="9"/>
  <c r="D28" i="9" s="1"/>
  <c r="G52" i="9"/>
  <c r="D27" i="9" s="1"/>
  <c r="G51" i="9"/>
  <c r="D26" i="9" s="1"/>
  <c r="G50" i="9"/>
  <c r="D25" i="9" s="1"/>
  <c r="G49" i="9"/>
  <c r="D24" i="9" s="1"/>
  <c r="G48" i="9"/>
  <c r="D23" i="9" s="1"/>
  <c r="G47" i="9"/>
  <c r="D22" i="9" s="1"/>
  <c r="G46" i="9"/>
  <c r="D21" i="9" s="1"/>
  <c r="G45" i="9"/>
  <c r="D20" i="9" s="1"/>
  <c r="G44" i="9"/>
  <c r="D19" i="9" s="1"/>
  <c r="G43" i="9"/>
  <c r="D18" i="9" s="1"/>
  <c r="G42" i="9"/>
  <c r="D17" i="9" s="1"/>
  <c r="G41" i="9"/>
  <c r="D16" i="9" s="1"/>
  <c r="G85" i="8"/>
  <c r="G84" i="8"/>
  <c r="G83" i="8"/>
  <c r="G82" i="8"/>
  <c r="G81" i="8"/>
  <c r="G80" i="8"/>
  <c r="G79" i="8"/>
  <c r="G78" i="8"/>
  <c r="G77" i="8"/>
  <c r="G76" i="8"/>
  <c r="G75" i="8"/>
  <c r="G74" i="8"/>
  <c r="G73" i="8"/>
  <c r="G72" i="8"/>
  <c r="G71" i="8"/>
  <c r="G70" i="8"/>
  <c r="G69" i="8"/>
  <c r="G68" i="8"/>
  <c r="G67" i="8"/>
  <c r="G66" i="8"/>
  <c r="G65" i="8"/>
  <c r="G64" i="8"/>
  <c r="G63" i="8"/>
  <c r="G62" i="8"/>
  <c r="G61" i="8"/>
  <c r="G60" i="8"/>
  <c r="G59" i="8"/>
  <c r="G58" i="8"/>
  <c r="G57" i="8"/>
  <c r="D31" i="8" s="1"/>
  <c r="G56" i="8"/>
  <c r="D30" i="8" s="1"/>
  <c r="G55" i="8"/>
  <c r="D29" i="8" s="1"/>
  <c r="G54" i="8"/>
  <c r="D28" i="8" s="1"/>
  <c r="G53" i="8"/>
  <c r="D27" i="8" s="1"/>
  <c r="G52" i="8"/>
  <c r="D26" i="8" s="1"/>
  <c r="G51" i="8"/>
  <c r="D25" i="8" s="1"/>
  <c r="G50" i="8"/>
  <c r="D24" i="8" s="1"/>
  <c r="G49" i="8"/>
  <c r="D23" i="8" s="1"/>
  <c r="G48" i="8"/>
  <c r="D22" i="8" s="1"/>
  <c r="G47" i="8"/>
  <c r="D21" i="8" s="1"/>
  <c r="G46" i="8"/>
  <c r="D20" i="8" s="1"/>
  <c r="G45" i="8"/>
  <c r="D19" i="8" s="1"/>
  <c r="G44" i="8"/>
  <c r="D18" i="8" s="1"/>
  <c r="G43" i="8"/>
  <c r="D17" i="8" s="1"/>
  <c r="G42" i="8"/>
  <c r="D16" i="8" s="1"/>
  <c r="G86" i="8" l="1"/>
  <c r="D33" i="8"/>
  <c r="C16" i="6" s="1"/>
  <c r="D32" i="9"/>
  <c r="C17" i="6" s="1"/>
  <c r="G85" i="9"/>
  <c r="C18" i="6" l="1"/>
</calcChain>
</file>

<file path=xl/sharedStrings.xml><?xml version="1.0" encoding="utf-8"?>
<sst xmlns="http://schemas.openxmlformats.org/spreadsheetml/2006/main" count="238" uniqueCount="53">
  <si>
    <t>Number of Days</t>
  </si>
  <si>
    <t>Objective</t>
  </si>
  <si>
    <t>SOURCING REFERENCE:</t>
  </si>
  <si>
    <t>SOURCING DOCUMENT TITLE:</t>
  </si>
  <si>
    <t>BIDDER NAME</t>
  </si>
  <si>
    <t>All prices are exclusive of VAT</t>
  </si>
  <si>
    <t>AW5.2 Price Schedule for Professional Services</t>
  </si>
  <si>
    <t>Comments</t>
  </si>
  <si>
    <t>n/a</t>
  </si>
  <si>
    <t>Please Select</t>
  </si>
  <si>
    <t>Objective Area
(Please select from the dropdown options)</t>
  </si>
  <si>
    <t>(insert supplier name)</t>
  </si>
  <si>
    <t>Total Fixed Costs (ex VAT)</t>
  </si>
  <si>
    <t>Other Costs (please provide information in comments)</t>
  </si>
  <si>
    <t>Please complete the shaded yellow sections only, failure to do so may result in your bid not being fully evaluated</t>
  </si>
  <si>
    <t>Section 1</t>
  </si>
  <si>
    <t>Section 2</t>
  </si>
  <si>
    <t>All prices are firm and fixed for the full duration of the contract</t>
  </si>
  <si>
    <t>Discounted day rates
excluding VAT
(£/Day)</t>
  </si>
  <si>
    <t xml:space="preserve"> Total Cost
(Exc VAT)</t>
  </si>
  <si>
    <r>
      <rPr>
        <b/>
        <sz val="10"/>
        <color theme="0"/>
        <rFont val="Arial"/>
        <family val="2"/>
      </rPr>
      <t>Job Role</t>
    </r>
    <r>
      <rPr>
        <b/>
        <sz val="10"/>
        <color theme="1"/>
        <rFont val="Arial"/>
        <family val="2"/>
      </rPr>
      <t xml:space="preserve">                                  </t>
    </r>
  </si>
  <si>
    <t xml:space="preserve">TOTAL PRICE </t>
  </si>
  <si>
    <t>Maximum List Day Rate excluding VAT (£/Day)</t>
  </si>
  <si>
    <t>TOTAL FIXED COST</t>
  </si>
  <si>
    <t xml:space="preserve">ACE Projects Training </t>
  </si>
  <si>
    <t>CS21009</t>
  </si>
  <si>
    <t xml:space="preserve">Rate Card - for information only </t>
  </si>
  <si>
    <t>Objective - Delivery of Courses</t>
  </si>
  <si>
    <t>Creation</t>
  </si>
  <si>
    <t>Delivery</t>
  </si>
  <si>
    <t>Objective - Creation of Courses including all course material (hard copies, digital content and evaluation forms)</t>
  </si>
  <si>
    <t>4. Project Authorisation ( Draft training already written internally )</t>
  </si>
  <si>
    <t>5. Assessor Pool</t>
  </si>
  <si>
    <t>6.Applicant Briefing</t>
  </si>
  <si>
    <t xml:space="preserve">4. Project Authorisation </t>
  </si>
  <si>
    <t>2. MO Communities</t>
  </si>
  <si>
    <t>3. Proportionality</t>
  </si>
  <si>
    <t>7. Menti/ Miro</t>
  </si>
  <si>
    <t>8. - People and Culture - Customer Experience</t>
  </si>
  <si>
    <t>9. - People and Culture - Relationship Buidling</t>
  </si>
  <si>
    <t>10. - People and Culture -  Partnering Skills</t>
  </si>
  <si>
    <t>11. - People and Culture - Guiding Assessors</t>
  </si>
  <si>
    <t>12. Risk Matrix</t>
  </si>
  <si>
    <t>13. ODP Watchlist</t>
  </si>
  <si>
    <t>14. Project Setup</t>
  </si>
  <si>
    <t>15. Project Change Request</t>
  </si>
  <si>
    <t>1. Monitoring Lot Training</t>
  </si>
  <si>
    <t>13. Overseas Assurance ( breifing document)</t>
  </si>
  <si>
    <t>14. ODP Watchlist</t>
  </si>
  <si>
    <t>15. Project Setup</t>
  </si>
  <si>
    <t>16. Project Change Request</t>
  </si>
  <si>
    <t>Guidance
1. Cell C18 on the Grant Total tab will be used for evaluation purposes and will be the fixed cost for the full duration of the contract. 
2. Section 2 shall feed directly into section 1 using formulas to ensure that the amount of days and values correlate.
3. Any generic prices stated in the comments sections will be deemed waived.
4. Please note that this price shall fully reflect the information provided within the bid submitted via Delta eSourcing.
5. Maximum day rates based on a working day of eight (8) hours (excluding breaks). The supplier shall not charge any more than eight (8) working hours in one day.
6. If the bidder is not offering a discounted rate please ensure you copy the list price into the discounted price cell.
8. If you are providing any element free of charge please ensure that this is explained in the comment section.
9. The rate card tab is for information only and will form part of the contract document. These rates will be used should there be a need to alter or create additional content</t>
  </si>
  <si>
    <r>
      <t xml:space="preserve">Guidance
</t>
    </r>
    <r>
      <rPr>
        <b/>
        <sz val="11"/>
        <color theme="0"/>
        <rFont val="Arial"/>
        <family val="2"/>
      </rPr>
      <t>1. Cell C18 on the Grant Total tab will be used for evaluation purposes and will be the fixed cost for the full duration of the contract. 
2. Section 2 shall feed directly into section 1 using formulas to ensure that the amount of days and values correlate.
3. Any generic prices stated in the comments sections will be deemed waived.
4. Please note that this price shall fully reflect the information provided within the bid submitted via Delta eSourcing.
5. Maximum day rates based on a working day of eight (8) hours (excluding breaks). The supplier shall not charge any more than eight (8) working hours in one day.
6. If the bidder is not offering a discounted rate please ensure you copy the list price into the discounted price cell.
8. If you are providing any element free of charge please ensure that this is explained in the comment section.
9. The rate card tab is for information only and will form part of the contract document. These rates will be used should there be a need to alter or create additional content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</si>
</sst>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quot;£&quot;#,##0.00"/>
    <numFmt numFmtId="44" formatCode="_-&quot;£&quot;* #,##0.00_-;\-&quot;£&quot;* #,##0.00_-;_-&quot;£&quot;* &quot;-&quot;??_-;_-@_-"/>
    <numFmt numFmtId="164" formatCode="&quot;£&quot;#,##0.00"/>
  </numFmts>
  <fonts count="22" x14ac:knownFonts="1">
    <font>
      <sz val="11"/>
      <color theme="1"/>
      <name val="Calibri"/>
      <family val="2"/>
      <scheme val="minor"/>
    </font>
    <font>
      <b/>
      <sz val="10"/>
      <color theme="1"/>
      <name val="Arial"/>
      <family val="2"/>
    </font>
    <font>
      <b/>
      <sz val="10"/>
      <color rgb="FFFF0000"/>
      <name val="Arial"/>
      <family val="2"/>
    </font>
    <font>
      <sz val="11"/>
      <color theme="1"/>
      <name val="Calibri"/>
      <family val="2"/>
      <scheme val="minor"/>
    </font>
    <font>
      <b/>
      <u/>
      <sz val="11"/>
      <color theme="1"/>
      <name val="Arial"/>
      <family val="2"/>
    </font>
    <font>
      <sz val="11"/>
      <color theme="1"/>
      <name val="Arial"/>
      <family val="2"/>
    </font>
    <font>
      <b/>
      <sz val="11"/>
      <color theme="1"/>
      <name val="Arial"/>
      <family val="2"/>
    </font>
    <font>
      <b/>
      <u/>
      <sz val="13"/>
      <color theme="1"/>
      <name val="Arial"/>
      <family val="2"/>
    </font>
    <font>
      <b/>
      <sz val="18"/>
      <color theme="3"/>
      <name val="Cambria"/>
      <family val="2"/>
      <scheme val="major"/>
    </font>
    <font>
      <b/>
      <sz val="18"/>
      <color theme="3"/>
      <name val="Arial"/>
      <family val="2"/>
    </font>
    <font>
      <sz val="10"/>
      <name val="Arial"/>
      <family val="2"/>
    </font>
    <font>
      <sz val="9"/>
      <name val="Arial"/>
      <family val="2"/>
    </font>
    <font>
      <b/>
      <sz val="12"/>
      <name val="Arial"/>
      <family val="2"/>
    </font>
    <font>
      <b/>
      <sz val="11"/>
      <name val="Arial"/>
      <family val="2"/>
    </font>
    <font>
      <sz val="11"/>
      <color theme="0"/>
      <name val="Arial"/>
      <family val="2"/>
    </font>
    <font>
      <b/>
      <sz val="11"/>
      <color theme="0"/>
      <name val="Arial"/>
      <family val="2"/>
    </font>
    <font>
      <b/>
      <sz val="10"/>
      <color theme="0"/>
      <name val="Arial"/>
      <family val="2"/>
    </font>
    <font>
      <sz val="12"/>
      <color theme="1"/>
      <name val="Arial"/>
      <family val="2"/>
    </font>
    <font>
      <b/>
      <sz val="12"/>
      <color theme="0"/>
      <name val="Arial"/>
      <family val="2"/>
    </font>
    <font>
      <b/>
      <sz val="13"/>
      <color theme="1"/>
      <name val="Arial"/>
      <family val="2"/>
    </font>
    <font>
      <b/>
      <u/>
      <sz val="11"/>
      <color theme="0"/>
      <name val="Arial"/>
      <family val="2"/>
    </font>
    <font>
      <b/>
      <sz val="12"/>
      <color theme="1"/>
      <name val="Arial"/>
      <family val="2"/>
    </font>
  </fonts>
  <fills count="12">
    <fill>
      <patternFill patternType="none"/>
    </fill>
    <fill>
      <patternFill patternType="gray125"/>
    </fill>
    <fill>
      <patternFill patternType="solid">
        <fgColor rgb="FFD9D9D9"/>
        <bgColor indexed="64"/>
      </patternFill>
    </fill>
    <fill>
      <patternFill patternType="solid">
        <fgColor theme="2" tint="-9.9978637043366805E-2"/>
        <bgColor indexed="64"/>
      </patternFill>
    </fill>
    <fill>
      <patternFill patternType="solid">
        <fgColor rgb="FF24246C"/>
        <bgColor indexed="64"/>
      </patternFill>
    </fill>
    <fill>
      <patternFill patternType="solid">
        <fgColor rgb="FFD0043C"/>
        <bgColor indexed="64"/>
      </patternFill>
    </fill>
    <fill>
      <patternFill patternType="solid">
        <fgColor rgb="FFFFFF00"/>
      </patternFill>
    </fill>
    <fill>
      <patternFill patternType="solid">
        <fgColor theme="0"/>
        <bgColor indexed="64"/>
      </patternFill>
    </fill>
    <fill>
      <patternFill patternType="solid">
        <fgColor rgb="FF00339A"/>
        <bgColor indexed="64"/>
      </patternFill>
    </fill>
    <fill>
      <patternFill patternType="solid">
        <fgColor rgb="FFFFFF00"/>
        <bgColor indexed="64"/>
      </patternFill>
    </fill>
    <fill>
      <patternFill patternType="solid">
        <fgColor rgb="FF003DB8"/>
        <bgColor indexed="64"/>
      </patternFill>
    </fill>
    <fill>
      <patternFill patternType="solid">
        <fgColor rgb="FFFF0000"/>
        <bgColor indexed="64"/>
      </patternFill>
    </fill>
  </fills>
  <borders count="31">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4">
    <xf numFmtId="0" fontId="0" fillId="0" borderId="0"/>
    <xf numFmtId="44" fontId="3" fillId="0" borderId="0" applyFont="0" applyFill="0" applyBorder="0" applyAlignment="0" applyProtection="0"/>
    <xf numFmtId="0" fontId="8" fillId="0" borderId="0" applyNumberFormat="0" applyFill="0" applyBorder="0" applyAlignment="0" applyProtection="0"/>
    <xf numFmtId="44" fontId="3" fillId="0" borderId="0" applyFont="0" applyFill="0" applyBorder="0" applyAlignment="0" applyProtection="0"/>
  </cellStyleXfs>
  <cellXfs count="108">
    <xf numFmtId="0" fontId="0" fillId="0" borderId="0" xfId="0"/>
    <xf numFmtId="7" fontId="5" fillId="3" borderId="19" xfId="1" applyNumberFormat="1" applyFont="1" applyFill="1" applyBorder="1" applyAlignment="1" applyProtection="1">
      <alignment horizontal="center" vertical="center"/>
    </xf>
    <xf numFmtId="0" fontId="9" fillId="0" borderId="0" xfId="2" applyFont="1" applyAlignment="1" applyProtection="1">
      <alignment vertical="center"/>
    </xf>
    <xf numFmtId="0" fontId="10" fillId="0" borderId="0" xfId="0" applyFont="1" applyProtection="1"/>
    <xf numFmtId="0" fontId="5" fillId="0" borderId="0" xfId="0" applyFont="1" applyAlignment="1" applyProtection="1">
      <alignment horizontal="center" vertical="center" wrapText="1"/>
    </xf>
    <xf numFmtId="0" fontId="11" fillId="0" borderId="0" xfId="0" applyFont="1" applyProtection="1"/>
    <xf numFmtId="0" fontId="12" fillId="4" borderId="0" xfId="0" applyFont="1" applyFill="1" applyBorder="1" applyAlignment="1" applyProtection="1">
      <alignment vertical="center"/>
    </xf>
    <xf numFmtId="0" fontId="12" fillId="4" borderId="0" xfId="0" applyFont="1" applyFill="1" applyBorder="1" applyAlignment="1" applyProtection="1">
      <alignment horizontal="center" vertical="center" wrapText="1"/>
    </xf>
    <xf numFmtId="3" fontId="13" fillId="5" borderId="0" xfId="0" applyNumberFormat="1" applyFont="1" applyFill="1" applyBorder="1" applyAlignment="1" applyProtection="1">
      <alignment horizontal="center" vertical="center"/>
    </xf>
    <xf numFmtId="3" fontId="13" fillId="5" borderId="0" xfId="0" applyNumberFormat="1" applyFont="1" applyFill="1" applyBorder="1" applyAlignment="1" applyProtection="1">
      <alignment horizontal="center" vertical="center" wrapText="1"/>
    </xf>
    <xf numFmtId="0" fontId="15" fillId="10" borderId="5" xfId="0" applyFont="1" applyFill="1" applyBorder="1" applyAlignment="1" applyProtection="1">
      <alignment vertical="center" wrapText="1"/>
    </xf>
    <xf numFmtId="0" fontId="15" fillId="10" borderId="4" xfId="0" applyFont="1" applyFill="1" applyBorder="1" applyAlignment="1" applyProtection="1">
      <alignment vertical="center" wrapText="1"/>
    </xf>
    <xf numFmtId="0" fontId="5" fillId="0" borderId="0" xfId="0" applyFont="1" applyAlignment="1" applyProtection="1">
      <alignment horizontal="center" vertical="center"/>
    </xf>
    <xf numFmtId="44" fontId="5" fillId="0" borderId="0" xfId="1" applyFont="1" applyAlignment="1" applyProtection="1">
      <alignment horizontal="center" vertical="center"/>
    </xf>
    <xf numFmtId="0" fontId="19" fillId="0" borderId="0" xfId="0" applyFont="1" applyFill="1" applyBorder="1" applyAlignment="1" applyProtection="1">
      <alignment horizontal="center" vertical="center"/>
    </xf>
    <xf numFmtId="0" fontId="15" fillId="0" borderId="0" xfId="0" applyFont="1" applyFill="1" applyBorder="1" applyAlignment="1" applyProtection="1">
      <alignment vertical="center" wrapText="1"/>
    </xf>
    <xf numFmtId="0" fontId="5" fillId="7" borderId="0" xfId="0" applyFont="1" applyFill="1" applyProtection="1"/>
    <xf numFmtId="0" fontId="18" fillId="8" borderId="5" xfId="0" applyFont="1" applyFill="1" applyBorder="1" applyAlignment="1" applyProtection="1">
      <alignment horizontal="center" vertical="center"/>
    </xf>
    <xf numFmtId="0" fontId="7" fillId="7" borderId="0" xfId="0" applyFont="1" applyFill="1" applyBorder="1" applyAlignment="1" applyProtection="1">
      <alignment horizontal="center" vertical="center"/>
    </xf>
    <xf numFmtId="0" fontId="4" fillId="0" borderId="0" xfId="0" applyFont="1" applyAlignment="1" applyProtection="1">
      <alignment horizontal="center"/>
    </xf>
    <xf numFmtId="0" fontId="15" fillId="8" borderId="5" xfId="0" applyFont="1" applyFill="1" applyBorder="1" applyAlignment="1" applyProtection="1">
      <alignment horizontal="center" vertical="center" wrapText="1"/>
    </xf>
    <xf numFmtId="0" fontId="15" fillId="8" borderId="7" xfId="0" applyFont="1" applyFill="1" applyBorder="1" applyAlignment="1" applyProtection="1">
      <alignment horizontal="center" vertical="center" wrapText="1"/>
    </xf>
    <xf numFmtId="0" fontId="14" fillId="8" borderId="1" xfId="0" applyFont="1" applyFill="1" applyBorder="1" applyProtection="1"/>
    <xf numFmtId="0" fontId="15" fillId="8" borderId="1" xfId="0" applyFont="1" applyFill="1" applyBorder="1" applyAlignment="1" applyProtection="1">
      <alignment horizontal="center"/>
    </xf>
    <xf numFmtId="0" fontId="15" fillId="8" borderId="13" xfId="0" applyFont="1" applyFill="1" applyBorder="1" applyAlignment="1" applyProtection="1">
      <alignment horizontal="center"/>
    </xf>
    <xf numFmtId="0" fontId="5" fillId="0" borderId="23" xfId="0" applyFont="1" applyBorder="1" applyProtection="1"/>
    <xf numFmtId="0" fontId="5" fillId="0" borderId="6" xfId="0" applyFont="1" applyBorder="1" applyProtection="1"/>
    <xf numFmtId="0" fontId="5" fillId="0" borderId="24" xfId="0" applyFont="1" applyBorder="1" applyProtection="1"/>
    <xf numFmtId="49" fontId="5" fillId="3" borderId="6" xfId="0" applyNumberFormat="1" applyFont="1" applyFill="1" applyBorder="1" applyAlignment="1" applyProtection="1">
      <alignment horizontal="left" vertical="top" wrapText="1"/>
    </xf>
    <xf numFmtId="7" fontId="21" fillId="11" borderId="9" xfId="1" applyNumberFormat="1" applyFont="1" applyFill="1" applyBorder="1" applyAlignment="1" applyProtection="1">
      <alignment horizontal="center" vertical="center"/>
    </xf>
    <xf numFmtId="0" fontId="17" fillId="0" borderId="0" xfId="0" applyFont="1" applyAlignment="1" applyProtection="1">
      <alignment vertical="center"/>
    </xf>
    <xf numFmtId="0" fontId="2" fillId="2" borderId="2" xfId="0" applyFont="1" applyFill="1" applyBorder="1" applyAlignment="1" applyProtection="1">
      <alignment vertical="center" wrapText="1"/>
    </xf>
    <xf numFmtId="0" fontId="1" fillId="2" borderId="2"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7" fontId="5" fillId="3" borderId="6" xfId="1" applyNumberFormat="1" applyFont="1" applyFill="1" applyBorder="1" applyAlignment="1" applyProtection="1">
      <alignment horizontal="center" vertical="center"/>
    </xf>
    <xf numFmtId="7" fontId="18" fillId="8" borderId="17" xfId="0" applyNumberFormat="1" applyFont="1" applyFill="1" applyBorder="1" applyAlignment="1" applyProtection="1">
      <alignment horizontal="center" vertical="center" wrapText="1"/>
    </xf>
    <xf numFmtId="0" fontId="17" fillId="0" borderId="0" xfId="0" applyFont="1" applyProtection="1"/>
    <xf numFmtId="164" fontId="5" fillId="9" borderId="19" xfId="1" applyNumberFormat="1" applyFont="1" applyFill="1" applyBorder="1" applyAlignment="1" applyProtection="1">
      <alignment horizontal="center" vertical="center"/>
      <protection locked="0" hidden="1"/>
    </xf>
    <xf numFmtId="49" fontId="5" fillId="9" borderId="6" xfId="0" applyNumberFormat="1" applyFont="1" applyFill="1" applyBorder="1" applyAlignment="1" applyProtection="1">
      <alignment horizontal="center" vertical="center" wrapText="1"/>
      <protection locked="0" hidden="1"/>
    </xf>
    <xf numFmtId="0" fontId="5" fillId="9" borderId="6" xfId="0" applyFont="1" applyFill="1" applyBorder="1" applyAlignment="1" applyProtection="1">
      <alignment horizontal="center" vertical="center"/>
      <protection locked="0" hidden="1"/>
    </xf>
    <xf numFmtId="164" fontId="5" fillId="9" borderId="6" xfId="0" applyNumberFormat="1" applyFont="1" applyFill="1" applyBorder="1" applyAlignment="1" applyProtection="1">
      <alignment horizontal="center" vertical="center"/>
      <protection locked="0" hidden="1"/>
    </xf>
    <xf numFmtId="164" fontId="5" fillId="9" borderId="6" xfId="1" applyNumberFormat="1" applyFont="1" applyFill="1" applyBorder="1" applyAlignment="1" applyProtection="1">
      <alignment horizontal="center" vertical="center"/>
      <protection locked="0" hidden="1"/>
    </xf>
    <xf numFmtId="49" fontId="5" fillId="9" borderId="10" xfId="0" applyNumberFormat="1" applyFont="1" applyFill="1" applyBorder="1" applyAlignment="1" applyProtection="1">
      <alignment horizontal="center" vertical="center" wrapText="1"/>
      <protection locked="0" hidden="1"/>
    </xf>
    <xf numFmtId="0" fontId="5" fillId="9" borderId="10" xfId="0" applyFont="1" applyFill="1" applyBorder="1" applyAlignment="1" applyProtection="1">
      <alignment horizontal="center" vertical="center"/>
      <protection locked="0" hidden="1"/>
    </xf>
    <xf numFmtId="164" fontId="5" fillId="9" borderId="10" xfId="0" applyNumberFormat="1" applyFont="1" applyFill="1" applyBorder="1" applyAlignment="1" applyProtection="1">
      <alignment horizontal="center" vertical="center"/>
      <protection locked="0" hidden="1"/>
    </xf>
    <xf numFmtId="164" fontId="5" fillId="9" borderId="10" xfId="1" applyNumberFormat="1" applyFont="1" applyFill="1" applyBorder="1" applyAlignment="1" applyProtection="1">
      <alignment horizontal="center" vertical="center"/>
      <protection locked="0" hidden="1"/>
    </xf>
    <xf numFmtId="0" fontId="5" fillId="9" borderId="6" xfId="0" applyNumberFormat="1" applyFont="1" applyFill="1" applyBorder="1" applyAlignment="1" applyProtection="1">
      <alignment horizontal="center" vertical="center"/>
      <protection locked="0" hidden="1"/>
    </xf>
    <xf numFmtId="1" fontId="5" fillId="3" borderId="11" xfId="0" applyNumberFormat="1" applyFont="1" applyFill="1" applyBorder="1" applyAlignment="1" applyProtection="1">
      <alignment horizontal="center" vertical="center"/>
    </xf>
    <xf numFmtId="0" fontId="5" fillId="0" borderId="0" xfId="0" applyFont="1" applyProtection="1"/>
    <xf numFmtId="0" fontId="6" fillId="7" borderId="0" xfId="0" applyFont="1" applyFill="1" applyBorder="1" applyAlignment="1" applyProtection="1">
      <alignment horizontal="center" vertical="center" wrapText="1"/>
    </xf>
    <xf numFmtId="0" fontId="13" fillId="6" borderId="9" xfId="0" applyFont="1" applyFill="1" applyBorder="1" applyAlignment="1" applyProtection="1">
      <alignment horizontal="center" vertical="center" wrapText="1"/>
      <protection locked="0" hidden="1"/>
    </xf>
    <xf numFmtId="0" fontId="15" fillId="10" borderId="9" xfId="0" applyFont="1" applyFill="1" applyBorder="1" applyAlignment="1" applyProtection="1">
      <alignment horizontal="center" vertical="center" wrapText="1"/>
    </xf>
    <xf numFmtId="0" fontId="18" fillId="8" borderId="8" xfId="0" applyFont="1" applyFill="1" applyBorder="1" applyAlignment="1" applyProtection="1">
      <alignment horizontal="left" vertical="center" wrapText="1"/>
    </xf>
    <xf numFmtId="0" fontId="1" fillId="8" borderId="1" xfId="0" applyFont="1" applyFill="1" applyBorder="1" applyAlignment="1" applyProtection="1">
      <alignment horizontal="center" vertical="center" wrapText="1"/>
    </xf>
    <xf numFmtId="0" fontId="1" fillId="8" borderId="2" xfId="0" applyFont="1" applyFill="1" applyBorder="1" applyAlignment="1" applyProtection="1">
      <alignment horizontal="center" vertical="center" wrapText="1"/>
    </xf>
    <xf numFmtId="0" fontId="1" fillId="8" borderId="3" xfId="0" applyFont="1" applyFill="1" applyBorder="1" applyAlignment="1" applyProtection="1">
      <alignment horizontal="center" vertical="center" wrapText="1"/>
    </xf>
    <xf numFmtId="0" fontId="16" fillId="8" borderId="2" xfId="0" applyFont="1" applyFill="1" applyBorder="1" applyAlignment="1" applyProtection="1">
      <alignment horizontal="center" vertical="center" wrapText="1"/>
    </xf>
    <xf numFmtId="0" fontId="5" fillId="3" borderId="28" xfId="0" applyFont="1" applyFill="1" applyBorder="1" applyAlignment="1" applyProtection="1">
      <alignment horizontal="center" vertical="top"/>
      <protection locked="0" hidden="1"/>
    </xf>
    <xf numFmtId="0" fontId="5" fillId="3" borderId="29" xfId="0" applyFont="1" applyFill="1" applyBorder="1" applyAlignment="1" applyProtection="1">
      <alignment horizontal="center" vertical="top"/>
      <protection locked="0" hidden="1"/>
    </xf>
    <xf numFmtId="0" fontId="5" fillId="3" borderId="30" xfId="0" applyFont="1" applyFill="1" applyBorder="1" applyAlignment="1" applyProtection="1">
      <alignment horizontal="center" vertical="top"/>
      <protection locked="0" hidden="1"/>
    </xf>
    <xf numFmtId="0" fontId="6" fillId="7" borderId="0" xfId="0" applyFont="1" applyFill="1" applyBorder="1" applyAlignment="1" applyProtection="1">
      <alignment horizontal="center" vertical="center" wrapText="1"/>
    </xf>
    <xf numFmtId="0" fontId="18" fillId="8" borderId="7" xfId="0" applyFont="1" applyFill="1" applyBorder="1" applyAlignment="1" applyProtection="1">
      <alignment vertical="center" wrapText="1"/>
    </xf>
    <xf numFmtId="1" fontId="5" fillId="3" borderId="6" xfId="0" applyNumberFormat="1" applyFont="1" applyFill="1" applyBorder="1" applyAlignment="1">
      <alignment horizontal="left" vertical="top" wrapText="1"/>
    </xf>
    <xf numFmtId="164" fontId="18" fillId="11" borderId="8" xfId="0" applyNumberFormat="1" applyFont="1" applyFill="1" applyBorder="1" applyAlignment="1" applyProtection="1">
      <alignment horizontal="center" vertical="center" wrapText="1"/>
    </xf>
    <xf numFmtId="164" fontId="5" fillId="3" borderId="11" xfId="0" applyNumberFormat="1" applyFont="1" applyFill="1" applyBorder="1" applyAlignment="1" applyProtection="1">
      <alignment horizontal="center" vertical="center"/>
    </xf>
    <xf numFmtId="1" fontId="17" fillId="3" borderId="6" xfId="0" applyNumberFormat="1" applyFont="1" applyFill="1" applyBorder="1" applyAlignment="1" applyProtection="1">
      <alignment horizontal="left" vertical="top" wrapText="1"/>
    </xf>
    <xf numFmtId="1" fontId="5" fillId="3" borderId="0" xfId="0" applyNumberFormat="1" applyFont="1" applyFill="1" applyBorder="1" applyAlignment="1">
      <alignment horizontal="left" vertical="top" wrapText="1"/>
    </xf>
    <xf numFmtId="0" fontId="18" fillId="8" borderId="7" xfId="0" applyFont="1" applyFill="1" applyBorder="1" applyAlignment="1" applyProtection="1">
      <alignment horizontal="left" vertical="center" wrapText="1"/>
    </xf>
    <xf numFmtId="0" fontId="18" fillId="8" borderId="8" xfId="0" applyFont="1" applyFill="1" applyBorder="1" applyAlignment="1" applyProtection="1">
      <alignment horizontal="left" vertical="center" wrapText="1"/>
    </xf>
    <xf numFmtId="0" fontId="15" fillId="8" borderId="20" xfId="0" applyFont="1" applyFill="1" applyBorder="1" applyAlignment="1" applyProtection="1">
      <alignment horizontal="center" vertical="center" wrapText="1"/>
    </xf>
    <xf numFmtId="0" fontId="15" fillId="8" borderId="21" xfId="0" applyFont="1" applyFill="1" applyBorder="1" applyAlignment="1" applyProtection="1">
      <alignment horizontal="center" vertical="center" wrapText="1"/>
    </xf>
    <xf numFmtId="0" fontId="15" fillId="8" borderId="22" xfId="0" applyFont="1" applyFill="1" applyBorder="1" applyAlignment="1" applyProtection="1">
      <alignment horizontal="center" vertical="center" wrapText="1"/>
    </xf>
    <xf numFmtId="0" fontId="5" fillId="3" borderId="23" xfId="0" applyFont="1" applyFill="1" applyBorder="1" applyAlignment="1" applyProtection="1">
      <alignment horizontal="center" vertical="top"/>
      <protection locked="0" hidden="1"/>
    </xf>
    <xf numFmtId="0" fontId="5" fillId="3" borderId="6" xfId="0" applyFont="1" applyFill="1" applyBorder="1" applyAlignment="1" applyProtection="1">
      <alignment horizontal="center" vertical="top"/>
      <protection locked="0" hidden="1"/>
    </xf>
    <xf numFmtId="0" fontId="5" fillId="3" borderId="24" xfId="0" applyFont="1" applyFill="1" applyBorder="1" applyAlignment="1" applyProtection="1">
      <alignment horizontal="center" vertical="top"/>
      <protection locked="0" hidden="1"/>
    </xf>
    <xf numFmtId="0" fontId="5" fillId="3" borderId="28" xfId="0" applyFont="1" applyFill="1" applyBorder="1" applyAlignment="1" applyProtection="1">
      <alignment horizontal="center" vertical="top"/>
      <protection locked="0" hidden="1"/>
    </xf>
    <xf numFmtId="0" fontId="5" fillId="3" borderId="29" xfId="0" applyFont="1" applyFill="1" applyBorder="1" applyAlignment="1" applyProtection="1">
      <alignment horizontal="center" vertical="top"/>
      <protection locked="0" hidden="1"/>
    </xf>
    <xf numFmtId="0" fontId="5" fillId="3" borderId="30" xfId="0" applyFont="1" applyFill="1" applyBorder="1" applyAlignment="1" applyProtection="1">
      <alignment horizontal="center" vertical="top"/>
      <protection locked="0" hidden="1"/>
    </xf>
    <xf numFmtId="0" fontId="5" fillId="3" borderId="25" xfId="0" applyFont="1" applyFill="1" applyBorder="1" applyAlignment="1" applyProtection="1">
      <alignment horizontal="center" vertical="top"/>
      <protection locked="0" hidden="1"/>
    </xf>
    <xf numFmtId="0" fontId="5" fillId="3" borderId="26" xfId="0" applyFont="1" applyFill="1" applyBorder="1" applyAlignment="1" applyProtection="1">
      <alignment horizontal="center" vertical="top"/>
      <protection locked="0" hidden="1"/>
    </xf>
    <xf numFmtId="0" fontId="5" fillId="3" borderId="27" xfId="0" applyFont="1" applyFill="1" applyBorder="1" applyAlignment="1" applyProtection="1">
      <alignment horizontal="center" vertical="top"/>
      <protection locked="0" hidden="1"/>
    </xf>
    <xf numFmtId="0" fontId="1" fillId="8" borderId="1" xfId="0" applyFont="1" applyFill="1" applyBorder="1" applyAlignment="1" applyProtection="1">
      <alignment horizontal="center" vertical="center" wrapText="1"/>
    </xf>
    <xf numFmtId="0" fontId="1" fillId="8" borderId="2" xfId="0" applyFont="1" applyFill="1" applyBorder="1" applyAlignment="1" applyProtection="1">
      <alignment horizontal="center" vertical="center" wrapText="1"/>
    </xf>
    <xf numFmtId="0" fontId="1" fillId="8" borderId="3" xfId="0" applyFont="1" applyFill="1" applyBorder="1" applyAlignment="1" applyProtection="1">
      <alignment horizontal="center" vertical="center" wrapText="1"/>
    </xf>
    <xf numFmtId="0" fontId="16" fillId="8" borderId="1" xfId="0" applyFont="1" applyFill="1" applyBorder="1" applyAlignment="1" applyProtection="1">
      <alignment horizontal="center" vertical="center" wrapText="1"/>
    </xf>
    <xf numFmtId="0" fontId="16" fillId="8" borderId="2" xfId="0" applyFont="1" applyFill="1" applyBorder="1" applyAlignment="1" applyProtection="1">
      <alignment horizontal="center" vertical="center" wrapText="1"/>
    </xf>
    <xf numFmtId="0" fontId="16" fillId="8" borderId="3" xfId="0" applyFont="1" applyFill="1" applyBorder="1" applyAlignment="1" applyProtection="1">
      <alignment horizontal="center" vertical="center" wrapText="1"/>
    </xf>
    <xf numFmtId="0" fontId="15" fillId="10" borderId="7" xfId="0" applyFont="1" applyFill="1" applyBorder="1" applyAlignment="1" applyProtection="1">
      <alignment horizontal="center" vertical="center" wrapText="1"/>
    </xf>
    <xf numFmtId="0" fontId="15" fillId="10" borderId="8" xfId="0" applyFont="1" applyFill="1" applyBorder="1" applyAlignment="1" applyProtection="1">
      <alignment horizontal="center" vertical="center" wrapText="1"/>
    </xf>
    <xf numFmtId="0" fontId="15" fillId="10" borderId="9" xfId="0" applyFont="1" applyFill="1" applyBorder="1" applyAlignment="1" applyProtection="1">
      <alignment horizontal="center" vertical="center" wrapText="1"/>
    </xf>
    <xf numFmtId="0" fontId="6" fillId="7" borderId="0" xfId="0" applyFont="1" applyFill="1" applyBorder="1" applyAlignment="1" applyProtection="1">
      <alignment horizontal="center" vertical="center" wrapText="1"/>
    </xf>
    <xf numFmtId="0" fontId="20" fillId="10" borderId="13" xfId="0" applyFont="1" applyFill="1" applyBorder="1" applyAlignment="1" applyProtection="1">
      <alignment horizontal="center" vertical="center" wrapText="1"/>
    </xf>
    <xf numFmtId="0" fontId="15" fillId="10" borderId="12" xfId="0" applyFont="1" applyFill="1" applyBorder="1" applyAlignment="1" applyProtection="1">
      <alignment horizontal="center" vertical="center" wrapText="1"/>
    </xf>
    <xf numFmtId="0" fontId="15" fillId="10" borderId="14" xfId="0" applyFont="1" applyFill="1" applyBorder="1" applyAlignment="1" applyProtection="1">
      <alignment horizontal="center" vertical="center" wrapText="1"/>
    </xf>
    <xf numFmtId="0" fontId="15" fillId="10" borderId="15" xfId="0" applyFont="1" applyFill="1" applyBorder="1" applyAlignment="1" applyProtection="1">
      <alignment horizontal="center" vertical="center" wrapText="1"/>
    </xf>
    <xf numFmtId="0" fontId="15" fillId="10" borderId="0" xfId="0" applyFont="1" applyFill="1" applyBorder="1" applyAlignment="1" applyProtection="1">
      <alignment horizontal="center" vertical="center" wrapText="1"/>
    </xf>
    <xf numFmtId="0" fontId="15" fillId="10" borderId="16" xfId="0" applyFont="1" applyFill="1" applyBorder="1" applyAlignment="1" applyProtection="1">
      <alignment horizontal="center" vertical="center" wrapText="1"/>
    </xf>
    <xf numFmtId="0" fontId="15" fillId="10" borderId="4" xfId="0" applyFont="1" applyFill="1" applyBorder="1" applyAlignment="1" applyProtection="1">
      <alignment horizontal="center" vertical="center" wrapText="1"/>
    </xf>
    <xf numFmtId="0" fontId="15" fillId="10" borderId="17" xfId="0" applyFont="1" applyFill="1" applyBorder="1" applyAlignment="1" applyProtection="1">
      <alignment horizontal="center" vertical="center" wrapText="1"/>
    </xf>
    <xf numFmtId="0" fontId="15" fillId="10" borderId="18" xfId="0" applyFont="1" applyFill="1" applyBorder="1" applyAlignment="1" applyProtection="1">
      <alignment horizontal="center" vertical="center" wrapText="1"/>
    </xf>
    <xf numFmtId="0" fontId="13" fillId="6" borderId="7" xfId="0" applyFont="1" applyFill="1" applyBorder="1" applyAlignment="1" applyProtection="1">
      <alignment horizontal="center" vertical="center" wrapText="1"/>
      <protection locked="0" hidden="1"/>
    </xf>
    <xf numFmtId="0" fontId="13" fillId="6" borderId="8" xfId="0" applyFont="1" applyFill="1" applyBorder="1" applyAlignment="1" applyProtection="1">
      <alignment horizontal="center" vertical="center" wrapText="1"/>
      <protection locked="0" hidden="1"/>
    </xf>
    <xf numFmtId="0" fontId="13" fillId="6" borderId="9" xfId="0" applyFont="1" applyFill="1" applyBorder="1" applyAlignment="1" applyProtection="1">
      <alignment horizontal="center" vertical="center" wrapText="1"/>
      <protection locked="0" hidden="1"/>
    </xf>
    <xf numFmtId="0" fontId="19" fillId="3" borderId="7"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7"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cellXfs>
  <cellStyles count="4">
    <cellStyle name="Currency" xfId="1" builtinId="4"/>
    <cellStyle name="Currency 2" xfId="3" xr:uid="{90B021CE-DA0D-4893-B488-A836BEF583FC}"/>
    <cellStyle name="Normal" xfId="0" builtinId="0"/>
    <cellStyle name="Title" xfId="2" builtinId="15"/>
  </cellStyles>
  <dxfs count="0"/>
  <tableStyles count="0" defaultTableStyle="TableStyleMedium2" defaultPivotStyle="PivotStyleLight16"/>
  <colors>
    <mruColors>
      <color rgb="FF003DB8"/>
      <color rgb="FF00339A"/>
      <color rgb="FF0038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16435</xdr:colOff>
      <xdr:row>0</xdr:row>
      <xdr:rowOff>152400</xdr:rowOff>
    </xdr:to>
    <xdr:pic>
      <xdr:nvPicPr>
        <xdr:cNvPr id="2" name="Picture 1" descr="UKSBS-HEX-RB.png">
          <a:extLst>
            <a:ext uri="{FF2B5EF4-FFF2-40B4-BE49-F238E27FC236}">
              <a16:creationId xmlns:a16="http://schemas.microsoft.com/office/drawing/2014/main" id="{D4BFB075-1934-4903-B1B6-D0B570ED4FCF}"/>
            </a:ext>
          </a:extLst>
        </xdr:cNvPr>
        <xdr:cNvPicPr>
          <a:picLocks noChangeAspect="1"/>
        </xdr:cNvPicPr>
      </xdr:nvPicPr>
      <xdr:blipFill>
        <a:blip xmlns:r="http://schemas.openxmlformats.org/officeDocument/2006/relationships" r:embed="rId1"/>
        <a:srcRect/>
        <a:stretch>
          <a:fillRect/>
        </a:stretch>
      </xdr:blipFill>
      <xdr:spPr bwMode="auto">
        <a:xfrm>
          <a:off x="4391025" y="19050"/>
          <a:ext cx="20245" cy="133350"/>
        </a:xfrm>
        <a:prstGeom prst="rect">
          <a:avLst/>
        </a:prstGeom>
        <a:noFill/>
        <a:ln w="9525">
          <a:noFill/>
          <a:miter lim="800000"/>
          <a:headEnd/>
          <a:tailEnd/>
        </a:ln>
      </xdr:spPr>
    </xdr:pic>
    <xdr:clientData/>
  </xdr:twoCellAnchor>
  <xdr:twoCellAnchor editAs="oneCell">
    <xdr:from>
      <xdr:col>7</xdr:col>
      <xdr:colOff>1088556</xdr:colOff>
      <xdr:row>0</xdr:row>
      <xdr:rowOff>7143</xdr:rowOff>
    </xdr:from>
    <xdr:to>
      <xdr:col>9</xdr:col>
      <xdr:colOff>15241</xdr:colOff>
      <xdr:row>0</xdr:row>
      <xdr:rowOff>669131</xdr:rowOff>
    </xdr:to>
    <xdr:pic>
      <xdr:nvPicPr>
        <xdr:cNvPr id="3" name="Picture 2" descr="UKSBS-HEX-RB.png">
          <a:extLst>
            <a:ext uri="{FF2B5EF4-FFF2-40B4-BE49-F238E27FC236}">
              <a16:creationId xmlns:a16="http://schemas.microsoft.com/office/drawing/2014/main" id="{F9C28DD4-D4F2-4CE1-9354-1839EFC80680}"/>
            </a:ext>
          </a:extLst>
        </xdr:cNvPr>
        <xdr:cNvPicPr>
          <a:picLocks noChangeAspect="1"/>
        </xdr:cNvPicPr>
      </xdr:nvPicPr>
      <xdr:blipFill>
        <a:blip xmlns:r="http://schemas.openxmlformats.org/officeDocument/2006/relationships" r:embed="rId2" cstate="print"/>
        <a:srcRect/>
        <a:stretch>
          <a:fillRect/>
        </a:stretch>
      </xdr:blipFill>
      <xdr:spPr bwMode="auto">
        <a:xfrm>
          <a:off x="17566806" y="7143"/>
          <a:ext cx="1692745" cy="658178"/>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16435</xdr:colOff>
      <xdr:row>0</xdr:row>
      <xdr:rowOff>152400</xdr:rowOff>
    </xdr:to>
    <xdr:pic>
      <xdr:nvPicPr>
        <xdr:cNvPr id="2" name="Picture 1" descr="UKSBS-HEX-RB.png">
          <a:extLst>
            <a:ext uri="{FF2B5EF4-FFF2-40B4-BE49-F238E27FC236}">
              <a16:creationId xmlns:a16="http://schemas.microsoft.com/office/drawing/2014/main" id="{7E31EC3F-F9EF-4DBB-A137-BEF569BCFDE4}"/>
            </a:ext>
          </a:extLst>
        </xdr:cNvPr>
        <xdr:cNvPicPr>
          <a:picLocks noChangeAspect="1"/>
        </xdr:cNvPicPr>
      </xdr:nvPicPr>
      <xdr:blipFill>
        <a:blip xmlns:r="http://schemas.openxmlformats.org/officeDocument/2006/relationships" r:embed="rId1"/>
        <a:srcRect/>
        <a:stretch>
          <a:fillRect/>
        </a:stretch>
      </xdr:blipFill>
      <xdr:spPr bwMode="auto">
        <a:xfrm>
          <a:off x="4391025" y="19050"/>
          <a:ext cx="20245" cy="133350"/>
        </a:xfrm>
        <a:prstGeom prst="rect">
          <a:avLst/>
        </a:prstGeom>
        <a:noFill/>
        <a:ln w="9525">
          <a:noFill/>
          <a:miter lim="800000"/>
          <a:headEnd/>
          <a:tailEnd/>
        </a:ln>
      </xdr:spPr>
    </xdr:pic>
    <xdr:clientData/>
  </xdr:twoCellAnchor>
  <xdr:twoCellAnchor editAs="oneCell">
    <xdr:from>
      <xdr:col>7</xdr:col>
      <xdr:colOff>1088556</xdr:colOff>
      <xdr:row>0</xdr:row>
      <xdr:rowOff>7143</xdr:rowOff>
    </xdr:from>
    <xdr:to>
      <xdr:col>9</xdr:col>
      <xdr:colOff>15241</xdr:colOff>
      <xdr:row>0</xdr:row>
      <xdr:rowOff>669131</xdr:rowOff>
    </xdr:to>
    <xdr:pic>
      <xdr:nvPicPr>
        <xdr:cNvPr id="3" name="Picture 2" descr="UKSBS-HEX-RB.png">
          <a:extLst>
            <a:ext uri="{FF2B5EF4-FFF2-40B4-BE49-F238E27FC236}">
              <a16:creationId xmlns:a16="http://schemas.microsoft.com/office/drawing/2014/main" id="{F6CC8D1A-694F-48DA-A8FF-F08E595DB78A}"/>
            </a:ext>
          </a:extLst>
        </xdr:cNvPr>
        <xdr:cNvPicPr>
          <a:picLocks noChangeAspect="1"/>
        </xdr:cNvPicPr>
      </xdr:nvPicPr>
      <xdr:blipFill>
        <a:blip xmlns:r="http://schemas.openxmlformats.org/officeDocument/2006/relationships" r:embed="rId2" cstate="print"/>
        <a:srcRect/>
        <a:stretch>
          <a:fillRect/>
        </a:stretch>
      </xdr:blipFill>
      <xdr:spPr bwMode="auto">
        <a:xfrm>
          <a:off x="17566806" y="7143"/>
          <a:ext cx="1692745" cy="658178"/>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20245</xdr:colOff>
      <xdr:row>0</xdr:row>
      <xdr:rowOff>152400</xdr:rowOff>
    </xdr:to>
    <xdr:pic>
      <xdr:nvPicPr>
        <xdr:cNvPr id="2" name="Picture 1" descr="UKSBS-HEX-RB.png">
          <a:extLst>
            <a:ext uri="{FF2B5EF4-FFF2-40B4-BE49-F238E27FC236}">
              <a16:creationId xmlns:a16="http://schemas.microsoft.com/office/drawing/2014/main" id="{A8238C07-3153-4ED1-8718-AD12063D8894}"/>
            </a:ext>
          </a:extLst>
        </xdr:cNvPr>
        <xdr:cNvPicPr>
          <a:picLocks noChangeAspect="1"/>
        </xdr:cNvPicPr>
      </xdr:nvPicPr>
      <xdr:blipFill>
        <a:blip xmlns:r="http://schemas.openxmlformats.org/officeDocument/2006/relationships" r:embed="rId1"/>
        <a:srcRect/>
        <a:stretch>
          <a:fillRect/>
        </a:stretch>
      </xdr:blipFill>
      <xdr:spPr bwMode="auto">
        <a:xfrm>
          <a:off x="4391025" y="19050"/>
          <a:ext cx="20245" cy="133350"/>
        </a:xfrm>
        <a:prstGeom prst="rect">
          <a:avLst/>
        </a:prstGeom>
        <a:noFill/>
        <a:ln w="9525">
          <a:noFill/>
          <a:miter lim="800000"/>
          <a:headEnd/>
          <a:tailEnd/>
        </a:ln>
      </xdr:spPr>
    </xdr:pic>
    <xdr:clientData/>
  </xdr:twoCellAnchor>
  <xdr:twoCellAnchor editAs="oneCell">
    <xdr:from>
      <xdr:col>7</xdr:col>
      <xdr:colOff>1088556</xdr:colOff>
      <xdr:row>0</xdr:row>
      <xdr:rowOff>7143</xdr:rowOff>
    </xdr:from>
    <xdr:to>
      <xdr:col>9</xdr:col>
      <xdr:colOff>19051</xdr:colOff>
      <xdr:row>0</xdr:row>
      <xdr:rowOff>665321</xdr:rowOff>
    </xdr:to>
    <xdr:pic>
      <xdr:nvPicPr>
        <xdr:cNvPr id="3" name="Picture 2" descr="UKSBS-HEX-RB.png">
          <a:extLst>
            <a:ext uri="{FF2B5EF4-FFF2-40B4-BE49-F238E27FC236}">
              <a16:creationId xmlns:a16="http://schemas.microsoft.com/office/drawing/2014/main" id="{492AC027-9954-4122-9C1A-51E4E7ED23FB}"/>
            </a:ext>
          </a:extLst>
        </xdr:cNvPr>
        <xdr:cNvPicPr>
          <a:picLocks noChangeAspect="1"/>
        </xdr:cNvPicPr>
      </xdr:nvPicPr>
      <xdr:blipFill>
        <a:blip xmlns:r="http://schemas.openxmlformats.org/officeDocument/2006/relationships" r:embed="rId2" cstate="print"/>
        <a:srcRect/>
        <a:stretch>
          <a:fillRect/>
        </a:stretch>
      </xdr:blipFill>
      <xdr:spPr bwMode="auto">
        <a:xfrm>
          <a:off x="17566806" y="7143"/>
          <a:ext cx="1692745" cy="658178"/>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16435</xdr:colOff>
      <xdr:row>0</xdr:row>
      <xdr:rowOff>152400</xdr:rowOff>
    </xdr:to>
    <xdr:pic>
      <xdr:nvPicPr>
        <xdr:cNvPr id="2" name="Picture 1" descr="UKSBS-HEX-RB.png">
          <a:extLst>
            <a:ext uri="{FF2B5EF4-FFF2-40B4-BE49-F238E27FC236}">
              <a16:creationId xmlns:a16="http://schemas.microsoft.com/office/drawing/2014/main" id="{3B321AFC-47D8-4998-BA57-6E0617F2673B}"/>
            </a:ext>
          </a:extLst>
        </xdr:cNvPr>
        <xdr:cNvPicPr>
          <a:picLocks noChangeAspect="1"/>
        </xdr:cNvPicPr>
      </xdr:nvPicPr>
      <xdr:blipFill>
        <a:blip xmlns:r="http://schemas.openxmlformats.org/officeDocument/2006/relationships" r:embed="rId1"/>
        <a:srcRect/>
        <a:stretch>
          <a:fillRect/>
        </a:stretch>
      </xdr:blipFill>
      <xdr:spPr bwMode="auto">
        <a:xfrm>
          <a:off x="4391025" y="19050"/>
          <a:ext cx="20245" cy="133350"/>
        </a:xfrm>
        <a:prstGeom prst="rect">
          <a:avLst/>
        </a:prstGeom>
        <a:noFill/>
        <a:ln w="9525">
          <a:noFill/>
          <a:miter lim="800000"/>
          <a:headEnd/>
          <a:tailEnd/>
        </a:ln>
      </xdr:spPr>
    </xdr:pic>
    <xdr:clientData/>
  </xdr:twoCellAnchor>
  <xdr:twoCellAnchor editAs="oneCell">
    <xdr:from>
      <xdr:col>4</xdr:col>
      <xdr:colOff>1088556</xdr:colOff>
      <xdr:row>0</xdr:row>
      <xdr:rowOff>7143</xdr:rowOff>
    </xdr:from>
    <xdr:to>
      <xdr:col>4</xdr:col>
      <xdr:colOff>2840991</xdr:colOff>
      <xdr:row>0</xdr:row>
      <xdr:rowOff>669131</xdr:rowOff>
    </xdr:to>
    <xdr:pic>
      <xdr:nvPicPr>
        <xdr:cNvPr id="3" name="Picture 2" descr="UKSBS-HEX-RB.png">
          <a:extLst>
            <a:ext uri="{FF2B5EF4-FFF2-40B4-BE49-F238E27FC236}">
              <a16:creationId xmlns:a16="http://schemas.microsoft.com/office/drawing/2014/main" id="{BD843216-FB21-4364-B3F8-7017AF90E2B5}"/>
            </a:ext>
          </a:extLst>
        </xdr:cNvPr>
        <xdr:cNvPicPr>
          <a:picLocks noChangeAspect="1"/>
        </xdr:cNvPicPr>
      </xdr:nvPicPr>
      <xdr:blipFill>
        <a:blip xmlns:r="http://schemas.openxmlformats.org/officeDocument/2006/relationships" r:embed="rId2" cstate="print"/>
        <a:srcRect/>
        <a:stretch>
          <a:fillRect/>
        </a:stretch>
      </xdr:blipFill>
      <xdr:spPr bwMode="auto">
        <a:xfrm>
          <a:off x="17566806" y="7143"/>
          <a:ext cx="1692745" cy="65817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E3AD3-B0F2-45EE-ACB9-1499F6A502C3}">
  <sheetPr>
    <tabColor rgb="FFFF0000"/>
    <pageSetUpPr fitToPage="1"/>
  </sheetPr>
  <dimension ref="A1:I89"/>
  <sheetViews>
    <sheetView showGridLines="0" tabSelected="1" zoomScale="60" zoomScaleNormal="60" workbookViewId="0">
      <selection activeCell="C7" sqref="C7:E7"/>
    </sheetView>
  </sheetViews>
  <sheetFormatPr defaultColWidth="9.109375" defaultRowHeight="13.8" x14ac:dyDescent="0.25"/>
  <cols>
    <col min="1" max="1" width="0.5546875" style="48" customWidth="1"/>
    <col min="2" max="2" width="65.33203125" style="48" customWidth="1"/>
    <col min="3" max="3" width="54.5546875" style="48" customWidth="1"/>
    <col min="4" max="4" width="36.5546875" style="48" customWidth="1"/>
    <col min="5" max="5" width="23" style="48" customWidth="1"/>
    <col min="6" max="6" width="20.6640625" style="48" customWidth="1"/>
    <col min="7" max="7" width="46.44140625" style="48" customWidth="1"/>
    <col min="8" max="9" width="20.6640625" style="48" customWidth="1"/>
    <col min="10" max="10" width="15.5546875" style="48" customWidth="1"/>
    <col min="11" max="11" width="15.33203125" style="48" customWidth="1"/>
    <col min="12" max="12" width="14.6640625" style="48" customWidth="1"/>
    <col min="13" max="13" width="16.6640625" style="48" customWidth="1"/>
    <col min="14" max="16384" width="9.109375" style="48"/>
  </cols>
  <sheetData>
    <row r="1" spans="1:9" ht="54.75" customHeight="1" x14ac:dyDescent="0.25">
      <c r="B1" s="2" t="s">
        <v>6</v>
      </c>
      <c r="E1" s="3"/>
      <c r="G1" s="4"/>
      <c r="H1" s="5"/>
    </row>
    <row r="2" spans="1:9" ht="4.5" customHeight="1" x14ac:dyDescent="0.25">
      <c r="A2" s="6"/>
      <c r="B2" s="6"/>
      <c r="C2" s="6"/>
      <c r="D2" s="6"/>
      <c r="E2" s="6"/>
      <c r="F2" s="6"/>
      <c r="G2" s="7"/>
      <c r="H2" s="7"/>
      <c r="I2" s="7"/>
    </row>
    <row r="3" spans="1:9" ht="3" customHeight="1" x14ac:dyDescent="0.25">
      <c r="A3" s="8"/>
      <c r="B3" s="8"/>
      <c r="C3" s="8"/>
      <c r="D3" s="8"/>
      <c r="E3" s="8"/>
      <c r="F3" s="8"/>
      <c r="G3" s="9"/>
      <c r="H3" s="9"/>
      <c r="I3" s="9"/>
    </row>
    <row r="4" spans="1:9" ht="14.4" thickBot="1" x14ac:dyDescent="0.3">
      <c r="G4" s="4"/>
    </row>
    <row r="5" spans="1:9" ht="33" customHeight="1" thickBot="1" x14ac:dyDescent="0.3">
      <c r="B5" s="10" t="s">
        <v>2</v>
      </c>
      <c r="C5" s="87" t="s">
        <v>25</v>
      </c>
      <c r="D5" s="88"/>
      <c r="E5" s="89"/>
      <c r="F5" s="90"/>
      <c r="G5" s="91" t="s">
        <v>51</v>
      </c>
      <c r="H5" s="92"/>
      <c r="I5" s="93"/>
    </row>
    <row r="6" spans="1:9" ht="45.75" customHeight="1" thickBot="1" x14ac:dyDescent="0.3">
      <c r="B6" s="10" t="s">
        <v>3</v>
      </c>
      <c r="C6" s="87" t="s">
        <v>24</v>
      </c>
      <c r="D6" s="88"/>
      <c r="E6" s="89"/>
      <c r="F6" s="90"/>
      <c r="G6" s="94"/>
      <c r="H6" s="95"/>
      <c r="I6" s="96"/>
    </row>
    <row r="7" spans="1:9" ht="29.25" customHeight="1" thickBot="1" x14ac:dyDescent="0.3">
      <c r="B7" s="11" t="s">
        <v>4</v>
      </c>
      <c r="C7" s="100" t="s">
        <v>11</v>
      </c>
      <c r="D7" s="101"/>
      <c r="E7" s="102"/>
      <c r="F7" s="90"/>
      <c r="G7" s="94"/>
      <c r="H7" s="95"/>
      <c r="I7" s="96"/>
    </row>
    <row r="8" spans="1:9" ht="15" customHeight="1" thickBot="1" x14ac:dyDescent="0.3">
      <c r="C8" s="12"/>
      <c r="D8" s="12"/>
      <c r="E8" s="13"/>
      <c r="F8" s="90"/>
      <c r="G8" s="94"/>
      <c r="H8" s="95"/>
      <c r="I8" s="96"/>
    </row>
    <row r="9" spans="1:9" ht="27" customHeight="1" thickBot="1" x14ac:dyDescent="0.3">
      <c r="B9" s="103" t="s">
        <v>14</v>
      </c>
      <c r="C9" s="104"/>
      <c r="D9" s="104"/>
      <c r="E9" s="105"/>
      <c r="F9" s="90"/>
      <c r="G9" s="94"/>
      <c r="H9" s="95"/>
      <c r="I9" s="96"/>
    </row>
    <row r="10" spans="1:9" ht="147" customHeight="1" thickBot="1" x14ac:dyDescent="0.3">
      <c r="B10" s="14"/>
      <c r="C10" s="14"/>
      <c r="D10" s="14"/>
      <c r="E10" s="14"/>
      <c r="F10" s="60"/>
      <c r="G10" s="97"/>
      <c r="H10" s="98"/>
      <c r="I10" s="99"/>
    </row>
    <row r="11" spans="1:9" ht="17.399999999999999" thickBot="1" x14ac:dyDescent="0.3">
      <c r="B11" s="14"/>
      <c r="C11" s="14"/>
      <c r="D11" s="14"/>
      <c r="E11" s="14"/>
      <c r="F11" s="60"/>
      <c r="G11" s="15"/>
      <c r="H11" s="15"/>
      <c r="I11" s="15"/>
    </row>
    <row r="12" spans="1:9" s="16" customFormat="1" ht="17.399999999999999" thickBot="1" x14ac:dyDescent="0.3">
      <c r="B12" s="17" t="s">
        <v>15</v>
      </c>
      <c r="C12" s="18"/>
      <c r="D12" s="18"/>
      <c r="E12" s="18"/>
    </row>
    <row r="13" spans="1:9" ht="14.4" thickBot="1" x14ac:dyDescent="0.3">
      <c r="C13" s="19"/>
      <c r="D13" s="19"/>
      <c r="E13" s="19"/>
    </row>
    <row r="14" spans="1:9" ht="91.5" customHeight="1" thickBot="1" x14ac:dyDescent="0.3">
      <c r="B14" s="20" t="s">
        <v>30</v>
      </c>
      <c r="C14" s="20" t="s">
        <v>0</v>
      </c>
      <c r="D14" s="21" t="s">
        <v>12</v>
      </c>
      <c r="E14" s="69" t="s">
        <v>7</v>
      </c>
      <c r="F14" s="70"/>
      <c r="G14" s="71"/>
    </row>
    <row r="15" spans="1:9" ht="9.75" hidden="1" customHeight="1" thickBot="1" x14ac:dyDescent="0.3">
      <c r="B15" s="22"/>
      <c r="C15" s="23"/>
      <c r="D15" s="24"/>
      <c r="E15" s="25"/>
      <c r="F15" s="26"/>
      <c r="G15" s="27"/>
    </row>
    <row r="16" spans="1:9" x14ac:dyDescent="0.25">
      <c r="B16" s="62" t="s">
        <v>46</v>
      </c>
      <c r="C16" s="47">
        <f>SUMIF($C$42:$C$85,"1. Monitoring Lot Training",$D$42:$D$85)</f>
        <v>0</v>
      </c>
      <c r="D16" s="1">
        <f>SUMIF($C$42:$C$85,"1. Monitoring Lot Training",$G$42:$G$85)</f>
        <v>0</v>
      </c>
      <c r="E16" s="72"/>
      <c r="F16" s="73"/>
      <c r="G16" s="74"/>
    </row>
    <row r="17" spans="2:7" x14ac:dyDescent="0.25">
      <c r="B17" s="62" t="s">
        <v>35</v>
      </c>
      <c r="C17" s="47">
        <f>SUMIF($C$42:$C$85,"2. MO Communities",$D$42:$D$85)</f>
        <v>0</v>
      </c>
      <c r="D17" s="1">
        <f>SUMIF($C$42:$C$85,"2. MO Communities",$G$42:$G$85)</f>
        <v>0</v>
      </c>
      <c r="E17" s="75"/>
      <c r="F17" s="76"/>
      <c r="G17" s="77"/>
    </row>
    <row r="18" spans="2:7" x14ac:dyDescent="0.25">
      <c r="B18" s="62" t="s">
        <v>36</v>
      </c>
      <c r="C18" s="47">
        <f>SUMIF($C$42:$C$85,"3. Proportionality",$D$42:$D$85)</f>
        <v>0</v>
      </c>
      <c r="D18" s="1">
        <f>SUMIF($C$42:$C$85,"3. Proportionality",$G$42:$G$85)</f>
        <v>0</v>
      </c>
      <c r="E18" s="72"/>
      <c r="F18" s="73"/>
      <c r="G18" s="74"/>
    </row>
    <row r="19" spans="2:7" x14ac:dyDescent="0.25">
      <c r="B19" s="62" t="s">
        <v>31</v>
      </c>
      <c r="C19" s="47">
        <f>SUMIF($C$42:$C$85,"4. Project Authorisation ( Draft training already written internally )",$D$42:$D$85)</f>
        <v>0</v>
      </c>
      <c r="D19" s="1">
        <f>SUMIF($C$42:$C$85,"4. Project Authorisation ( Draft training already written internally )",$G$42:$G$85)</f>
        <v>0</v>
      </c>
      <c r="E19" s="75"/>
      <c r="F19" s="76"/>
      <c r="G19" s="77"/>
    </row>
    <row r="20" spans="2:7" x14ac:dyDescent="0.25">
      <c r="B20" s="62" t="s">
        <v>32</v>
      </c>
      <c r="C20" s="47">
        <f>SUMIF($C$42:$C$85,"5. Assessor Pool",$D$42:$D$85)</f>
        <v>0</v>
      </c>
      <c r="D20" s="1">
        <f>SUMIF($C$42:$C$85,"5. Assessor Pool",$G$42:$G$85)</f>
        <v>0</v>
      </c>
      <c r="E20" s="57"/>
      <c r="F20" s="58"/>
      <c r="G20" s="59"/>
    </row>
    <row r="21" spans="2:7" x14ac:dyDescent="0.25">
      <c r="B21" s="62" t="s">
        <v>33</v>
      </c>
      <c r="C21" s="47">
        <f>SUMIF($C$42:$C$85,"6.Applicant Briefing",$D$42:$D$85)</f>
        <v>0</v>
      </c>
      <c r="D21" s="1">
        <f>SUMIF($C$42:$C$85,"6.Applicant Briefing",$G$42:$G$85)</f>
        <v>0</v>
      </c>
      <c r="E21" s="57"/>
      <c r="F21" s="58"/>
      <c r="G21" s="59"/>
    </row>
    <row r="22" spans="2:7" x14ac:dyDescent="0.25">
      <c r="B22" s="62" t="s">
        <v>37</v>
      </c>
      <c r="C22" s="47">
        <f>SUMIF($C$42:$C$85,"7. Menti/ Miro",$D$42:$D$85)</f>
        <v>0</v>
      </c>
      <c r="D22" s="1">
        <f>SUMIF($C$42:$C$85,"7. Menti/ Miro",$G$42:$G$85)</f>
        <v>0</v>
      </c>
      <c r="E22" s="57"/>
      <c r="F22" s="58"/>
      <c r="G22" s="59"/>
    </row>
    <row r="23" spans="2:7" x14ac:dyDescent="0.25">
      <c r="B23" s="62" t="s">
        <v>38</v>
      </c>
      <c r="C23" s="47">
        <f>SUMIF($C$42:$C$85,"8. - People and Culture - Customer Experience",$D$42:$D$85)</f>
        <v>0</v>
      </c>
      <c r="D23" s="1">
        <f>SUMIF($C$42:$C$85,"8. - People and Culture - Customer Experience",$G$42:$G$85)</f>
        <v>0</v>
      </c>
      <c r="E23" s="57"/>
      <c r="F23" s="58"/>
      <c r="G23" s="59"/>
    </row>
    <row r="24" spans="2:7" x14ac:dyDescent="0.25">
      <c r="B24" s="62" t="s">
        <v>39</v>
      </c>
      <c r="C24" s="47">
        <f>SUMIF($C$42:$C$85,"9. - People and Culture - Relationship Buidling",$D$42:$D$85)</f>
        <v>0</v>
      </c>
      <c r="D24" s="1">
        <f>SUMIF($C$42:$C$85,"9. - People and Culture - Relationship Buidling",$G$42:$G$85)</f>
        <v>0</v>
      </c>
      <c r="E24" s="57"/>
      <c r="F24" s="58"/>
      <c r="G24" s="59"/>
    </row>
    <row r="25" spans="2:7" x14ac:dyDescent="0.25">
      <c r="B25" s="62" t="s">
        <v>40</v>
      </c>
      <c r="C25" s="47">
        <f>SUMIF($C$42:$C$85,"10. - People and Culture -  Partnering Skills",$D$42:$D$85)</f>
        <v>0</v>
      </c>
      <c r="D25" s="1">
        <f>SUMIF($C$42:$C$85,"10. - People and Culture -  Partnering Skills",$G$42:$G$85)</f>
        <v>0</v>
      </c>
      <c r="E25" s="57"/>
      <c r="F25" s="58"/>
      <c r="G25" s="59"/>
    </row>
    <row r="26" spans="2:7" x14ac:dyDescent="0.25">
      <c r="B26" s="62" t="s">
        <v>41</v>
      </c>
      <c r="C26" s="47">
        <f>SUMIF($C$42:$C$85,"11. - People and Culture - Guiding Assessors",$D$42:$D$85)</f>
        <v>0</v>
      </c>
      <c r="D26" s="1">
        <f>SUMIF($C$42:$C$85,"11. - People and Culture - Guiding Assessors",$G$42:$G$85)</f>
        <v>0</v>
      </c>
      <c r="E26" s="57"/>
      <c r="F26" s="58"/>
      <c r="G26" s="59"/>
    </row>
    <row r="27" spans="2:7" x14ac:dyDescent="0.25">
      <c r="B27" s="62" t="s">
        <v>42</v>
      </c>
      <c r="C27" s="47">
        <f>SUMIF($C$42:$C$85,"12. Risk Matrix",$D$42:$D$85)</f>
        <v>0</v>
      </c>
      <c r="D27" s="1">
        <f>SUMIF($C$42:$C$85,"12. Risk Matrix",$G$42:$G$85)</f>
        <v>0</v>
      </c>
      <c r="E27" s="57"/>
      <c r="F27" s="58"/>
      <c r="G27" s="59"/>
    </row>
    <row r="28" spans="2:7" x14ac:dyDescent="0.25">
      <c r="B28" s="62" t="s">
        <v>47</v>
      </c>
      <c r="C28" s="47">
        <f>SUMIF($C$42:$C$85,"13. Overseas Assurance ( breifing document)",$D$42:$D$85)</f>
        <v>0</v>
      </c>
      <c r="D28" s="1">
        <f>SUMIF($C$42:$C$85,"13. Overseas Assurance ( breifing document)",$G$42:$G$85)</f>
        <v>0</v>
      </c>
      <c r="E28" s="57"/>
      <c r="F28" s="58"/>
      <c r="G28" s="59"/>
    </row>
    <row r="29" spans="2:7" x14ac:dyDescent="0.25">
      <c r="B29" s="62" t="s">
        <v>48</v>
      </c>
      <c r="C29" s="47">
        <f>SUMIF($C$42:$C$85,"14. ODP Watchlist",$D$42:$D$85)</f>
        <v>0</v>
      </c>
      <c r="D29" s="1">
        <f>SUMIF($C$42:$C$85,"14. ODP Watchlist",$G$42:$G$85)</f>
        <v>0</v>
      </c>
      <c r="E29" s="57"/>
      <c r="F29" s="58"/>
      <c r="G29" s="59"/>
    </row>
    <row r="30" spans="2:7" x14ac:dyDescent="0.25">
      <c r="B30" s="62" t="s">
        <v>49</v>
      </c>
      <c r="C30" s="47">
        <f>SUMIF($C$42:$C$85,"15. Project Setup",$D$42:$D$85)</f>
        <v>0</v>
      </c>
      <c r="D30" s="1">
        <f>SUMIF($C$42:$C$85,"15. Project Setup",$G$42:$G$85)</f>
        <v>0</v>
      </c>
      <c r="E30" s="57"/>
      <c r="F30" s="58"/>
      <c r="G30" s="59"/>
    </row>
    <row r="31" spans="2:7" x14ac:dyDescent="0.25">
      <c r="B31" s="62" t="s">
        <v>50</v>
      </c>
      <c r="C31" s="47">
        <f>SUMIF($C$42:$C$85,"16. Project Change Request",$D$42:$D$85)</f>
        <v>0</v>
      </c>
      <c r="D31" s="1">
        <f>SUMIF($C$42:$C$85,"16. Project Change Request",$G$42:$G$85)</f>
        <v>0</v>
      </c>
      <c r="E31" s="57"/>
      <c r="F31" s="58"/>
      <c r="G31" s="59"/>
    </row>
    <row r="32" spans="2:7" ht="18" customHeight="1" thickBot="1" x14ac:dyDescent="0.3">
      <c r="B32" s="28" t="s">
        <v>13</v>
      </c>
      <c r="C32" s="47" t="s">
        <v>8</v>
      </c>
      <c r="D32" s="37">
        <v>0</v>
      </c>
      <c r="E32" s="78"/>
      <c r="F32" s="79"/>
      <c r="G32" s="80"/>
    </row>
    <row r="33" spans="2:7" s="30" customFormat="1" ht="25.5" customHeight="1" thickBot="1" x14ac:dyDescent="0.35">
      <c r="B33" s="67" t="s">
        <v>23</v>
      </c>
      <c r="C33" s="68"/>
      <c r="D33" s="29">
        <f>SUM(D16:D32)</f>
        <v>0</v>
      </c>
    </row>
    <row r="34" spans="2:7" ht="14.4" thickBot="1" x14ac:dyDescent="0.3">
      <c r="C34" s="19"/>
      <c r="D34" s="19"/>
      <c r="E34" s="19"/>
    </row>
    <row r="35" spans="2:7" ht="16.2" thickBot="1" x14ac:dyDescent="0.3">
      <c r="B35" s="17" t="s">
        <v>16</v>
      </c>
      <c r="C35" s="19"/>
      <c r="D35" s="19"/>
      <c r="E35" s="19"/>
    </row>
    <row r="36" spans="2:7" ht="14.4" thickBot="1" x14ac:dyDescent="0.3">
      <c r="C36" s="19"/>
      <c r="D36" s="19"/>
      <c r="E36" s="19"/>
    </row>
    <row r="37" spans="2:7" ht="25.5" customHeight="1" x14ac:dyDescent="0.25">
      <c r="B37" s="81" t="s">
        <v>20</v>
      </c>
      <c r="C37" s="53"/>
      <c r="D37" s="53"/>
      <c r="E37" s="84" t="s">
        <v>22</v>
      </c>
      <c r="F37" s="84" t="s">
        <v>18</v>
      </c>
      <c r="G37" s="84" t="s">
        <v>19</v>
      </c>
    </row>
    <row r="38" spans="2:7" ht="51" customHeight="1" x14ac:dyDescent="0.25">
      <c r="B38" s="82"/>
      <c r="C38" s="56" t="s">
        <v>10</v>
      </c>
      <c r="D38" s="56" t="s">
        <v>0</v>
      </c>
      <c r="E38" s="85"/>
      <c r="F38" s="85"/>
      <c r="G38" s="85"/>
    </row>
    <row r="39" spans="2:7" ht="15" customHeight="1" x14ac:dyDescent="0.25">
      <c r="B39" s="82"/>
      <c r="C39" s="54"/>
      <c r="D39" s="54"/>
      <c r="E39" s="85"/>
      <c r="F39" s="85"/>
      <c r="G39" s="85"/>
    </row>
    <row r="40" spans="2:7" ht="15.75" customHeight="1" thickBot="1" x14ac:dyDescent="0.3">
      <c r="B40" s="83"/>
      <c r="C40" s="55"/>
      <c r="D40" s="55"/>
      <c r="E40" s="86"/>
      <c r="F40" s="86"/>
      <c r="G40" s="86"/>
    </row>
    <row r="41" spans="2:7" ht="7.5" hidden="1" customHeight="1" thickBot="1" x14ac:dyDescent="0.3">
      <c r="B41" s="31"/>
      <c r="C41" s="31"/>
      <c r="D41" s="31"/>
      <c r="E41" s="31"/>
      <c r="F41" s="32"/>
      <c r="G41" s="33"/>
    </row>
    <row r="42" spans="2:7" x14ac:dyDescent="0.25">
      <c r="B42" s="46"/>
      <c r="C42" s="38" t="s">
        <v>9</v>
      </c>
      <c r="D42" s="39"/>
      <c r="E42" s="40">
        <v>0</v>
      </c>
      <c r="F42" s="41">
        <v>0</v>
      </c>
      <c r="G42" s="34">
        <f t="shared" ref="G42:G63" si="0">SUM(D42*F42)</f>
        <v>0</v>
      </c>
    </row>
    <row r="43" spans="2:7" x14ac:dyDescent="0.25">
      <c r="B43" s="46"/>
      <c r="C43" s="38" t="s">
        <v>9</v>
      </c>
      <c r="D43" s="39"/>
      <c r="E43" s="40">
        <v>0</v>
      </c>
      <c r="F43" s="41">
        <v>0</v>
      </c>
      <c r="G43" s="34">
        <f t="shared" si="0"/>
        <v>0</v>
      </c>
    </row>
    <row r="44" spans="2:7" x14ac:dyDescent="0.25">
      <c r="B44" s="46"/>
      <c r="C44" s="38" t="s">
        <v>9</v>
      </c>
      <c r="D44" s="39"/>
      <c r="E44" s="40">
        <v>0</v>
      </c>
      <c r="F44" s="41">
        <v>0</v>
      </c>
      <c r="G44" s="34">
        <f t="shared" si="0"/>
        <v>0</v>
      </c>
    </row>
    <row r="45" spans="2:7" x14ac:dyDescent="0.25">
      <c r="B45" s="46"/>
      <c r="C45" s="38" t="s">
        <v>9</v>
      </c>
      <c r="D45" s="39"/>
      <c r="E45" s="40">
        <v>0</v>
      </c>
      <c r="F45" s="41">
        <v>0</v>
      </c>
      <c r="G45" s="34">
        <f t="shared" si="0"/>
        <v>0</v>
      </c>
    </row>
    <row r="46" spans="2:7" x14ac:dyDescent="0.25">
      <c r="B46" s="46"/>
      <c r="C46" s="38" t="s">
        <v>9</v>
      </c>
      <c r="D46" s="39"/>
      <c r="E46" s="40">
        <v>0</v>
      </c>
      <c r="F46" s="41">
        <v>0</v>
      </c>
      <c r="G46" s="34">
        <f t="shared" si="0"/>
        <v>0</v>
      </c>
    </row>
    <row r="47" spans="2:7" x14ac:dyDescent="0.25">
      <c r="B47" s="46"/>
      <c r="C47" s="38" t="s">
        <v>9</v>
      </c>
      <c r="D47" s="39"/>
      <c r="E47" s="40">
        <v>0</v>
      </c>
      <c r="F47" s="41">
        <v>0</v>
      </c>
      <c r="G47" s="34">
        <f t="shared" si="0"/>
        <v>0</v>
      </c>
    </row>
    <row r="48" spans="2:7" x14ac:dyDescent="0.25">
      <c r="B48" s="46"/>
      <c r="C48" s="38" t="s">
        <v>9</v>
      </c>
      <c r="D48" s="39"/>
      <c r="E48" s="40">
        <v>0</v>
      </c>
      <c r="F48" s="41">
        <v>0</v>
      </c>
      <c r="G48" s="34">
        <f t="shared" si="0"/>
        <v>0</v>
      </c>
    </row>
    <row r="49" spans="2:7" x14ac:dyDescent="0.25">
      <c r="B49" s="46"/>
      <c r="C49" s="38" t="s">
        <v>9</v>
      </c>
      <c r="D49" s="39"/>
      <c r="E49" s="40">
        <v>0</v>
      </c>
      <c r="F49" s="41">
        <v>0</v>
      </c>
      <c r="G49" s="34">
        <f t="shared" si="0"/>
        <v>0</v>
      </c>
    </row>
    <row r="50" spans="2:7" x14ac:dyDescent="0.25">
      <c r="B50" s="46"/>
      <c r="C50" s="38" t="s">
        <v>9</v>
      </c>
      <c r="D50" s="39"/>
      <c r="E50" s="40">
        <v>0</v>
      </c>
      <c r="F50" s="41">
        <v>0</v>
      </c>
      <c r="G50" s="34">
        <f t="shared" si="0"/>
        <v>0</v>
      </c>
    </row>
    <row r="51" spans="2:7" x14ac:dyDescent="0.25">
      <c r="B51" s="46"/>
      <c r="C51" s="38" t="s">
        <v>9</v>
      </c>
      <c r="D51" s="39"/>
      <c r="E51" s="40">
        <v>0</v>
      </c>
      <c r="F51" s="41">
        <v>0</v>
      </c>
      <c r="G51" s="34">
        <f t="shared" si="0"/>
        <v>0</v>
      </c>
    </row>
    <row r="52" spans="2:7" x14ac:dyDescent="0.25">
      <c r="B52" s="46"/>
      <c r="C52" s="38" t="s">
        <v>9</v>
      </c>
      <c r="D52" s="39"/>
      <c r="E52" s="40">
        <v>0</v>
      </c>
      <c r="F52" s="41">
        <v>0</v>
      </c>
      <c r="G52" s="34">
        <f t="shared" si="0"/>
        <v>0</v>
      </c>
    </row>
    <row r="53" spans="2:7" x14ac:dyDescent="0.25">
      <c r="B53" s="46"/>
      <c r="C53" s="38" t="s">
        <v>9</v>
      </c>
      <c r="D53" s="39"/>
      <c r="E53" s="40">
        <v>0</v>
      </c>
      <c r="F53" s="41">
        <v>0</v>
      </c>
      <c r="G53" s="34">
        <f t="shared" si="0"/>
        <v>0</v>
      </c>
    </row>
    <row r="54" spans="2:7" x14ac:dyDescent="0.25">
      <c r="B54" s="46"/>
      <c r="C54" s="38" t="s">
        <v>9</v>
      </c>
      <c r="D54" s="39"/>
      <c r="E54" s="40">
        <v>0</v>
      </c>
      <c r="F54" s="41">
        <v>0</v>
      </c>
      <c r="G54" s="34">
        <f t="shared" si="0"/>
        <v>0</v>
      </c>
    </row>
    <row r="55" spans="2:7" x14ac:dyDescent="0.25">
      <c r="B55" s="46"/>
      <c r="C55" s="38" t="s">
        <v>9</v>
      </c>
      <c r="D55" s="39"/>
      <c r="E55" s="40">
        <v>0</v>
      </c>
      <c r="F55" s="41">
        <v>0</v>
      </c>
      <c r="G55" s="34">
        <f t="shared" si="0"/>
        <v>0</v>
      </c>
    </row>
    <row r="56" spans="2:7" x14ac:dyDescent="0.25">
      <c r="B56" s="46"/>
      <c r="C56" s="38" t="s">
        <v>9</v>
      </c>
      <c r="D56" s="39"/>
      <c r="E56" s="40">
        <v>0</v>
      </c>
      <c r="F56" s="41">
        <v>0</v>
      </c>
      <c r="G56" s="34">
        <f t="shared" si="0"/>
        <v>0</v>
      </c>
    </row>
    <row r="57" spans="2:7" x14ac:dyDescent="0.25">
      <c r="B57" s="46"/>
      <c r="C57" s="38" t="s">
        <v>9</v>
      </c>
      <c r="D57" s="39"/>
      <c r="E57" s="40">
        <v>0</v>
      </c>
      <c r="F57" s="41">
        <v>0</v>
      </c>
      <c r="G57" s="34">
        <f t="shared" si="0"/>
        <v>0</v>
      </c>
    </row>
    <row r="58" spans="2:7" x14ac:dyDescent="0.25">
      <c r="B58" s="46"/>
      <c r="C58" s="38" t="s">
        <v>9</v>
      </c>
      <c r="D58" s="39"/>
      <c r="E58" s="40">
        <v>0</v>
      </c>
      <c r="F58" s="41">
        <v>0</v>
      </c>
      <c r="G58" s="34">
        <f t="shared" si="0"/>
        <v>0</v>
      </c>
    </row>
    <row r="59" spans="2:7" x14ac:dyDescent="0.25">
      <c r="B59" s="46"/>
      <c r="C59" s="38" t="s">
        <v>9</v>
      </c>
      <c r="D59" s="39"/>
      <c r="E59" s="40">
        <v>0</v>
      </c>
      <c r="F59" s="41">
        <v>0</v>
      </c>
      <c r="G59" s="34">
        <f t="shared" si="0"/>
        <v>0</v>
      </c>
    </row>
    <row r="60" spans="2:7" x14ac:dyDescent="0.25">
      <c r="B60" s="46"/>
      <c r="C60" s="38" t="s">
        <v>9</v>
      </c>
      <c r="D60" s="39"/>
      <c r="E60" s="40">
        <v>0</v>
      </c>
      <c r="F60" s="41">
        <v>0</v>
      </c>
      <c r="G60" s="34">
        <f t="shared" si="0"/>
        <v>0</v>
      </c>
    </row>
    <row r="61" spans="2:7" x14ac:dyDescent="0.25">
      <c r="B61" s="46"/>
      <c r="C61" s="38" t="s">
        <v>9</v>
      </c>
      <c r="D61" s="39"/>
      <c r="E61" s="40">
        <v>0</v>
      </c>
      <c r="F61" s="41">
        <v>0</v>
      </c>
      <c r="G61" s="34">
        <f t="shared" si="0"/>
        <v>0</v>
      </c>
    </row>
    <row r="62" spans="2:7" x14ac:dyDescent="0.25">
      <c r="B62" s="46"/>
      <c r="C62" s="38" t="s">
        <v>9</v>
      </c>
      <c r="D62" s="39"/>
      <c r="E62" s="40">
        <v>0</v>
      </c>
      <c r="F62" s="41">
        <v>0</v>
      </c>
      <c r="G62" s="34">
        <f t="shared" si="0"/>
        <v>0</v>
      </c>
    </row>
    <row r="63" spans="2:7" x14ac:dyDescent="0.25">
      <c r="B63" s="46"/>
      <c r="C63" s="38" t="s">
        <v>9</v>
      </c>
      <c r="D63" s="39"/>
      <c r="E63" s="40">
        <v>0</v>
      </c>
      <c r="F63" s="41">
        <v>0</v>
      </c>
      <c r="G63" s="34">
        <f t="shared" si="0"/>
        <v>0</v>
      </c>
    </row>
    <row r="64" spans="2:7" x14ac:dyDescent="0.25">
      <c r="B64" s="46"/>
      <c r="C64" s="38" t="s">
        <v>9</v>
      </c>
      <c r="D64" s="39"/>
      <c r="E64" s="40">
        <v>0</v>
      </c>
      <c r="F64" s="41">
        <v>0</v>
      </c>
      <c r="G64" s="34">
        <f t="shared" ref="G64:G85" si="1">SUM(D64*F64)</f>
        <v>0</v>
      </c>
    </row>
    <row r="65" spans="2:7" x14ac:dyDescent="0.25">
      <c r="B65" s="46"/>
      <c r="C65" s="38" t="s">
        <v>9</v>
      </c>
      <c r="D65" s="39"/>
      <c r="E65" s="40">
        <v>0</v>
      </c>
      <c r="F65" s="41">
        <v>0</v>
      </c>
      <c r="G65" s="34">
        <f t="shared" si="1"/>
        <v>0</v>
      </c>
    </row>
    <row r="66" spans="2:7" x14ac:dyDescent="0.25">
      <c r="B66" s="46"/>
      <c r="C66" s="38" t="s">
        <v>9</v>
      </c>
      <c r="D66" s="39"/>
      <c r="E66" s="40">
        <v>0</v>
      </c>
      <c r="F66" s="41">
        <v>0</v>
      </c>
      <c r="G66" s="34">
        <f t="shared" si="1"/>
        <v>0</v>
      </c>
    </row>
    <row r="67" spans="2:7" x14ac:dyDescent="0.25">
      <c r="B67" s="46"/>
      <c r="C67" s="38" t="s">
        <v>9</v>
      </c>
      <c r="D67" s="39"/>
      <c r="E67" s="40">
        <v>0</v>
      </c>
      <c r="F67" s="41">
        <v>0</v>
      </c>
      <c r="G67" s="34">
        <f t="shared" si="1"/>
        <v>0</v>
      </c>
    </row>
    <row r="68" spans="2:7" x14ac:dyDescent="0.25">
      <c r="B68" s="46"/>
      <c r="C68" s="38" t="s">
        <v>9</v>
      </c>
      <c r="D68" s="39"/>
      <c r="E68" s="40">
        <v>0</v>
      </c>
      <c r="F68" s="41">
        <v>0</v>
      </c>
      <c r="G68" s="34">
        <f t="shared" si="1"/>
        <v>0</v>
      </c>
    </row>
    <row r="69" spans="2:7" x14ac:dyDescent="0.25">
      <c r="B69" s="46"/>
      <c r="C69" s="38" t="s">
        <v>9</v>
      </c>
      <c r="D69" s="39"/>
      <c r="E69" s="40">
        <v>0</v>
      </c>
      <c r="F69" s="41">
        <v>0</v>
      </c>
      <c r="G69" s="34">
        <f t="shared" si="1"/>
        <v>0</v>
      </c>
    </row>
    <row r="70" spans="2:7" x14ac:dyDescent="0.25">
      <c r="B70" s="46"/>
      <c r="C70" s="38" t="s">
        <v>9</v>
      </c>
      <c r="D70" s="39"/>
      <c r="E70" s="40">
        <v>0</v>
      </c>
      <c r="F70" s="41">
        <v>0</v>
      </c>
      <c r="G70" s="34">
        <f t="shared" si="1"/>
        <v>0</v>
      </c>
    </row>
    <row r="71" spans="2:7" x14ac:dyDescent="0.25">
      <c r="B71" s="46"/>
      <c r="C71" s="38" t="s">
        <v>9</v>
      </c>
      <c r="D71" s="39"/>
      <c r="E71" s="40">
        <v>0</v>
      </c>
      <c r="F71" s="41">
        <v>0</v>
      </c>
      <c r="G71" s="34">
        <f t="shared" si="1"/>
        <v>0</v>
      </c>
    </row>
    <row r="72" spans="2:7" x14ac:dyDescent="0.25">
      <c r="B72" s="46"/>
      <c r="C72" s="38" t="s">
        <v>9</v>
      </c>
      <c r="D72" s="39"/>
      <c r="E72" s="40">
        <v>0</v>
      </c>
      <c r="F72" s="41">
        <v>0</v>
      </c>
      <c r="G72" s="34">
        <f t="shared" si="1"/>
        <v>0</v>
      </c>
    </row>
    <row r="73" spans="2:7" x14ac:dyDescent="0.25">
      <c r="B73" s="46"/>
      <c r="C73" s="38" t="s">
        <v>9</v>
      </c>
      <c r="D73" s="39"/>
      <c r="E73" s="40">
        <v>0</v>
      </c>
      <c r="F73" s="41">
        <v>0</v>
      </c>
      <c r="G73" s="34">
        <f t="shared" si="1"/>
        <v>0</v>
      </c>
    </row>
    <row r="74" spans="2:7" x14ac:dyDescent="0.25">
      <c r="B74" s="46"/>
      <c r="C74" s="38" t="s">
        <v>9</v>
      </c>
      <c r="D74" s="39"/>
      <c r="E74" s="40">
        <v>0</v>
      </c>
      <c r="F74" s="41">
        <v>0</v>
      </c>
      <c r="G74" s="34">
        <f t="shared" si="1"/>
        <v>0</v>
      </c>
    </row>
    <row r="75" spans="2:7" x14ac:dyDescent="0.25">
      <c r="B75" s="46"/>
      <c r="C75" s="38" t="s">
        <v>9</v>
      </c>
      <c r="D75" s="39"/>
      <c r="E75" s="40">
        <v>0</v>
      </c>
      <c r="F75" s="41">
        <v>0</v>
      </c>
      <c r="G75" s="34">
        <f t="shared" si="1"/>
        <v>0</v>
      </c>
    </row>
    <row r="76" spans="2:7" x14ac:dyDescent="0.25">
      <c r="B76" s="46"/>
      <c r="C76" s="38" t="s">
        <v>9</v>
      </c>
      <c r="D76" s="39"/>
      <c r="E76" s="40">
        <v>0</v>
      </c>
      <c r="F76" s="41">
        <v>0</v>
      </c>
      <c r="G76" s="34">
        <f t="shared" si="1"/>
        <v>0</v>
      </c>
    </row>
    <row r="77" spans="2:7" x14ac:dyDescent="0.25">
      <c r="B77" s="46"/>
      <c r="C77" s="38" t="s">
        <v>9</v>
      </c>
      <c r="D77" s="39"/>
      <c r="E77" s="40">
        <v>0</v>
      </c>
      <c r="F77" s="41">
        <v>0</v>
      </c>
      <c r="G77" s="34">
        <f t="shared" si="1"/>
        <v>0</v>
      </c>
    </row>
    <row r="78" spans="2:7" x14ac:dyDescent="0.25">
      <c r="B78" s="46"/>
      <c r="C78" s="38" t="s">
        <v>9</v>
      </c>
      <c r="D78" s="39"/>
      <c r="E78" s="40">
        <v>0</v>
      </c>
      <c r="F78" s="41">
        <v>0</v>
      </c>
      <c r="G78" s="34">
        <f t="shared" si="1"/>
        <v>0</v>
      </c>
    </row>
    <row r="79" spans="2:7" x14ac:dyDescent="0.25">
      <c r="B79" s="46"/>
      <c r="C79" s="38" t="s">
        <v>9</v>
      </c>
      <c r="D79" s="39"/>
      <c r="E79" s="40">
        <v>0</v>
      </c>
      <c r="F79" s="41">
        <v>0</v>
      </c>
      <c r="G79" s="34">
        <f t="shared" si="1"/>
        <v>0</v>
      </c>
    </row>
    <row r="80" spans="2:7" x14ac:dyDescent="0.25">
      <c r="B80" s="46"/>
      <c r="C80" s="38" t="s">
        <v>9</v>
      </c>
      <c r="D80" s="39"/>
      <c r="E80" s="40">
        <v>0</v>
      </c>
      <c r="F80" s="41">
        <v>0</v>
      </c>
      <c r="G80" s="34">
        <f t="shared" si="1"/>
        <v>0</v>
      </c>
    </row>
    <row r="81" spans="2:8" x14ac:dyDescent="0.25">
      <c r="B81" s="46"/>
      <c r="C81" s="38" t="s">
        <v>9</v>
      </c>
      <c r="D81" s="39"/>
      <c r="E81" s="40">
        <v>0</v>
      </c>
      <c r="F81" s="41">
        <v>0</v>
      </c>
      <c r="G81" s="34">
        <f t="shared" si="1"/>
        <v>0</v>
      </c>
    </row>
    <row r="82" spans="2:8" x14ac:dyDescent="0.25">
      <c r="B82" s="46"/>
      <c r="C82" s="38" t="s">
        <v>9</v>
      </c>
      <c r="D82" s="39"/>
      <c r="E82" s="40">
        <v>0</v>
      </c>
      <c r="F82" s="41">
        <v>0</v>
      </c>
      <c r="G82" s="34">
        <f t="shared" si="1"/>
        <v>0</v>
      </c>
    </row>
    <row r="83" spans="2:8" x14ac:dyDescent="0.25">
      <c r="B83" s="46"/>
      <c r="C83" s="38" t="s">
        <v>9</v>
      </c>
      <c r="D83" s="39"/>
      <c r="E83" s="40">
        <v>0</v>
      </c>
      <c r="F83" s="41">
        <v>0</v>
      </c>
      <c r="G83" s="34">
        <f t="shared" si="1"/>
        <v>0</v>
      </c>
    </row>
    <row r="84" spans="2:8" x14ac:dyDescent="0.25">
      <c r="B84" s="46"/>
      <c r="C84" s="38" t="s">
        <v>9</v>
      </c>
      <c r="D84" s="39"/>
      <c r="E84" s="40">
        <v>0</v>
      </c>
      <c r="F84" s="41">
        <v>0</v>
      </c>
      <c r="G84" s="34">
        <f t="shared" si="1"/>
        <v>0</v>
      </c>
    </row>
    <row r="85" spans="2:8" ht="14.4" thickBot="1" x14ac:dyDescent="0.3">
      <c r="B85" s="46"/>
      <c r="C85" s="42" t="s">
        <v>9</v>
      </c>
      <c r="D85" s="43"/>
      <c r="E85" s="44">
        <v>0</v>
      </c>
      <c r="F85" s="45">
        <v>0</v>
      </c>
      <c r="G85" s="34">
        <f t="shared" si="1"/>
        <v>0</v>
      </c>
    </row>
    <row r="86" spans="2:8" s="36" customFormat="1" ht="25.5" customHeight="1" thickBot="1" x14ac:dyDescent="0.3">
      <c r="B86" s="67" t="s">
        <v>21</v>
      </c>
      <c r="C86" s="68"/>
      <c r="D86" s="52"/>
      <c r="E86" s="52"/>
      <c r="F86" s="52"/>
      <c r="G86" s="35">
        <f>SUM(G42:G85)</f>
        <v>0</v>
      </c>
      <c r="H86" s="48"/>
    </row>
    <row r="88" spans="2:8" x14ac:dyDescent="0.25">
      <c r="B88" s="48" t="s">
        <v>17</v>
      </c>
    </row>
    <row r="89" spans="2:8" x14ac:dyDescent="0.25">
      <c r="B89" s="48" t="s">
        <v>5</v>
      </c>
    </row>
  </sheetData>
  <mergeCells count="18">
    <mergeCell ref="C5:E5"/>
    <mergeCell ref="F5:F9"/>
    <mergeCell ref="G5:I10"/>
    <mergeCell ref="C6:E6"/>
    <mergeCell ref="C7:E7"/>
    <mergeCell ref="B9:E9"/>
    <mergeCell ref="B86:C86"/>
    <mergeCell ref="E14:G14"/>
    <mergeCell ref="E16:G16"/>
    <mergeCell ref="E17:G17"/>
    <mergeCell ref="E18:G18"/>
    <mergeCell ref="E19:G19"/>
    <mergeCell ref="E32:G32"/>
    <mergeCell ref="B33:C33"/>
    <mergeCell ref="B37:B40"/>
    <mergeCell ref="E37:E40"/>
    <mergeCell ref="F37:F40"/>
    <mergeCell ref="G37:G40"/>
  </mergeCells>
  <dataValidations count="1">
    <dataValidation type="list" allowBlank="1" showInputMessage="1" showErrorMessage="1" sqref="E42:E85" xr:uid="{DC43CF4E-0D0B-4A74-B3D8-367DFED1BE1D}">
      <formula1>jobtitle2</formula1>
    </dataValidation>
  </dataValidations>
  <pageMargins left="0.70866141732283472" right="0.70866141732283472" top="0.74803149606299213" bottom="0.74803149606299213" header="0.31496062992125984" footer="0.31496062992125984"/>
  <pageSetup paperSize="8" scale="87" fitToHeight="2"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CB8E71C-4809-4A46-BF99-98508A0195A4}">
          <x14:formula1>
            <xm:f>Sheet1!$A$1:$A$17</xm:f>
          </x14:formula1>
          <xm:sqref>C42:C85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E6AF4-75F1-4071-9B72-C6B93AEBD281}">
  <sheetPr>
    <tabColor rgb="FFFF0000"/>
    <pageSetUpPr fitToPage="1"/>
  </sheetPr>
  <dimension ref="A1:I88"/>
  <sheetViews>
    <sheetView showGridLines="0" zoomScale="60" zoomScaleNormal="60" workbookViewId="0">
      <selection activeCell="F56" sqref="F56"/>
    </sheetView>
  </sheetViews>
  <sheetFormatPr defaultColWidth="9.109375" defaultRowHeight="13.8" x14ac:dyDescent="0.25"/>
  <cols>
    <col min="1" max="1" width="0.5546875" style="48" customWidth="1"/>
    <col min="2" max="2" width="65.33203125" style="48" customWidth="1"/>
    <col min="3" max="3" width="54.5546875" style="48" customWidth="1"/>
    <col min="4" max="4" width="36.5546875" style="48" customWidth="1"/>
    <col min="5" max="5" width="23" style="48" customWidth="1"/>
    <col min="6" max="6" width="20.6640625" style="48" customWidth="1"/>
    <col min="7" max="7" width="46.44140625" style="48" customWidth="1"/>
    <col min="8" max="9" width="20.6640625" style="48" customWidth="1"/>
    <col min="10" max="10" width="15.5546875" style="48" customWidth="1"/>
    <col min="11" max="11" width="15.33203125" style="48" customWidth="1"/>
    <col min="12" max="12" width="14.6640625" style="48" customWidth="1"/>
    <col min="13" max="13" width="16.6640625" style="48" customWidth="1"/>
    <col min="14" max="16384" width="9.109375" style="48"/>
  </cols>
  <sheetData>
    <row r="1" spans="1:9" ht="54.75" customHeight="1" x14ac:dyDescent="0.25">
      <c r="B1" s="2" t="s">
        <v>6</v>
      </c>
      <c r="E1" s="3"/>
      <c r="G1" s="4"/>
      <c r="H1" s="5"/>
    </row>
    <row r="2" spans="1:9" ht="4.5" customHeight="1" x14ac:dyDescent="0.25">
      <c r="A2" s="6"/>
      <c r="B2" s="6"/>
      <c r="C2" s="6"/>
      <c r="D2" s="6"/>
      <c r="E2" s="6"/>
      <c r="F2" s="6"/>
      <c r="G2" s="7"/>
      <c r="H2" s="7"/>
      <c r="I2" s="7"/>
    </row>
    <row r="3" spans="1:9" ht="3" customHeight="1" x14ac:dyDescent="0.25">
      <c r="A3" s="8"/>
      <c r="B3" s="8"/>
      <c r="C3" s="8"/>
      <c r="D3" s="8"/>
      <c r="E3" s="8"/>
      <c r="F3" s="8"/>
      <c r="G3" s="9"/>
      <c r="H3" s="9"/>
      <c r="I3" s="9"/>
    </row>
    <row r="4" spans="1:9" ht="14.4" thickBot="1" x14ac:dyDescent="0.3">
      <c r="G4" s="4"/>
    </row>
    <row r="5" spans="1:9" ht="33" customHeight="1" thickBot="1" x14ac:dyDescent="0.3">
      <c r="B5" s="10" t="s">
        <v>2</v>
      </c>
      <c r="C5" s="87" t="s">
        <v>25</v>
      </c>
      <c r="D5" s="88"/>
      <c r="E5" s="89"/>
      <c r="F5" s="90"/>
      <c r="G5" s="91" t="s">
        <v>51</v>
      </c>
      <c r="H5" s="92"/>
      <c r="I5" s="93"/>
    </row>
    <row r="6" spans="1:9" ht="45.75" customHeight="1" thickBot="1" x14ac:dyDescent="0.3">
      <c r="B6" s="10" t="s">
        <v>3</v>
      </c>
      <c r="C6" s="87" t="s">
        <v>24</v>
      </c>
      <c r="D6" s="88"/>
      <c r="E6" s="89"/>
      <c r="F6" s="90"/>
      <c r="G6" s="94"/>
      <c r="H6" s="95"/>
      <c r="I6" s="96"/>
    </row>
    <row r="7" spans="1:9" ht="29.25" customHeight="1" thickBot="1" x14ac:dyDescent="0.3">
      <c r="B7" s="11" t="s">
        <v>4</v>
      </c>
      <c r="C7" s="100" t="s">
        <v>11</v>
      </c>
      <c r="D7" s="101"/>
      <c r="E7" s="102"/>
      <c r="F7" s="90"/>
      <c r="G7" s="94"/>
      <c r="H7" s="95"/>
      <c r="I7" s="96"/>
    </row>
    <row r="8" spans="1:9" ht="15" customHeight="1" thickBot="1" x14ac:dyDescent="0.3">
      <c r="C8" s="12"/>
      <c r="D8" s="12"/>
      <c r="E8" s="13"/>
      <c r="F8" s="90"/>
      <c r="G8" s="94"/>
      <c r="H8" s="95"/>
      <c r="I8" s="96"/>
    </row>
    <row r="9" spans="1:9" ht="27" customHeight="1" thickBot="1" x14ac:dyDescent="0.3">
      <c r="B9" s="103" t="s">
        <v>14</v>
      </c>
      <c r="C9" s="104"/>
      <c r="D9" s="104"/>
      <c r="E9" s="105"/>
      <c r="F9" s="90"/>
      <c r="G9" s="94"/>
      <c r="H9" s="95"/>
      <c r="I9" s="96"/>
    </row>
    <row r="10" spans="1:9" ht="147" customHeight="1" thickBot="1" x14ac:dyDescent="0.3">
      <c r="B10" s="14"/>
      <c r="C10" s="14"/>
      <c r="D10" s="14"/>
      <c r="E10" s="14"/>
      <c r="F10" s="60"/>
      <c r="G10" s="97"/>
      <c r="H10" s="98"/>
      <c r="I10" s="99"/>
    </row>
    <row r="11" spans="1:9" ht="17.399999999999999" thickBot="1" x14ac:dyDescent="0.3">
      <c r="B11" s="14"/>
      <c r="C11" s="14"/>
      <c r="D11" s="14"/>
      <c r="E11" s="14"/>
      <c r="F11" s="60"/>
      <c r="G11" s="15"/>
      <c r="H11" s="15"/>
      <c r="I11" s="15"/>
    </row>
    <row r="12" spans="1:9" s="16" customFormat="1" ht="17.399999999999999" thickBot="1" x14ac:dyDescent="0.3">
      <c r="B12" s="17" t="s">
        <v>15</v>
      </c>
      <c r="C12" s="18"/>
      <c r="D12" s="18"/>
      <c r="E12" s="18"/>
    </row>
    <row r="13" spans="1:9" ht="14.4" thickBot="1" x14ac:dyDescent="0.3">
      <c r="C13" s="19"/>
      <c r="D13" s="19"/>
      <c r="E13" s="19"/>
    </row>
    <row r="14" spans="1:9" ht="91.5" customHeight="1" thickBot="1" x14ac:dyDescent="0.3">
      <c r="B14" s="20" t="s">
        <v>27</v>
      </c>
      <c r="C14" s="20" t="s">
        <v>0</v>
      </c>
      <c r="D14" s="21" t="s">
        <v>12</v>
      </c>
      <c r="E14" s="69" t="s">
        <v>7</v>
      </c>
      <c r="F14" s="70"/>
      <c r="G14" s="71"/>
    </row>
    <row r="15" spans="1:9" ht="9.75" hidden="1" customHeight="1" thickBot="1" x14ac:dyDescent="0.3">
      <c r="B15" s="22"/>
      <c r="C15" s="23"/>
      <c r="D15" s="24"/>
      <c r="E15" s="25"/>
      <c r="F15" s="26"/>
      <c r="G15" s="27"/>
    </row>
    <row r="16" spans="1:9" x14ac:dyDescent="0.25">
      <c r="B16" s="62" t="s">
        <v>46</v>
      </c>
      <c r="C16" s="47">
        <f>SUMIF($C$41:$C$84,"1. Monitoring Lot Training",$D$41:$D$84)</f>
        <v>0</v>
      </c>
      <c r="D16" s="1">
        <f>SUMIF($C$41:$C$84,"1. Monitoring Lot Training",$G$41:$G$84)</f>
        <v>0</v>
      </c>
      <c r="E16" s="72"/>
      <c r="F16" s="73"/>
      <c r="G16" s="74"/>
    </row>
    <row r="17" spans="2:7" x14ac:dyDescent="0.25">
      <c r="B17" s="62" t="s">
        <v>35</v>
      </c>
      <c r="C17" s="47">
        <f>SUMIF($C$41:$C$84,"2. MO Communities",$D$41:$D$84)</f>
        <v>0</v>
      </c>
      <c r="D17" s="1">
        <f>SUMIF($C$41:$C$84,"2. MO Communities",$G$41:$G$84)</f>
        <v>0</v>
      </c>
      <c r="E17" s="75"/>
      <c r="F17" s="76"/>
      <c r="G17" s="77"/>
    </row>
    <row r="18" spans="2:7" x14ac:dyDescent="0.25">
      <c r="B18" s="62" t="s">
        <v>36</v>
      </c>
      <c r="C18" s="47">
        <f>SUMIF($C$41:$C$84,"3. Proportionality",$D$41:$D$84)</f>
        <v>0</v>
      </c>
      <c r="D18" s="1">
        <f>SUMIF($C$41:$C$84,"3. Proportionality",$G$41:$G$84)</f>
        <v>0</v>
      </c>
      <c r="E18" s="72"/>
      <c r="F18" s="73"/>
      <c r="G18" s="74"/>
    </row>
    <row r="19" spans="2:7" x14ac:dyDescent="0.25">
      <c r="B19" s="62" t="s">
        <v>34</v>
      </c>
      <c r="C19" s="47">
        <f>SUMIF($C$41:$C$84,"4. Project Authorisation ",$D$41:$D$84)</f>
        <v>0</v>
      </c>
      <c r="D19" s="1">
        <f>SUMIF($C$41:$C$84,"4. Project Authorisation ",$G$41:$G$84)</f>
        <v>0</v>
      </c>
      <c r="E19" s="75"/>
      <c r="F19" s="76"/>
      <c r="G19" s="77"/>
    </row>
    <row r="20" spans="2:7" x14ac:dyDescent="0.25">
      <c r="B20" s="62" t="s">
        <v>32</v>
      </c>
      <c r="C20" s="47">
        <f>SUMIF($C$41:$C$84,"5. Assessor Pool",$D$41:$D$84)</f>
        <v>0</v>
      </c>
      <c r="D20" s="1">
        <f>SUMIF($C$41:$C$84,"5. Assessor Pool",$G$41:$G$84)</f>
        <v>0</v>
      </c>
      <c r="E20" s="57"/>
      <c r="F20" s="58"/>
      <c r="G20" s="59"/>
    </row>
    <row r="21" spans="2:7" x14ac:dyDescent="0.25">
      <c r="B21" s="62" t="s">
        <v>33</v>
      </c>
      <c r="C21" s="47">
        <f>SUMIF($C$41:$C$84,"6.Applicant Briefing",$D$41:$D$84)</f>
        <v>0</v>
      </c>
      <c r="D21" s="1">
        <f>SUMIF($C$41:$C$84,"6.Applicant Briefing",$G$41:$G$84)</f>
        <v>0</v>
      </c>
      <c r="E21" s="57"/>
      <c r="F21" s="58"/>
      <c r="G21" s="59"/>
    </row>
    <row r="22" spans="2:7" x14ac:dyDescent="0.25">
      <c r="B22" s="62" t="s">
        <v>37</v>
      </c>
      <c r="C22" s="47">
        <f>SUMIF($C$41:$C$84,"7. Menti/ Miro",$D$41:$D$84)</f>
        <v>0</v>
      </c>
      <c r="D22" s="1">
        <f>SUMIF($C$41:$C$84,"7. Menti/ Miro",$G$41:$G$84)</f>
        <v>0</v>
      </c>
      <c r="E22" s="57"/>
      <c r="F22" s="58"/>
      <c r="G22" s="59"/>
    </row>
    <row r="23" spans="2:7" x14ac:dyDescent="0.25">
      <c r="B23" s="62" t="s">
        <v>38</v>
      </c>
      <c r="C23" s="47">
        <f>SUMIF($C$41:$C$84,"8. - People and Culture - Customer Experience",$D$41:$D$84)</f>
        <v>0</v>
      </c>
      <c r="D23" s="1">
        <f>SUMIF($C$41:$C$84,"8. - People and Culture - Customer Experience",$G$41:$G$84)</f>
        <v>0</v>
      </c>
      <c r="E23" s="57"/>
      <c r="F23" s="58"/>
      <c r="G23" s="59"/>
    </row>
    <row r="24" spans="2:7" x14ac:dyDescent="0.25">
      <c r="B24" s="62" t="s">
        <v>39</v>
      </c>
      <c r="C24" s="47">
        <f>SUMIF($C$41:$C$84,"9. - People and Culture - Relationship Buidling",$D$41:$D$84)</f>
        <v>0</v>
      </c>
      <c r="D24" s="1">
        <f>SUMIF($C$41:$C$84,"9. - People and Culture - Relationship Buidling",$G$41:$G$84)</f>
        <v>0</v>
      </c>
      <c r="E24" s="57"/>
      <c r="F24" s="58"/>
      <c r="G24" s="59"/>
    </row>
    <row r="25" spans="2:7" x14ac:dyDescent="0.25">
      <c r="B25" s="62" t="s">
        <v>40</v>
      </c>
      <c r="C25" s="47">
        <f>SUMIF($C$41:$C$84,"10. - People and Culture -  Partnering Skills",$D$41:$D$84)</f>
        <v>0</v>
      </c>
      <c r="D25" s="1">
        <f>SUMIF($C$41:$C$84,"10. - People and Culture -  Partnering Skills",$G$41:$G$84)</f>
        <v>0</v>
      </c>
      <c r="E25" s="57"/>
      <c r="F25" s="58"/>
      <c r="G25" s="59"/>
    </row>
    <row r="26" spans="2:7" x14ac:dyDescent="0.25">
      <c r="B26" s="62" t="s">
        <v>41</v>
      </c>
      <c r="C26" s="47">
        <f>SUMIF($C$41:$C$84,"11. - People and Culture - Guiding Assessors",$D$41:$D$84)</f>
        <v>0</v>
      </c>
      <c r="D26" s="1">
        <f>SUMIF($C$41:$C$84,"11. - People and Culture - Guiding Assessors",$G$41:$G$84)</f>
        <v>0</v>
      </c>
      <c r="E26" s="57"/>
      <c r="F26" s="58"/>
      <c r="G26" s="59"/>
    </row>
    <row r="27" spans="2:7" x14ac:dyDescent="0.25">
      <c r="B27" s="62" t="s">
        <v>42</v>
      </c>
      <c r="C27" s="47">
        <f>SUMIF($C$41:$C$84,"12. Risk Matrix",$D$41:$D$84)</f>
        <v>0</v>
      </c>
      <c r="D27" s="1">
        <f>SUMIF($C$41:$C$84,"12. Risk Matrix",$G$41:$G$84)</f>
        <v>0</v>
      </c>
      <c r="E27" s="57"/>
      <c r="F27" s="58"/>
      <c r="G27" s="59"/>
    </row>
    <row r="28" spans="2:7" x14ac:dyDescent="0.25">
      <c r="B28" s="62" t="s">
        <v>43</v>
      </c>
      <c r="C28" s="47">
        <f>SUMIF($C$41:$C$84,"13. ODP Watchlist",$D$41:$D$84)</f>
        <v>0</v>
      </c>
      <c r="D28" s="1">
        <f>SUMIF($C$41:$C$84,"13. ODP Watchlist",$G$41:$G$84)</f>
        <v>0</v>
      </c>
      <c r="E28" s="57"/>
      <c r="F28" s="58"/>
      <c r="G28" s="59"/>
    </row>
    <row r="29" spans="2:7" x14ac:dyDescent="0.25">
      <c r="B29" s="62" t="s">
        <v>44</v>
      </c>
      <c r="C29" s="47">
        <f>SUMIF($C$41:$C$84,"14. Project Setup",$D$41:$D$84)</f>
        <v>0</v>
      </c>
      <c r="D29" s="1">
        <f>SUMIF($C$41:$C$84,"14. Project Setup",$G$41:$G$84)</f>
        <v>0</v>
      </c>
      <c r="E29" s="57"/>
      <c r="F29" s="58"/>
      <c r="G29" s="59"/>
    </row>
    <row r="30" spans="2:7" x14ac:dyDescent="0.25">
      <c r="B30" s="62" t="s">
        <v>45</v>
      </c>
      <c r="C30" s="47">
        <f>SUMIF($C$41:$C$84,"15. Project Change Request",$D$41:$D$84)</f>
        <v>0</v>
      </c>
      <c r="D30" s="1">
        <f>SUMIF($C$41:$C$84,"15. Project Change Request",$G$41:$G$84)</f>
        <v>0</v>
      </c>
      <c r="E30" s="57"/>
      <c r="F30" s="58"/>
      <c r="G30" s="59"/>
    </row>
    <row r="31" spans="2:7" ht="19.8" customHeight="1" thickBot="1" x14ac:dyDescent="0.3">
      <c r="B31" s="28" t="s">
        <v>13</v>
      </c>
      <c r="C31" s="47" t="s">
        <v>8</v>
      </c>
      <c r="D31" s="37">
        <v>0</v>
      </c>
      <c r="E31" s="78"/>
      <c r="F31" s="79"/>
      <c r="G31" s="80"/>
    </row>
    <row r="32" spans="2:7" s="30" customFormat="1" ht="25.5" customHeight="1" thickBot="1" x14ac:dyDescent="0.35">
      <c r="B32" s="67" t="s">
        <v>23</v>
      </c>
      <c r="C32" s="68"/>
      <c r="D32" s="29">
        <f>SUM(D16:D31)</f>
        <v>0</v>
      </c>
    </row>
    <row r="33" spans="2:7" ht="14.4" thickBot="1" x14ac:dyDescent="0.3">
      <c r="C33" s="19"/>
      <c r="D33" s="19"/>
      <c r="E33" s="19"/>
    </row>
    <row r="34" spans="2:7" ht="16.2" thickBot="1" x14ac:dyDescent="0.3">
      <c r="B34" s="17" t="s">
        <v>16</v>
      </c>
      <c r="C34" s="19"/>
      <c r="D34" s="19"/>
      <c r="E34" s="19"/>
    </row>
    <row r="35" spans="2:7" ht="14.4" thickBot="1" x14ac:dyDescent="0.3">
      <c r="C35" s="19"/>
      <c r="D35" s="19"/>
      <c r="E35" s="19"/>
    </row>
    <row r="36" spans="2:7" ht="25.5" customHeight="1" x14ac:dyDescent="0.25">
      <c r="B36" s="81" t="s">
        <v>20</v>
      </c>
      <c r="C36" s="53"/>
      <c r="D36" s="53"/>
      <c r="E36" s="84" t="s">
        <v>22</v>
      </c>
      <c r="F36" s="84" t="s">
        <v>18</v>
      </c>
      <c r="G36" s="84" t="s">
        <v>19</v>
      </c>
    </row>
    <row r="37" spans="2:7" ht="51" customHeight="1" x14ac:dyDescent="0.25">
      <c r="B37" s="82"/>
      <c r="C37" s="56" t="s">
        <v>10</v>
      </c>
      <c r="D37" s="56" t="s">
        <v>0</v>
      </c>
      <c r="E37" s="85"/>
      <c r="F37" s="85"/>
      <c r="G37" s="85"/>
    </row>
    <row r="38" spans="2:7" ht="15" customHeight="1" x14ac:dyDescent="0.25">
      <c r="B38" s="82"/>
      <c r="C38" s="54"/>
      <c r="D38" s="54"/>
      <c r="E38" s="85"/>
      <c r="F38" s="85"/>
      <c r="G38" s="85"/>
    </row>
    <row r="39" spans="2:7" ht="15.75" customHeight="1" thickBot="1" x14ac:dyDescent="0.3">
      <c r="B39" s="83"/>
      <c r="C39" s="55"/>
      <c r="D39" s="55"/>
      <c r="E39" s="86"/>
      <c r="F39" s="86"/>
      <c r="G39" s="86"/>
    </row>
    <row r="40" spans="2:7" ht="7.5" hidden="1" customHeight="1" thickBot="1" x14ac:dyDescent="0.3">
      <c r="B40" s="31"/>
      <c r="C40" s="31"/>
      <c r="D40" s="31"/>
      <c r="E40" s="31"/>
      <c r="F40" s="32"/>
      <c r="G40" s="33"/>
    </row>
    <row r="41" spans="2:7" x14ac:dyDescent="0.25">
      <c r="B41" s="46"/>
      <c r="C41" s="38" t="s">
        <v>9</v>
      </c>
      <c r="D41" s="39"/>
      <c r="E41" s="40">
        <v>0</v>
      </c>
      <c r="F41" s="41">
        <v>0</v>
      </c>
      <c r="G41" s="34">
        <f t="shared" ref="G41:G62" si="0">SUM(D41*F41)</f>
        <v>0</v>
      </c>
    </row>
    <row r="42" spans="2:7" x14ac:dyDescent="0.25">
      <c r="B42" s="46"/>
      <c r="C42" s="38" t="s">
        <v>9</v>
      </c>
      <c r="D42" s="39"/>
      <c r="E42" s="40">
        <v>0</v>
      </c>
      <c r="F42" s="41">
        <v>0</v>
      </c>
      <c r="G42" s="34">
        <f t="shared" si="0"/>
        <v>0</v>
      </c>
    </row>
    <row r="43" spans="2:7" x14ac:dyDescent="0.25">
      <c r="B43" s="46"/>
      <c r="C43" s="38" t="s">
        <v>9</v>
      </c>
      <c r="D43" s="39"/>
      <c r="E43" s="40">
        <v>0</v>
      </c>
      <c r="F43" s="41">
        <v>0</v>
      </c>
      <c r="G43" s="34">
        <f t="shared" si="0"/>
        <v>0</v>
      </c>
    </row>
    <row r="44" spans="2:7" x14ac:dyDescent="0.25">
      <c r="B44" s="46"/>
      <c r="C44" s="38" t="s">
        <v>9</v>
      </c>
      <c r="D44" s="39"/>
      <c r="E44" s="40">
        <v>0</v>
      </c>
      <c r="F44" s="41">
        <v>0</v>
      </c>
      <c r="G44" s="34">
        <f t="shared" si="0"/>
        <v>0</v>
      </c>
    </row>
    <row r="45" spans="2:7" x14ac:dyDescent="0.25">
      <c r="B45" s="46"/>
      <c r="C45" s="38" t="s">
        <v>9</v>
      </c>
      <c r="D45" s="39"/>
      <c r="E45" s="40">
        <v>0</v>
      </c>
      <c r="F45" s="41">
        <v>0</v>
      </c>
      <c r="G45" s="34">
        <f t="shared" si="0"/>
        <v>0</v>
      </c>
    </row>
    <row r="46" spans="2:7" x14ac:dyDescent="0.25">
      <c r="B46" s="46"/>
      <c r="C46" s="38" t="s">
        <v>9</v>
      </c>
      <c r="D46" s="39"/>
      <c r="E46" s="40">
        <v>0</v>
      </c>
      <c r="F46" s="41">
        <v>0</v>
      </c>
      <c r="G46" s="34">
        <f t="shared" si="0"/>
        <v>0</v>
      </c>
    </row>
    <row r="47" spans="2:7" x14ac:dyDescent="0.25">
      <c r="B47" s="46"/>
      <c r="C47" s="38" t="s">
        <v>9</v>
      </c>
      <c r="D47" s="39"/>
      <c r="E47" s="40">
        <v>0</v>
      </c>
      <c r="F47" s="41">
        <v>0</v>
      </c>
      <c r="G47" s="34">
        <f t="shared" si="0"/>
        <v>0</v>
      </c>
    </row>
    <row r="48" spans="2:7" x14ac:dyDescent="0.25">
      <c r="B48" s="46"/>
      <c r="C48" s="38" t="s">
        <v>9</v>
      </c>
      <c r="D48" s="39"/>
      <c r="E48" s="40">
        <v>0</v>
      </c>
      <c r="F48" s="41">
        <v>0</v>
      </c>
      <c r="G48" s="34">
        <f t="shared" si="0"/>
        <v>0</v>
      </c>
    </row>
    <row r="49" spans="2:7" x14ac:dyDescent="0.25">
      <c r="B49" s="46"/>
      <c r="C49" s="38" t="s">
        <v>9</v>
      </c>
      <c r="D49" s="39"/>
      <c r="E49" s="40">
        <v>0</v>
      </c>
      <c r="F49" s="41">
        <v>0</v>
      </c>
      <c r="G49" s="34">
        <f t="shared" si="0"/>
        <v>0</v>
      </c>
    </row>
    <row r="50" spans="2:7" x14ac:dyDescent="0.25">
      <c r="B50" s="46"/>
      <c r="C50" s="38" t="s">
        <v>9</v>
      </c>
      <c r="D50" s="39"/>
      <c r="E50" s="40">
        <v>0</v>
      </c>
      <c r="F50" s="41">
        <v>0</v>
      </c>
      <c r="G50" s="34">
        <f t="shared" si="0"/>
        <v>0</v>
      </c>
    </row>
    <row r="51" spans="2:7" x14ac:dyDescent="0.25">
      <c r="B51" s="46"/>
      <c r="C51" s="38" t="s">
        <v>9</v>
      </c>
      <c r="D51" s="39"/>
      <c r="E51" s="40">
        <v>0</v>
      </c>
      <c r="F51" s="41">
        <v>0</v>
      </c>
      <c r="G51" s="34">
        <f t="shared" si="0"/>
        <v>0</v>
      </c>
    </row>
    <row r="52" spans="2:7" x14ac:dyDescent="0.25">
      <c r="B52" s="46"/>
      <c r="C52" s="38" t="s">
        <v>9</v>
      </c>
      <c r="D52" s="39"/>
      <c r="E52" s="40">
        <v>0</v>
      </c>
      <c r="F52" s="41">
        <v>0</v>
      </c>
      <c r="G52" s="34">
        <f t="shared" si="0"/>
        <v>0</v>
      </c>
    </row>
    <row r="53" spans="2:7" x14ac:dyDescent="0.25">
      <c r="B53" s="46"/>
      <c r="C53" s="38" t="s">
        <v>9</v>
      </c>
      <c r="D53" s="39"/>
      <c r="E53" s="40">
        <v>0</v>
      </c>
      <c r="F53" s="41">
        <v>0</v>
      </c>
      <c r="G53" s="34">
        <f t="shared" si="0"/>
        <v>0</v>
      </c>
    </row>
    <row r="54" spans="2:7" x14ac:dyDescent="0.25">
      <c r="B54" s="46"/>
      <c r="C54" s="38" t="s">
        <v>9</v>
      </c>
      <c r="D54" s="39"/>
      <c r="E54" s="40">
        <v>0</v>
      </c>
      <c r="F54" s="41">
        <v>0</v>
      </c>
      <c r="G54" s="34">
        <f t="shared" si="0"/>
        <v>0</v>
      </c>
    </row>
    <row r="55" spans="2:7" x14ac:dyDescent="0.25">
      <c r="B55" s="46"/>
      <c r="C55" s="38" t="s">
        <v>9</v>
      </c>
      <c r="D55" s="39"/>
      <c r="E55" s="40">
        <v>0</v>
      </c>
      <c r="F55" s="41">
        <v>0</v>
      </c>
      <c r="G55" s="34">
        <f t="shared" si="0"/>
        <v>0</v>
      </c>
    </row>
    <row r="56" spans="2:7" x14ac:dyDescent="0.25">
      <c r="B56" s="46"/>
      <c r="C56" s="38" t="s">
        <v>9</v>
      </c>
      <c r="D56" s="39"/>
      <c r="E56" s="40">
        <v>0</v>
      </c>
      <c r="F56" s="41">
        <v>0</v>
      </c>
      <c r="G56" s="34">
        <f t="shared" si="0"/>
        <v>0</v>
      </c>
    </row>
    <row r="57" spans="2:7" x14ac:dyDescent="0.25">
      <c r="B57" s="46"/>
      <c r="C57" s="38" t="s">
        <v>9</v>
      </c>
      <c r="D57" s="39"/>
      <c r="E57" s="40">
        <v>0</v>
      </c>
      <c r="F57" s="41">
        <v>0</v>
      </c>
      <c r="G57" s="34">
        <f t="shared" si="0"/>
        <v>0</v>
      </c>
    </row>
    <row r="58" spans="2:7" x14ac:dyDescent="0.25">
      <c r="B58" s="46"/>
      <c r="C58" s="38" t="s">
        <v>9</v>
      </c>
      <c r="D58" s="39"/>
      <c r="E58" s="40">
        <v>0</v>
      </c>
      <c r="F58" s="41">
        <v>0</v>
      </c>
      <c r="G58" s="34">
        <f t="shared" si="0"/>
        <v>0</v>
      </c>
    </row>
    <row r="59" spans="2:7" x14ac:dyDescent="0.25">
      <c r="B59" s="46"/>
      <c r="C59" s="38" t="s">
        <v>9</v>
      </c>
      <c r="D59" s="39"/>
      <c r="E59" s="40">
        <v>0</v>
      </c>
      <c r="F59" s="41">
        <v>0</v>
      </c>
      <c r="G59" s="34">
        <f t="shared" si="0"/>
        <v>0</v>
      </c>
    </row>
    <row r="60" spans="2:7" x14ac:dyDescent="0.25">
      <c r="B60" s="46"/>
      <c r="C60" s="38" t="s">
        <v>9</v>
      </c>
      <c r="D60" s="39"/>
      <c r="E60" s="40">
        <v>0</v>
      </c>
      <c r="F60" s="41">
        <v>0</v>
      </c>
      <c r="G60" s="34">
        <f t="shared" si="0"/>
        <v>0</v>
      </c>
    </row>
    <row r="61" spans="2:7" x14ac:dyDescent="0.25">
      <c r="B61" s="46"/>
      <c r="C61" s="38" t="s">
        <v>9</v>
      </c>
      <c r="D61" s="39"/>
      <c r="E61" s="40">
        <v>0</v>
      </c>
      <c r="F61" s="41">
        <v>0</v>
      </c>
      <c r="G61" s="34">
        <f t="shared" si="0"/>
        <v>0</v>
      </c>
    </row>
    <row r="62" spans="2:7" x14ac:dyDescent="0.25">
      <c r="B62" s="46"/>
      <c r="C62" s="38" t="s">
        <v>9</v>
      </c>
      <c r="D62" s="39"/>
      <c r="E62" s="40">
        <v>0</v>
      </c>
      <c r="F62" s="41">
        <v>0</v>
      </c>
      <c r="G62" s="34">
        <f t="shared" si="0"/>
        <v>0</v>
      </c>
    </row>
    <row r="63" spans="2:7" x14ac:dyDescent="0.25">
      <c r="B63" s="46"/>
      <c r="C63" s="38" t="s">
        <v>9</v>
      </c>
      <c r="D63" s="39"/>
      <c r="E63" s="40">
        <v>0</v>
      </c>
      <c r="F63" s="41">
        <v>0</v>
      </c>
      <c r="G63" s="34">
        <f t="shared" ref="G63:G84" si="1">SUM(D63*F63)</f>
        <v>0</v>
      </c>
    </row>
    <row r="64" spans="2:7" x14ac:dyDescent="0.25">
      <c r="B64" s="46"/>
      <c r="C64" s="38" t="s">
        <v>9</v>
      </c>
      <c r="D64" s="39"/>
      <c r="E64" s="40">
        <v>0</v>
      </c>
      <c r="F64" s="41">
        <v>0</v>
      </c>
      <c r="G64" s="34">
        <f t="shared" si="1"/>
        <v>0</v>
      </c>
    </row>
    <row r="65" spans="2:7" x14ac:dyDescent="0.25">
      <c r="B65" s="46"/>
      <c r="C65" s="38" t="s">
        <v>9</v>
      </c>
      <c r="D65" s="39"/>
      <c r="E65" s="40">
        <v>0</v>
      </c>
      <c r="F65" s="41">
        <v>0</v>
      </c>
      <c r="G65" s="34">
        <f t="shared" si="1"/>
        <v>0</v>
      </c>
    </row>
    <row r="66" spans="2:7" x14ac:dyDescent="0.25">
      <c r="B66" s="46"/>
      <c r="C66" s="38" t="s">
        <v>9</v>
      </c>
      <c r="D66" s="39"/>
      <c r="E66" s="40">
        <v>0</v>
      </c>
      <c r="F66" s="41">
        <v>0</v>
      </c>
      <c r="G66" s="34">
        <f t="shared" si="1"/>
        <v>0</v>
      </c>
    </row>
    <row r="67" spans="2:7" x14ac:dyDescent="0.25">
      <c r="B67" s="46"/>
      <c r="C67" s="38" t="s">
        <v>9</v>
      </c>
      <c r="D67" s="39"/>
      <c r="E67" s="40">
        <v>0</v>
      </c>
      <c r="F67" s="41">
        <v>0</v>
      </c>
      <c r="G67" s="34">
        <f t="shared" si="1"/>
        <v>0</v>
      </c>
    </row>
    <row r="68" spans="2:7" x14ac:dyDescent="0.25">
      <c r="B68" s="46"/>
      <c r="C68" s="38" t="s">
        <v>9</v>
      </c>
      <c r="D68" s="39"/>
      <c r="E68" s="40">
        <v>0</v>
      </c>
      <c r="F68" s="41">
        <v>0</v>
      </c>
      <c r="G68" s="34">
        <f t="shared" si="1"/>
        <v>0</v>
      </c>
    </row>
    <row r="69" spans="2:7" x14ac:dyDescent="0.25">
      <c r="B69" s="46"/>
      <c r="C69" s="38" t="s">
        <v>9</v>
      </c>
      <c r="D69" s="39"/>
      <c r="E69" s="40">
        <v>0</v>
      </c>
      <c r="F69" s="41">
        <v>0</v>
      </c>
      <c r="G69" s="34">
        <f t="shared" si="1"/>
        <v>0</v>
      </c>
    </row>
    <row r="70" spans="2:7" x14ac:dyDescent="0.25">
      <c r="B70" s="46"/>
      <c r="C70" s="38" t="s">
        <v>9</v>
      </c>
      <c r="D70" s="39"/>
      <c r="E70" s="40">
        <v>0</v>
      </c>
      <c r="F70" s="41">
        <v>0</v>
      </c>
      <c r="G70" s="34">
        <f t="shared" si="1"/>
        <v>0</v>
      </c>
    </row>
    <row r="71" spans="2:7" x14ac:dyDescent="0.25">
      <c r="B71" s="46"/>
      <c r="C71" s="38" t="s">
        <v>9</v>
      </c>
      <c r="D71" s="39"/>
      <c r="E71" s="40">
        <v>0</v>
      </c>
      <c r="F71" s="41">
        <v>0</v>
      </c>
      <c r="G71" s="34">
        <f t="shared" si="1"/>
        <v>0</v>
      </c>
    </row>
    <row r="72" spans="2:7" x14ac:dyDescent="0.25">
      <c r="B72" s="46"/>
      <c r="C72" s="38" t="s">
        <v>9</v>
      </c>
      <c r="D72" s="39"/>
      <c r="E72" s="40">
        <v>0</v>
      </c>
      <c r="F72" s="41">
        <v>0</v>
      </c>
      <c r="G72" s="34">
        <f t="shared" si="1"/>
        <v>0</v>
      </c>
    </row>
    <row r="73" spans="2:7" x14ac:dyDescent="0.25">
      <c r="B73" s="46"/>
      <c r="C73" s="38" t="s">
        <v>9</v>
      </c>
      <c r="D73" s="39"/>
      <c r="E73" s="40">
        <v>0</v>
      </c>
      <c r="F73" s="41">
        <v>0</v>
      </c>
      <c r="G73" s="34">
        <f t="shared" si="1"/>
        <v>0</v>
      </c>
    </row>
    <row r="74" spans="2:7" x14ac:dyDescent="0.25">
      <c r="B74" s="46"/>
      <c r="C74" s="38" t="s">
        <v>9</v>
      </c>
      <c r="D74" s="39"/>
      <c r="E74" s="40">
        <v>0</v>
      </c>
      <c r="F74" s="41">
        <v>0</v>
      </c>
      <c r="G74" s="34">
        <f t="shared" si="1"/>
        <v>0</v>
      </c>
    </row>
    <row r="75" spans="2:7" x14ac:dyDescent="0.25">
      <c r="B75" s="46"/>
      <c r="C75" s="38" t="s">
        <v>9</v>
      </c>
      <c r="D75" s="39"/>
      <c r="E75" s="40">
        <v>0</v>
      </c>
      <c r="F75" s="41">
        <v>0</v>
      </c>
      <c r="G75" s="34">
        <f t="shared" si="1"/>
        <v>0</v>
      </c>
    </row>
    <row r="76" spans="2:7" x14ac:dyDescent="0.25">
      <c r="B76" s="46"/>
      <c r="C76" s="38" t="s">
        <v>9</v>
      </c>
      <c r="D76" s="39"/>
      <c r="E76" s="40">
        <v>0</v>
      </c>
      <c r="F76" s="41">
        <v>0</v>
      </c>
      <c r="G76" s="34">
        <f t="shared" si="1"/>
        <v>0</v>
      </c>
    </row>
    <row r="77" spans="2:7" x14ac:dyDescent="0.25">
      <c r="B77" s="46"/>
      <c r="C77" s="38" t="s">
        <v>9</v>
      </c>
      <c r="D77" s="39"/>
      <c r="E77" s="40">
        <v>0</v>
      </c>
      <c r="F77" s="41">
        <v>0</v>
      </c>
      <c r="G77" s="34">
        <f t="shared" si="1"/>
        <v>0</v>
      </c>
    </row>
    <row r="78" spans="2:7" x14ac:dyDescent="0.25">
      <c r="B78" s="46"/>
      <c r="C78" s="38" t="s">
        <v>9</v>
      </c>
      <c r="D78" s="39"/>
      <c r="E78" s="40">
        <v>0</v>
      </c>
      <c r="F78" s="41">
        <v>0</v>
      </c>
      <c r="G78" s="34">
        <f t="shared" si="1"/>
        <v>0</v>
      </c>
    </row>
    <row r="79" spans="2:7" x14ac:dyDescent="0.25">
      <c r="B79" s="46"/>
      <c r="C79" s="38" t="s">
        <v>9</v>
      </c>
      <c r="D79" s="39"/>
      <c r="E79" s="40">
        <v>0</v>
      </c>
      <c r="F79" s="41">
        <v>0</v>
      </c>
      <c r="G79" s="34">
        <f t="shared" si="1"/>
        <v>0</v>
      </c>
    </row>
    <row r="80" spans="2:7" x14ac:dyDescent="0.25">
      <c r="B80" s="46"/>
      <c r="C80" s="38" t="s">
        <v>9</v>
      </c>
      <c r="D80" s="39"/>
      <c r="E80" s="40">
        <v>0</v>
      </c>
      <c r="F80" s="41">
        <v>0</v>
      </c>
      <c r="G80" s="34">
        <f t="shared" si="1"/>
        <v>0</v>
      </c>
    </row>
    <row r="81" spans="2:8" x14ac:dyDescent="0.25">
      <c r="B81" s="46"/>
      <c r="C81" s="38" t="s">
        <v>9</v>
      </c>
      <c r="D81" s="39"/>
      <c r="E81" s="40">
        <v>0</v>
      </c>
      <c r="F81" s="41">
        <v>0</v>
      </c>
      <c r="G81" s="34">
        <f t="shared" si="1"/>
        <v>0</v>
      </c>
    </row>
    <row r="82" spans="2:8" x14ac:dyDescent="0.25">
      <c r="B82" s="46"/>
      <c r="C82" s="38" t="s">
        <v>9</v>
      </c>
      <c r="D82" s="39"/>
      <c r="E82" s="40">
        <v>0</v>
      </c>
      <c r="F82" s="41">
        <v>0</v>
      </c>
      <c r="G82" s="34">
        <f t="shared" si="1"/>
        <v>0</v>
      </c>
    </row>
    <row r="83" spans="2:8" x14ac:dyDescent="0.25">
      <c r="B83" s="46"/>
      <c r="C83" s="38" t="s">
        <v>9</v>
      </c>
      <c r="D83" s="39"/>
      <c r="E83" s="40">
        <v>0</v>
      </c>
      <c r="F83" s="41">
        <v>0</v>
      </c>
      <c r="G83" s="34">
        <f t="shared" si="1"/>
        <v>0</v>
      </c>
    </row>
    <row r="84" spans="2:8" ht="14.4" thickBot="1" x14ac:dyDescent="0.3">
      <c r="B84" s="46"/>
      <c r="C84" s="42" t="s">
        <v>9</v>
      </c>
      <c r="D84" s="43"/>
      <c r="E84" s="44">
        <v>0</v>
      </c>
      <c r="F84" s="45">
        <v>0</v>
      </c>
      <c r="G84" s="34">
        <f t="shared" si="1"/>
        <v>0</v>
      </c>
    </row>
    <row r="85" spans="2:8" s="36" customFormat="1" ht="25.5" customHeight="1" thickBot="1" x14ac:dyDescent="0.3">
      <c r="B85" s="67" t="s">
        <v>21</v>
      </c>
      <c r="C85" s="68"/>
      <c r="D85" s="52"/>
      <c r="E85" s="52"/>
      <c r="F85" s="52"/>
      <c r="G85" s="35">
        <f>SUM(G41:G84)</f>
        <v>0</v>
      </c>
      <c r="H85" s="48"/>
    </row>
    <row r="87" spans="2:8" x14ac:dyDescent="0.25">
      <c r="B87" s="48" t="s">
        <v>17</v>
      </c>
    </row>
    <row r="88" spans="2:8" x14ac:dyDescent="0.25">
      <c r="B88" s="48" t="s">
        <v>5</v>
      </c>
    </row>
  </sheetData>
  <mergeCells count="18">
    <mergeCell ref="C5:E5"/>
    <mergeCell ref="F5:F9"/>
    <mergeCell ref="G5:I10"/>
    <mergeCell ref="C6:E6"/>
    <mergeCell ref="C7:E7"/>
    <mergeCell ref="B9:E9"/>
    <mergeCell ref="B85:C85"/>
    <mergeCell ref="E14:G14"/>
    <mergeCell ref="E16:G16"/>
    <mergeCell ref="E17:G17"/>
    <mergeCell ref="E18:G18"/>
    <mergeCell ref="E19:G19"/>
    <mergeCell ref="E31:G31"/>
    <mergeCell ref="B32:C32"/>
    <mergeCell ref="B36:B39"/>
    <mergeCell ref="E36:E39"/>
    <mergeCell ref="F36:F39"/>
    <mergeCell ref="G36:G39"/>
  </mergeCells>
  <dataValidations count="1">
    <dataValidation type="list" allowBlank="1" showInputMessage="1" showErrorMessage="1" sqref="E41:E84" xr:uid="{ABEBB972-5CFE-45FD-A9C8-90F72E3C8601}">
      <formula1>jobtitle2</formula1>
    </dataValidation>
  </dataValidations>
  <pageMargins left="0.70866141732283472" right="0.70866141732283472" top="0.74803149606299213" bottom="0.74803149606299213" header="0.31496062992125984" footer="0.31496062992125984"/>
  <pageSetup paperSize="8" scale="87" fitToHeight="2"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AEA7C57-16DD-4BF8-AD74-F110E274F519}">
          <x14:formula1>
            <xm:f>Sheet1!$A$19:$A$34</xm:f>
          </x14:formula1>
          <xm:sqref>C41:C84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D6AA1-2C22-4CAB-9509-B1A9333EB06D}">
  <sheetPr>
    <tabColor rgb="FFFF0000"/>
    <pageSetUpPr fitToPage="1"/>
  </sheetPr>
  <dimension ref="A1:I87"/>
  <sheetViews>
    <sheetView showGridLines="0" topLeftCell="A4" zoomScale="60" zoomScaleNormal="60" workbookViewId="0">
      <selection activeCell="D16" sqref="D16"/>
    </sheetView>
  </sheetViews>
  <sheetFormatPr defaultColWidth="9.109375" defaultRowHeight="13.8" x14ac:dyDescent="0.25"/>
  <cols>
    <col min="1" max="1" width="0.5546875" style="48" customWidth="1"/>
    <col min="2" max="2" width="65.33203125" style="48" customWidth="1"/>
    <col min="3" max="3" width="54.5546875" style="48" customWidth="1"/>
    <col min="4" max="4" width="36.5546875" style="48" customWidth="1"/>
    <col min="5" max="5" width="23" style="48" customWidth="1"/>
    <col min="6" max="6" width="20.6640625" style="48" customWidth="1"/>
    <col min="7" max="7" width="46.44140625" style="48" customWidth="1"/>
    <col min="8" max="9" width="20.6640625" style="48" customWidth="1"/>
    <col min="10" max="10" width="15.5546875" style="48" customWidth="1"/>
    <col min="11" max="11" width="15.33203125" style="48" customWidth="1"/>
    <col min="12" max="12" width="14.6640625" style="48" customWidth="1"/>
    <col min="13" max="13" width="16.6640625" style="48" customWidth="1"/>
    <col min="14" max="16384" width="9.109375" style="48"/>
  </cols>
  <sheetData>
    <row r="1" spans="1:9" ht="54.75" customHeight="1" x14ac:dyDescent="0.25">
      <c r="B1" s="2" t="s">
        <v>6</v>
      </c>
      <c r="E1" s="3"/>
      <c r="G1" s="4"/>
      <c r="H1" s="5"/>
    </row>
    <row r="2" spans="1:9" ht="4.5" customHeight="1" x14ac:dyDescent="0.25">
      <c r="A2" s="6"/>
      <c r="B2" s="6"/>
      <c r="C2" s="6"/>
      <c r="D2" s="6"/>
      <c r="E2" s="6"/>
      <c r="F2" s="6"/>
      <c r="G2" s="7"/>
      <c r="H2" s="7"/>
      <c r="I2" s="7"/>
    </row>
    <row r="3" spans="1:9" ht="3" customHeight="1" x14ac:dyDescent="0.25">
      <c r="A3" s="8"/>
      <c r="B3" s="8"/>
      <c r="C3" s="8"/>
      <c r="D3" s="8"/>
      <c r="E3" s="8"/>
      <c r="F3" s="8"/>
      <c r="G3" s="9"/>
      <c r="H3" s="9"/>
      <c r="I3" s="9"/>
    </row>
    <row r="4" spans="1:9" ht="14.4" thickBot="1" x14ac:dyDescent="0.3">
      <c r="G4" s="4"/>
    </row>
    <row r="5" spans="1:9" ht="33" customHeight="1" thickBot="1" x14ac:dyDescent="0.3">
      <c r="B5" s="10" t="s">
        <v>2</v>
      </c>
      <c r="C5" s="87" t="s">
        <v>25</v>
      </c>
      <c r="D5" s="88"/>
      <c r="E5" s="89"/>
      <c r="F5" s="90"/>
      <c r="G5" s="91" t="s">
        <v>51</v>
      </c>
      <c r="H5" s="92"/>
      <c r="I5" s="93"/>
    </row>
    <row r="6" spans="1:9" ht="45.75" customHeight="1" thickBot="1" x14ac:dyDescent="0.3">
      <c r="B6" s="10" t="s">
        <v>3</v>
      </c>
      <c r="C6" s="87" t="s">
        <v>24</v>
      </c>
      <c r="D6" s="88"/>
      <c r="E6" s="89"/>
      <c r="F6" s="90"/>
      <c r="G6" s="94"/>
      <c r="H6" s="95"/>
      <c r="I6" s="96"/>
    </row>
    <row r="7" spans="1:9" ht="29.25" customHeight="1" thickBot="1" x14ac:dyDescent="0.3">
      <c r="B7" s="11" t="s">
        <v>4</v>
      </c>
      <c r="C7" s="100" t="s">
        <v>11</v>
      </c>
      <c r="D7" s="101"/>
      <c r="E7" s="102"/>
      <c r="F7" s="90"/>
      <c r="G7" s="94"/>
      <c r="H7" s="95"/>
      <c r="I7" s="96"/>
    </row>
    <row r="8" spans="1:9" ht="15" customHeight="1" thickBot="1" x14ac:dyDescent="0.3">
      <c r="C8" s="12"/>
      <c r="D8" s="12"/>
      <c r="E8" s="13"/>
      <c r="F8" s="90"/>
      <c r="G8" s="94"/>
      <c r="H8" s="95"/>
      <c r="I8" s="96"/>
    </row>
    <row r="9" spans="1:9" ht="27" customHeight="1" thickBot="1" x14ac:dyDescent="0.3">
      <c r="B9" s="103" t="s">
        <v>14</v>
      </c>
      <c r="C9" s="104"/>
      <c r="D9" s="104"/>
      <c r="E9" s="105"/>
      <c r="F9" s="90"/>
      <c r="G9" s="94"/>
      <c r="H9" s="95"/>
      <c r="I9" s="96"/>
    </row>
    <row r="10" spans="1:9" ht="147" customHeight="1" thickBot="1" x14ac:dyDescent="0.3">
      <c r="B10" s="14"/>
      <c r="C10" s="14"/>
      <c r="D10" s="14"/>
      <c r="E10" s="14"/>
      <c r="F10" s="49"/>
      <c r="G10" s="97"/>
      <c r="H10" s="98"/>
      <c r="I10" s="99"/>
    </row>
    <row r="11" spans="1:9" ht="17.399999999999999" thickBot="1" x14ac:dyDescent="0.3">
      <c r="B11" s="14"/>
      <c r="C11" s="14"/>
      <c r="D11" s="14"/>
      <c r="E11" s="14"/>
      <c r="F11" s="49"/>
      <c r="G11" s="15"/>
      <c r="H11" s="15"/>
      <c r="I11" s="15"/>
    </row>
    <row r="12" spans="1:9" s="16" customFormat="1" ht="17.399999999999999" thickBot="1" x14ac:dyDescent="0.3">
      <c r="B12" s="17" t="s">
        <v>15</v>
      </c>
      <c r="C12" s="18"/>
      <c r="D12" s="18"/>
      <c r="E12" s="18"/>
    </row>
    <row r="13" spans="1:9" ht="14.4" thickBot="1" x14ac:dyDescent="0.3">
      <c r="C13" s="19"/>
      <c r="D13" s="19"/>
      <c r="E13" s="19"/>
    </row>
    <row r="14" spans="1:9" ht="91.5" customHeight="1" thickBot="1" x14ac:dyDescent="0.3">
      <c r="B14" s="20" t="s">
        <v>1</v>
      </c>
      <c r="C14" s="20" t="s">
        <v>0</v>
      </c>
    </row>
    <row r="15" spans="1:9" ht="9.75" hidden="1" customHeight="1" thickBot="1" x14ac:dyDescent="0.3">
      <c r="B15" s="22"/>
      <c r="C15" s="23"/>
    </row>
    <row r="16" spans="1:9" ht="31.5" customHeight="1" x14ac:dyDescent="0.25">
      <c r="B16" s="65" t="s">
        <v>28</v>
      </c>
      <c r="C16" s="64">
        <f>SUM(Creation!D33)</f>
        <v>0</v>
      </c>
    </row>
    <row r="17" spans="2:3" ht="37.5" customHeight="1" thickBot="1" x14ac:dyDescent="0.3">
      <c r="B17" s="65" t="s">
        <v>29</v>
      </c>
      <c r="C17" s="64">
        <f>SUM(Delivery!D32)</f>
        <v>0</v>
      </c>
    </row>
    <row r="18" spans="2:3" ht="16.2" thickBot="1" x14ac:dyDescent="0.3">
      <c r="B18" s="61" t="s">
        <v>23</v>
      </c>
      <c r="C18" s="63">
        <f>SUM(C16:C17)</f>
        <v>0</v>
      </c>
    </row>
    <row r="20" spans="2:3" x14ac:dyDescent="0.25">
      <c r="B20" s="48" t="s">
        <v>17</v>
      </c>
    </row>
    <row r="21" spans="2:3" x14ac:dyDescent="0.25">
      <c r="B21" s="48" t="s">
        <v>5</v>
      </c>
    </row>
    <row r="34" spans="2:7" s="30" customFormat="1" ht="25.5" customHeight="1" x14ac:dyDescent="0.25">
      <c r="B34" s="48"/>
      <c r="C34" s="48"/>
      <c r="D34" s="48"/>
      <c r="E34" s="48"/>
      <c r="F34" s="48"/>
      <c r="G34" s="48"/>
    </row>
    <row r="38" spans="2:7" ht="25.5" customHeight="1" x14ac:dyDescent="0.25"/>
    <row r="39" spans="2:7" ht="51" customHeight="1" x14ac:dyDescent="0.25"/>
    <row r="40" spans="2:7" ht="15" customHeight="1" x14ac:dyDescent="0.25"/>
    <row r="41" spans="2:7" ht="15.75" customHeight="1" x14ac:dyDescent="0.25"/>
    <row r="42" spans="2:7" ht="7.5" hidden="1" customHeight="1" thickBot="1" x14ac:dyDescent="0.3"/>
    <row r="87" spans="2:8" s="36" customFormat="1" ht="25.5" customHeight="1" x14ac:dyDescent="0.25">
      <c r="B87" s="48"/>
      <c r="C87" s="48"/>
      <c r="D87" s="48"/>
      <c r="E87" s="48"/>
      <c r="F87" s="48"/>
      <c r="G87" s="48"/>
      <c r="H87" s="48"/>
    </row>
  </sheetData>
  <mergeCells count="6">
    <mergeCell ref="C5:E5"/>
    <mergeCell ref="F5:F9"/>
    <mergeCell ref="G5:I10"/>
    <mergeCell ref="C6:E6"/>
    <mergeCell ref="C7:E7"/>
    <mergeCell ref="B9:E9"/>
  </mergeCells>
  <pageMargins left="0.70866141732283472" right="0.70866141732283472" top="0.74803149606299213" bottom="0.74803149606299213" header="0.31496062992125984" footer="0.31496062992125984"/>
  <pageSetup paperSize="8" scale="87"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63118-9913-4C14-85AF-6EE694605B48}">
  <sheetPr>
    <tabColor rgb="FFFF0000"/>
    <pageSetUpPr fitToPage="1"/>
  </sheetPr>
  <dimension ref="A1:G74"/>
  <sheetViews>
    <sheetView showGridLines="0" zoomScale="60" zoomScaleNormal="60" workbookViewId="0">
      <selection activeCell="B19" sqref="B19"/>
    </sheetView>
  </sheetViews>
  <sheetFormatPr defaultColWidth="9.109375" defaultRowHeight="13.8" x14ac:dyDescent="0.25"/>
  <cols>
    <col min="1" max="1" width="0.5546875" style="48" customWidth="1"/>
    <col min="2" max="2" width="65.33203125" style="48" customWidth="1"/>
    <col min="3" max="3" width="61.5546875" style="48" customWidth="1"/>
    <col min="4" max="4" width="47.109375" style="48" customWidth="1"/>
    <col min="5" max="5" width="46.44140625" style="48" customWidth="1"/>
    <col min="6" max="7" width="20.6640625" style="48" customWidth="1"/>
    <col min="8" max="8" width="15.5546875" style="48" customWidth="1"/>
    <col min="9" max="9" width="15.33203125" style="48" customWidth="1"/>
    <col min="10" max="10" width="14.6640625" style="48" customWidth="1"/>
    <col min="11" max="11" width="16.6640625" style="48" customWidth="1"/>
    <col min="12" max="16384" width="9.109375" style="48"/>
  </cols>
  <sheetData>
    <row r="1" spans="1:7" ht="54.75" customHeight="1" x14ac:dyDescent="0.25">
      <c r="B1" s="2" t="s">
        <v>6</v>
      </c>
      <c r="C1" s="3"/>
      <c r="E1" s="4"/>
      <c r="F1" s="5"/>
    </row>
    <row r="2" spans="1:7" ht="4.5" customHeight="1" x14ac:dyDescent="0.25">
      <c r="A2" s="6"/>
      <c r="B2" s="6"/>
      <c r="C2" s="6"/>
      <c r="D2" s="6"/>
      <c r="E2" s="7"/>
      <c r="F2" s="7"/>
      <c r="G2" s="7"/>
    </row>
    <row r="3" spans="1:7" ht="3" customHeight="1" x14ac:dyDescent="0.25">
      <c r="A3" s="8"/>
      <c r="B3" s="8"/>
      <c r="C3" s="8"/>
      <c r="D3" s="8"/>
      <c r="E3" s="9"/>
      <c r="F3" s="9"/>
      <c r="G3" s="9"/>
    </row>
    <row r="4" spans="1:7" ht="14.4" thickBot="1" x14ac:dyDescent="0.3">
      <c r="E4" s="4"/>
    </row>
    <row r="5" spans="1:7" ht="33" customHeight="1" thickBot="1" x14ac:dyDescent="0.3">
      <c r="B5" s="10" t="s">
        <v>2</v>
      </c>
      <c r="C5" s="51" t="s">
        <v>25</v>
      </c>
      <c r="D5" s="90"/>
      <c r="E5" s="91" t="s">
        <v>52</v>
      </c>
      <c r="F5" s="92"/>
      <c r="G5" s="93"/>
    </row>
    <row r="6" spans="1:7" ht="45.75" customHeight="1" thickBot="1" x14ac:dyDescent="0.3">
      <c r="B6" s="10" t="s">
        <v>3</v>
      </c>
      <c r="C6" s="51" t="s">
        <v>24</v>
      </c>
      <c r="D6" s="90"/>
      <c r="E6" s="94"/>
      <c r="F6" s="95"/>
      <c r="G6" s="96"/>
    </row>
    <row r="7" spans="1:7" ht="29.25" customHeight="1" thickBot="1" x14ac:dyDescent="0.3">
      <c r="B7" s="11" t="s">
        <v>4</v>
      </c>
      <c r="C7" s="50" t="s">
        <v>11</v>
      </c>
      <c r="D7" s="90"/>
      <c r="E7" s="94"/>
      <c r="F7" s="95"/>
      <c r="G7" s="96"/>
    </row>
    <row r="8" spans="1:7" ht="15" customHeight="1" thickBot="1" x14ac:dyDescent="0.3">
      <c r="C8" s="13"/>
      <c r="D8" s="90"/>
      <c r="E8" s="94"/>
      <c r="F8" s="95"/>
      <c r="G8" s="96"/>
    </row>
    <row r="9" spans="1:7" ht="38.4" customHeight="1" thickBot="1" x14ac:dyDescent="0.3">
      <c r="B9" s="106" t="s">
        <v>14</v>
      </c>
      <c r="C9" s="107"/>
      <c r="D9" s="90"/>
      <c r="E9" s="94"/>
      <c r="F9" s="95"/>
      <c r="G9" s="96"/>
    </row>
    <row r="10" spans="1:7" ht="154.5" customHeight="1" thickBot="1" x14ac:dyDescent="0.3">
      <c r="B10" s="14"/>
      <c r="C10" s="14"/>
      <c r="D10" s="49"/>
      <c r="E10" s="97"/>
      <c r="F10" s="98"/>
      <c r="G10" s="99"/>
    </row>
    <row r="11" spans="1:7" ht="17.399999999999999" thickBot="1" x14ac:dyDescent="0.3">
      <c r="B11" s="14"/>
      <c r="C11" s="14"/>
      <c r="D11" s="49"/>
      <c r="E11" s="15"/>
      <c r="F11" s="15"/>
      <c r="G11" s="15"/>
    </row>
    <row r="12" spans="1:7" s="16" customFormat="1" ht="17.399999999999999" thickBot="1" x14ac:dyDescent="0.3">
      <c r="B12" s="17" t="s">
        <v>26</v>
      </c>
      <c r="C12" s="18"/>
    </row>
    <row r="13" spans="1:7" x14ac:dyDescent="0.25">
      <c r="B13" s="19"/>
      <c r="C13" s="19"/>
    </row>
    <row r="14" spans="1:7" x14ac:dyDescent="0.25">
      <c r="C14" s="19"/>
    </row>
    <row r="15" spans="1:7" ht="9.75" hidden="1" customHeight="1" x14ac:dyDescent="0.25">
      <c r="B15" s="81" t="s">
        <v>20</v>
      </c>
      <c r="C15" s="84" t="s">
        <v>22</v>
      </c>
      <c r="D15" s="84" t="s">
        <v>18</v>
      </c>
    </row>
    <row r="16" spans="1:7" x14ac:dyDescent="0.25">
      <c r="B16" s="82"/>
      <c r="C16" s="85"/>
      <c r="D16" s="85"/>
    </row>
    <row r="17" spans="2:4" x14ac:dyDescent="0.25">
      <c r="B17" s="82"/>
      <c r="C17" s="85"/>
      <c r="D17" s="85"/>
    </row>
    <row r="18" spans="2:4" ht="35.25" customHeight="1" thickBot="1" x14ac:dyDescent="0.3">
      <c r="B18" s="83"/>
      <c r="C18" s="86"/>
      <c r="D18" s="86"/>
    </row>
    <row r="19" spans="2:4" x14ac:dyDescent="0.25">
      <c r="B19" s="46"/>
      <c r="C19" s="40">
        <v>0</v>
      </c>
      <c r="D19" s="41">
        <v>0</v>
      </c>
    </row>
    <row r="20" spans="2:4" x14ac:dyDescent="0.25">
      <c r="B20" s="46"/>
      <c r="C20" s="40">
        <v>0</v>
      </c>
      <c r="D20" s="41">
        <v>0</v>
      </c>
    </row>
    <row r="21" spans="2:4" x14ac:dyDescent="0.25">
      <c r="B21" s="46"/>
      <c r="C21" s="40">
        <v>0</v>
      </c>
      <c r="D21" s="41">
        <v>0</v>
      </c>
    </row>
    <row r="22" spans="2:4" s="30" customFormat="1" ht="15" x14ac:dyDescent="0.3">
      <c r="B22" s="46"/>
      <c r="C22" s="40">
        <v>0</v>
      </c>
      <c r="D22" s="41">
        <v>0</v>
      </c>
    </row>
    <row r="23" spans="2:4" x14ac:dyDescent="0.25">
      <c r="B23" s="46"/>
      <c r="C23" s="40">
        <v>0</v>
      </c>
      <c r="D23" s="41">
        <v>0</v>
      </c>
    </row>
    <row r="24" spans="2:4" x14ac:dyDescent="0.25">
      <c r="B24" s="46"/>
      <c r="C24" s="40">
        <v>0</v>
      </c>
      <c r="D24" s="41">
        <v>0</v>
      </c>
    </row>
    <row r="25" spans="2:4" x14ac:dyDescent="0.25">
      <c r="B25" s="46"/>
      <c r="C25" s="40">
        <v>0</v>
      </c>
      <c r="D25" s="41">
        <v>0</v>
      </c>
    </row>
    <row r="26" spans="2:4" x14ac:dyDescent="0.25">
      <c r="B26" s="46"/>
      <c r="C26" s="40">
        <v>0</v>
      </c>
      <c r="D26" s="41">
        <v>0</v>
      </c>
    </row>
    <row r="27" spans="2:4" x14ac:dyDescent="0.25">
      <c r="B27" s="46"/>
      <c r="C27" s="40">
        <v>0</v>
      </c>
      <c r="D27" s="41">
        <v>0</v>
      </c>
    </row>
    <row r="28" spans="2:4" ht="15" customHeight="1" x14ac:dyDescent="0.25">
      <c r="B28" s="46"/>
      <c r="C28" s="40">
        <v>0</v>
      </c>
      <c r="D28" s="41">
        <v>0</v>
      </c>
    </row>
    <row r="29" spans="2:4" ht="15.75" customHeight="1" x14ac:dyDescent="0.25">
      <c r="B29" s="46"/>
      <c r="C29" s="40">
        <v>0</v>
      </c>
      <c r="D29" s="41">
        <v>0</v>
      </c>
    </row>
    <row r="30" spans="2:4" ht="7.5" hidden="1" customHeight="1" thickBot="1" x14ac:dyDescent="0.25">
      <c r="B30" s="46"/>
      <c r="C30" s="40">
        <v>0</v>
      </c>
      <c r="D30" s="41">
        <v>0</v>
      </c>
    </row>
    <row r="31" spans="2:4" x14ac:dyDescent="0.25">
      <c r="B31" s="46"/>
      <c r="C31" s="40">
        <v>0</v>
      </c>
      <c r="D31" s="41">
        <v>0</v>
      </c>
    </row>
    <row r="32" spans="2:4" x14ac:dyDescent="0.25">
      <c r="B32" s="46"/>
      <c r="C32" s="40">
        <v>0</v>
      </c>
      <c r="D32" s="41">
        <v>0</v>
      </c>
    </row>
    <row r="33" spans="2:4" x14ac:dyDescent="0.25">
      <c r="B33" s="46"/>
      <c r="C33" s="40">
        <v>0</v>
      </c>
      <c r="D33" s="41">
        <v>0</v>
      </c>
    </row>
    <row r="34" spans="2:4" x14ac:dyDescent="0.25">
      <c r="B34" s="46"/>
      <c r="C34" s="40">
        <v>0</v>
      </c>
      <c r="D34" s="41">
        <v>0</v>
      </c>
    </row>
    <row r="36" spans="2:4" x14ac:dyDescent="0.25">
      <c r="B36" s="48" t="s">
        <v>17</v>
      </c>
    </row>
    <row r="37" spans="2:4" x14ac:dyDescent="0.25">
      <c r="B37" s="48" t="s">
        <v>5</v>
      </c>
    </row>
    <row r="74" spans="2:6" s="36" customFormat="1" ht="25.5" customHeight="1" x14ac:dyDescent="0.25">
      <c r="B74" s="48"/>
      <c r="C74" s="48"/>
      <c r="D74" s="48"/>
      <c r="E74" s="48"/>
      <c r="F74" s="48"/>
    </row>
  </sheetData>
  <sheetProtection algorithmName="SHA-512" hashValue="NEWDtX1CSSVHZBWvKhxKSv9RLP0U7qUYIFcUmdFgK2FbyvpBc6zVpa865tb2gwVPxkcdWYsKLMr6Da5SZSWo/g==" saltValue="6DeK+5tyxQjTYWdX8wc7uw==" spinCount="100000" sheet="1" objects="1" scenarios="1"/>
  <mergeCells count="6">
    <mergeCell ref="D5:D9"/>
    <mergeCell ref="E5:G10"/>
    <mergeCell ref="B9:C9"/>
    <mergeCell ref="D15:D18"/>
    <mergeCell ref="C15:C18"/>
    <mergeCell ref="B15:B18"/>
  </mergeCells>
  <dataValidations count="1">
    <dataValidation type="list" allowBlank="1" showInputMessage="1" showErrorMessage="1" sqref="C19:C34" xr:uid="{052A78CF-2A93-4007-9955-53F5BA709D1A}">
      <formula1>jobtitle2</formula1>
    </dataValidation>
  </dataValidations>
  <pageMargins left="0.70866141732283472" right="0.70866141732283472" top="0.74803149606299213" bottom="0.74803149606299213" header="0.31496062992125984" footer="0.31496062992125984"/>
  <pageSetup paperSize="8" scale="87" fitToHeight="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4"/>
  <sheetViews>
    <sheetView workbookViewId="0">
      <selection activeCell="E18" sqref="E18"/>
    </sheetView>
  </sheetViews>
  <sheetFormatPr defaultRowHeight="14.4" x14ac:dyDescent="0.3"/>
  <cols>
    <col min="1" max="1" width="55.44140625" customWidth="1"/>
  </cols>
  <sheetData>
    <row r="1" spans="1:1" x14ac:dyDescent="0.3">
      <c r="A1" t="s">
        <v>9</v>
      </c>
    </row>
    <row r="2" spans="1:1" ht="33.75" customHeight="1" x14ac:dyDescent="0.3">
      <c r="A2" s="62" t="s">
        <v>46</v>
      </c>
    </row>
    <row r="3" spans="1:1" x14ac:dyDescent="0.3">
      <c r="A3" s="62" t="s">
        <v>35</v>
      </c>
    </row>
    <row r="4" spans="1:1" x14ac:dyDescent="0.3">
      <c r="A4" s="62" t="s">
        <v>36</v>
      </c>
    </row>
    <row r="5" spans="1:1" ht="27.6" x14ac:dyDescent="0.3">
      <c r="A5" s="62" t="s">
        <v>31</v>
      </c>
    </row>
    <row r="6" spans="1:1" x14ac:dyDescent="0.3">
      <c r="A6" s="62" t="s">
        <v>32</v>
      </c>
    </row>
    <row r="7" spans="1:1" x14ac:dyDescent="0.3">
      <c r="A7" s="62" t="s">
        <v>33</v>
      </c>
    </row>
    <row r="8" spans="1:1" x14ac:dyDescent="0.3">
      <c r="A8" s="62" t="s">
        <v>37</v>
      </c>
    </row>
    <row r="9" spans="1:1" x14ac:dyDescent="0.3">
      <c r="A9" s="62" t="s">
        <v>38</v>
      </c>
    </row>
    <row r="10" spans="1:1" x14ac:dyDescent="0.3">
      <c r="A10" s="62" t="s">
        <v>39</v>
      </c>
    </row>
    <row r="11" spans="1:1" x14ac:dyDescent="0.3">
      <c r="A11" s="62" t="s">
        <v>40</v>
      </c>
    </row>
    <row r="12" spans="1:1" x14ac:dyDescent="0.3">
      <c r="A12" s="62" t="s">
        <v>41</v>
      </c>
    </row>
    <row r="13" spans="1:1" x14ac:dyDescent="0.3">
      <c r="A13" s="62" t="s">
        <v>42</v>
      </c>
    </row>
    <row r="14" spans="1:1" x14ac:dyDescent="0.3">
      <c r="A14" s="62" t="s">
        <v>47</v>
      </c>
    </row>
    <row r="15" spans="1:1" x14ac:dyDescent="0.3">
      <c r="A15" s="62" t="s">
        <v>48</v>
      </c>
    </row>
    <row r="16" spans="1:1" x14ac:dyDescent="0.3">
      <c r="A16" s="62" t="s">
        <v>49</v>
      </c>
    </row>
    <row r="17" spans="1:1" x14ac:dyDescent="0.3">
      <c r="A17" s="62" t="s">
        <v>50</v>
      </c>
    </row>
    <row r="19" spans="1:1" x14ac:dyDescent="0.3">
      <c r="A19" s="66" t="s">
        <v>9</v>
      </c>
    </row>
    <row r="20" spans="1:1" x14ac:dyDescent="0.3">
      <c r="A20" s="62" t="s">
        <v>46</v>
      </c>
    </row>
    <row r="21" spans="1:1" x14ac:dyDescent="0.3">
      <c r="A21" s="62" t="s">
        <v>35</v>
      </c>
    </row>
    <row r="22" spans="1:1" x14ac:dyDescent="0.3">
      <c r="A22" s="62" t="s">
        <v>36</v>
      </c>
    </row>
    <row r="23" spans="1:1" x14ac:dyDescent="0.3">
      <c r="A23" s="62" t="s">
        <v>34</v>
      </c>
    </row>
    <row r="24" spans="1:1" x14ac:dyDescent="0.3">
      <c r="A24" s="62" t="s">
        <v>32</v>
      </c>
    </row>
    <row r="25" spans="1:1" x14ac:dyDescent="0.3">
      <c r="A25" s="62" t="s">
        <v>33</v>
      </c>
    </row>
    <row r="26" spans="1:1" x14ac:dyDescent="0.3">
      <c r="A26" s="62" t="s">
        <v>37</v>
      </c>
    </row>
    <row r="27" spans="1:1" x14ac:dyDescent="0.3">
      <c r="A27" s="62" t="s">
        <v>38</v>
      </c>
    </row>
    <row r="28" spans="1:1" x14ac:dyDescent="0.3">
      <c r="A28" s="62" t="s">
        <v>39</v>
      </c>
    </row>
    <row r="29" spans="1:1" x14ac:dyDescent="0.3">
      <c r="A29" s="62" t="s">
        <v>40</v>
      </c>
    </row>
    <row r="30" spans="1:1" x14ac:dyDescent="0.3">
      <c r="A30" s="62" t="s">
        <v>41</v>
      </c>
    </row>
    <row r="31" spans="1:1" x14ac:dyDescent="0.3">
      <c r="A31" s="62" t="s">
        <v>42</v>
      </c>
    </row>
    <row r="32" spans="1:1" x14ac:dyDescent="0.3">
      <c r="A32" s="62" t="s">
        <v>43</v>
      </c>
    </row>
    <row r="33" spans="1:1" x14ac:dyDescent="0.3">
      <c r="A33" s="62" t="s">
        <v>44</v>
      </c>
    </row>
    <row r="34" spans="1:1" x14ac:dyDescent="0.3">
      <c r="A34" s="62" t="s">
        <v>45</v>
      </c>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95245F1D7C9CC46A20D9F0F7B027165" ma:contentTypeVersion="8" ma:contentTypeDescription="Create a new document." ma:contentTypeScope="" ma:versionID="69866a4b128ac6fbaf71d2102672de13">
  <xsd:schema xmlns:xsd="http://www.w3.org/2001/XMLSchema" xmlns:xs="http://www.w3.org/2001/XMLSchema" xmlns:p="http://schemas.microsoft.com/office/2006/metadata/properties" xmlns:ns3="2f43500a-119c-4f79-9495-2c0a176a939c" targetNamespace="http://schemas.microsoft.com/office/2006/metadata/properties" ma:root="true" ma:fieldsID="ae1ec3bbea60d5afaa954ae43873dd01" ns3:_="">
    <xsd:import namespace="2f43500a-119c-4f79-9495-2c0a176a939c"/>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43500a-119c-4f79-9495-2c0a176a93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BADDBE6A-DB06-4C2E-9178-B0E0DACCEB09}">
  <ds:schemaRefs>
    <ds:schemaRef ds:uri="http://schemas.microsoft.com/sharepoint/v3/contenttype/forms"/>
  </ds:schemaRefs>
</ds:datastoreItem>
</file>

<file path=customXml/itemProps2.xml><?xml version="1.0" encoding="utf-8"?>
<ds:datastoreItem xmlns:ds="http://schemas.openxmlformats.org/officeDocument/2006/customXml" ds:itemID="{60C88DE0-8153-45B4-B337-34A8B3BB7B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43500a-119c-4f79-9495-2c0a176a93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84283DF-058A-4B82-A345-FA4E1E9CFF06}">
  <ds:schemaRefs>
    <ds:schemaRef ds:uri="http://purl.org/dc/terms/"/>
    <ds:schemaRef ds:uri="http://schemas.openxmlformats.org/package/2006/metadata/core-properties"/>
    <ds:schemaRef ds:uri="http://purl.org/dc/dcmitype/"/>
    <ds:schemaRef ds:uri="2f43500a-119c-4f79-9495-2c0a176a939c"/>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Creation</vt:lpstr>
      <vt:lpstr>Delivery</vt:lpstr>
      <vt:lpstr>Grand Total</vt:lpstr>
      <vt:lpstr>Rate Card</vt:lpstr>
      <vt:lpstr>Sheet1</vt:lpstr>
      <vt:lpstr>Creation!Print_Area</vt:lpstr>
      <vt:lpstr>Delivery!Print_Area</vt:lpstr>
      <vt:lpstr>'Grand Total'!Print_Area</vt:lpstr>
      <vt:lpstr>'Rate Card'!Print_Area</vt:lpstr>
    </vt:vector>
  </TitlesOfParts>
  <Company>RCUK SSC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 Professional Services</dc:title>
  <dc:subject>Sourcing Contract</dc:subject>
  <dc:creator>isspool</dc:creator>
  <cp:lastModifiedBy>Ben Oborne (UK SBS)</cp:lastModifiedBy>
  <cp:lastPrinted>2014-02-06T12:26:57Z</cp:lastPrinted>
  <dcterms:created xsi:type="dcterms:W3CDTF">2013-10-01T16:36:52Z</dcterms:created>
  <dcterms:modified xsi:type="dcterms:W3CDTF">2021-02-04T14:31:09Z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0x010100D95245F1D7C9CC46A20D9F0F7B027165</vt:lpwstr>
  </property>
  <property fmtid="{D5CDD505-2E9C-101B-9397-08002B2CF9AE}" pid="3" name="Training">
    <vt:lpwstr>N/A</vt:lpwstr>
  </property>
  <property fmtid="{D5CDD505-2E9C-101B-9397-08002B2CF9AE}" pid="4" name="Topic">
    <vt:lpwstr>Price schedule</vt:lpwstr>
  </property>
  <property fmtid="{D5CDD505-2E9C-101B-9397-08002B2CF9AE}" pid="5" name="Description0">
    <vt:lpwstr>Price schedule designed to deliver a fixed price and underpinned with a rate card / resource plan.  The price schedule can be adapted by any Category Team.</vt:lpwstr>
  </property>
  <property fmtid="{D5CDD505-2E9C-101B-9397-08002B2CF9AE}" pid="6" name="xd_ProgID">
    <vt:lpwstr/>
  </property>
  <property fmtid="{D5CDD505-2E9C-101B-9397-08002B2CF9AE}" pid="7" name="TemplateUrl">
    <vt:lpwstr/>
  </property>
  <property fmtid="{D5CDD505-2E9C-101B-9397-08002B2CF9AE}" pid="8" name="MSIP_Label_ba62f585-b40f-4ab9-bafe-39150f03d124_Enabled">
    <vt:lpwstr>true</vt:lpwstr>
  </property>
  <property fmtid="{D5CDD505-2E9C-101B-9397-08002B2CF9AE}" pid="9" name="MSIP_Label_ba62f585-b40f-4ab9-bafe-39150f03d124_SetDate">
    <vt:lpwstr>2020-10-08T14:13:50Z</vt:lpwstr>
  </property>
  <property fmtid="{D5CDD505-2E9C-101B-9397-08002B2CF9AE}" pid="10" name="MSIP_Label_ba62f585-b40f-4ab9-bafe-39150f03d124_Method">
    <vt:lpwstr>Standard</vt:lpwstr>
  </property>
  <property fmtid="{D5CDD505-2E9C-101B-9397-08002B2CF9AE}" pid="11" name="MSIP_Label_ba62f585-b40f-4ab9-bafe-39150f03d124_Name">
    <vt:lpwstr>OFFICIAL</vt:lpwstr>
  </property>
  <property fmtid="{D5CDD505-2E9C-101B-9397-08002B2CF9AE}" pid="12" name="MSIP_Label_ba62f585-b40f-4ab9-bafe-39150f03d124_SiteId">
    <vt:lpwstr>cbac7005-02c1-43eb-b497-e6492d1b2dd8</vt:lpwstr>
  </property>
  <property fmtid="{D5CDD505-2E9C-101B-9397-08002B2CF9AE}" pid="13" name="MSIP_Label_ba62f585-b40f-4ab9-bafe-39150f03d124_ActionId">
    <vt:lpwstr>30e8be89-9954-4bf7-952e-0000bf5dfc55</vt:lpwstr>
  </property>
  <property fmtid="{D5CDD505-2E9C-101B-9397-08002B2CF9AE}" pid="14" name="MSIP_Label_ba62f585-b40f-4ab9-bafe-39150f03d124_ContentBits">
    <vt:lpwstr>0</vt:lpwstr>
  </property>
</Properties>
</file>