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ndacescouk-my.sharepoint.com/personal/jp_pandaces_co_uk/Documents/Panda CES/(01) Clients/(02) Bedford College/02-15 Shuttleworth PSDS3b/(06) COST/Project Costs/"/>
    </mc:Choice>
  </mc:AlternateContent>
  <xr:revisionPtr revIDLastSave="1229" documentId="8_{A4FDEB43-1A66-4D60-87E0-40F0F6EE3DF8}" xr6:coauthVersionLast="47" xr6:coauthVersionMax="47" xr10:uidLastSave="{BDF4DA26-B76E-440E-87F7-BE46488413BC}"/>
  <bookViews>
    <workbookView xWindow="-110" yWindow="-110" windowWidth="38620" windowHeight="21100" tabRatio="678" xr2:uid="{391ED7CB-F07C-4695-8672-7ABC60B8BB7B}"/>
  </bookViews>
  <sheets>
    <sheet name="Summary Sheet" sheetId="1" r:id="rId1"/>
    <sheet name="Project Summarys" sheetId="25" r:id="rId2"/>
    <sheet name="Data" sheetId="2" r:id="rId3"/>
    <sheet name="Fees" sheetId="3" r:id="rId4"/>
    <sheet name="Prelims" sheetId="5" r:id="rId5"/>
    <sheet name="EE1 Flat Roof HOR" sheetId="6" r:id="rId6"/>
    <sheet name="EE2 Glazing" sheetId="7" r:id="rId7"/>
    <sheet name="EE3 Dry Lining" sheetId="9" r:id="rId8"/>
    <sheet name="EE4 BMS HOR" sheetId="10" r:id="rId9"/>
    <sheet name="EE5 Flat Roof RH" sheetId="8" r:id="rId10"/>
    <sheet name="EE6 AHU's" sheetId="11" r:id="rId11"/>
    <sheet name="EE7 - BMS RH" sheetId="12" r:id="rId12"/>
    <sheet name="EE8 - Flat Roof LRC" sheetId="13" r:id="rId13"/>
    <sheet name="EE9 - BMS LRC" sheetId="14" r:id="rId14"/>
    <sheet name="LC1,3,6 -ASHP HTG" sheetId="18" r:id="rId15"/>
    <sheet name="LC2 - ASHP DHW-HOR" sheetId="19" r:id="rId16"/>
    <sheet name="LC4 - AHU-RH" sheetId="27" r:id="rId17"/>
    <sheet name="LC5 - ASHP DHW-RH" sheetId="26" r:id="rId18"/>
  </sheets>
  <definedNames>
    <definedName name="CONOHP">Data!$C$29</definedName>
    <definedName name="CONT">'Summary Sheet'!$C$26</definedName>
    <definedName name="DET">Fees!$G$22</definedName>
    <definedName name="PDT">Fees!$G$23</definedName>
    <definedName name="PRET">Prelims!$H$115</definedName>
    <definedName name="PRFEE1">'Project Summarys'!$E$15</definedName>
    <definedName name="PRFEE2">'Project Summarys'!$E$16</definedName>
    <definedName name="PRFEE3">'Project Summarys'!$E$17</definedName>
    <definedName name="PRFEE4">'Project Summarys'!$E$18</definedName>
    <definedName name="PRFEE5">'Project Summarys'!$E$19</definedName>
    <definedName name="PRFEE6">'Project Summarys'!$E$20</definedName>
    <definedName name="PRFEE7">'Project Summarys'!$E$21</definedName>
    <definedName name="PRFEE8">'Project Summarys'!$E$22</definedName>
    <definedName name="PRFEE9">'Project Summarys'!$E$23</definedName>
    <definedName name="PRFHOR">'Project Summarys'!$D$3</definedName>
    <definedName name="PRFLC1">'Project Summarys'!$E$9</definedName>
    <definedName name="PRFLC2">'Project Summarys'!$E$10</definedName>
    <definedName name="PRFLC3">'Project Summarys'!$E$11</definedName>
    <definedName name="PRFLC4">'Project Summarys'!$E$12</definedName>
    <definedName name="PRFLC5">'Project Summarys'!$E$13</definedName>
    <definedName name="PRFLC6">'Project Summarys'!$E$14</definedName>
    <definedName name="PRFLRC">'Project Summarys'!$D$5</definedName>
    <definedName name="PRFRH">'Project Summarys'!$D$4</definedName>
    <definedName name="VAT">'Summary Sheet'!$C$30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68" i="18"/>
  <c r="I25" i="18" l="1"/>
  <c r="J25" i="18" s="1"/>
  <c r="I39" i="26"/>
  <c r="J39" i="26" s="1"/>
  <c r="C39" i="26" s="1"/>
  <c r="I38" i="26"/>
  <c r="J38" i="26" s="1"/>
  <c r="C38" i="26" s="1"/>
  <c r="I37" i="26"/>
  <c r="I36" i="26"/>
  <c r="J36" i="26" s="1"/>
  <c r="I35" i="26"/>
  <c r="J35" i="26" s="1"/>
  <c r="C35" i="26" s="1"/>
  <c r="I34" i="26"/>
  <c r="I33" i="26"/>
  <c r="J33" i="26" s="1"/>
  <c r="C33" i="26" s="1"/>
  <c r="I37" i="18"/>
  <c r="J37" i="18" s="1"/>
  <c r="C25" i="18" l="1"/>
  <c r="I32" i="26"/>
  <c r="J34" i="26"/>
  <c r="C34" i="26" s="1"/>
  <c r="J37" i="26"/>
  <c r="C37" i="26" s="1"/>
  <c r="C36" i="26"/>
  <c r="C37" i="18"/>
  <c r="J32" i="26" l="1"/>
  <c r="C32" i="26" s="1"/>
  <c r="I23" i="18"/>
  <c r="J23" i="18" s="1"/>
  <c r="E45" i="26" l="1"/>
  <c r="C23" i="18"/>
  <c r="I41" i="18"/>
  <c r="J41" i="18" s="1"/>
  <c r="I18" i="14"/>
  <c r="I36" i="18"/>
  <c r="J36" i="18" s="1"/>
  <c r="I38" i="18"/>
  <c r="J38" i="18" s="1"/>
  <c r="I39" i="18"/>
  <c r="J39" i="18" s="1"/>
  <c r="I40" i="18"/>
  <c r="J40" i="18" s="1"/>
  <c r="I42" i="18"/>
  <c r="J42" i="18" s="1"/>
  <c r="I43" i="18"/>
  <c r="J43" i="18" s="1"/>
  <c r="I44" i="18"/>
  <c r="J44" i="18" s="1"/>
  <c r="I45" i="18"/>
  <c r="J45" i="18" s="1"/>
  <c r="I46" i="18"/>
  <c r="J46" i="18" s="1"/>
  <c r="I47" i="18"/>
  <c r="J47" i="18" s="1"/>
  <c r="I48" i="18"/>
  <c r="J48" i="18" s="1"/>
  <c r="I49" i="18"/>
  <c r="J49" i="18" s="1"/>
  <c r="I50" i="18"/>
  <c r="J50" i="18" s="1"/>
  <c r="I35" i="18"/>
  <c r="I21" i="18"/>
  <c r="J21" i="18" s="1"/>
  <c r="I22" i="18"/>
  <c r="J22" i="18" s="1"/>
  <c r="I24" i="18"/>
  <c r="J24" i="18" s="1"/>
  <c r="I26" i="18"/>
  <c r="J26" i="18" s="1"/>
  <c r="I27" i="18"/>
  <c r="J27" i="18" s="1"/>
  <c r="I28" i="18"/>
  <c r="J28" i="18" s="1"/>
  <c r="I29" i="18"/>
  <c r="J29" i="18" s="1"/>
  <c r="I30" i="18"/>
  <c r="J30" i="18" s="1"/>
  <c r="I31" i="18"/>
  <c r="J31" i="18" s="1"/>
  <c r="I32" i="18"/>
  <c r="J32" i="18" s="1"/>
  <c r="I33" i="18"/>
  <c r="J33" i="18" s="1"/>
  <c r="I20" i="18"/>
  <c r="J20" i="18" s="1"/>
  <c r="I14" i="18"/>
  <c r="J14" i="18" s="1"/>
  <c r="I13" i="18"/>
  <c r="J13" i="18" s="1"/>
  <c r="E28" i="14"/>
  <c r="F42" i="25" s="1"/>
  <c r="I20" i="12"/>
  <c r="J20" i="12" s="1"/>
  <c r="H41" i="26"/>
  <c r="I32" i="25" s="1"/>
  <c r="E15" i="27"/>
  <c r="F31" i="25" s="1"/>
  <c r="F15" i="27"/>
  <c r="G31" i="25" s="1"/>
  <c r="H15" i="27"/>
  <c r="I31" i="25" s="1"/>
  <c r="H33" i="19"/>
  <c r="I29" i="25" s="1"/>
  <c r="F36" i="25"/>
  <c r="I30" i="26"/>
  <c r="J30" i="26" s="1"/>
  <c r="I29" i="26"/>
  <c r="J29" i="26" s="1"/>
  <c r="I28" i="26"/>
  <c r="J28" i="26" s="1"/>
  <c r="I27" i="26"/>
  <c r="J27" i="26" s="1"/>
  <c r="I26" i="26"/>
  <c r="J26" i="26" s="1"/>
  <c r="I25" i="26"/>
  <c r="J25" i="26" s="1"/>
  <c r="I24" i="26"/>
  <c r="I23" i="26"/>
  <c r="J23" i="26" s="1"/>
  <c r="I22" i="26"/>
  <c r="J22" i="26" s="1"/>
  <c r="I21" i="26"/>
  <c r="J21" i="26" s="1"/>
  <c r="I19" i="26"/>
  <c r="J19" i="26" s="1"/>
  <c r="I18" i="26"/>
  <c r="J18" i="26" s="1"/>
  <c r="I17" i="26"/>
  <c r="J17" i="26" s="1"/>
  <c r="I16" i="26"/>
  <c r="J16" i="26" s="1"/>
  <c r="I13" i="26"/>
  <c r="J13" i="26" s="1"/>
  <c r="I13" i="27"/>
  <c r="I31" i="19"/>
  <c r="J31" i="19" s="1"/>
  <c r="I30" i="19"/>
  <c r="J30" i="19" s="1"/>
  <c r="I29" i="19"/>
  <c r="J29" i="19" s="1"/>
  <c r="I28" i="19"/>
  <c r="J28" i="19" s="1"/>
  <c r="I27" i="19"/>
  <c r="J27" i="19" s="1"/>
  <c r="I26" i="19"/>
  <c r="J26" i="19" s="1"/>
  <c r="I25" i="19"/>
  <c r="J25" i="19" s="1"/>
  <c r="I24" i="19"/>
  <c r="I22" i="19"/>
  <c r="J22" i="19" s="1"/>
  <c r="I21" i="19"/>
  <c r="J21" i="19" s="1"/>
  <c r="I20" i="19"/>
  <c r="J20" i="19" s="1"/>
  <c r="I19" i="19"/>
  <c r="J19" i="19" s="1"/>
  <c r="I18" i="19"/>
  <c r="J18" i="19" s="1"/>
  <c r="I17" i="19"/>
  <c r="J17" i="19" s="1"/>
  <c r="I16" i="19"/>
  <c r="I15" i="19"/>
  <c r="J15" i="19" s="1"/>
  <c r="I14" i="19"/>
  <c r="J14" i="19" s="1"/>
  <c r="I13" i="19"/>
  <c r="J13" i="19" s="1"/>
  <c r="J18" i="14"/>
  <c r="I17" i="14"/>
  <c r="I28" i="13"/>
  <c r="J28" i="13" s="1"/>
  <c r="I27" i="13"/>
  <c r="J27" i="13" s="1"/>
  <c r="I26" i="13"/>
  <c r="J26" i="13" s="1"/>
  <c r="I21" i="13"/>
  <c r="J21" i="13" s="1"/>
  <c r="I20" i="13"/>
  <c r="J20" i="13" s="1"/>
  <c r="I19" i="13"/>
  <c r="J19" i="13" s="1"/>
  <c r="I18" i="12"/>
  <c r="J18" i="12" s="1"/>
  <c r="I17" i="12"/>
  <c r="I34" i="11"/>
  <c r="J34" i="11" s="1"/>
  <c r="I32" i="11"/>
  <c r="I31" i="11"/>
  <c r="I30" i="11"/>
  <c r="I35" i="11"/>
  <c r="J35" i="11" s="1"/>
  <c r="I16" i="11"/>
  <c r="I23" i="11"/>
  <c r="J23" i="11" s="1"/>
  <c r="I21" i="11"/>
  <c r="I25" i="11"/>
  <c r="J25" i="11" s="1"/>
  <c r="I13" i="11"/>
  <c r="I14" i="8"/>
  <c r="J14" i="8" s="1"/>
  <c r="C14" i="8" s="1"/>
  <c r="E17" i="8"/>
  <c r="F38" i="25" s="1"/>
  <c r="H28" i="14"/>
  <c r="I42" i="25" s="1"/>
  <c r="I26" i="14"/>
  <c r="J26" i="14" s="1"/>
  <c r="I25" i="14"/>
  <c r="I24" i="14"/>
  <c r="J24" i="14" s="1"/>
  <c r="C24" i="14" s="1"/>
  <c r="I23" i="14"/>
  <c r="J23" i="14" s="1"/>
  <c r="I22" i="14"/>
  <c r="I20" i="14"/>
  <c r="J20" i="14" s="1"/>
  <c r="I19" i="14"/>
  <c r="J19" i="14" s="1"/>
  <c r="I15" i="14"/>
  <c r="J15" i="14" s="1"/>
  <c r="C15" i="14" s="1"/>
  <c r="I14" i="14"/>
  <c r="J14" i="14" s="1"/>
  <c r="C14" i="14" s="1"/>
  <c r="H35" i="13"/>
  <c r="I41" i="25" s="1"/>
  <c r="I33" i="13"/>
  <c r="J33" i="13" s="1"/>
  <c r="I32" i="13"/>
  <c r="J32" i="13" s="1"/>
  <c r="I31" i="13"/>
  <c r="J31" i="13" s="1"/>
  <c r="C31" i="13" s="1"/>
  <c r="I30" i="13"/>
  <c r="J30" i="13" s="1"/>
  <c r="C30" i="13" s="1"/>
  <c r="I29" i="13"/>
  <c r="J29" i="13" s="1"/>
  <c r="C29" i="13" s="1"/>
  <c r="I23" i="13"/>
  <c r="J23" i="13" s="1"/>
  <c r="I22" i="13"/>
  <c r="I16" i="13"/>
  <c r="J16" i="13" s="1"/>
  <c r="I15" i="13"/>
  <c r="J15" i="13" s="1"/>
  <c r="C15" i="13" s="1"/>
  <c r="H28" i="12"/>
  <c r="I40" i="25" s="1"/>
  <c r="I26" i="12"/>
  <c r="J26" i="12" s="1"/>
  <c r="C26" i="12" s="1"/>
  <c r="I25" i="12"/>
  <c r="J25" i="12" s="1"/>
  <c r="I24" i="12"/>
  <c r="J24" i="12" s="1"/>
  <c r="C24" i="12" s="1"/>
  <c r="I23" i="12"/>
  <c r="I22" i="12"/>
  <c r="J22" i="12" s="1"/>
  <c r="I19" i="12"/>
  <c r="J19" i="12" s="1"/>
  <c r="C19" i="12" s="1"/>
  <c r="I15" i="12"/>
  <c r="J15" i="12" s="1"/>
  <c r="C15" i="12" s="1"/>
  <c r="I14" i="12"/>
  <c r="H38" i="11"/>
  <c r="I39" i="25" s="1"/>
  <c r="H17" i="8"/>
  <c r="I38" i="25" s="1"/>
  <c r="I15" i="8"/>
  <c r="H28" i="10"/>
  <c r="I37" i="25" s="1"/>
  <c r="I26" i="10"/>
  <c r="J26" i="10" s="1"/>
  <c r="C26" i="10" s="1"/>
  <c r="I25" i="10"/>
  <c r="J25" i="10" s="1"/>
  <c r="C25" i="10" s="1"/>
  <c r="I24" i="10"/>
  <c r="J24" i="10" s="1"/>
  <c r="C24" i="10" s="1"/>
  <c r="I23" i="10"/>
  <c r="J23" i="10" s="1"/>
  <c r="I22" i="10"/>
  <c r="I20" i="10"/>
  <c r="J20" i="10" s="1"/>
  <c r="C20" i="10" s="1"/>
  <c r="I19" i="10"/>
  <c r="I18" i="10"/>
  <c r="J18" i="10" s="1"/>
  <c r="C18" i="10" s="1"/>
  <c r="I17" i="10"/>
  <c r="J17" i="10" s="1"/>
  <c r="I15" i="10"/>
  <c r="J15" i="10" s="1"/>
  <c r="I14" i="10"/>
  <c r="H17" i="9"/>
  <c r="I36" i="25" s="1"/>
  <c r="F17" i="9"/>
  <c r="G36" i="25" s="1"/>
  <c r="I15" i="9"/>
  <c r="J15" i="9" s="1"/>
  <c r="C15" i="9" s="1"/>
  <c r="I14" i="9"/>
  <c r="E17" i="9"/>
  <c r="H19" i="7"/>
  <c r="I35" i="25" s="1"/>
  <c r="F19" i="7"/>
  <c r="G35" i="25" s="1"/>
  <c r="I17" i="7"/>
  <c r="J17" i="7" s="1"/>
  <c r="C17" i="7" s="1"/>
  <c r="I16" i="7"/>
  <c r="J16" i="7" s="1"/>
  <c r="I15" i="7"/>
  <c r="J15" i="7" s="1"/>
  <c r="I14" i="7"/>
  <c r="E19" i="7"/>
  <c r="F35" i="25" s="1"/>
  <c r="J24" i="19" l="1"/>
  <c r="E37" i="19" s="1"/>
  <c r="J13" i="27"/>
  <c r="C19" i="27" s="1"/>
  <c r="J16" i="19"/>
  <c r="C37" i="19" s="1"/>
  <c r="J24" i="26"/>
  <c r="C45" i="26" s="1"/>
  <c r="J35" i="18"/>
  <c r="E68" i="18" s="1"/>
  <c r="I21" i="14"/>
  <c r="J21" i="14" s="1"/>
  <c r="C21" i="14" s="1"/>
  <c r="F28" i="14"/>
  <c r="G42" i="25" s="1"/>
  <c r="I21" i="10"/>
  <c r="F28" i="10"/>
  <c r="G37" i="25" s="1"/>
  <c r="I21" i="12"/>
  <c r="J21" i="12" s="1"/>
  <c r="C21" i="12" s="1"/>
  <c r="E28" i="12"/>
  <c r="F40" i="25" s="1"/>
  <c r="C22" i="12"/>
  <c r="C20" i="12"/>
  <c r="C21" i="18"/>
  <c r="J25" i="14"/>
  <c r="C25" i="14" s="1"/>
  <c r="C19" i="14"/>
  <c r="J17" i="14"/>
  <c r="C17" i="14" s="1"/>
  <c r="C20" i="14"/>
  <c r="C26" i="14"/>
  <c r="C18" i="14"/>
  <c r="C26" i="13"/>
  <c r="I25" i="13"/>
  <c r="J25" i="13" s="1"/>
  <c r="C27" i="13"/>
  <c r="E35" i="13"/>
  <c r="F41" i="25" s="1"/>
  <c r="C28" i="13"/>
  <c r="C19" i="13"/>
  <c r="F35" i="13"/>
  <c r="G41" i="25" s="1"/>
  <c r="I18" i="13"/>
  <c r="C20" i="13"/>
  <c r="C33" i="13"/>
  <c r="I14" i="13"/>
  <c r="J14" i="13" s="1"/>
  <c r="C21" i="13"/>
  <c r="C32" i="13"/>
  <c r="J17" i="12"/>
  <c r="C17" i="12" s="1"/>
  <c r="F28" i="12"/>
  <c r="G40" i="25" s="1"/>
  <c r="C18" i="12"/>
  <c r="I13" i="12"/>
  <c r="J13" i="12" s="1"/>
  <c r="C13" i="12" s="1"/>
  <c r="J32" i="11"/>
  <c r="C32" i="11" s="1"/>
  <c r="I29" i="11"/>
  <c r="J29" i="11" s="1"/>
  <c r="J30" i="11"/>
  <c r="C30" i="11" s="1"/>
  <c r="J31" i="11"/>
  <c r="C31" i="11" s="1"/>
  <c r="I33" i="11"/>
  <c r="J33" i="11" s="1"/>
  <c r="C34" i="11"/>
  <c r="I36" i="11"/>
  <c r="J36" i="11" s="1"/>
  <c r="C36" i="11" s="1"/>
  <c r="I28" i="11"/>
  <c r="J28" i="11" s="1"/>
  <c r="C35" i="11"/>
  <c r="J16" i="11"/>
  <c r="C16" i="11" s="1"/>
  <c r="I15" i="11"/>
  <c r="J15" i="11" s="1"/>
  <c r="I14" i="11"/>
  <c r="I17" i="11"/>
  <c r="J17" i="11" s="1"/>
  <c r="I22" i="11"/>
  <c r="J22" i="11" s="1"/>
  <c r="C22" i="11" s="1"/>
  <c r="J21" i="11"/>
  <c r="C21" i="11" s="1"/>
  <c r="I20" i="11"/>
  <c r="J20" i="11" s="1"/>
  <c r="E38" i="11"/>
  <c r="F39" i="25" s="1"/>
  <c r="C23" i="11"/>
  <c r="I24" i="11"/>
  <c r="C25" i="11"/>
  <c r="I19" i="11"/>
  <c r="J19" i="11" s="1"/>
  <c r="C19" i="11" s="1"/>
  <c r="I26" i="11"/>
  <c r="J26" i="11" s="1"/>
  <c r="J15" i="8"/>
  <c r="C15" i="8" s="1"/>
  <c r="C17" i="10"/>
  <c r="J19" i="10"/>
  <c r="C19" i="10" s="1"/>
  <c r="E28" i="10"/>
  <c r="F37" i="25" s="1"/>
  <c r="I13" i="14"/>
  <c r="J13" i="14" s="1"/>
  <c r="J22" i="14"/>
  <c r="C22" i="14" s="1"/>
  <c r="C23" i="14"/>
  <c r="I13" i="13"/>
  <c r="J13" i="13" s="1"/>
  <c r="C13" i="13" s="1"/>
  <c r="J22" i="13"/>
  <c r="C22" i="13" s="1"/>
  <c r="C23" i="13"/>
  <c r="C16" i="13"/>
  <c r="J14" i="12"/>
  <c r="C14" i="12" s="1"/>
  <c r="J23" i="12"/>
  <c r="C23" i="12" s="1"/>
  <c r="C25" i="12"/>
  <c r="J13" i="11"/>
  <c r="C13" i="11" s="1"/>
  <c r="F38" i="11"/>
  <c r="G39" i="25" s="1"/>
  <c r="I13" i="8"/>
  <c r="F17" i="8"/>
  <c r="G38" i="25" s="1"/>
  <c r="J14" i="10"/>
  <c r="C14" i="10" s="1"/>
  <c r="C15" i="10"/>
  <c r="C23" i="10"/>
  <c r="I13" i="10"/>
  <c r="J13" i="10" s="1"/>
  <c r="J22" i="10"/>
  <c r="C22" i="10" s="1"/>
  <c r="J14" i="9"/>
  <c r="C14" i="9" s="1"/>
  <c r="I13" i="9"/>
  <c r="J14" i="7"/>
  <c r="C14" i="7" s="1"/>
  <c r="I13" i="7"/>
  <c r="C15" i="7"/>
  <c r="C16" i="7"/>
  <c r="J21" i="10" l="1"/>
  <c r="C21" i="10" s="1"/>
  <c r="C25" i="13"/>
  <c r="J18" i="13"/>
  <c r="C18" i="13" s="1"/>
  <c r="C14" i="13"/>
  <c r="C27" i="12"/>
  <c r="C33" i="11"/>
  <c r="C29" i="11"/>
  <c r="C28" i="11"/>
  <c r="C15" i="11"/>
  <c r="J14" i="11"/>
  <c r="C14" i="11" s="1"/>
  <c r="C17" i="11"/>
  <c r="C20" i="11"/>
  <c r="J24" i="11"/>
  <c r="C24" i="11" s="1"/>
  <c r="C26" i="11"/>
  <c r="C13" i="10"/>
  <c r="C13" i="14"/>
  <c r="C27" i="14" s="1"/>
  <c r="G11" i="14" s="1"/>
  <c r="J13" i="8"/>
  <c r="C13" i="8" s="1"/>
  <c r="C16" i="8" s="1"/>
  <c r="J13" i="9"/>
  <c r="C13" i="9" s="1"/>
  <c r="J13" i="7"/>
  <c r="C13" i="7" s="1"/>
  <c r="C18" i="7" s="1"/>
  <c r="C27" i="10" l="1"/>
  <c r="D16" i="25"/>
  <c r="G11" i="7"/>
  <c r="J11" i="7" s="1"/>
  <c r="C11" i="7" s="1"/>
  <c r="C34" i="13"/>
  <c r="G11" i="13" s="1"/>
  <c r="J11" i="13" s="1"/>
  <c r="C11" i="13" s="1"/>
  <c r="G11" i="10"/>
  <c r="J11" i="10" s="1"/>
  <c r="C11" i="10" s="1"/>
  <c r="D18" i="25"/>
  <c r="C16" i="9"/>
  <c r="D17" i="25" s="1"/>
  <c r="D23" i="25"/>
  <c r="G11" i="12"/>
  <c r="J11" i="12" s="1"/>
  <c r="C11" i="12" s="1"/>
  <c r="D21" i="25"/>
  <c r="C37" i="11"/>
  <c r="G11" i="11" s="1"/>
  <c r="G11" i="8"/>
  <c r="J11" i="8" s="1"/>
  <c r="D19" i="25"/>
  <c r="J11" i="14"/>
  <c r="G11" i="9" l="1"/>
  <c r="J11" i="9" s="1"/>
  <c r="D22" i="25"/>
  <c r="D20" i="25"/>
  <c r="C11" i="14"/>
  <c r="J11" i="11"/>
  <c r="C11" i="11" s="1"/>
  <c r="C11" i="8"/>
  <c r="C11" i="9" l="1"/>
  <c r="I15" i="6"/>
  <c r="C13" i="27"/>
  <c r="C14" i="27" s="1"/>
  <c r="G11" i="27" s="1"/>
  <c r="C30" i="26"/>
  <c r="C29" i="26"/>
  <c r="C28" i="26"/>
  <c r="C27" i="26"/>
  <c r="C26" i="26"/>
  <c r="C25" i="26"/>
  <c r="C24" i="26"/>
  <c r="C23" i="26"/>
  <c r="C22" i="26"/>
  <c r="C21" i="26"/>
  <c r="C19" i="26"/>
  <c r="C18" i="26"/>
  <c r="C17" i="26"/>
  <c r="C16" i="26"/>
  <c r="F41" i="26"/>
  <c r="G32" i="25" s="1"/>
  <c r="C13" i="26"/>
  <c r="H17" i="6"/>
  <c r="I34" i="25" s="1"/>
  <c r="H55" i="18"/>
  <c r="D5" i="25"/>
  <c r="C65" i="18" s="1"/>
  <c r="D4" i="25"/>
  <c r="C64" i="18" s="1"/>
  <c r="D3" i="25"/>
  <c r="C63" i="18" s="1"/>
  <c r="C69" i="18" l="1"/>
  <c r="E69" i="18"/>
  <c r="C70" i="18"/>
  <c r="E70" i="18"/>
  <c r="I15" i="26"/>
  <c r="J15" i="26" s="1"/>
  <c r="I14" i="26"/>
  <c r="J14" i="26" s="1"/>
  <c r="E41" i="26"/>
  <c r="F32" i="25" s="1"/>
  <c r="H58" i="18"/>
  <c r="I33" i="25" s="1"/>
  <c r="H56" i="18"/>
  <c r="I28" i="25" s="1"/>
  <c r="H57" i="18"/>
  <c r="I30" i="25" s="1"/>
  <c r="J15" i="6"/>
  <c r="C15" i="6" s="1"/>
  <c r="D12" i="25"/>
  <c r="C15" i="26" l="1"/>
  <c r="C14" i="26"/>
  <c r="I43" i="25"/>
  <c r="D28" i="1" s="1"/>
  <c r="C22" i="3"/>
  <c r="C31" i="19"/>
  <c r="C30" i="19"/>
  <c r="C29" i="19"/>
  <c r="C28" i="19"/>
  <c r="C27" i="19"/>
  <c r="C26" i="19"/>
  <c r="C25" i="19"/>
  <c r="C24" i="19"/>
  <c r="C22" i="19"/>
  <c r="C21" i="19"/>
  <c r="C20" i="19"/>
  <c r="C19" i="19"/>
  <c r="C18" i="19"/>
  <c r="C17" i="19"/>
  <c r="C16" i="19"/>
  <c r="C15" i="19"/>
  <c r="C14" i="19"/>
  <c r="C13" i="19"/>
  <c r="F33" i="19"/>
  <c r="G29" i="25" s="1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6" i="18"/>
  <c r="C35" i="18"/>
  <c r="C33" i="18"/>
  <c r="C32" i="18"/>
  <c r="C31" i="18"/>
  <c r="C30" i="18"/>
  <c r="C29" i="18"/>
  <c r="C28" i="18"/>
  <c r="C27" i="18"/>
  <c r="C26" i="18"/>
  <c r="C24" i="18"/>
  <c r="C22" i="18"/>
  <c r="C20" i="18"/>
  <c r="I17" i="18"/>
  <c r="C26" i="2"/>
  <c r="C25" i="2"/>
  <c r="C24" i="2"/>
  <c r="C27" i="2" s="1"/>
  <c r="E22" i="3"/>
  <c r="D22" i="3"/>
  <c r="C40" i="26" l="1"/>
  <c r="C32" i="19"/>
  <c r="G11" i="19" s="1"/>
  <c r="E33" i="19"/>
  <c r="F29" i="25" s="1"/>
  <c r="I18" i="18"/>
  <c r="J18" i="18" s="1"/>
  <c r="C18" i="18" s="1"/>
  <c r="I15" i="18"/>
  <c r="J15" i="18" s="1"/>
  <c r="C15" i="18" s="1"/>
  <c r="I16" i="18"/>
  <c r="J16" i="18" s="1"/>
  <c r="C16" i="18" s="1"/>
  <c r="I13" i="6"/>
  <c r="I14" i="6"/>
  <c r="E17" i="6"/>
  <c r="F34" i="25" s="1"/>
  <c r="F17" i="6"/>
  <c r="G34" i="25" s="1"/>
  <c r="F55" i="18"/>
  <c r="E55" i="18"/>
  <c r="C13" i="18"/>
  <c r="C14" i="18"/>
  <c r="D13" i="25" l="1"/>
  <c r="G11" i="26"/>
  <c r="E58" i="18"/>
  <c r="F33" i="25" s="1"/>
  <c r="E56" i="18"/>
  <c r="F28" i="25" s="1"/>
  <c r="E57" i="18"/>
  <c r="F30" i="25" s="1"/>
  <c r="F58" i="18"/>
  <c r="G33" i="25" s="1"/>
  <c r="F56" i="18"/>
  <c r="G28" i="25" s="1"/>
  <c r="F57" i="18"/>
  <c r="G30" i="25" s="1"/>
  <c r="J17" i="18"/>
  <c r="C17" i="18" s="1"/>
  <c r="C51" i="18" s="1"/>
  <c r="J13" i="6"/>
  <c r="C13" i="6" s="1"/>
  <c r="J14" i="6"/>
  <c r="C14" i="6" s="1"/>
  <c r="C16" i="6" l="1"/>
  <c r="J11" i="26"/>
  <c r="D10" i="25"/>
  <c r="F43" i="25"/>
  <c r="D20" i="1" s="1"/>
  <c r="G43" i="25"/>
  <c r="D22" i="1" s="1"/>
  <c r="C53" i="18"/>
  <c r="D11" i="25" s="1"/>
  <c r="D15" i="25"/>
  <c r="H42" i="5"/>
  <c r="H43" i="5"/>
  <c r="H44" i="5"/>
  <c r="H45" i="5"/>
  <c r="H46" i="5"/>
  <c r="H47" i="5"/>
  <c r="H48" i="5"/>
  <c r="H49" i="5"/>
  <c r="H41" i="5"/>
  <c r="H37" i="5"/>
  <c r="H36" i="5"/>
  <c r="H35" i="5"/>
  <c r="H24" i="5"/>
  <c r="H25" i="5"/>
  <c r="H26" i="5"/>
  <c r="H27" i="5"/>
  <c r="H28" i="5"/>
  <c r="H29" i="5"/>
  <c r="H102" i="5"/>
  <c r="H103" i="5" s="1"/>
  <c r="H107" i="5"/>
  <c r="H108" i="5"/>
  <c r="H109" i="5"/>
  <c r="H110" i="5"/>
  <c r="H111" i="5"/>
  <c r="H106" i="5"/>
  <c r="H93" i="5"/>
  <c r="H94" i="5"/>
  <c r="H92" i="5"/>
  <c r="H98" i="5"/>
  <c r="H99" i="5" s="1"/>
  <c r="H86" i="5"/>
  <c r="H87" i="5"/>
  <c r="H88" i="5"/>
  <c r="H85" i="5"/>
  <c r="H55" i="5"/>
  <c r="H56" i="5"/>
  <c r="H57" i="5"/>
  <c r="H58" i="5"/>
  <c r="H59" i="5"/>
  <c r="H54" i="5"/>
  <c r="H62" i="5"/>
  <c r="H63" i="5"/>
  <c r="H64" i="5"/>
  <c r="H65" i="5"/>
  <c r="H66" i="5"/>
  <c r="H67" i="5"/>
  <c r="H69" i="5"/>
  <c r="H71" i="5"/>
  <c r="H72" i="5"/>
  <c r="H61" i="5"/>
  <c r="H81" i="5"/>
  <c r="H78" i="5"/>
  <c r="H76" i="5"/>
  <c r="H73" i="5" l="1"/>
  <c r="C11" i="26"/>
  <c r="J11" i="19"/>
  <c r="C54" i="18"/>
  <c r="D14" i="25" s="1"/>
  <c r="G11" i="18"/>
  <c r="C52" i="18"/>
  <c r="D9" i="25" s="1"/>
  <c r="G11" i="6"/>
  <c r="J11" i="6" s="1"/>
  <c r="C11" i="6" s="1"/>
  <c r="H50" i="5"/>
  <c r="H112" i="5"/>
  <c r="H95" i="5"/>
  <c r="H89" i="5"/>
  <c r="D24" i="25" l="1"/>
  <c r="E18" i="25" s="1"/>
  <c r="C11" i="19"/>
  <c r="C21" i="2"/>
  <c r="C11" i="2"/>
  <c r="D23" i="3" s="1"/>
  <c r="C16" i="2"/>
  <c r="E23" i="3" s="1"/>
  <c r="C6" i="2"/>
  <c r="E12" i="25" l="1"/>
  <c r="E14" i="25"/>
  <c r="E16" i="25"/>
  <c r="E11" i="25"/>
  <c r="E10" i="25"/>
  <c r="E20" i="25"/>
  <c r="E22" i="25"/>
  <c r="E9" i="25"/>
  <c r="E19" i="25"/>
  <c r="E13" i="25"/>
  <c r="E23" i="25"/>
  <c r="E17" i="25"/>
  <c r="E15" i="25"/>
  <c r="E21" i="25"/>
  <c r="C19" i="3"/>
  <c r="E19" i="3"/>
  <c r="H19" i="5"/>
  <c r="H21" i="5"/>
  <c r="H34" i="5"/>
  <c r="H22" i="5"/>
  <c r="H77" i="5"/>
  <c r="H12" i="5"/>
  <c r="H23" i="5"/>
  <c r="H16" i="5"/>
  <c r="H7" i="5"/>
  <c r="H11" i="5"/>
  <c r="H79" i="5"/>
  <c r="H17" i="5"/>
  <c r="H6" i="5"/>
  <c r="H20" i="5"/>
  <c r="H33" i="5"/>
  <c r="H18" i="5"/>
  <c r="H8" i="5"/>
  <c r="H9" i="5"/>
  <c r="H10" i="5"/>
  <c r="H5" i="5"/>
  <c r="F23" i="3"/>
  <c r="G23" i="3" s="1"/>
  <c r="D19" i="3"/>
  <c r="F22" i="3"/>
  <c r="G22" i="3" s="1"/>
  <c r="D8" i="10" s="1"/>
  <c r="D28" i="10" s="1"/>
  <c r="E37" i="25" s="1"/>
  <c r="D8" i="9" l="1"/>
  <c r="D17" i="9" s="1"/>
  <c r="E36" i="25" s="1"/>
  <c r="D8" i="19"/>
  <c r="D8" i="26"/>
  <c r="D41" i="26" s="1"/>
  <c r="E32" i="25" s="1"/>
  <c r="D8" i="27"/>
  <c r="D15" i="27" s="1"/>
  <c r="E31" i="25" s="1"/>
  <c r="D8" i="14"/>
  <c r="J8" i="14" s="1"/>
  <c r="C8" i="14" s="1"/>
  <c r="D8" i="12"/>
  <c r="J8" i="12" s="1"/>
  <c r="D8" i="6"/>
  <c r="J8" i="6" s="1"/>
  <c r="G9" i="27"/>
  <c r="J9" i="27" s="1"/>
  <c r="D8" i="7"/>
  <c r="G9" i="14"/>
  <c r="J9" i="14" s="1"/>
  <c r="C9" i="14" s="1"/>
  <c r="D8" i="8"/>
  <c r="J8" i="8" s="1"/>
  <c r="C8" i="8" s="1"/>
  <c r="J8" i="9"/>
  <c r="D8" i="13"/>
  <c r="J8" i="10"/>
  <c r="D8" i="18"/>
  <c r="D55" i="18" s="1"/>
  <c r="D8" i="11"/>
  <c r="G9" i="9"/>
  <c r="J9" i="9" s="1"/>
  <c r="C9" i="9" s="1"/>
  <c r="G9" i="18"/>
  <c r="J9" i="18" s="1"/>
  <c r="D33" i="19"/>
  <c r="E29" i="25" s="1"/>
  <c r="H38" i="5"/>
  <c r="H30" i="5"/>
  <c r="H82" i="5"/>
  <c r="H13" i="5"/>
  <c r="F19" i="3"/>
  <c r="G9" i="10"/>
  <c r="J9" i="10" s="1"/>
  <c r="C8" i="12" l="1"/>
  <c r="D28" i="14"/>
  <c r="E42" i="25" s="1"/>
  <c r="D28" i="12"/>
  <c r="E40" i="25" s="1"/>
  <c r="G9" i="19"/>
  <c r="J9" i="19" s="1"/>
  <c r="C9" i="19" s="1"/>
  <c r="G9" i="8"/>
  <c r="J9" i="8" s="1"/>
  <c r="C9" i="8" s="1"/>
  <c r="G9" i="26"/>
  <c r="J9" i="26" s="1"/>
  <c r="G9" i="12"/>
  <c r="G9" i="13"/>
  <c r="G9" i="11"/>
  <c r="G9" i="7"/>
  <c r="J9" i="7" s="1"/>
  <c r="C9" i="7" s="1"/>
  <c r="C9" i="10"/>
  <c r="G9" i="6"/>
  <c r="J9" i="6" s="1"/>
  <c r="D17" i="6"/>
  <c r="E34" i="25" s="1"/>
  <c r="C8" i="6"/>
  <c r="J8" i="7"/>
  <c r="C8" i="7" s="1"/>
  <c r="D19" i="7"/>
  <c r="E35" i="25" s="1"/>
  <c r="C8" i="9"/>
  <c r="D17" i="8"/>
  <c r="E38" i="25" s="1"/>
  <c r="D35" i="13"/>
  <c r="E41" i="25" s="1"/>
  <c r="J8" i="13"/>
  <c r="C8" i="13" s="1"/>
  <c r="J8" i="11"/>
  <c r="C8" i="11" s="1"/>
  <c r="C8" i="10"/>
  <c r="J8" i="18"/>
  <c r="D38" i="11"/>
  <c r="E39" i="25" s="1"/>
  <c r="J8" i="26"/>
  <c r="J8" i="27"/>
  <c r="D57" i="18"/>
  <c r="E30" i="25" s="1"/>
  <c r="D58" i="18"/>
  <c r="E33" i="25" s="1"/>
  <c r="D56" i="18"/>
  <c r="E28" i="25" s="1"/>
  <c r="C9" i="27"/>
  <c r="J8" i="19"/>
  <c r="J11" i="18"/>
  <c r="C11" i="18" s="1"/>
  <c r="C9" i="18"/>
  <c r="H115" i="5"/>
  <c r="C9" i="26" l="1"/>
  <c r="G10" i="10"/>
  <c r="G10" i="26"/>
  <c r="G10" i="11"/>
  <c r="J10" i="11" s="1"/>
  <c r="G10" i="19"/>
  <c r="G10" i="9"/>
  <c r="G10" i="14"/>
  <c r="G10" i="13"/>
  <c r="G10" i="6"/>
  <c r="G10" i="27"/>
  <c r="G10" i="7"/>
  <c r="G10" i="12"/>
  <c r="G10" i="8"/>
  <c r="G10" i="18"/>
  <c r="J9" i="12"/>
  <c r="C9" i="12" s="1"/>
  <c r="J9" i="11"/>
  <c r="C8" i="18"/>
  <c r="C9" i="6"/>
  <c r="C8" i="27"/>
  <c r="C8" i="26"/>
  <c r="E43" i="25"/>
  <c r="D18" i="1" s="1"/>
  <c r="C8" i="19"/>
  <c r="J38" i="11" l="1"/>
  <c r="K39" i="25" s="1"/>
  <c r="C10" i="11"/>
  <c r="G19" i="7"/>
  <c r="H35" i="25" s="1"/>
  <c r="J10" i="27"/>
  <c r="G28" i="10"/>
  <c r="H37" i="25" s="1"/>
  <c r="J10" i="13"/>
  <c r="C10" i="13" s="1"/>
  <c r="G28" i="14"/>
  <c r="H42" i="25" s="1"/>
  <c r="I28" i="12"/>
  <c r="J40" i="25" s="1"/>
  <c r="G28" i="12"/>
  <c r="H40" i="25" s="1"/>
  <c r="I17" i="6"/>
  <c r="J34" i="25" s="1"/>
  <c r="G17" i="6"/>
  <c r="H34" i="25" s="1"/>
  <c r="G41" i="26"/>
  <c r="H32" i="25" s="1"/>
  <c r="I17" i="9"/>
  <c r="J36" i="25" s="1"/>
  <c r="G17" i="9"/>
  <c r="H36" i="25" s="1"/>
  <c r="G35" i="13"/>
  <c r="H41" i="25" s="1"/>
  <c r="G38" i="11"/>
  <c r="H39" i="25" s="1"/>
  <c r="I55" i="18"/>
  <c r="I56" i="18" s="1"/>
  <c r="J28" i="25" s="1"/>
  <c r="G55" i="18"/>
  <c r="G17" i="8"/>
  <c r="H38" i="25" s="1"/>
  <c r="I33" i="19"/>
  <c r="J29" i="25" s="1"/>
  <c r="G33" i="19"/>
  <c r="H29" i="25" s="1"/>
  <c r="I38" i="11"/>
  <c r="J39" i="25" s="1"/>
  <c r="C9" i="11"/>
  <c r="J9" i="13"/>
  <c r="C38" i="11" l="1"/>
  <c r="D39" i="25" s="1"/>
  <c r="I35" i="13"/>
  <c r="J41" i="25" s="1"/>
  <c r="J35" i="13"/>
  <c r="K41" i="25" s="1"/>
  <c r="J10" i="9"/>
  <c r="I57" i="18"/>
  <c r="J30" i="25" s="1"/>
  <c r="J10" i="19"/>
  <c r="C10" i="19" s="1"/>
  <c r="C33" i="19" s="1"/>
  <c r="J10" i="12"/>
  <c r="J28" i="12" s="1"/>
  <c r="K40" i="25" s="1"/>
  <c r="C10" i="27"/>
  <c r="I58" i="18"/>
  <c r="J33" i="25" s="1"/>
  <c r="J10" i="18"/>
  <c r="C10" i="18" s="1"/>
  <c r="C55" i="18" s="1"/>
  <c r="J10" i="6"/>
  <c r="C10" i="6" s="1"/>
  <c r="C17" i="6" s="1"/>
  <c r="D34" i="25" s="1"/>
  <c r="G57" i="18"/>
  <c r="H30" i="25" s="1"/>
  <c r="G56" i="18"/>
  <c r="H28" i="25" s="1"/>
  <c r="G58" i="18"/>
  <c r="H33" i="25" s="1"/>
  <c r="J10" i="14"/>
  <c r="I28" i="14"/>
  <c r="J42" i="25" s="1"/>
  <c r="J10" i="26"/>
  <c r="I41" i="26"/>
  <c r="J32" i="25" s="1"/>
  <c r="J10" i="10"/>
  <c r="I28" i="10"/>
  <c r="J37" i="25" s="1"/>
  <c r="C10" i="9"/>
  <c r="C17" i="9" s="1"/>
  <c r="D36" i="25" s="1"/>
  <c r="J17" i="9"/>
  <c r="K36" i="25" s="1"/>
  <c r="J10" i="7"/>
  <c r="I19" i="7"/>
  <c r="J35" i="25" s="1"/>
  <c r="J10" i="8"/>
  <c r="J17" i="8" s="1"/>
  <c r="K38" i="25" s="1"/>
  <c r="I17" i="8"/>
  <c r="J38" i="25" s="1"/>
  <c r="C9" i="13"/>
  <c r="C35" i="13" s="1"/>
  <c r="D41" i="25" s="1"/>
  <c r="G15" i="27"/>
  <c r="H31" i="25" s="1"/>
  <c r="J55" i="18" l="1"/>
  <c r="C10" i="12"/>
  <c r="C28" i="12" s="1"/>
  <c r="D40" i="25" s="1"/>
  <c r="J33" i="19"/>
  <c r="K29" i="25" s="1"/>
  <c r="J17" i="6"/>
  <c r="K34" i="25" s="1"/>
  <c r="D29" i="25"/>
  <c r="D37" i="19"/>
  <c r="C10" i="10"/>
  <c r="C28" i="10" s="1"/>
  <c r="D37" i="25" s="1"/>
  <c r="J28" i="10"/>
  <c r="K37" i="25" s="1"/>
  <c r="J56" i="18"/>
  <c r="K28" i="25" s="1"/>
  <c r="J57" i="18"/>
  <c r="K30" i="25" s="1"/>
  <c r="J58" i="18"/>
  <c r="K33" i="25" s="1"/>
  <c r="J41" i="26"/>
  <c r="K32" i="25" s="1"/>
  <c r="C10" i="26"/>
  <c r="C41" i="26" s="1"/>
  <c r="J28" i="14"/>
  <c r="K42" i="25" s="1"/>
  <c r="C10" i="14"/>
  <c r="C28" i="14" s="1"/>
  <c r="D42" i="25" s="1"/>
  <c r="C10" i="7"/>
  <c r="C19" i="7" s="1"/>
  <c r="D35" i="25" s="1"/>
  <c r="J19" i="7"/>
  <c r="K35" i="25" s="1"/>
  <c r="H43" i="25"/>
  <c r="D24" i="1" s="1"/>
  <c r="C56" i="18"/>
  <c r="C57" i="18"/>
  <c r="C58" i="18"/>
  <c r="C10" i="8"/>
  <c r="C17" i="8" s="1"/>
  <c r="D38" i="25" s="1"/>
  <c r="J11" i="27"/>
  <c r="J15" i="27" s="1"/>
  <c r="K31" i="25" s="1"/>
  <c r="I15" i="27"/>
  <c r="J31" i="25" s="1"/>
  <c r="J43" i="25" s="1"/>
  <c r="D26" i="1" s="1"/>
  <c r="D68" i="18" l="1"/>
  <c r="D28" i="25"/>
  <c r="K43" i="25"/>
  <c r="D30" i="1" s="1"/>
  <c r="F32" i="1" s="1"/>
  <c r="D34" i="1" s="1"/>
  <c r="D30" i="25"/>
  <c r="D69" i="18"/>
  <c r="D70" i="18"/>
  <c r="D33" i="25"/>
  <c r="D32" i="25"/>
  <c r="D45" i="26"/>
  <c r="C11" i="27"/>
  <c r="C15" i="27" s="1"/>
  <c r="C71" i="18" l="1"/>
  <c r="D31" i="25"/>
  <c r="D43" i="25" s="1"/>
  <c r="D19" i="27"/>
</calcChain>
</file>

<file path=xl/sharedStrings.xml><?xml version="1.0" encoding="utf-8"?>
<sst xmlns="http://schemas.openxmlformats.org/spreadsheetml/2006/main" count="860" uniqueCount="294">
  <si>
    <t xml:space="preserve"> </t>
  </si>
  <si>
    <t>Stage 2 - SALIX Bid</t>
  </si>
  <si>
    <t>Stage 4 - Detailed Design</t>
  </si>
  <si>
    <t>Stage 3 - Planning Application</t>
  </si>
  <si>
    <t>Stage 5 - Production Design</t>
  </si>
  <si>
    <t>Professional Fees</t>
  </si>
  <si>
    <t>Consultant/Service</t>
  </si>
  <si>
    <t>SALIX Consultant/M&amp;E</t>
  </si>
  <si>
    <t>M&amp;E Clerk of the Works</t>
  </si>
  <si>
    <t>Start Date</t>
  </si>
  <si>
    <t>Project Data</t>
  </si>
  <si>
    <t>End Date</t>
  </si>
  <si>
    <t>Duration [Weeks]</t>
  </si>
  <si>
    <t>Architect/Lead Designer</t>
  </si>
  <si>
    <t>Planning Application Fees</t>
  </si>
  <si>
    <t>Approved Inspector</t>
  </si>
  <si>
    <t xml:space="preserve">Building Survey </t>
  </si>
  <si>
    <t>TOTALS</t>
  </si>
  <si>
    <t>Project Manager</t>
  </si>
  <si>
    <t>Acoustician</t>
  </si>
  <si>
    <t xml:space="preserve">Design Stage 3 </t>
  </si>
  <si>
    <t>Design Stage 4</t>
  </si>
  <si>
    <t>Design Stage 5</t>
  </si>
  <si>
    <t>DESIGN &amp; ENGINEERING</t>
  </si>
  <si>
    <t>EQUIPMENT</t>
  </si>
  <si>
    <t>INSTALL &amp; COMMISSION</t>
  </si>
  <si>
    <t>PROJECT DELIVERY</t>
  </si>
  <si>
    <t>CONTINGENCY</t>
  </si>
  <si>
    <t>OTHER (ENABLING)</t>
  </si>
  <si>
    <t>VAT</t>
  </si>
  <si>
    <t>Client</t>
  </si>
  <si>
    <t>Total</t>
  </si>
  <si>
    <t>Site Location</t>
  </si>
  <si>
    <t>Project Description</t>
  </si>
  <si>
    <t>Cauldwell Street</t>
  </si>
  <si>
    <t>Bedford</t>
  </si>
  <si>
    <t>MK42 9AH</t>
  </si>
  <si>
    <t>COST PLAN SUMMARY SHEET - SALIX APPLICATION [Sept 2022]</t>
  </si>
  <si>
    <t>DESIGN ENGINEERING</t>
  </si>
  <si>
    <t>SG18 9DX</t>
  </si>
  <si>
    <t>Biggleswade</t>
  </si>
  <si>
    <t>Shuttleworth College</t>
  </si>
  <si>
    <t>Asbestos R&amp;D</t>
  </si>
  <si>
    <t>Director in charge</t>
  </si>
  <si>
    <t>Contracts Manager</t>
  </si>
  <si>
    <t>Site Manager</t>
  </si>
  <si>
    <t>Contracts Surveyor</t>
  </si>
  <si>
    <t>Procurement</t>
  </si>
  <si>
    <t>Quality Manager</t>
  </si>
  <si>
    <t>Document Control + O&amp;M Prep</t>
  </si>
  <si>
    <t>H&amp;S Manager</t>
  </si>
  <si>
    <t>Water Supply</t>
  </si>
  <si>
    <t>Water Sub Main</t>
  </si>
  <si>
    <t>Water connection to accommodation</t>
  </si>
  <si>
    <t>Water meter &amp; bib tap</t>
  </si>
  <si>
    <t>Standpipe &amp; lockable cabinet</t>
  </si>
  <si>
    <t>Distribution - accommodation</t>
  </si>
  <si>
    <t>Water Chlorination</t>
  </si>
  <si>
    <t>Electricity Supply</t>
  </si>
  <si>
    <r>
      <rPr>
        <b/>
        <sz val="11"/>
        <rFont val="Arial"/>
        <family val="2"/>
      </rPr>
      <t>Single</t>
    </r>
    <r>
      <rPr>
        <sz val="11"/>
        <rFont val="Arial"/>
        <family val="2"/>
      </rPr>
      <t xml:space="preserve"> phase connection (inc sub meter)</t>
    </r>
  </si>
  <si>
    <t>Cabling per lm</t>
  </si>
  <si>
    <t>Testing</t>
  </si>
  <si>
    <t>Hoarding lighting</t>
  </si>
  <si>
    <t>TAG Attendances</t>
  </si>
  <si>
    <t xml:space="preserve">Comms </t>
  </si>
  <si>
    <t>Mobile data</t>
  </si>
  <si>
    <t>Fire Prevention Equipment</t>
  </si>
  <si>
    <t>Wireless Fire / evacuation alarm panel</t>
  </si>
  <si>
    <t>Evacuation call points with fire stand</t>
  </si>
  <si>
    <t>Contract lift</t>
  </si>
  <si>
    <t>Forklift</t>
  </si>
  <si>
    <t>Waste chute</t>
  </si>
  <si>
    <t>Small tools allowance</t>
  </si>
  <si>
    <t>Other temporary works &amp; design</t>
  </si>
  <si>
    <t>Pallet truck</t>
  </si>
  <si>
    <t>Sub Total</t>
  </si>
  <si>
    <t>Temporary staircases (2 storey building)</t>
  </si>
  <si>
    <t>Roof light protection</t>
  </si>
  <si>
    <t>Mobile towers</t>
  </si>
  <si>
    <t>Contingency</t>
  </si>
  <si>
    <t>Skips</t>
  </si>
  <si>
    <t>Final Builders Clean</t>
  </si>
  <si>
    <t>C. Constructors Scheme - £500K - £5M</t>
  </si>
  <si>
    <t>Protection in general</t>
  </si>
  <si>
    <t>Main Contractors Insurance</t>
  </si>
  <si>
    <t xml:space="preserve">Management </t>
  </si>
  <si>
    <t>Accommodation Supplies</t>
  </si>
  <si>
    <t xml:space="preserve">10 kVA transformers </t>
  </si>
  <si>
    <t>Temporary Services</t>
  </si>
  <si>
    <t>Temporary Access</t>
  </si>
  <si>
    <t>Site Cleanliness</t>
  </si>
  <si>
    <t>Miscellaneous</t>
  </si>
  <si>
    <t>Insurances</t>
  </si>
  <si>
    <t>Preliminaries Build Up</t>
  </si>
  <si>
    <t>TOTAL PRELIMINARIES</t>
  </si>
  <si>
    <t>Site Investigation</t>
  </si>
  <si>
    <t>Thermographic survey</t>
  </si>
  <si>
    <t>WAC test</t>
  </si>
  <si>
    <t>Utility services survey</t>
  </si>
  <si>
    <t>CCTV drainage survey</t>
  </si>
  <si>
    <t>Flat Roof Testing</t>
  </si>
  <si>
    <t>Surveys &amp; Testing</t>
  </si>
  <si>
    <t>Site Office/ Meeting Room (ECO Lite)</t>
  </si>
  <si>
    <t>Stores</t>
  </si>
  <si>
    <t>Canteen (ECO Lite)</t>
  </si>
  <si>
    <t>Toilets (ECO Lite)</t>
  </si>
  <si>
    <t>Changing Room (ECO Lite)</t>
  </si>
  <si>
    <t xml:space="preserve">Smoking Shelter </t>
  </si>
  <si>
    <t xml:space="preserve">Gateman Office </t>
  </si>
  <si>
    <t>Staircases</t>
  </si>
  <si>
    <t>Efluent tank</t>
  </si>
  <si>
    <t>Empty waste tank</t>
  </si>
  <si>
    <t>Water bowser</t>
  </si>
  <si>
    <t>Oasis Unit incl. fuel</t>
  </si>
  <si>
    <t>Return delivery per item above</t>
  </si>
  <si>
    <t>To double stack 2 cabins &amp; stairs</t>
  </si>
  <si>
    <t>Forklift driver</t>
  </si>
  <si>
    <t>Ashe / Agency labourer (no vehicle)</t>
  </si>
  <si>
    <t>H&amp;S - Site Safety Services</t>
  </si>
  <si>
    <t>Independent quality inspections</t>
  </si>
  <si>
    <t>Accommodation</t>
  </si>
  <si>
    <t>Alcohol &amp; drugs testing</t>
  </si>
  <si>
    <t>Heras fencing</t>
  </si>
  <si>
    <t xml:space="preserve">Compound, hardstandings </t>
  </si>
  <si>
    <t>Temporary walkways</t>
  </si>
  <si>
    <t>Sign board &amp; ASPIRE stair risers</t>
  </si>
  <si>
    <t>Initial site set up charge</t>
  </si>
  <si>
    <t xml:space="preserve">Reinstatement </t>
  </si>
  <si>
    <t>Biometrics - Owned system</t>
  </si>
  <si>
    <t>Gates</t>
  </si>
  <si>
    <t>Traffic/ pedestrian seggregation</t>
  </si>
  <si>
    <t>Attendances</t>
  </si>
  <si>
    <t>Site Setup</t>
  </si>
  <si>
    <t>Fire Engineer</t>
  </si>
  <si>
    <t>Project:</t>
  </si>
  <si>
    <t>Site</t>
  </si>
  <si>
    <t>Client:</t>
  </si>
  <si>
    <t>ITEM</t>
  </si>
  <si>
    <t>SPECIFICATION SECTION &amp; DESCRIPTION</t>
  </si>
  <si>
    <t>SUB-TOTAL</t>
  </si>
  <si>
    <t>INSULATE FLAT ROOFS - HALLS OF RESIDENCE</t>
  </si>
  <si>
    <t>DESIGN &amp; SURVEYS</t>
  </si>
  <si>
    <t>BWIC</t>
  </si>
  <si>
    <t>Roof insulation</t>
  </si>
  <si>
    <t>Scaffolding</t>
  </si>
  <si>
    <t>Waste Removal</t>
  </si>
  <si>
    <t>Pre-Lims</t>
  </si>
  <si>
    <t>Main Contractors OH&amp;P</t>
  </si>
  <si>
    <t>GLAZING REPLACEMENT - HALLS OF RESIDENCE</t>
  </si>
  <si>
    <t>Glazing</t>
  </si>
  <si>
    <t>Craneage/Positioning of equipment</t>
  </si>
  <si>
    <t>Making good following window removal</t>
  </si>
  <si>
    <t>Plant &amp; Temporary Works</t>
  </si>
  <si>
    <t>INSULATE FLAT ROOFS - RUSSELL HALL</t>
  </si>
  <si>
    <t>DRY LINING UPGRADES - HALLS OF RESIDENCE</t>
  </si>
  <si>
    <t>Dry Lining with insulation</t>
  </si>
  <si>
    <t>Re-Decorating</t>
  </si>
  <si>
    <t xml:space="preserve">Topographical </t>
  </si>
  <si>
    <t>BMS CONTROLS - HALLS OF RESIDENCE</t>
  </si>
  <si>
    <t>Chasing for sensors and making good</t>
  </si>
  <si>
    <t>Anything else involved with this element…....</t>
  </si>
  <si>
    <t>ELECTRICAL</t>
  </si>
  <si>
    <t>C10 &amp; C14 - Surveys, Isolation, Demolition &amp; Strip Out</t>
  </si>
  <si>
    <t>V22 - Power for Mechanical Services</t>
  </si>
  <si>
    <t>V90 - Electrical Installation/Containment</t>
  </si>
  <si>
    <t xml:space="preserve">W30 - Data </t>
  </si>
  <si>
    <t>W51 - Earthing &amp; Bonding</t>
  </si>
  <si>
    <t>Y81 - Testing &amp; Commissioning</t>
  </si>
  <si>
    <t>A31 - Electrical Design &amp; Co-Ordination</t>
  </si>
  <si>
    <t>A32 - Prelims (Site/Project/Contract Management)</t>
  </si>
  <si>
    <t>A37 - Record Drawings &amp; O&amp;Ms</t>
  </si>
  <si>
    <t>Planned Preventative Maintenance within the first 12 months.</t>
  </si>
  <si>
    <t>AHU REPLACEMENT - RUSSELL HALL</t>
  </si>
  <si>
    <t xml:space="preserve">Secondary Steel Modifications for AHU Plant </t>
  </si>
  <si>
    <t>MECHANICAL</t>
  </si>
  <si>
    <t>R11 - Foul Drainage Systems</t>
  </si>
  <si>
    <t xml:space="preserve">U10 - Ventilation Systems </t>
  </si>
  <si>
    <t xml:space="preserve">Y50 - Insulation </t>
  </si>
  <si>
    <t>Y51 - Air Side Balancing</t>
  </si>
  <si>
    <t>A31 - Mechanical Design &amp; Co-Ordination</t>
  </si>
  <si>
    <t>W50 - Fire Alarm</t>
  </si>
  <si>
    <t>BMS CONTROLS - RUSSELL HALL</t>
  </si>
  <si>
    <t>INSULATE FLAT ROOFS - LRC</t>
  </si>
  <si>
    <t xml:space="preserve">U39 - Air Conditioning Systems </t>
  </si>
  <si>
    <t>BMS CONTROLS - LRC</t>
  </si>
  <si>
    <t>Clayton/Edmunds</t>
  </si>
  <si>
    <t>Milner/Ongley/Patworth</t>
  </si>
  <si>
    <r>
      <t>Area of Window Wall in HOR [Excluding windows] - m</t>
    </r>
    <r>
      <rPr>
        <vertAlign val="superscript"/>
        <sz val="11"/>
        <color theme="1"/>
        <rFont val="Calibri"/>
        <family val="2"/>
        <scheme val="minor"/>
      </rPr>
      <t>2</t>
    </r>
  </si>
  <si>
    <t>Common  Room</t>
  </si>
  <si>
    <t>New ASHP Plant Enclosures</t>
  </si>
  <si>
    <t>Trenching for new services</t>
  </si>
  <si>
    <t>BWIC Internal strip out and making good for M&amp;E</t>
  </si>
  <si>
    <t>Fire Stopping</t>
  </si>
  <si>
    <t>S10 - Incoming Water</t>
  </si>
  <si>
    <t>T42 - Local Heating Units</t>
  </si>
  <si>
    <t>Y25 - Waterside Cleaning &amp; Flushing</t>
  </si>
  <si>
    <t>Y51 - Water Side Balancing</t>
  </si>
  <si>
    <t>V12 - LV Utilities Supply</t>
  </si>
  <si>
    <t xml:space="preserve">V21 - Lighting </t>
  </si>
  <si>
    <t>V41 - External Lighting</t>
  </si>
  <si>
    <t>V51 - Electric Heating</t>
  </si>
  <si>
    <t>Building</t>
  </si>
  <si>
    <t>Russell Hall Complex</t>
  </si>
  <si>
    <t>LRC</t>
  </si>
  <si>
    <t>S12 - Leak Detection</t>
  </si>
  <si>
    <t>S12 - Domestic Services</t>
  </si>
  <si>
    <t>Y25 - Plumbing Chlorination</t>
  </si>
  <si>
    <t>W54 - Liquid Leak Detection</t>
  </si>
  <si>
    <t>Contractors OHP</t>
  </si>
  <si>
    <t>Weeks</t>
  </si>
  <si>
    <t>Rate</t>
  </si>
  <si>
    <t>Sub-Total</t>
  </si>
  <si>
    <t>Qty</t>
  </si>
  <si>
    <t>Unit</t>
  </si>
  <si>
    <t>%</t>
  </si>
  <si>
    <t>Design &amp; Engineering</t>
  </si>
  <si>
    <t>LC System 1</t>
  </si>
  <si>
    <t>LC System 2</t>
  </si>
  <si>
    <t>LC System 3</t>
  </si>
  <si>
    <t>LC System 4</t>
  </si>
  <si>
    <t>LC System 5</t>
  </si>
  <si>
    <t>LC System 6</t>
  </si>
  <si>
    <t>Description</t>
  </si>
  <si>
    <t>ASHP Infrastruture - Halls of Residence</t>
  </si>
  <si>
    <t>DHW - Halls of Residence</t>
  </si>
  <si>
    <t>ASHP Infrastruture - Russell Hall</t>
  </si>
  <si>
    <t>AHU - Russell Hall</t>
  </si>
  <si>
    <t>DHW - Russell Hall</t>
  </si>
  <si>
    <t>ASHP Infrastruture - LRC</t>
  </si>
  <si>
    <t>System</t>
  </si>
  <si>
    <t>Heating Equipment, Installation, and Commissioning £</t>
  </si>
  <si>
    <t>Additional Measures £
 e.g. Emitters, Distribution</t>
  </si>
  <si>
    <t>Electrical Infrastructure £</t>
  </si>
  <si>
    <t>Pro Rata Factor</t>
  </si>
  <si>
    <t>Factor</t>
  </si>
  <si>
    <t>HOR</t>
  </si>
  <si>
    <t>RH</t>
  </si>
  <si>
    <r>
      <t>GIA -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</si>
  <si>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Hall of Residence</t>
  </si>
  <si>
    <t>Costs are Pro-Rata'd against Floor Area to provide the split requested in Step 3.2</t>
  </si>
  <si>
    <t>SUB-TOTAL OF WORKS 
(BEFORE PRO-RATA ELEMENTS)</t>
  </si>
  <si>
    <t>TOTAL OF WORKS</t>
  </si>
  <si>
    <t>LC1 - SUB-TOTAL OF WORKS</t>
  </si>
  <si>
    <t>LC3 - SUB-TOTAL OF WORKS</t>
  </si>
  <si>
    <t>LC6 - SUB-TOTAL OF WORKS</t>
  </si>
  <si>
    <t>Costs Before Pro-Rata Elements</t>
  </si>
  <si>
    <t>Pro-Rata Factor for Design, Engineering, Project Delivery, VAT &amp; Contingency</t>
  </si>
  <si>
    <t>EE 1</t>
  </si>
  <si>
    <t>EE 2</t>
  </si>
  <si>
    <t>EE 3</t>
  </si>
  <si>
    <t>EE 4</t>
  </si>
  <si>
    <t>EE 5</t>
  </si>
  <si>
    <t>EE 6</t>
  </si>
  <si>
    <t>EE 7</t>
  </si>
  <si>
    <t>EE 8</t>
  </si>
  <si>
    <t>EE 9</t>
  </si>
  <si>
    <t>Insulate Flat Roofs - Halls of Residence</t>
  </si>
  <si>
    <t>Glazing Upgrades - Halls of Residence</t>
  </si>
  <si>
    <t>Insulate Walls - Halls of Residence</t>
  </si>
  <si>
    <t>BMS Controls - Halls Of Residence</t>
  </si>
  <si>
    <t>Insulate Flat Roofs - Russell Hall Complex</t>
  </si>
  <si>
    <t>AHU Upgrade - Russell Hall Complex</t>
  </si>
  <si>
    <t>BMS Controls - Russell Hall Complex</t>
  </si>
  <si>
    <t>Insulate Flat Roofs - LRC</t>
  </si>
  <si>
    <t>BMS Controls - LRC</t>
  </si>
  <si>
    <t xml:space="preserve">SUB-TOTAL OF WORKS </t>
  </si>
  <si>
    <t>LC1, 3 &amp; 6 - AIR SOURCE HEAT PUMPS - HEATING</t>
  </si>
  <si>
    <t>LC2 - AIR SOURCE HEAT PUMPS - HOT WATER, HALLS OF RESIDENCE</t>
  </si>
  <si>
    <t>LC4 - AIR HANDLING UNITS - RUSSELL HALL</t>
  </si>
  <si>
    <t>SUB-TOTAL WORKS (BEFORE PRO-RATA ELEMENTS)</t>
  </si>
  <si>
    <t>Contractor OHP</t>
  </si>
  <si>
    <t>DESIGN ENGINEERING, &amp; SURVEYS</t>
  </si>
  <si>
    <t>Other Professional Fees</t>
  </si>
  <si>
    <t>OTHER PROFESSIONAL FEES</t>
  </si>
  <si>
    <t>Shuttleworth College PSDS3b</t>
  </si>
  <si>
    <t>Shuttleworth Campus</t>
  </si>
  <si>
    <t>Bedford College</t>
  </si>
  <si>
    <t>Carbon reduction works to existing buildings [Halls of Residence, Russell Hall &amp; LRC] on the Shuttleworth Campus</t>
  </si>
  <si>
    <t>W60 - BMS</t>
  </si>
  <si>
    <t>Total Costs</t>
  </si>
  <si>
    <t>LC1 - TOTAL OF WORKS</t>
  </si>
  <si>
    <t>LC3 - TOTAL OF WORKS</t>
  </si>
  <si>
    <t>LC6 - TOTAL OF WORKS</t>
  </si>
  <si>
    <t>TOTAL PROJECT</t>
  </si>
  <si>
    <t xml:space="preserve">U39 - Re-Locate Air Conditioning Systems </t>
  </si>
  <si>
    <t>W60 BMS</t>
  </si>
  <si>
    <t>T31 - LTHW Systems - Plantroom</t>
  </si>
  <si>
    <t>T31 - LTHW Systems - ASHPs</t>
  </si>
  <si>
    <t>V20 - LV Distribution - ASHPs</t>
  </si>
  <si>
    <t>T31 - LTHW Systems - Underground Pipework</t>
  </si>
  <si>
    <t>ADDITIONAL BREAKDOWN FOR STEP 3.2</t>
  </si>
  <si>
    <t>Procurement Consultant</t>
  </si>
  <si>
    <t>V4</t>
  </si>
  <si>
    <r>
      <t>£/m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Check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</si>
</sst>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[$£-809]* #,##0.00_-;\-[$£-809]* #,##0.00_-;_-[$£-809]* &quot;-&quot;??_-;_-@_-"/>
    <numFmt numFmtId="165" formatCode="#,##0_ ;\-#,##0\ "/>
    <numFmt numFmtId="166" formatCode="#,##0.00_ ;\-#,##0.00\ "/>
    <numFmt numFmtId="167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5B5B5B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55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/>
    <xf numFmtId="0" fontId="3" fillId="0" borderId="5" xfId="0" applyFont="1" applyBorder="1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7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2" fillId="0" borderId="9" xfId="0" applyFont="1" applyBorder="1"/>
    <xf numFmtId="0" fontId="2" fillId="0" borderId="6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2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9" fontId="0" fillId="0" borderId="0" xfId="1" applyFont="1" applyAlignment="1">
      <alignment vertical="top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/>
    <xf numFmtId="164" fontId="2" fillId="0" borderId="9" xfId="0" applyNumberFormat="1" applyFont="1" applyBorder="1" applyAlignment="1">
      <alignment horizontal="center"/>
    </xf>
    <xf numFmtId="164" fontId="2" fillId="0" borderId="9" xfId="0" applyNumberFormat="1" applyFont="1" applyBorder="1"/>
    <xf numFmtId="164" fontId="4" fillId="0" borderId="3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vertical="top" wrapText="1"/>
    </xf>
    <xf numFmtId="164" fontId="0" fillId="0" borderId="6" xfId="0" applyNumberFormat="1" applyBorder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0" borderId="0" xfId="1" applyNumberFormat="1" applyFont="1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 applyAlignment="1">
      <alignment vertical="top"/>
    </xf>
    <xf numFmtId="164" fontId="2" fillId="0" borderId="9" xfId="0" applyNumberFormat="1" applyFont="1" applyBorder="1" applyAlignment="1">
      <alignment vertical="top"/>
    </xf>
    <xf numFmtId="9" fontId="0" fillId="0" borderId="0" xfId="0" applyNumberFormat="1" applyAlignment="1">
      <alignment vertical="top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165" fontId="0" fillId="0" borderId="0" xfId="0" applyNumberFormat="1" applyAlignment="1">
      <alignment horizontal="right" vertical="top" indent="1"/>
    </xf>
    <xf numFmtId="166" fontId="0" fillId="0" borderId="9" xfId="0" applyNumberForma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6" fillId="0" borderId="0" xfId="0" applyFont="1"/>
    <xf numFmtId="44" fontId="8" fillId="0" borderId="0" xfId="2" applyNumberFormat="1" applyFont="1"/>
    <xf numFmtId="44" fontId="7" fillId="0" borderId="0" xfId="2" applyNumberFormat="1"/>
    <xf numFmtId="0" fontId="7" fillId="0" borderId="0" xfId="2"/>
    <xf numFmtId="1" fontId="8" fillId="0" borderId="10" xfId="2" applyNumberFormat="1" applyFont="1" applyBorder="1"/>
    <xf numFmtId="0" fontId="8" fillId="0" borderId="0" xfId="2" applyFont="1" applyAlignment="1">
      <alignment horizontal="left"/>
    </xf>
    <xf numFmtId="0" fontId="8" fillId="0" borderId="0" xfId="2" applyFont="1"/>
    <xf numFmtId="0" fontId="9" fillId="3" borderId="15" xfId="2" applyFont="1" applyFill="1" applyBorder="1" applyAlignment="1">
      <alignment horizontal="right"/>
    </xf>
    <xf numFmtId="0" fontId="9" fillId="3" borderId="0" xfId="2" applyFont="1" applyFill="1" applyAlignment="1">
      <alignment horizontal="left"/>
    </xf>
    <xf numFmtId="0" fontId="0" fillId="0" borderId="16" xfId="0" applyBorder="1"/>
    <xf numFmtId="0" fontId="0" fillId="0" borderId="18" xfId="0" applyBorder="1"/>
    <xf numFmtId="0" fontId="10" fillId="0" borderId="0" xfId="0" applyFon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9" xfId="0" applyFont="1" applyBorder="1"/>
    <xf numFmtId="0" fontId="2" fillId="0" borderId="20" xfId="0" applyFont="1" applyBorder="1"/>
    <xf numFmtId="164" fontId="2" fillId="0" borderId="20" xfId="0" applyNumberFormat="1" applyFont="1" applyBorder="1" applyAlignment="1">
      <alignment horizontal="center"/>
    </xf>
    <xf numFmtId="164" fontId="2" fillId="0" borderId="20" xfId="0" applyNumberFormat="1" applyFont="1" applyBorder="1"/>
    <xf numFmtId="0" fontId="2" fillId="0" borderId="16" xfId="0" applyFont="1" applyBorder="1"/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164" fontId="4" fillId="0" borderId="22" xfId="0" applyNumberFormat="1" applyFont="1" applyBorder="1" applyAlignment="1">
      <alignment vertical="top" wrapText="1"/>
    </xf>
    <xf numFmtId="164" fontId="4" fillId="0" borderId="22" xfId="0" applyNumberFormat="1" applyFont="1" applyBorder="1" applyAlignment="1">
      <alignment horizontal="center" vertical="top" wrapText="1"/>
    </xf>
    <xf numFmtId="0" fontId="0" fillId="0" borderId="22" xfId="0" applyBorder="1"/>
    <xf numFmtId="1" fontId="0" fillId="0" borderId="22" xfId="0" applyNumberFormat="1" applyBorder="1"/>
    <xf numFmtId="0" fontId="3" fillId="0" borderId="24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13" fillId="0" borderId="23" xfId="0" applyFont="1" applyBorder="1" applyAlignment="1">
      <alignment vertical="top"/>
    </xf>
    <xf numFmtId="0" fontId="13" fillId="0" borderId="22" xfId="0" applyFont="1" applyBorder="1"/>
    <xf numFmtId="43" fontId="0" fillId="0" borderId="22" xfId="5" applyFont="1" applyBorder="1"/>
    <xf numFmtId="43" fontId="0" fillId="0" borderId="0" xfId="5" applyFont="1"/>
    <xf numFmtId="43" fontId="0" fillId="0" borderId="1" xfId="5" applyFont="1" applyBorder="1"/>
    <xf numFmtId="43" fontId="0" fillId="2" borderId="1" xfId="5" applyFont="1" applyFill="1" applyBorder="1"/>
    <xf numFmtId="43" fontId="3" fillId="0" borderId="5" xfId="5" applyFont="1" applyBorder="1"/>
    <xf numFmtId="43" fontId="2" fillId="0" borderId="1" xfId="5" applyFont="1" applyBorder="1"/>
    <xf numFmtId="43" fontId="8" fillId="0" borderId="10" xfId="5" applyFont="1" applyBorder="1"/>
    <xf numFmtId="43" fontId="8" fillId="0" borderId="10" xfId="5" applyFont="1" applyBorder="1" applyAlignment="1">
      <alignment horizontal="center"/>
    </xf>
    <xf numFmtId="43" fontId="9" fillId="3" borderId="4" xfId="5" applyFont="1" applyFill="1" applyBorder="1" applyAlignment="1">
      <alignment horizontal="center"/>
    </xf>
    <xf numFmtId="43" fontId="9" fillId="3" borderId="0" xfId="5" applyFont="1" applyFill="1" applyAlignment="1">
      <alignment horizontal="left"/>
    </xf>
    <xf numFmtId="43" fontId="9" fillId="3" borderId="0" xfId="5" applyFont="1" applyFill="1" applyAlignment="1">
      <alignment horizontal="center"/>
    </xf>
    <xf numFmtId="43" fontId="8" fillId="0" borderId="0" xfId="5" applyFont="1"/>
    <xf numFmtId="43" fontId="9" fillId="3" borderId="15" xfId="5" applyFont="1" applyFill="1" applyBorder="1" applyAlignment="1">
      <alignment horizontal="right"/>
    </xf>
    <xf numFmtId="43" fontId="8" fillId="0" borderId="0" xfId="5" applyFont="1" applyAlignment="1">
      <alignment horizontal="center"/>
    </xf>
    <xf numFmtId="43" fontId="0" fillId="0" borderId="18" xfId="5" applyFont="1" applyBorder="1"/>
    <xf numFmtId="43" fontId="0" fillId="0" borderId="0" xfId="5" applyFont="1" applyAlignment="1">
      <alignment horizontal="center"/>
    </xf>
    <xf numFmtId="0" fontId="9" fillId="0" borderId="10" xfId="2" applyFont="1" applyBorder="1" applyAlignment="1">
      <alignment horizontal="center"/>
    </xf>
    <xf numFmtId="43" fontId="9" fillId="0" borderId="10" xfId="5" applyFont="1" applyBorder="1" applyAlignment="1">
      <alignment horizontal="center"/>
    </xf>
    <xf numFmtId="1" fontId="9" fillId="0" borderId="10" xfId="2" applyNumberFormat="1" applyFont="1" applyBorder="1" applyAlignment="1">
      <alignment horizontal="center"/>
    </xf>
    <xf numFmtId="164" fontId="2" fillId="0" borderId="0" xfId="0" applyNumberFormat="1" applyFont="1"/>
    <xf numFmtId="0" fontId="5" fillId="0" borderId="0" xfId="0" applyFont="1"/>
    <xf numFmtId="167" fontId="0" fillId="0" borderId="0" xfId="0" applyNumberFormat="1"/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horizontal="center" vertical="top" wrapText="1"/>
    </xf>
    <xf numFmtId="44" fontId="0" fillId="0" borderId="0" xfId="6" applyFont="1"/>
    <xf numFmtId="0" fontId="2" fillId="0" borderId="0" xfId="0" applyFont="1" applyAlignment="1">
      <alignment horizontal="right"/>
    </xf>
    <xf numFmtId="44" fontId="0" fillId="0" borderId="0" xfId="0" applyNumberFormat="1"/>
    <xf numFmtId="9" fontId="0" fillId="0" borderId="0" xfId="1" applyFont="1"/>
    <xf numFmtId="0" fontId="4" fillId="0" borderId="27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2" fillId="0" borderId="18" xfId="0" applyFont="1" applyBorder="1"/>
    <xf numFmtId="0" fontId="4" fillId="0" borderId="29" xfId="0" applyFont="1" applyBorder="1" applyAlignment="1">
      <alignment vertical="top" wrapText="1"/>
    </xf>
    <xf numFmtId="44" fontId="0" fillId="0" borderId="0" xfId="0" applyNumberFormat="1" applyAlignment="1">
      <alignment vertical="top"/>
    </xf>
    <xf numFmtId="43" fontId="0" fillId="0" borderId="0" xfId="0" applyNumberFormat="1"/>
    <xf numFmtId="43" fontId="9" fillId="0" borderId="30" xfId="5" applyFont="1" applyBorder="1" applyAlignment="1">
      <alignment horizontal="center"/>
    </xf>
    <xf numFmtId="2" fontId="8" fillId="0" borderId="0" xfId="2" applyNumberFormat="1" applyFont="1" applyAlignment="1">
      <alignment horizontal="center"/>
    </xf>
    <xf numFmtId="0" fontId="0" fillId="0" borderId="26" xfId="0" applyBorder="1"/>
    <xf numFmtId="43" fontId="0" fillId="0" borderId="26" xfId="5" applyFont="1" applyBorder="1"/>
    <xf numFmtId="0" fontId="10" fillId="0" borderId="0" xfId="0" applyFont="1" applyAlignment="1">
      <alignment horizontal="left" vertical="top"/>
    </xf>
    <xf numFmtId="0" fontId="9" fillId="3" borderId="16" xfId="2" applyFont="1" applyFill="1" applyBorder="1" applyAlignment="1">
      <alignment horizontal="left"/>
    </xf>
    <xf numFmtId="0" fontId="9" fillId="3" borderId="18" xfId="2" applyFont="1" applyFill="1" applyBorder="1" applyAlignment="1">
      <alignment horizontal="left"/>
    </xf>
    <xf numFmtId="0" fontId="9" fillId="3" borderId="17" xfId="2" applyFont="1" applyFill="1" applyBorder="1" applyAlignment="1">
      <alignment horizontal="left"/>
    </xf>
    <xf numFmtId="0" fontId="8" fillId="0" borderId="10" xfId="2" applyFont="1" applyBorder="1" applyAlignment="1">
      <alignment horizontal="left"/>
    </xf>
    <xf numFmtId="0" fontId="9" fillId="3" borderId="10" xfId="2" applyFont="1" applyFill="1" applyBorder="1" applyAlignment="1">
      <alignment horizontal="left"/>
    </xf>
    <xf numFmtId="0" fontId="9" fillId="3" borderId="10" xfId="2" applyFont="1" applyFill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8" fillId="0" borderId="11" xfId="2" applyFont="1" applyBorder="1" applyAlignment="1">
      <alignment horizontal="left"/>
    </xf>
    <xf numFmtId="0" fontId="8" fillId="0" borderId="13" xfId="2" applyFont="1" applyBorder="1" applyAlignment="1">
      <alignment horizontal="left"/>
    </xf>
    <xf numFmtId="0" fontId="8" fillId="0" borderId="14" xfId="2" applyFont="1" applyBorder="1" applyAlignment="1">
      <alignment horizontal="left"/>
    </xf>
    <xf numFmtId="0" fontId="8" fillId="0" borderId="11" xfId="2" applyFont="1" applyBorder="1"/>
    <xf numFmtId="0" fontId="8" fillId="0" borderId="13" xfId="2" applyFont="1" applyBorder="1"/>
    <xf numFmtId="0" fontId="8" fillId="0" borderId="14" xfId="2" applyFont="1" applyBorder="1"/>
    <xf numFmtId="164" fontId="4" fillId="2" borderId="3" xfId="0" applyNumberFormat="1" applyFont="1" applyFill="1" applyBorder="1" applyAlignment="1">
      <alignment vertical="top" wrapText="1"/>
    </xf>
    <xf numFmtId="164" fontId="4" fillId="2" borderId="22" xfId="0" applyNumberFormat="1" applyFont="1" applyFill="1" applyBorder="1" applyAlignment="1">
      <alignment vertical="top" wrapText="1"/>
    </xf>
    <xf numFmtId="164" fontId="4" fillId="2" borderId="28" xfId="0" applyNumberFormat="1" applyFont="1" applyFill="1" applyBorder="1" applyAlignment="1">
      <alignment vertical="top" wrapText="1"/>
    </xf>
    <xf numFmtId="164" fontId="4" fillId="2" borderId="26" xfId="0" applyNumberFormat="1" applyFont="1" applyFill="1" applyBorder="1" applyAlignment="1">
      <alignment vertical="top" wrapText="1"/>
    </xf>
    <xf numFmtId="10" fontId="8" fillId="2" borderId="10" xfId="2" applyNumberFormat="1" applyFont="1" applyFill="1" applyBorder="1" applyAlignment="1">
      <alignment horizontal="center"/>
    </xf>
    <xf numFmtId="1" fontId="8" fillId="2" borderId="10" xfId="3" applyNumberFormat="1" applyFont="1" applyFill="1" applyBorder="1" applyAlignment="1">
      <alignment horizontal="center"/>
    </xf>
    <xf numFmtId="43" fontId="8" fillId="2" borderId="10" xfId="5" applyFont="1" applyFill="1" applyBorder="1" applyAlignment="1">
      <alignment horizontal="center"/>
    </xf>
    <xf numFmtId="9" fontId="8" fillId="2" borderId="10" xfId="2" applyNumberFormat="1" applyFont="1" applyFill="1" applyBorder="1" applyAlignment="1">
      <alignment horizontal="center"/>
    </xf>
    <xf numFmtId="1" fontId="8" fillId="2" borderId="10" xfId="2" applyNumberFormat="1" applyFont="1" applyFill="1" applyBorder="1" applyAlignment="1">
      <alignment horizontal="center"/>
    </xf>
    <xf numFmtId="0" fontId="8" fillId="2" borderId="10" xfId="3" applyNumberFormat="1" applyFont="1" applyFill="1" applyBorder="1" applyAlignment="1">
      <alignment horizontal="center"/>
    </xf>
    <xf numFmtId="1" fontId="8" fillId="2" borderId="12" xfId="2" applyNumberFormat="1" applyFont="1" applyFill="1" applyBorder="1" applyAlignment="1">
      <alignment horizontal="center"/>
    </xf>
    <xf numFmtId="43" fontId="8" fillId="2" borderId="12" xfId="5" applyFont="1" applyFill="1" applyBorder="1" applyAlignment="1">
      <alignment horizontal="center"/>
    </xf>
    <xf numFmtId="1" fontId="8" fillId="2" borderId="10" xfId="2" applyNumberFormat="1" applyFont="1" applyFill="1" applyBorder="1" applyAlignment="1">
      <alignment horizontal="center" vertical="center"/>
    </xf>
    <xf numFmtId="1" fontId="8" fillId="2" borderId="10" xfId="4" applyNumberFormat="1" applyFont="1" applyFill="1" applyBorder="1" applyAlignment="1">
      <alignment horizontal="center" vertical="center"/>
    </xf>
    <xf numFmtId="44" fontId="8" fillId="2" borderId="10" xfId="2" applyNumberFormat="1" applyFont="1" applyFill="1" applyBorder="1" applyAlignment="1">
      <alignment horizontal="center"/>
    </xf>
    <xf numFmtId="2" fontId="8" fillId="2" borderId="10" xfId="2" applyNumberFormat="1" applyFont="1" applyFill="1" applyBorder="1" applyAlignment="1">
      <alignment horizontal="center"/>
    </xf>
    <xf numFmtId="0" fontId="0" fillId="0" borderId="0" xfId="0" applyFill="1"/>
  </cellXfs>
  <cellStyles count="7">
    <cellStyle name="Comma" xfId="5" builtinId="3"/>
    <cellStyle name="Currency" xfId="6" builtinId="4"/>
    <cellStyle name="Currency 2" xfId="3" xr:uid="{00000000-0005-0000-0000-00002F000000}"/>
    <cellStyle name="Normal" xfId="0" builtinId="0"/>
    <cellStyle name="Normal 2" xfId="2" xr:uid="{00000000-0005-0000-0000-000030000000}"/>
    <cellStyle name="Percent" xfId="1" builtinId="5"/>
    <cellStyle name="Percent 2" xfId="4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D11F3A58-D9C9-48B3-9033-FE331DA5C5EB@broadband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1163701</xdr:colOff>
      <xdr:row>0</xdr:row>
      <xdr:rowOff>133350</xdr:rowOff>
    </xdr:from>
    <xdr:to>
      <xdr:col>7</xdr:col>
      <xdr:colOff>95250</xdr:colOff>
      <xdr:row>5</xdr:row>
      <xdr:rowOff>85725</xdr:rowOff>
    </xdr:to>
    <xdr:pic>
      <xdr:nvPicPr>
        <xdr:cNvPr id="2" name="5F2B51D6-E075-492D-8FE9-999886DA3D40" descr="cid:D11F3A58-D9C9-48B3-9033-FE331DA5C5EB@broadband">
          <a:extLst>
            <a:ext uri="{FF2B5EF4-FFF2-40B4-BE49-F238E27FC236}">
              <a16:creationId xmlns:a16="http://schemas.microsoft.com/office/drawing/2014/main" id="{1950ACA4-BA0E-43ED-973C-7D9DE100F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7601" y="133350"/>
          <a:ext cx="1703324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0517A-9F98-4475-A4EA-28D9FB02EB9E}">
  <dimension ref="B2:H34"/>
  <sheetViews>
    <sheetView tabSelected="1" workbookViewId="0">
      <selection activeCell="H23" sqref="H23"/>
    </sheetView>
  </sheetViews>
  <sheetFormatPr defaultColWidth="9.08984375" defaultRowHeight="14.5" x14ac:dyDescent="0.35"/>
  <cols>
    <col min="1" max="1" width="4" style="7" customWidth="1"/>
    <col min="2" max="2" width="24.453125" style="7" bestFit="1" customWidth="1"/>
    <col min="3" max="3" width="4.54296875" style="7" bestFit="1" customWidth="1"/>
    <col min="4" max="4" width="29.6328125" style="7" bestFit="1" customWidth="1"/>
    <col min="5" max="5" width="5.36328125" style="7" customWidth="1"/>
    <col min="6" max="6" width="22" style="7" customWidth="1"/>
    <col min="7" max="7" width="19.54296875" style="7" bestFit="1" customWidth="1"/>
    <col min="8" max="8" width="15.90625" style="7" customWidth="1"/>
    <col min="9" max="16384" width="9.08984375" style="7"/>
  </cols>
  <sheetData>
    <row r="2" spans="2:8" ht="22.5" customHeight="1" x14ac:dyDescent="0.35">
      <c r="B2" s="55" t="s">
        <v>37</v>
      </c>
      <c r="C2" s="56"/>
      <c r="D2" s="56"/>
    </row>
    <row r="3" spans="2:8" ht="13.5" customHeight="1" x14ac:dyDescent="0.35"/>
    <row r="4" spans="2:8" ht="13.5" customHeight="1" x14ac:dyDescent="0.35">
      <c r="B4" s="57">
        <v>44836</v>
      </c>
      <c r="C4" s="58"/>
      <c r="D4" s="58" t="s">
        <v>292</v>
      </c>
    </row>
    <row r="5" spans="2:8" ht="13.5" customHeight="1" x14ac:dyDescent="0.35">
      <c r="F5" s="7" t="s">
        <v>0</v>
      </c>
      <c r="G5" s="7" t="s">
        <v>0</v>
      </c>
      <c r="H5" s="7" t="s">
        <v>0</v>
      </c>
    </row>
    <row r="6" spans="2:8" x14ac:dyDescent="0.35">
      <c r="B6" s="38" t="s">
        <v>30</v>
      </c>
      <c r="D6" s="33" t="s">
        <v>276</v>
      </c>
    </row>
    <row r="7" spans="2:8" x14ac:dyDescent="0.35">
      <c r="B7" s="37"/>
      <c r="D7" s="33" t="s">
        <v>34</v>
      </c>
    </row>
    <row r="8" spans="2:8" x14ac:dyDescent="0.35">
      <c r="B8" s="37"/>
      <c r="D8" s="33" t="s">
        <v>35</v>
      </c>
    </row>
    <row r="9" spans="2:8" x14ac:dyDescent="0.35">
      <c r="B9" s="37"/>
      <c r="D9" s="33" t="s">
        <v>36</v>
      </c>
    </row>
    <row r="10" spans="2:8" x14ac:dyDescent="0.35">
      <c r="B10" s="37"/>
    </row>
    <row r="11" spans="2:8" x14ac:dyDescent="0.35">
      <c r="B11" s="38" t="s">
        <v>32</v>
      </c>
      <c r="D11" s="33" t="s">
        <v>41</v>
      </c>
    </row>
    <row r="12" spans="2:8" x14ac:dyDescent="0.35">
      <c r="B12" s="37"/>
      <c r="D12" s="33" t="s">
        <v>40</v>
      </c>
    </row>
    <row r="13" spans="2:8" x14ac:dyDescent="0.35">
      <c r="B13" s="37"/>
      <c r="D13" s="33" t="s">
        <v>39</v>
      </c>
    </row>
    <row r="14" spans="2:8" x14ac:dyDescent="0.25">
      <c r="B14" s="37"/>
      <c r="D14" s="33"/>
      <c r="F14" s="43" t="s">
        <v>0</v>
      </c>
    </row>
    <row r="15" spans="2:8" x14ac:dyDescent="0.35">
      <c r="B15" s="37"/>
    </row>
    <row r="16" spans="2:8" ht="58" x14ac:dyDescent="0.35">
      <c r="B16" s="38" t="s">
        <v>33</v>
      </c>
      <c r="D16" s="36" t="s">
        <v>277</v>
      </c>
    </row>
    <row r="17" spans="2:7" ht="15" thickBot="1" x14ac:dyDescent="0.4">
      <c r="B17" s="37"/>
    </row>
    <row r="18" spans="2:7" ht="15" thickBot="1" x14ac:dyDescent="0.4">
      <c r="B18" s="38" t="s">
        <v>23</v>
      </c>
      <c r="D18" s="40" t="e">
        <f>'Project Summarys'!E43</f>
        <v>#DIV/0!</v>
      </c>
      <c r="E18" s="39" t="s">
        <v>0</v>
      </c>
      <c r="G18" s="7" t="s">
        <v>0</v>
      </c>
    </row>
    <row r="19" spans="2:7" ht="15" thickBot="1" x14ac:dyDescent="0.4">
      <c r="B19" s="38"/>
      <c r="D19" s="107"/>
    </row>
    <row r="20" spans="2:7" ht="15" thickBot="1" x14ac:dyDescent="0.4">
      <c r="B20" s="38" t="s">
        <v>24</v>
      </c>
      <c r="D20" s="40">
        <f>'Project Summarys'!F43</f>
        <v>0</v>
      </c>
    </row>
    <row r="21" spans="2:7" ht="15" thickBot="1" x14ac:dyDescent="0.4">
      <c r="B21" s="37"/>
    </row>
    <row r="22" spans="2:7" ht="15" thickBot="1" x14ac:dyDescent="0.4">
      <c r="B22" s="38" t="s">
        <v>25</v>
      </c>
      <c r="D22" s="40">
        <f>'Project Summarys'!G43</f>
        <v>0</v>
      </c>
    </row>
    <row r="23" spans="2:7" ht="15" thickBot="1" x14ac:dyDescent="0.4">
      <c r="B23" s="37"/>
    </row>
    <row r="24" spans="2:7" ht="15" thickBot="1" x14ac:dyDescent="0.4">
      <c r="B24" s="38" t="s">
        <v>26</v>
      </c>
      <c r="D24" s="40" t="e">
        <f>'Project Summarys'!H43</f>
        <v>#DIV/0!</v>
      </c>
    </row>
    <row r="25" spans="2:7" ht="15" thickBot="1" x14ac:dyDescent="0.4">
      <c r="B25" s="37"/>
    </row>
    <row r="26" spans="2:7" ht="15" thickBot="1" x14ac:dyDescent="0.4">
      <c r="B26" s="38" t="s">
        <v>27</v>
      </c>
      <c r="C26" s="35">
        <v>0.1</v>
      </c>
      <c r="D26" s="40">
        <f>'Project Summarys'!J43</f>
        <v>0</v>
      </c>
    </row>
    <row r="27" spans="2:7" ht="15" thickBot="1" x14ac:dyDescent="0.4">
      <c r="B27" s="37"/>
    </row>
    <row r="28" spans="2:7" ht="15" thickBot="1" x14ac:dyDescent="0.4">
      <c r="B28" s="38" t="s">
        <v>28</v>
      </c>
      <c r="D28" s="40">
        <f>'Project Summarys'!I43</f>
        <v>0</v>
      </c>
    </row>
    <row r="29" spans="2:7" ht="15" thickBot="1" x14ac:dyDescent="0.4"/>
    <row r="30" spans="2:7" ht="15" thickBot="1" x14ac:dyDescent="0.4">
      <c r="B30" s="38" t="s">
        <v>29</v>
      </c>
      <c r="C30" s="35">
        <v>0.2</v>
      </c>
      <c r="D30" s="40" t="e">
        <f>'Project Summarys'!K43</f>
        <v>#DIV/0!</v>
      </c>
    </row>
    <row r="31" spans="2:7" ht="15" thickBot="1" x14ac:dyDescent="0.4">
      <c r="B31" s="38"/>
    </row>
    <row r="32" spans="2:7" ht="15" thickBot="1" x14ac:dyDescent="0.4">
      <c r="B32" s="38" t="s">
        <v>31</v>
      </c>
      <c r="F32" s="34" t="e">
        <f>SUM(D18:D30)</f>
        <v>#DIV/0!</v>
      </c>
    </row>
    <row r="34" spans="2:4" ht="16.5" x14ac:dyDescent="0.35">
      <c r="B34" s="7" t="s">
        <v>293</v>
      </c>
      <c r="D34" s="30" t="e">
        <f>F32/SUM('Project Summarys'!C3:C5)</f>
        <v>#DIV/0!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9B32E-2FAA-41FB-8DD3-7898F4F285E4}">
  <dimension ref="A1:T18"/>
  <sheetViews>
    <sheetView workbookViewId="0">
      <selection activeCell="D13" sqref="D13:H15"/>
    </sheetView>
  </sheetViews>
  <sheetFormatPr defaultColWidth="8.90625" defaultRowHeight="14.5" x14ac:dyDescent="0.35"/>
  <cols>
    <col min="1" max="1" width="8.36328125" customWidth="1"/>
    <col min="2" max="2" width="41.6328125" customWidth="1"/>
    <col min="3" max="3" width="14.6328125" style="22" customWidth="1"/>
    <col min="4" max="10" width="22" style="22" customWidth="1"/>
    <col min="11" max="11" width="3.6328125" bestFit="1" customWidth="1"/>
    <col min="12" max="12" width="11.90625" bestFit="1" customWidth="1"/>
    <col min="13" max="13" width="11.453125" bestFit="1" customWidth="1"/>
    <col min="14" max="14" width="4.453125" bestFit="1" customWidth="1"/>
    <col min="15" max="15" width="4.6328125" bestFit="1" customWidth="1"/>
    <col min="16" max="17" width="7.36328125" bestFit="1" customWidth="1"/>
    <col min="18" max="18" width="4.453125" bestFit="1" customWidth="1"/>
    <col min="19" max="19" width="7.36328125" bestFit="1" customWidth="1"/>
  </cols>
  <sheetData>
    <row r="1" spans="1:20" x14ac:dyDescent="0.35">
      <c r="A1" s="5" t="s">
        <v>134</v>
      </c>
      <c r="B1" s="9" t="s">
        <v>274</v>
      </c>
      <c r="C1" s="5"/>
      <c r="D1" s="20"/>
      <c r="E1" s="21"/>
      <c r="F1" s="21"/>
      <c r="G1" s="21"/>
      <c r="H1" s="21"/>
      <c r="I1" s="21"/>
      <c r="J1" s="21"/>
    </row>
    <row r="2" spans="1:20" x14ac:dyDescent="0.35">
      <c r="A2" s="5" t="s">
        <v>135</v>
      </c>
      <c r="B2" s="9" t="s">
        <v>275</v>
      </c>
      <c r="C2" s="5"/>
      <c r="D2" s="20"/>
      <c r="E2" s="21"/>
      <c r="F2" s="21"/>
      <c r="G2" s="21"/>
      <c r="H2" s="21"/>
      <c r="I2" s="21"/>
      <c r="J2" s="21"/>
    </row>
    <row r="3" spans="1:20" x14ac:dyDescent="0.35">
      <c r="A3" s="5" t="s">
        <v>136</v>
      </c>
      <c r="B3" s="9" t="s">
        <v>276</v>
      </c>
      <c r="C3" s="5"/>
      <c r="D3" s="20"/>
      <c r="E3" s="21"/>
      <c r="F3" s="21"/>
      <c r="G3" s="21"/>
      <c r="H3" s="21"/>
      <c r="I3" s="21"/>
      <c r="J3" s="21"/>
    </row>
    <row r="4" spans="1:20" ht="15" thickBot="1" x14ac:dyDescent="0.4">
      <c r="K4" s="5"/>
      <c r="L4" s="5"/>
      <c r="M4" s="5"/>
      <c r="O4" s="5"/>
      <c r="R4" s="5"/>
    </row>
    <row r="5" spans="1:20" s="5" customFormat="1" ht="15" thickBot="1" x14ac:dyDescent="0.4">
      <c r="A5" s="59" t="s">
        <v>137</v>
      </c>
      <c r="B5" s="60" t="s">
        <v>138</v>
      </c>
      <c r="C5" s="61" t="s">
        <v>139</v>
      </c>
      <c r="D5" s="62" t="s">
        <v>23</v>
      </c>
      <c r="E5" s="62" t="s">
        <v>24</v>
      </c>
      <c r="F5" s="62" t="s">
        <v>25</v>
      </c>
      <c r="G5" s="62" t="s">
        <v>26</v>
      </c>
      <c r="H5" s="62" t="s">
        <v>28</v>
      </c>
      <c r="I5" s="62" t="s">
        <v>27</v>
      </c>
      <c r="J5" s="62" t="s">
        <v>29</v>
      </c>
    </row>
    <row r="6" spans="1:20" s="5" customFormat="1" ht="15" thickBot="1" x14ac:dyDescent="0.4">
      <c r="A6" s="63" t="s">
        <v>153</v>
      </c>
      <c r="B6" s="14"/>
      <c r="C6" s="23"/>
      <c r="D6" s="24"/>
      <c r="E6" s="24"/>
      <c r="F6" s="24"/>
      <c r="G6" s="24"/>
      <c r="H6" s="24"/>
      <c r="I6" s="24"/>
      <c r="J6" s="24"/>
    </row>
    <row r="7" spans="1:20" s="5" customFormat="1" ht="15" thickBot="1" x14ac:dyDescent="0.4">
      <c r="A7" s="63" t="s">
        <v>271</v>
      </c>
      <c r="B7" s="14"/>
      <c r="C7" s="23"/>
      <c r="D7" s="24"/>
      <c r="E7" s="24"/>
      <c r="F7" s="24"/>
      <c r="G7" s="24"/>
      <c r="H7" s="24"/>
      <c r="I7" s="24"/>
      <c r="J7" s="24"/>
    </row>
    <row r="8" spans="1:20" s="6" customFormat="1" x14ac:dyDescent="0.35">
      <c r="A8" s="12"/>
      <c r="B8" s="13" t="s">
        <v>215</v>
      </c>
      <c r="C8" s="25" t="e">
        <f>SUM(D8:J8)</f>
        <v>#DIV/0!</v>
      </c>
      <c r="D8" s="26" t="e">
        <f>DET*PRFEE5</f>
        <v>#DIV/0!</v>
      </c>
      <c r="E8" s="26"/>
      <c r="F8" s="26"/>
      <c r="G8" s="26"/>
      <c r="H8" s="26"/>
      <c r="I8" s="26"/>
      <c r="J8" s="26" t="e">
        <f>SUM(D8:I8)*VAT</f>
        <v>#DIV/0!</v>
      </c>
      <c r="K8" s="7"/>
      <c r="L8" s="7"/>
      <c r="N8" s="7"/>
      <c r="O8" s="17"/>
      <c r="P8" s="18"/>
      <c r="Q8" s="19"/>
      <c r="R8" s="7"/>
      <c r="S8" s="18"/>
      <c r="T8" s="7"/>
    </row>
    <row r="9" spans="1:20" s="6" customFormat="1" x14ac:dyDescent="0.35">
      <c r="A9" s="64"/>
      <c r="B9" s="65" t="s">
        <v>272</v>
      </c>
      <c r="C9" s="25" t="e">
        <f>SUM(D9:J9)</f>
        <v>#DIV/0!</v>
      </c>
      <c r="D9" s="66"/>
      <c r="E9" s="66"/>
      <c r="F9" s="66"/>
      <c r="G9" s="66" t="e">
        <f>PDT*PRFEE5</f>
        <v>#DIV/0!</v>
      </c>
      <c r="H9" s="66"/>
      <c r="I9" s="26"/>
      <c r="J9" s="26" t="e">
        <f>SUM(D9:I9)*VAT</f>
        <v>#DIV/0!</v>
      </c>
      <c r="K9" s="7"/>
      <c r="L9" s="7"/>
      <c r="N9" s="7"/>
      <c r="O9" s="17"/>
      <c r="P9" s="18"/>
      <c r="Q9" s="19"/>
      <c r="R9" s="7"/>
      <c r="S9" s="18"/>
      <c r="T9" s="7"/>
    </row>
    <row r="10" spans="1:20" s="6" customFormat="1" x14ac:dyDescent="0.35">
      <c r="A10" s="64"/>
      <c r="B10" s="65" t="s">
        <v>146</v>
      </c>
      <c r="C10" s="25" t="e">
        <f>SUM(D10:J10)</f>
        <v>#DIV/0!</v>
      </c>
      <c r="D10" s="66"/>
      <c r="E10" s="66"/>
      <c r="F10" s="66"/>
      <c r="G10" s="66" t="e">
        <f>PRET*PRFEE5</f>
        <v>#DIV/0!</v>
      </c>
      <c r="H10" s="66"/>
      <c r="I10" s="26"/>
      <c r="J10" s="26" t="e">
        <f>SUM(D10:I10)*VAT</f>
        <v>#DIV/0!</v>
      </c>
      <c r="K10" s="7"/>
      <c r="L10" s="7"/>
      <c r="N10" s="7"/>
      <c r="O10" s="17"/>
      <c r="P10" s="18"/>
      <c r="Q10" s="19"/>
      <c r="R10" s="7"/>
      <c r="S10" s="18"/>
      <c r="T10" s="7"/>
    </row>
    <row r="11" spans="1:20" s="6" customFormat="1" ht="15" thickBot="1" x14ac:dyDescent="0.4">
      <c r="A11" s="64"/>
      <c r="B11" s="65" t="s">
        <v>208</v>
      </c>
      <c r="C11" s="25">
        <f>SUM(D11:J11)</f>
        <v>0</v>
      </c>
      <c r="D11" s="66"/>
      <c r="E11" s="66"/>
      <c r="F11" s="66"/>
      <c r="G11" s="66">
        <f>C16*CONOHP</f>
        <v>0</v>
      </c>
      <c r="H11" s="66"/>
      <c r="I11" s="26"/>
      <c r="J11" s="26">
        <f>SUM(D11:I11)*VAT</f>
        <v>0</v>
      </c>
      <c r="K11" s="7"/>
      <c r="L11" s="7"/>
      <c r="N11" s="7"/>
      <c r="O11" s="17"/>
      <c r="P11" s="18"/>
      <c r="Q11" s="19"/>
      <c r="R11" s="7"/>
      <c r="S11" s="18"/>
      <c r="T11" s="7"/>
    </row>
    <row r="12" spans="1:20" s="5" customFormat="1" ht="15" thickBot="1" x14ac:dyDescent="0.4">
      <c r="A12" s="63" t="s">
        <v>142</v>
      </c>
      <c r="B12" s="14"/>
      <c r="C12" s="23"/>
      <c r="D12" s="24"/>
      <c r="E12" s="24"/>
      <c r="F12" s="24"/>
      <c r="G12" s="24"/>
      <c r="H12" s="24"/>
      <c r="I12" s="24"/>
      <c r="J12" s="24"/>
    </row>
    <row r="13" spans="1:20" s="6" customFormat="1" x14ac:dyDescent="0.35">
      <c r="A13" s="12"/>
      <c r="B13" s="13" t="s">
        <v>143</v>
      </c>
      <c r="C13" s="25">
        <f>SUM(D13:J13)</f>
        <v>0</v>
      </c>
      <c r="D13" s="129"/>
      <c r="E13" s="129"/>
      <c r="F13" s="129"/>
      <c r="G13" s="129"/>
      <c r="H13" s="129"/>
      <c r="I13" s="26">
        <f>SUM(D13:H13)*CONT</f>
        <v>0</v>
      </c>
      <c r="J13" s="26">
        <f>SUM(D13:I13)*VAT</f>
        <v>0</v>
      </c>
      <c r="K13" s="7"/>
      <c r="L13" s="7"/>
      <c r="N13" s="7"/>
      <c r="O13" s="17"/>
      <c r="P13" s="18"/>
      <c r="Q13" s="19"/>
      <c r="R13" s="7"/>
      <c r="S13" s="18"/>
      <c r="T13" s="7"/>
    </row>
    <row r="14" spans="1:20" s="6" customFormat="1" x14ac:dyDescent="0.35">
      <c r="A14" s="64"/>
      <c r="B14" s="65" t="s">
        <v>144</v>
      </c>
      <c r="C14" s="67">
        <f>SUM(D14:J14)</f>
        <v>0</v>
      </c>
      <c r="D14" s="132"/>
      <c r="E14" s="132"/>
      <c r="F14" s="132"/>
      <c r="G14" s="132"/>
      <c r="H14" s="130"/>
      <c r="I14" s="26">
        <f>SUM(D14:H14)*CONT</f>
        <v>0</v>
      </c>
      <c r="J14" s="26">
        <f>SUM(D14:I14)*VAT</f>
        <v>0</v>
      </c>
      <c r="K14" s="7"/>
      <c r="L14" s="7"/>
      <c r="N14" s="7"/>
      <c r="O14" s="17"/>
      <c r="P14" s="18"/>
      <c r="Q14" s="19"/>
      <c r="R14" s="7"/>
      <c r="S14" s="18"/>
      <c r="T14" s="7"/>
    </row>
    <row r="15" spans="1:20" s="6" customFormat="1" ht="15" thickBot="1" x14ac:dyDescent="0.4">
      <c r="A15" s="64"/>
      <c r="B15" s="65" t="s">
        <v>145</v>
      </c>
      <c r="C15" s="67">
        <f>SUM(D15:J15)</f>
        <v>0</v>
      </c>
      <c r="D15" s="132"/>
      <c r="E15" s="132"/>
      <c r="F15" s="132"/>
      <c r="G15" s="132"/>
      <c r="H15" s="130"/>
      <c r="I15" s="26">
        <f>SUM(D15:H15)*CONT</f>
        <v>0</v>
      </c>
      <c r="J15" s="26">
        <f>SUM(D15:I15)*VAT</f>
        <v>0</v>
      </c>
      <c r="K15" s="7"/>
      <c r="L15" s="7"/>
      <c r="N15" s="7"/>
      <c r="O15" s="17"/>
      <c r="P15" s="18"/>
      <c r="Q15" s="19"/>
      <c r="R15" s="7"/>
      <c r="S15" s="18"/>
      <c r="T15" s="7"/>
    </row>
    <row r="16" spans="1:20" s="6" customFormat="1" ht="29" x14ac:dyDescent="0.35">
      <c r="A16" s="11"/>
      <c r="B16" s="15" t="s">
        <v>240</v>
      </c>
      <c r="C16" s="27">
        <f>SUM(C12:C15)</f>
        <v>0</v>
      </c>
      <c r="D16" s="27"/>
      <c r="E16" s="27"/>
      <c r="F16" s="27"/>
      <c r="G16" s="27"/>
      <c r="H16" s="27"/>
      <c r="I16" s="27"/>
      <c r="J16" s="2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s="6" customFormat="1" x14ac:dyDescent="0.35">
      <c r="B17" s="16" t="s">
        <v>265</v>
      </c>
      <c r="C17" s="28" t="e">
        <f t="shared" ref="C17:J17" si="0">SUM(C7:C15)</f>
        <v>#DIV/0!</v>
      </c>
      <c r="D17" s="28" t="e">
        <f t="shared" si="0"/>
        <v>#DIV/0!</v>
      </c>
      <c r="E17" s="28">
        <f t="shared" si="0"/>
        <v>0</v>
      </c>
      <c r="F17" s="28">
        <f t="shared" si="0"/>
        <v>0</v>
      </c>
      <c r="G17" s="28" t="e">
        <f t="shared" si="0"/>
        <v>#DIV/0!</v>
      </c>
      <c r="H17" s="28">
        <f t="shared" si="0"/>
        <v>0</v>
      </c>
      <c r="I17" s="28">
        <f t="shared" si="0"/>
        <v>0</v>
      </c>
      <c r="J17" s="28" t="e">
        <f t="shared" si="0"/>
        <v>#DIV/0!</v>
      </c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s="7" customFormat="1" x14ac:dyDescent="0.35">
      <c r="A18" s="8"/>
      <c r="C18" s="29"/>
      <c r="D18" s="30"/>
      <c r="E18" s="30"/>
      <c r="F18" s="30"/>
      <c r="G18" s="30"/>
      <c r="H18" s="30"/>
      <c r="I18" s="30"/>
      <c r="J18" s="3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8501-3F8A-4C56-9A92-84D4CFD166B0}">
  <dimension ref="A1:T39"/>
  <sheetViews>
    <sheetView workbookViewId="0">
      <selection activeCell="D28" activeCellId="2" sqref="D13:H17 D19:H26 D28:H36"/>
    </sheetView>
  </sheetViews>
  <sheetFormatPr defaultColWidth="8.90625" defaultRowHeight="14.5" x14ac:dyDescent="0.35"/>
  <cols>
    <col min="1" max="1" width="8.36328125" customWidth="1"/>
    <col min="2" max="2" width="41.6328125" customWidth="1"/>
    <col min="3" max="3" width="14.6328125" style="22" customWidth="1"/>
    <col min="4" max="10" width="22" style="22" customWidth="1"/>
    <col min="11" max="11" width="3.6328125" bestFit="1" customWidth="1"/>
    <col min="12" max="12" width="11.90625" bestFit="1" customWidth="1"/>
    <col min="13" max="13" width="11.453125" bestFit="1" customWidth="1"/>
    <col min="14" max="14" width="4.453125" bestFit="1" customWidth="1"/>
    <col min="15" max="15" width="4.6328125" bestFit="1" customWidth="1"/>
    <col min="16" max="17" width="7.36328125" bestFit="1" customWidth="1"/>
    <col min="18" max="18" width="4.453125" bestFit="1" customWidth="1"/>
    <col min="19" max="19" width="7.36328125" bestFit="1" customWidth="1"/>
  </cols>
  <sheetData>
    <row r="1" spans="1:20" x14ac:dyDescent="0.35">
      <c r="A1" s="5" t="s">
        <v>134</v>
      </c>
      <c r="B1" s="9" t="s">
        <v>274</v>
      </c>
      <c r="C1" s="5"/>
      <c r="D1" s="20"/>
      <c r="E1" s="21"/>
      <c r="F1" s="21"/>
      <c r="G1" s="21"/>
      <c r="H1" s="21"/>
      <c r="I1" s="21"/>
      <c r="J1" s="21"/>
    </row>
    <row r="2" spans="1:20" x14ac:dyDescent="0.35">
      <c r="A2" s="5" t="s">
        <v>135</v>
      </c>
      <c r="B2" s="9" t="s">
        <v>275</v>
      </c>
      <c r="C2" s="5"/>
      <c r="D2" s="20"/>
      <c r="E2" s="21"/>
      <c r="F2" s="21"/>
      <c r="G2" s="21"/>
      <c r="H2" s="21"/>
      <c r="I2" s="21"/>
      <c r="J2" s="21"/>
    </row>
    <row r="3" spans="1:20" x14ac:dyDescent="0.35">
      <c r="A3" s="5" t="s">
        <v>136</v>
      </c>
      <c r="B3" s="9" t="s">
        <v>276</v>
      </c>
      <c r="C3" s="5"/>
      <c r="D3" s="20"/>
      <c r="E3" s="21"/>
      <c r="F3" s="21"/>
      <c r="G3" s="21"/>
      <c r="H3" s="21"/>
      <c r="I3" s="21"/>
      <c r="J3" s="21"/>
    </row>
    <row r="4" spans="1:20" ht="15" thickBot="1" x14ac:dyDescent="0.4">
      <c r="K4" s="5"/>
      <c r="L4" s="5"/>
      <c r="M4" s="5"/>
      <c r="O4" s="5"/>
      <c r="R4" s="5"/>
    </row>
    <row r="5" spans="1:20" s="5" customFormat="1" ht="15" thickBot="1" x14ac:dyDescent="0.4">
      <c r="A5" s="59" t="s">
        <v>137</v>
      </c>
      <c r="B5" s="60" t="s">
        <v>138</v>
      </c>
      <c r="C5" s="61" t="s">
        <v>139</v>
      </c>
      <c r="D5" s="62" t="s">
        <v>23</v>
      </c>
      <c r="E5" s="62" t="s">
        <v>24</v>
      </c>
      <c r="F5" s="62" t="s">
        <v>25</v>
      </c>
      <c r="G5" s="62" t="s">
        <v>26</v>
      </c>
      <c r="H5" s="62" t="s">
        <v>28</v>
      </c>
      <c r="I5" s="62" t="s">
        <v>27</v>
      </c>
      <c r="J5" s="62" t="s">
        <v>29</v>
      </c>
    </row>
    <row r="6" spans="1:20" s="5" customFormat="1" ht="15" thickBot="1" x14ac:dyDescent="0.4">
      <c r="A6" s="63" t="s">
        <v>172</v>
      </c>
      <c r="B6" s="14"/>
      <c r="C6" s="23"/>
      <c r="D6" s="24"/>
      <c r="E6" s="24"/>
      <c r="F6" s="24"/>
      <c r="G6" s="24"/>
      <c r="H6" s="24"/>
      <c r="I6" s="24"/>
      <c r="J6" s="24"/>
    </row>
    <row r="7" spans="1:20" s="5" customFormat="1" ht="15" thickBot="1" x14ac:dyDescent="0.4">
      <c r="A7" s="63" t="s">
        <v>271</v>
      </c>
      <c r="B7" s="14"/>
      <c r="C7" s="23"/>
      <c r="D7" s="24"/>
      <c r="E7" s="24"/>
      <c r="F7" s="24"/>
      <c r="G7" s="24"/>
      <c r="H7" s="24"/>
      <c r="I7" s="24"/>
      <c r="J7" s="24"/>
    </row>
    <row r="8" spans="1:20" s="6" customFormat="1" x14ac:dyDescent="0.35">
      <c r="A8" s="12"/>
      <c r="B8" s="13" t="s">
        <v>215</v>
      </c>
      <c r="C8" s="25" t="e">
        <f>SUM(D8:J8)</f>
        <v>#DIV/0!</v>
      </c>
      <c r="D8" s="26" t="e">
        <f>DET*PRFEE6</f>
        <v>#DIV/0!</v>
      </c>
      <c r="E8" s="26"/>
      <c r="F8" s="26"/>
      <c r="G8" s="26"/>
      <c r="H8" s="26"/>
      <c r="I8" s="26"/>
      <c r="J8" s="26" t="e">
        <f>SUM(D8:I8)*VAT</f>
        <v>#DIV/0!</v>
      </c>
      <c r="K8" s="7"/>
      <c r="L8" s="7"/>
      <c r="N8" s="7"/>
      <c r="O8" s="17"/>
      <c r="P8" s="18"/>
      <c r="Q8" s="19"/>
      <c r="R8" s="7"/>
      <c r="S8" s="18"/>
      <c r="T8" s="7"/>
    </row>
    <row r="9" spans="1:20" s="6" customFormat="1" x14ac:dyDescent="0.35">
      <c r="A9" s="64"/>
      <c r="B9" s="65" t="s">
        <v>272</v>
      </c>
      <c r="C9" s="25" t="e">
        <f>SUM(D9:J9)</f>
        <v>#DIV/0!</v>
      </c>
      <c r="D9" s="66"/>
      <c r="E9" s="66"/>
      <c r="F9" s="66"/>
      <c r="G9" s="66" t="e">
        <f>PDT*PRFEE6</f>
        <v>#DIV/0!</v>
      </c>
      <c r="H9" s="66"/>
      <c r="I9" s="26"/>
      <c r="J9" s="26" t="e">
        <f>SUM(D9:I9)*VAT</f>
        <v>#DIV/0!</v>
      </c>
      <c r="K9" s="7"/>
      <c r="L9" s="7"/>
      <c r="N9" s="7"/>
      <c r="O9" s="17"/>
      <c r="P9" s="18"/>
      <c r="Q9" s="19"/>
      <c r="R9" s="7"/>
      <c r="S9" s="18"/>
      <c r="T9" s="7"/>
    </row>
    <row r="10" spans="1:20" s="6" customFormat="1" x14ac:dyDescent="0.35">
      <c r="A10" s="64"/>
      <c r="B10" s="65" t="s">
        <v>146</v>
      </c>
      <c r="C10" s="25" t="e">
        <f>SUM(D10:J10)</f>
        <v>#DIV/0!</v>
      </c>
      <c r="D10" s="66"/>
      <c r="E10" s="66"/>
      <c r="F10" s="66"/>
      <c r="G10" s="66" t="e">
        <f>PRET*PRFEE6</f>
        <v>#DIV/0!</v>
      </c>
      <c r="H10" s="66"/>
      <c r="I10" s="26"/>
      <c r="J10" s="26" t="e">
        <f>SUM(D10:I10)*VAT</f>
        <v>#DIV/0!</v>
      </c>
      <c r="K10" s="7"/>
      <c r="L10" s="7"/>
      <c r="N10" s="7"/>
      <c r="O10" s="17"/>
      <c r="P10" s="18"/>
      <c r="Q10" s="19"/>
      <c r="R10" s="7"/>
      <c r="S10" s="18"/>
      <c r="T10" s="7"/>
    </row>
    <row r="11" spans="1:20" s="6" customFormat="1" ht="15" thickBot="1" x14ac:dyDescent="0.4">
      <c r="A11" s="64"/>
      <c r="B11" s="65" t="s">
        <v>208</v>
      </c>
      <c r="C11" s="25">
        <f>SUM(D11:J11)</f>
        <v>0</v>
      </c>
      <c r="D11" s="66"/>
      <c r="E11" s="66"/>
      <c r="F11" s="66"/>
      <c r="G11" s="66">
        <f>C37*CONOHP</f>
        <v>0</v>
      </c>
      <c r="H11" s="66"/>
      <c r="I11" s="26"/>
      <c r="J11" s="26">
        <f>SUM(D11:I11)*VAT</f>
        <v>0</v>
      </c>
      <c r="K11" s="7"/>
      <c r="L11" s="7"/>
      <c r="N11" s="7"/>
      <c r="O11" s="17"/>
      <c r="P11" s="18"/>
      <c r="Q11" s="19"/>
      <c r="R11" s="7"/>
      <c r="S11" s="18"/>
      <c r="T11" s="7"/>
    </row>
    <row r="12" spans="1:20" s="5" customFormat="1" ht="15" thickBot="1" x14ac:dyDescent="0.4">
      <c r="A12" s="63" t="s">
        <v>142</v>
      </c>
      <c r="B12" s="14"/>
      <c r="C12" s="23"/>
      <c r="D12" s="24"/>
      <c r="E12" s="24"/>
      <c r="F12" s="24"/>
      <c r="G12" s="24"/>
      <c r="H12" s="24"/>
      <c r="I12" s="24"/>
      <c r="J12" s="24"/>
    </row>
    <row r="13" spans="1:20" s="6" customFormat="1" x14ac:dyDescent="0.35">
      <c r="A13" s="12"/>
      <c r="B13" s="13" t="s">
        <v>173</v>
      </c>
      <c r="C13" s="25">
        <f t="shared" ref="C13:C17" si="0">SUM(D13:J13)</f>
        <v>0</v>
      </c>
      <c r="D13" s="129"/>
      <c r="E13" s="129"/>
      <c r="F13" s="129"/>
      <c r="G13" s="129"/>
      <c r="H13" s="129"/>
      <c r="I13" s="26">
        <f t="shared" ref="I13:I17" si="1">SUM(D13:H13)*CONT</f>
        <v>0</v>
      </c>
      <c r="J13" s="26">
        <f t="shared" ref="J13:J17" si="2">SUM(D13:I13)*VAT</f>
        <v>0</v>
      </c>
      <c r="K13" s="7"/>
      <c r="L13" s="7"/>
      <c r="N13" s="7"/>
      <c r="O13" s="17"/>
      <c r="P13" s="18"/>
      <c r="Q13" s="19"/>
      <c r="R13" s="7"/>
      <c r="S13" s="18"/>
      <c r="T13" s="7"/>
    </row>
    <row r="14" spans="1:20" s="6" customFormat="1" x14ac:dyDescent="0.35">
      <c r="A14" s="64"/>
      <c r="B14" s="104" t="s">
        <v>144</v>
      </c>
      <c r="C14" s="67">
        <f t="shared" si="0"/>
        <v>0</v>
      </c>
      <c r="D14" s="132"/>
      <c r="E14" s="132"/>
      <c r="F14" s="132"/>
      <c r="G14" s="132"/>
      <c r="H14" s="130"/>
      <c r="I14" s="26">
        <f t="shared" si="1"/>
        <v>0</v>
      </c>
      <c r="J14" s="26">
        <f t="shared" si="2"/>
        <v>0</v>
      </c>
      <c r="K14" s="7"/>
      <c r="L14" s="7"/>
      <c r="N14" s="7"/>
      <c r="O14" s="17"/>
      <c r="P14" s="18"/>
      <c r="Q14" s="19"/>
      <c r="R14" s="7"/>
      <c r="S14" s="18"/>
      <c r="T14" s="7"/>
    </row>
    <row r="15" spans="1:20" s="6" customFormat="1" x14ac:dyDescent="0.35">
      <c r="A15" s="64"/>
      <c r="B15" s="104" t="s">
        <v>150</v>
      </c>
      <c r="C15" s="67">
        <f t="shared" si="0"/>
        <v>0</v>
      </c>
      <c r="D15" s="132"/>
      <c r="E15" s="132"/>
      <c r="F15" s="132"/>
      <c r="G15" s="132"/>
      <c r="H15" s="130"/>
      <c r="I15" s="26">
        <f t="shared" si="1"/>
        <v>0</v>
      </c>
      <c r="J15" s="26">
        <f t="shared" si="2"/>
        <v>0</v>
      </c>
      <c r="K15" s="7"/>
      <c r="L15" s="7"/>
      <c r="N15" s="7"/>
      <c r="O15" s="17"/>
      <c r="P15" s="18"/>
      <c r="Q15" s="19"/>
      <c r="R15" s="7"/>
      <c r="S15" s="18"/>
      <c r="T15" s="7"/>
    </row>
    <row r="16" spans="1:20" s="6" customFormat="1" x14ac:dyDescent="0.35">
      <c r="A16" s="64"/>
      <c r="B16" s="104" t="s">
        <v>145</v>
      </c>
      <c r="C16" s="67">
        <f t="shared" si="0"/>
        <v>0</v>
      </c>
      <c r="D16" s="132"/>
      <c r="E16" s="132"/>
      <c r="F16" s="132"/>
      <c r="G16" s="132"/>
      <c r="H16" s="130"/>
      <c r="I16" s="26">
        <f t="shared" si="1"/>
        <v>0</v>
      </c>
      <c r="J16" s="26">
        <f t="shared" si="2"/>
        <v>0</v>
      </c>
      <c r="K16" s="7"/>
      <c r="L16" s="7"/>
      <c r="N16" s="7"/>
      <c r="O16" s="17"/>
      <c r="P16" s="18"/>
      <c r="Q16" s="19"/>
      <c r="R16" s="7"/>
      <c r="S16" s="18"/>
      <c r="T16" s="7"/>
    </row>
    <row r="17" spans="1:20" s="6" customFormat="1" ht="15" thickBot="1" x14ac:dyDescent="0.4">
      <c r="A17" s="64"/>
      <c r="B17" s="104" t="s">
        <v>142</v>
      </c>
      <c r="C17" s="67">
        <f t="shared" si="0"/>
        <v>0</v>
      </c>
      <c r="D17" s="132"/>
      <c r="E17" s="132"/>
      <c r="F17" s="132"/>
      <c r="G17" s="132"/>
      <c r="H17" s="130"/>
      <c r="I17" s="26">
        <f t="shared" si="1"/>
        <v>0</v>
      </c>
      <c r="J17" s="26">
        <f t="shared" si="2"/>
        <v>0</v>
      </c>
      <c r="K17" s="7"/>
      <c r="L17" s="7"/>
      <c r="N17" s="7"/>
      <c r="O17" s="17"/>
      <c r="P17" s="18"/>
      <c r="Q17" s="19"/>
      <c r="R17" s="7"/>
      <c r="S17" s="18"/>
      <c r="T17" s="7"/>
    </row>
    <row r="18" spans="1:20" s="5" customFormat="1" ht="15" thickBot="1" x14ac:dyDescent="0.4">
      <c r="A18" s="63" t="s">
        <v>174</v>
      </c>
      <c r="B18" s="105"/>
      <c r="C18" s="23"/>
      <c r="D18" s="24"/>
      <c r="E18" s="24"/>
      <c r="F18" s="24"/>
      <c r="G18" s="24"/>
      <c r="H18" s="24"/>
      <c r="I18" s="24"/>
      <c r="J18" s="24"/>
    </row>
    <row r="19" spans="1:20" s="6" customFormat="1" x14ac:dyDescent="0.35">
      <c r="A19" s="102"/>
      <c r="B19" s="13" t="s">
        <v>175</v>
      </c>
      <c r="C19" s="25">
        <f t="shared" ref="C19:C26" si="3">SUM(D19:J19)</f>
        <v>0</v>
      </c>
      <c r="D19" s="129"/>
      <c r="E19" s="129"/>
      <c r="F19" s="129"/>
      <c r="G19" s="129"/>
      <c r="H19" s="129"/>
      <c r="I19" s="26">
        <f t="shared" ref="I19:I26" si="4">SUM(D19:H19)*CONT</f>
        <v>0</v>
      </c>
      <c r="J19" s="26">
        <f t="shared" ref="J19:J26" si="5">SUM(D19:I19)*VAT</f>
        <v>0</v>
      </c>
      <c r="K19" s="7"/>
      <c r="L19" s="7"/>
      <c r="N19" s="7"/>
      <c r="O19" s="17"/>
      <c r="P19" s="18"/>
      <c r="Q19" s="19"/>
      <c r="R19" s="7"/>
      <c r="S19" s="18"/>
      <c r="T19" s="7"/>
    </row>
    <row r="20" spans="1:20" s="6" customFormat="1" x14ac:dyDescent="0.35">
      <c r="A20" s="106"/>
      <c r="B20" s="104" t="s">
        <v>176</v>
      </c>
      <c r="C20" s="67">
        <f t="shared" si="3"/>
        <v>0</v>
      </c>
      <c r="D20" s="132"/>
      <c r="E20" s="132"/>
      <c r="F20" s="132"/>
      <c r="G20" s="132"/>
      <c r="H20" s="130"/>
      <c r="I20" s="26">
        <f t="shared" si="4"/>
        <v>0</v>
      </c>
      <c r="J20" s="26">
        <f t="shared" si="5"/>
        <v>0</v>
      </c>
      <c r="K20" s="7"/>
      <c r="L20" s="7"/>
      <c r="N20" s="7"/>
      <c r="O20" s="17"/>
      <c r="P20" s="18"/>
      <c r="Q20" s="19"/>
      <c r="R20" s="7"/>
      <c r="S20" s="18"/>
      <c r="T20" s="7"/>
    </row>
    <row r="21" spans="1:20" s="6" customFormat="1" x14ac:dyDescent="0.35">
      <c r="A21" s="102"/>
      <c r="B21" s="13" t="s">
        <v>177</v>
      </c>
      <c r="C21" s="67">
        <f t="shared" si="3"/>
        <v>0</v>
      </c>
      <c r="D21" s="132"/>
      <c r="E21" s="132"/>
      <c r="F21" s="132"/>
      <c r="G21" s="132"/>
      <c r="H21" s="130"/>
      <c r="I21" s="26">
        <f t="shared" si="4"/>
        <v>0</v>
      </c>
      <c r="J21" s="26">
        <f t="shared" si="5"/>
        <v>0</v>
      </c>
      <c r="K21" s="7"/>
      <c r="L21" s="7"/>
      <c r="N21" s="7"/>
      <c r="O21" s="17"/>
      <c r="P21" s="18"/>
      <c r="Q21" s="19"/>
      <c r="R21" s="7"/>
      <c r="S21" s="18"/>
      <c r="T21" s="7"/>
    </row>
    <row r="22" spans="1:20" s="6" customFormat="1" x14ac:dyDescent="0.35">
      <c r="A22" s="12"/>
      <c r="B22" s="104" t="s">
        <v>178</v>
      </c>
      <c r="C22" s="67">
        <f t="shared" si="3"/>
        <v>0</v>
      </c>
      <c r="D22" s="132"/>
      <c r="E22" s="132"/>
      <c r="F22" s="132"/>
      <c r="G22" s="132"/>
      <c r="H22" s="130"/>
      <c r="I22" s="26">
        <f t="shared" si="4"/>
        <v>0</v>
      </c>
      <c r="J22" s="26">
        <f t="shared" si="5"/>
        <v>0</v>
      </c>
      <c r="K22" s="7"/>
      <c r="L22" s="7"/>
      <c r="N22" s="7"/>
      <c r="O22" s="17"/>
      <c r="P22" s="18"/>
      <c r="Q22" s="19"/>
      <c r="R22" s="7"/>
      <c r="S22" s="18"/>
      <c r="T22" s="7"/>
    </row>
    <row r="23" spans="1:20" s="6" customFormat="1" x14ac:dyDescent="0.35">
      <c r="A23" s="102"/>
      <c r="B23" s="13" t="s">
        <v>179</v>
      </c>
      <c r="C23" s="67">
        <f t="shared" si="3"/>
        <v>0</v>
      </c>
      <c r="D23" s="132"/>
      <c r="E23" s="132"/>
      <c r="F23" s="132"/>
      <c r="G23" s="132"/>
      <c r="H23" s="130"/>
      <c r="I23" s="26">
        <f t="shared" si="4"/>
        <v>0</v>
      </c>
      <c r="J23" s="26">
        <f t="shared" si="5"/>
        <v>0</v>
      </c>
      <c r="K23" s="7"/>
      <c r="L23" s="7"/>
      <c r="N23" s="7"/>
      <c r="O23" s="17"/>
      <c r="P23" s="18"/>
      <c r="Q23" s="19"/>
      <c r="R23" s="7"/>
      <c r="S23" s="18"/>
      <c r="T23" s="7"/>
    </row>
    <row r="24" spans="1:20" s="6" customFormat="1" x14ac:dyDescent="0.35">
      <c r="A24" s="102"/>
      <c r="B24" s="13" t="s">
        <v>169</v>
      </c>
      <c r="C24" s="67">
        <f t="shared" si="3"/>
        <v>0</v>
      </c>
      <c r="D24" s="132"/>
      <c r="E24" s="132"/>
      <c r="F24" s="132"/>
      <c r="G24" s="132"/>
      <c r="H24" s="130"/>
      <c r="I24" s="26">
        <f t="shared" si="4"/>
        <v>0</v>
      </c>
      <c r="J24" s="26">
        <f t="shared" si="5"/>
        <v>0</v>
      </c>
      <c r="K24" s="7"/>
      <c r="L24" s="7"/>
      <c r="N24" s="7"/>
      <c r="O24" s="17"/>
      <c r="P24" s="18"/>
      <c r="Q24" s="19"/>
      <c r="R24" s="7"/>
      <c r="S24" s="18"/>
      <c r="T24" s="7"/>
    </row>
    <row r="25" spans="1:20" s="6" customFormat="1" x14ac:dyDescent="0.35">
      <c r="A25" s="102"/>
      <c r="B25" s="13" t="s">
        <v>170</v>
      </c>
      <c r="C25" s="67">
        <f t="shared" si="3"/>
        <v>0</v>
      </c>
      <c r="D25" s="132"/>
      <c r="E25" s="132"/>
      <c r="F25" s="132"/>
      <c r="G25" s="132"/>
      <c r="H25" s="130"/>
      <c r="I25" s="26">
        <f t="shared" si="4"/>
        <v>0</v>
      </c>
      <c r="J25" s="26">
        <f t="shared" si="5"/>
        <v>0</v>
      </c>
      <c r="K25" s="7"/>
      <c r="L25" s="7"/>
      <c r="N25" s="7"/>
      <c r="O25" s="17"/>
      <c r="P25" s="18"/>
      <c r="Q25" s="19"/>
      <c r="R25" s="7"/>
      <c r="S25" s="18"/>
      <c r="T25" s="7"/>
    </row>
    <row r="26" spans="1:20" s="6" customFormat="1" ht="26.5" thickBot="1" x14ac:dyDescent="0.4">
      <c r="A26" s="12"/>
      <c r="B26" s="104" t="s">
        <v>171</v>
      </c>
      <c r="C26" s="67">
        <f t="shared" si="3"/>
        <v>0</v>
      </c>
      <c r="D26" s="132"/>
      <c r="E26" s="132"/>
      <c r="F26" s="132"/>
      <c r="G26" s="132"/>
      <c r="H26" s="130"/>
      <c r="I26" s="26">
        <f t="shared" si="4"/>
        <v>0</v>
      </c>
      <c r="J26" s="26">
        <f t="shared" si="5"/>
        <v>0</v>
      </c>
      <c r="K26" s="7"/>
      <c r="L26" s="7"/>
      <c r="N26" s="7"/>
      <c r="O26" s="17"/>
      <c r="P26" s="18"/>
      <c r="Q26" s="19"/>
      <c r="R26" s="7"/>
      <c r="S26" s="18"/>
      <c r="T26" s="7"/>
    </row>
    <row r="27" spans="1:20" s="5" customFormat="1" ht="15" thickBot="1" x14ac:dyDescent="0.4">
      <c r="A27" s="63" t="s">
        <v>161</v>
      </c>
      <c r="B27" s="105"/>
      <c r="C27" s="23"/>
      <c r="D27" s="24"/>
      <c r="E27" s="24"/>
      <c r="F27" s="24"/>
      <c r="G27" s="24"/>
      <c r="H27" s="24"/>
      <c r="I27" s="24"/>
      <c r="J27" s="24"/>
    </row>
    <row r="28" spans="1:20" s="6" customFormat="1" x14ac:dyDescent="0.35">
      <c r="A28" s="102"/>
      <c r="B28" s="104" t="s">
        <v>163</v>
      </c>
      <c r="C28" s="25">
        <f t="shared" ref="C28:C36" si="6">SUM(D28:J28)</f>
        <v>0</v>
      </c>
      <c r="D28" s="129"/>
      <c r="E28" s="129"/>
      <c r="F28" s="129"/>
      <c r="G28" s="129"/>
      <c r="H28" s="129"/>
      <c r="I28" s="26">
        <f t="shared" ref="I28:I36" si="7">SUM(D28:H28)*CONT</f>
        <v>0</v>
      </c>
      <c r="J28" s="26">
        <f t="shared" ref="J28:J36" si="8">SUM(D28:I28)*VAT</f>
        <v>0</v>
      </c>
      <c r="K28" s="7"/>
      <c r="L28" s="7"/>
      <c r="N28" s="7"/>
      <c r="O28" s="17"/>
      <c r="P28" s="18"/>
      <c r="Q28" s="19"/>
      <c r="R28" s="7"/>
      <c r="S28" s="18"/>
      <c r="T28" s="7"/>
    </row>
    <row r="29" spans="1:20" s="6" customFormat="1" x14ac:dyDescent="0.35">
      <c r="A29" s="102"/>
      <c r="B29" s="104" t="s">
        <v>164</v>
      </c>
      <c r="C29" s="67">
        <f t="shared" si="6"/>
        <v>0</v>
      </c>
      <c r="D29" s="132"/>
      <c r="E29" s="132"/>
      <c r="F29" s="132"/>
      <c r="G29" s="132"/>
      <c r="H29" s="130"/>
      <c r="I29" s="26">
        <f t="shared" si="7"/>
        <v>0</v>
      </c>
      <c r="J29" s="26">
        <f t="shared" si="8"/>
        <v>0</v>
      </c>
      <c r="K29" s="7"/>
      <c r="L29" s="7"/>
      <c r="N29" s="7"/>
      <c r="O29" s="17"/>
      <c r="P29" s="18"/>
      <c r="Q29" s="19"/>
      <c r="R29" s="7"/>
      <c r="S29" s="18"/>
      <c r="T29" s="7"/>
    </row>
    <row r="30" spans="1:20" s="6" customFormat="1" x14ac:dyDescent="0.35">
      <c r="A30" s="106"/>
      <c r="B30" s="104" t="s">
        <v>180</v>
      </c>
      <c r="C30" s="67">
        <f t="shared" si="6"/>
        <v>0</v>
      </c>
      <c r="D30" s="132"/>
      <c r="E30" s="132"/>
      <c r="F30" s="132"/>
      <c r="G30" s="132"/>
      <c r="H30" s="130"/>
      <c r="I30" s="26">
        <f t="shared" si="7"/>
        <v>0</v>
      </c>
      <c r="J30" s="26">
        <f t="shared" si="8"/>
        <v>0</v>
      </c>
      <c r="K30" s="7"/>
      <c r="L30" s="7"/>
      <c r="N30" s="7"/>
      <c r="O30" s="17"/>
      <c r="P30" s="18"/>
      <c r="Q30" s="19"/>
      <c r="R30" s="7"/>
      <c r="S30" s="18"/>
      <c r="T30" s="7"/>
    </row>
    <row r="31" spans="1:20" s="6" customFormat="1" x14ac:dyDescent="0.35">
      <c r="A31" s="102"/>
      <c r="B31" s="104" t="s">
        <v>166</v>
      </c>
      <c r="C31" s="67">
        <f t="shared" si="6"/>
        <v>0</v>
      </c>
      <c r="D31" s="132"/>
      <c r="E31" s="132"/>
      <c r="F31" s="132"/>
      <c r="G31" s="132"/>
      <c r="H31" s="130"/>
      <c r="I31" s="26">
        <f t="shared" si="7"/>
        <v>0</v>
      </c>
      <c r="J31" s="26">
        <f t="shared" si="8"/>
        <v>0</v>
      </c>
      <c r="K31" s="7"/>
      <c r="L31" s="7"/>
      <c r="N31" s="7"/>
      <c r="O31" s="17"/>
      <c r="P31" s="18"/>
      <c r="Q31" s="19"/>
      <c r="R31" s="7"/>
      <c r="S31" s="18"/>
      <c r="T31" s="7"/>
    </row>
    <row r="32" spans="1:20" s="6" customFormat="1" x14ac:dyDescent="0.35">
      <c r="A32" s="106"/>
      <c r="B32" s="104" t="s">
        <v>167</v>
      </c>
      <c r="C32" s="67">
        <f t="shared" si="6"/>
        <v>0</v>
      </c>
      <c r="D32" s="132"/>
      <c r="E32" s="132"/>
      <c r="F32" s="132"/>
      <c r="G32" s="132"/>
      <c r="H32" s="130"/>
      <c r="I32" s="26">
        <f t="shared" si="7"/>
        <v>0</v>
      </c>
      <c r="J32" s="26">
        <f t="shared" si="8"/>
        <v>0</v>
      </c>
      <c r="K32" s="7"/>
      <c r="L32" s="7"/>
      <c r="N32" s="7"/>
      <c r="O32" s="17"/>
      <c r="P32" s="18"/>
      <c r="Q32" s="19"/>
      <c r="R32" s="7"/>
      <c r="S32" s="18"/>
      <c r="T32" s="7"/>
    </row>
    <row r="33" spans="1:20" s="6" customFormat="1" x14ac:dyDescent="0.35">
      <c r="A33" s="102"/>
      <c r="B33" s="104" t="s">
        <v>168</v>
      </c>
      <c r="C33" s="67">
        <f t="shared" si="6"/>
        <v>0</v>
      </c>
      <c r="D33" s="132"/>
      <c r="E33" s="132"/>
      <c r="F33" s="132"/>
      <c r="G33" s="132"/>
      <c r="H33" s="130"/>
      <c r="I33" s="26">
        <f t="shared" si="7"/>
        <v>0</v>
      </c>
      <c r="J33" s="26">
        <f t="shared" si="8"/>
        <v>0</v>
      </c>
      <c r="K33" s="7"/>
      <c r="L33" s="7"/>
      <c r="N33" s="7"/>
      <c r="O33" s="17"/>
      <c r="P33" s="18"/>
      <c r="Q33" s="19"/>
      <c r="R33" s="7"/>
      <c r="S33" s="18"/>
      <c r="T33" s="7"/>
    </row>
    <row r="34" spans="1:20" s="6" customFormat="1" x14ac:dyDescent="0.35">
      <c r="A34" s="102"/>
      <c r="B34" s="104" t="s">
        <v>169</v>
      </c>
      <c r="C34" s="67">
        <f t="shared" si="6"/>
        <v>0</v>
      </c>
      <c r="D34" s="132"/>
      <c r="E34" s="132"/>
      <c r="F34" s="132"/>
      <c r="G34" s="132"/>
      <c r="H34" s="130"/>
      <c r="I34" s="26">
        <f t="shared" si="7"/>
        <v>0</v>
      </c>
      <c r="J34" s="26">
        <f t="shared" si="8"/>
        <v>0</v>
      </c>
      <c r="K34" s="7"/>
      <c r="L34" s="7"/>
      <c r="N34" s="7"/>
      <c r="O34" s="17"/>
      <c r="P34" s="18"/>
      <c r="Q34" s="19"/>
      <c r="R34" s="7"/>
      <c r="S34" s="18"/>
      <c r="T34" s="7"/>
    </row>
    <row r="35" spans="1:20" s="6" customFormat="1" x14ac:dyDescent="0.35">
      <c r="A35" s="102"/>
      <c r="B35" s="104" t="s">
        <v>170</v>
      </c>
      <c r="C35" s="67">
        <f t="shared" si="6"/>
        <v>0</v>
      </c>
      <c r="D35" s="132"/>
      <c r="E35" s="132"/>
      <c r="F35" s="132"/>
      <c r="G35" s="132"/>
      <c r="H35" s="130"/>
      <c r="I35" s="26">
        <f t="shared" si="7"/>
        <v>0</v>
      </c>
      <c r="J35" s="26">
        <f t="shared" si="8"/>
        <v>0</v>
      </c>
      <c r="K35" s="7"/>
      <c r="L35" s="7"/>
      <c r="N35" s="7"/>
      <c r="O35" s="17"/>
      <c r="P35" s="18"/>
      <c r="Q35" s="19"/>
      <c r="R35" s="7"/>
      <c r="S35" s="18"/>
      <c r="T35" s="7"/>
    </row>
    <row r="36" spans="1:20" s="6" customFormat="1" ht="26.5" thickBot="1" x14ac:dyDescent="0.4">
      <c r="A36" s="102"/>
      <c r="B36" s="13" t="s">
        <v>171</v>
      </c>
      <c r="C36" s="67">
        <f t="shared" si="6"/>
        <v>0</v>
      </c>
      <c r="D36" s="132"/>
      <c r="E36" s="132"/>
      <c r="F36" s="132"/>
      <c r="G36" s="132"/>
      <c r="H36" s="130"/>
      <c r="I36" s="26">
        <f t="shared" si="7"/>
        <v>0</v>
      </c>
      <c r="J36" s="26">
        <f t="shared" si="8"/>
        <v>0</v>
      </c>
      <c r="K36" s="7"/>
      <c r="L36" s="7"/>
      <c r="N36" s="7"/>
      <c r="O36" s="17"/>
      <c r="P36" s="18"/>
      <c r="Q36" s="19"/>
      <c r="R36" s="7"/>
      <c r="S36" s="18"/>
      <c r="T36" s="7"/>
    </row>
    <row r="37" spans="1:20" s="6" customFormat="1" ht="29" x14ac:dyDescent="0.35">
      <c r="A37" s="11"/>
      <c r="B37" s="15" t="s">
        <v>240</v>
      </c>
      <c r="C37" s="27">
        <f>SUM(C12:C36)</f>
        <v>0</v>
      </c>
      <c r="D37" s="27"/>
      <c r="E37" s="27"/>
      <c r="F37" s="27"/>
      <c r="G37" s="27"/>
      <c r="H37" s="27"/>
      <c r="I37" s="27"/>
      <c r="J37" s="2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s="6" customFormat="1" x14ac:dyDescent="0.35">
      <c r="B38" s="16" t="s">
        <v>265</v>
      </c>
      <c r="C38" s="28" t="e">
        <f t="shared" ref="C38:J38" si="9">SUM(C7:C36)</f>
        <v>#DIV/0!</v>
      </c>
      <c r="D38" s="28" t="e">
        <f t="shared" si="9"/>
        <v>#DIV/0!</v>
      </c>
      <c r="E38" s="28">
        <f t="shared" si="9"/>
        <v>0</v>
      </c>
      <c r="F38" s="28">
        <f t="shared" si="9"/>
        <v>0</v>
      </c>
      <c r="G38" s="28" t="e">
        <f t="shared" si="9"/>
        <v>#DIV/0!</v>
      </c>
      <c r="H38" s="28">
        <f t="shared" si="9"/>
        <v>0</v>
      </c>
      <c r="I38" s="28">
        <f t="shared" si="9"/>
        <v>0</v>
      </c>
      <c r="J38" s="28" t="e">
        <f t="shared" si="9"/>
        <v>#DIV/0!</v>
      </c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s="7" customFormat="1" x14ac:dyDescent="0.35">
      <c r="A39" s="8"/>
      <c r="C39" s="29"/>
      <c r="D39" s="30"/>
      <c r="E39" s="30"/>
      <c r="F39" s="30"/>
      <c r="G39" s="30"/>
      <c r="H39" s="30"/>
      <c r="I39" s="30"/>
      <c r="J39" s="3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7CFB-B2B8-4F65-9399-4D41F6B8F28B}">
  <dimension ref="A1:T29"/>
  <sheetViews>
    <sheetView workbookViewId="0">
      <selection activeCell="D17" activeCellId="1" sqref="D13:H15 D17:H26"/>
    </sheetView>
  </sheetViews>
  <sheetFormatPr defaultColWidth="8.90625" defaultRowHeight="14.5" x14ac:dyDescent="0.35"/>
  <cols>
    <col min="1" max="1" width="8.36328125" customWidth="1"/>
    <col min="2" max="2" width="41.6328125" customWidth="1"/>
    <col min="3" max="3" width="14.6328125" style="22" customWidth="1"/>
    <col min="4" max="10" width="22" style="22" customWidth="1"/>
    <col min="11" max="11" width="3.6328125" bestFit="1" customWidth="1"/>
    <col min="12" max="12" width="11.90625" bestFit="1" customWidth="1"/>
    <col min="13" max="13" width="11.453125" bestFit="1" customWidth="1"/>
    <col min="14" max="14" width="4.453125" bestFit="1" customWidth="1"/>
    <col min="15" max="15" width="4.6328125" bestFit="1" customWidth="1"/>
    <col min="16" max="17" width="7.36328125" bestFit="1" customWidth="1"/>
    <col min="18" max="18" width="4.453125" bestFit="1" customWidth="1"/>
    <col min="19" max="19" width="7.36328125" bestFit="1" customWidth="1"/>
  </cols>
  <sheetData>
    <row r="1" spans="1:20" x14ac:dyDescent="0.35">
      <c r="A1" s="5" t="s">
        <v>134</v>
      </c>
      <c r="B1" s="9" t="s">
        <v>274</v>
      </c>
      <c r="C1" s="5"/>
      <c r="D1" s="20"/>
      <c r="E1" s="21"/>
      <c r="F1" s="21"/>
      <c r="G1" s="21"/>
      <c r="H1" s="21"/>
      <c r="I1" s="21"/>
      <c r="J1" s="21"/>
    </row>
    <row r="2" spans="1:20" x14ac:dyDescent="0.35">
      <c r="A2" s="5" t="s">
        <v>135</v>
      </c>
      <c r="B2" s="9" t="s">
        <v>275</v>
      </c>
      <c r="C2" s="5"/>
      <c r="D2" s="20"/>
      <c r="E2" s="21"/>
      <c r="F2" s="21"/>
      <c r="G2" s="21"/>
      <c r="H2" s="21"/>
      <c r="I2" s="21"/>
      <c r="J2" s="21"/>
    </row>
    <row r="3" spans="1:20" x14ac:dyDescent="0.35">
      <c r="A3" s="5" t="s">
        <v>136</v>
      </c>
      <c r="B3" s="9" t="s">
        <v>276</v>
      </c>
      <c r="C3" s="5"/>
      <c r="D3" s="20"/>
      <c r="E3" s="21"/>
      <c r="F3" s="21"/>
      <c r="G3" s="21"/>
      <c r="H3" s="21"/>
      <c r="I3" s="21"/>
      <c r="J3" s="21"/>
    </row>
    <row r="4" spans="1:20" ht="15" thickBot="1" x14ac:dyDescent="0.4">
      <c r="K4" s="5"/>
      <c r="L4" s="5"/>
      <c r="M4" s="5"/>
      <c r="O4" s="5"/>
      <c r="R4" s="5"/>
    </row>
    <row r="5" spans="1:20" s="5" customFormat="1" ht="15" thickBot="1" x14ac:dyDescent="0.4">
      <c r="A5" s="59" t="s">
        <v>137</v>
      </c>
      <c r="B5" s="60" t="s">
        <v>138</v>
      </c>
      <c r="C5" s="61" t="s">
        <v>139</v>
      </c>
      <c r="D5" s="62" t="s">
        <v>23</v>
      </c>
      <c r="E5" s="62" t="s">
        <v>24</v>
      </c>
      <c r="F5" s="62" t="s">
        <v>25</v>
      </c>
      <c r="G5" s="62" t="s">
        <v>26</v>
      </c>
      <c r="H5" s="62" t="s">
        <v>28</v>
      </c>
      <c r="I5" s="62" t="s">
        <v>27</v>
      </c>
      <c r="J5" s="62" t="s">
        <v>29</v>
      </c>
    </row>
    <row r="6" spans="1:20" s="5" customFormat="1" ht="15" thickBot="1" x14ac:dyDescent="0.4">
      <c r="A6" s="63" t="s">
        <v>181</v>
      </c>
      <c r="B6" s="14"/>
      <c r="C6" s="23"/>
      <c r="D6" s="24"/>
      <c r="E6" s="24"/>
      <c r="F6" s="24"/>
      <c r="G6" s="24"/>
      <c r="H6" s="24"/>
      <c r="I6" s="24"/>
      <c r="J6" s="24"/>
    </row>
    <row r="7" spans="1:20" s="5" customFormat="1" ht="15" thickBot="1" x14ac:dyDescent="0.4">
      <c r="A7" s="63" t="s">
        <v>271</v>
      </c>
      <c r="B7" s="14"/>
      <c r="C7" s="23"/>
      <c r="D7" s="24"/>
      <c r="E7" s="24"/>
      <c r="F7" s="24"/>
      <c r="G7" s="24"/>
      <c r="H7" s="24"/>
      <c r="I7" s="24"/>
      <c r="J7" s="24"/>
    </row>
    <row r="8" spans="1:20" s="6" customFormat="1" x14ac:dyDescent="0.35">
      <c r="A8" s="12"/>
      <c r="B8" s="13" t="s">
        <v>215</v>
      </c>
      <c r="C8" s="25" t="e">
        <f>SUM(D8:J8)</f>
        <v>#DIV/0!</v>
      </c>
      <c r="D8" s="26" t="e">
        <f>DET*PRFEE7</f>
        <v>#DIV/0!</v>
      </c>
      <c r="E8" s="26"/>
      <c r="F8" s="26"/>
      <c r="G8" s="26"/>
      <c r="H8" s="26"/>
      <c r="I8" s="26"/>
      <c r="J8" s="26" t="e">
        <f>SUM(D8:I8)*VAT</f>
        <v>#DIV/0!</v>
      </c>
      <c r="K8" s="7"/>
      <c r="L8" s="7"/>
      <c r="N8" s="7"/>
      <c r="O8" s="17"/>
      <c r="P8" s="18"/>
      <c r="Q8" s="19"/>
      <c r="R8" s="7"/>
      <c r="S8" s="18"/>
      <c r="T8" s="7"/>
    </row>
    <row r="9" spans="1:20" s="6" customFormat="1" x14ac:dyDescent="0.35">
      <c r="A9" s="64"/>
      <c r="B9" s="65" t="s">
        <v>272</v>
      </c>
      <c r="C9" s="25" t="e">
        <f>SUM(D9:J9)</f>
        <v>#DIV/0!</v>
      </c>
      <c r="D9" s="66"/>
      <c r="E9" s="66"/>
      <c r="F9" s="66"/>
      <c r="G9" s="66" t="e">
        <f>PDT*PRFEE7</f>
        <v>#DIV/0!</v>
      </c>
      <c r="H9" s="66"/>
      <c r="I9" s="26"/>
      <c r="J9" s="26" t="e">
        <f>SUM(D9:I9)*VAT</f>
        <v>#DIV/0!</v>
      </c>
      <c r="K9" s="7"/>
      <c r="L9" s="7"/>
      <c r="N9" s="7"/>
      <c r="O9" s="17"/>
      <c r="P9" s="18"/>
      <c r="Q9" s="19"/>
      <c r="R9" s="7"/>
      <c r="S9" s="18"/>
      <c r="T9" s="7"/>
    </row>
    <row r="10" spans="1:20" s="6" customFormat="1" x14ac:dyDescent="0.35">
      <c r="A10" s="64"/>
      <c r="B10" s="65" t="s">
        <v>146</v>
      </c>
      <c r="C10" s="25" t="e">
        <f>SUM(D10:J10)</f>
        <v>#DIV/0!</v>
      </c>
      <c r="D10" s="66"/>
      <c r="E10" s="66"/>
      <c r="F10" s="66"/>
      <c r="G10" s="66" t="e">
        <f>PRET*PRFEE7</f>
        <v>#DIV/0!</v>
      </c>
      <c r="H10" s="66"/>
      <c r="I10" s="26"/>
      <c r="J10" s="26" t="e">
        <f>SUM(D10:I10)*VAT</f>
        <v>#DIV/0!</v>
      </c>
      <c r="K10" s="7"/>
      <c r="L10" s="7"/>
      <c r="N10" s="7"/>
      <c r="O10" s="17"/>
      <c r="P10" s="18"/>
      <c r="Q10" s="19"/>
      <c r="R10" s="7"/>
      <c r="S10" s="18"/>
      <c r="T10" s="7"/>
    </row>
    <row r="11" spans="1:20" s="6" customFormat="1" ht="15" thickBot="1" x14ac:dyDescent="0.4">
      <c r="A11" s="64"/>
      <c r="B11" s="65" t="s">
        <v>208</v>
      </c>
      <c r="C11" s="25">
        <f>SUM(D11:J11)</f>
        <v>0</v>
      </c>
      <c r="D11" s="66"/>
      <c r="E11" s="66"/>
      <c r="F11" s="66"/>
      <c r="G11" s="66">
        <f>C27*CONOHP</f>
        <v>0</v>
      </c>
      <c r="H11" s="66"/>
      <c r="I11" s="26"/>
      <c r="J11" s="26">
        <f>SUM(D11:I11)*VAT</f>
        <v>0</v>
      </c>
      <c r="K11" s="7"/>
      <c r="L11" s="7"/>
      <c r="N11" s="7"/>
      <c r="O11" s="17"/>
      <c r="P11" s="18"/>
      <c r="Q11" s="19"/>
      <c r="R11" s="7"/>
      <c r="S11" s="18"/>
      <c r="T11" s="7"/>
    </row>
    <row r="12" spans="1:20" s="5" customFormat="1" ht="15" thickBot="1" x14ac:dyDescent="0.4">
      <c r="A12" s="63" t="s">
        <v>142</v>
      </c>
      <c r="B12" s="14"/>
      <c r="C12" s="23"/>
      <c r="D12" s="24"/>
      <c r="E12" s="24"/>
      <c r="F12" s="24"/>
      <c r="G12" s="24"/>
      <c r="H12" s="24"/>
      <c r="I12" s="24"/>
      <c r="J12" s="24"/>
    </row>
    <row r="13" spans="1:20" s="6" customFormat="1" x14ac:dyDescent="0.35">
      <c r="A13" s="12"/>
      <c r="B13" s="13" t="s">
        <v>159</v>
      </c>
      <c r="C13" s="25">
        <f>SUM(D13:J13)</f>
        <v>0</v>
      </c>
      <c r="D13" s="129"/>
      <c r="E13" s="129"/>
      <c r="F13" s="129"/>
      <c r="G13" s="129"/>
      <c r="H13" s="129"/>
      <c r="I13" s="26">
        <f>SUM(D13:H13)*CONT</f>
        <v>0</v>
      </c>
      <c r="J13" s="26">
        <f>SUM(D13:I13)*VAT</f>
        <v>0</v>
      </c>
      <c r="K13" s="7"/>
      <c r="L13" s="7"/>
      <c r="N13" s="7"/>
      <c r="O13" s="17"/>
      <c r="P13" s="18"/>
      <c r="Q13" s="19"/>
      <c r="R13" s="7"/>
      <c r="S13" s="18"/>
      <c r="T13" s="7"/>
    </row>
    <row r="14" spans="1:20" s="6" customFormat="1" x14ac:dyDescent="0.35">
      <c r="A14" s="64"/>
      <c r="B14" s="104" t="s">
        <v>160</v>
      </c>
      <c r="C14" s="67">
        <f>SUM(D14:J14)</f>
        <v>0</v>
      </c>
      <c r="D14" s="130"/>
      <c r="E14" s="130"/>
      <c r="F14" s="130"/>
      <c r="G14" s="130"/>
      <c r="H14" s="130"/>
      <c r="I14" s="26">
        <f>SUM(D14:H14)*CONT</f>
        <v>0</v>
      </c>
      <c r="J14" s="26">
        <f>SUM(D14:I14)*VAT</f>
        <v>0</v>
      </c>
      <c r="K14" s="7"/>
      <c r="L14" s="7"/>
      <c r="N14" s="7"/>
      <c r="O14" s="17"/>
      <c r="P14" s="18"/>
      <c r="Q14" s="19"/>
      <c r="R14" s="7"/>
      <c r="S14" s="18"/>
      <c r="T14" s="7"/>
    </row>
    <row r="15" spans="1:20" s="6" customFormat="1" ht="15" thickBot="1" x14ac:dyDescent="0.4">
      <c r="A15" s="102"/>
      <c r="B15" s="103"/>
      <c r="C15" s="67">
        <f t="shared" ref="C15:C26" si="0">SUM(D15:J15)</f>
        <v>0</v>
      </c>
      <c r="D15" s="131"/>
      <c r="E15" s="131"/>
      <c r="F15" s="131"/>
      <c r="G15" s="131"/>
      <c r="H15" s="131"/>
      <c r="I15" s="26">
        <f>SUM(D15:H15)*CONT</f>
        <v>0</v>
      </c>
      <c r="J15" s="26">
        <f>SUM(D15:I15)*VAT</f>
        <v>0</v>
      </c>
      <c r="K15" s="7"/>
      <c r="L15" s="7"/>
      <c r="N15" s="7"/>
      <c r="O15" s="17"/>
      <c r="P15" s="18"/>
      <c r="Q15" s="19"/>
      <c r="R15" s="7"/>
      <c r="S15" s="18"/>
      <c r="T15" s="7"/>
    </row>
    <row r="16" spans="1:20" s="5" customFormat="1" ht="15" thickBot="1" x14ac:dyDescent="0.4">
      <c r="A16" s="63" t="s">
        <v>161</v>
      </c>
      <c r="B16" s="105"/>
      <c r="C16" s="23"/>
      <c r="D16" s="24"/>
      <c r="E16" s="24"/>
      <c r="F16" s="24"/>
      <c r="G16" s="24"/>
      <c r="H16" s="24"/>
      <c r="I16" s="24"/>
      <c r="J16" s="24"/>
    </row>
    <row r="17" spans="1:20" s="6" customFormat="1" ht="26" x14ac:dyDescent="0.35">
      <c r="A17" s="12"/>
      <c r="B17" s="13" t="s">
        <v>162</v>
      </c>
      <c r="C17" s="25">
        <f>SUM(D17:J17)</f>
        <v>0</v>
      </c>
      <c r="D17" s="129"/>
      <c r="E17" s="131"/>
      <c r="F17" s="131"/>
      <c r="G17" s="129"/>
      <c r="H17" s="129"/>
      <c r="I17" s="26">
        <f t="shared" ref="I17:I26" si="1">SUM(D17:H17)*CONT</f>
        <v>0</v>
      </c>
      <c r="J17" s="26">
        <f t="shared" ref="J17:J26" si="2">SUM(D17:I17)*VAT</f>
        <v>0</v>
      </c>
      <c r="K17" s="7"/>
      <c r="L17" s="7"/>
      <c r="N17" s="7"/>
      <c r="O17" s="17"/>
      <c r="P17" s="18"/>
      <c r="Q17" s="19"/>
      <c r="R17" s="7"/>
      <c r="S17" s="18"/>
      <c r="T17" s="7"/>
    </row>
    <row r="18" spans="1:20" s="6" customFormat="1" x14ac:dyDescent="0.35">
      <c r="A18" s="102"/>
      <c r="B18" s="104" t="s">
        <v>163</v>
      </c>
      <c r="C18" s="67">
        <f>SUM(D18:J18)</f>
        <v>0</v>
      </c>
      <c r="D18" s="130"/>
      <c r="E18" s="131"/>
      <c r="F18" s="131"/>
      <c r="G18" s="130"/>
      <c r="H18" s="130"/>
      <c r="I18" s="26">
        <f t="shared" si="1"/>
        <v>0</v>
      </c>
      <c r="J18" s="26">
        <f t="shared" si="2"/>
        <v>0</v>
      </c>
      <c r="K18" s="7"/>
      <c r="L18" s="7"/>
      <c r="N18" s="7"/>
      <c r="O18" s="17"/>
      <c r="P18" s="18"/>
      <c r="Q18" s="19"/>
      <c r="R18" s="7"/>
      <c r="S18" s="18"/>
      <c r="T18" s="7"/>
    </row>
    <row r="19" spans="1:20" s="6" customFormat="1" x14ac:dyDescent="0.35">
      <c r="A19" s="102"/>
      <c r="B19" s="104" t="s">
        <v>164</v>
      </c>
      <c r="C19" s="67">
        <f t="shared" si="0"/>
        <v>0</v>
      </c>
      <c r="D19" s="131"/>
      <c r="E19" s="131"/>
      <c r="F19" s="131"/>
      <c r="G19" s="131"/>
      <c r="H19" s="131"/>
      <c r="I19" s="26">
        <f t="shared" si="1"/>
        <v>0</v>
      </c>
      <c r="J19" s="26">
        <f t="shared" si="2"/>
        <v>0</v>
      </c>
      <c r="K19" s="7"/>
      <c r="L19" s="7"/>
      <c r="N19" s="7"/>
      <c r="O19" s="17"/>
      <c r="P19" s="18"/>
      <c r="Q19" s="19"/>
      <c r="R19" s="7"/>
      <c r="S19" s="18"/>
      <c r="T19" s="7"/>
    </row>
    <row r="20" spans="1:20" s="6" customFormat="1" x14ac:dyDescent="0.35">
      <c r="A20" s="12"/>
      <c r="B20" s="104" t="s">
        <v>165</v>
      </c>
      <c r="C20" s="67">
        <f t="shared" ref="C20" si="3">SUM(D20:J20)</f>
        <v>0</v>
      </c>
      <c r="D20" s="131"/>
      <c r="E20" s="131"/>
      <c r="F20" s="131"/>
      <c r="G20" s="131"/>
      <c r="H20" s="131"/>
      <c r="I20" s="26">
        <f t="shared" ref="I20" si="4">SUM(D20:H20)*CONT</f>
        <v>0</v>
      </c>
      <c r="J20" s="26">
        <f t="shared" ref="J20" si="5">SUM(D20:I20)*VAT</f>
        <v>0</v>
      </c>
      <c r="K20" s="7"/>
      <c r="L20" s="7"/>
      <c r="N20" s="7"/>
      <c r="O20" s="17"/>
      <c r="P20" s="18"/>
      <c r="Q20" s="19"/>
      <c r="R20" s="7"/>
      <c r="S20" s="18"/>
      <c r="T20" s="7"/>
    </row>
    <row r="21" spans="1:20" s="6" customFormat="1" x14ac:dyDescent="0.35">
      <c r="A21" s="12"/>
      <c r="B21" s="104" t="s">
        <v>278</v>
      </c>
      <c r="C21" s="67">
        <f t="shared" si="0"/>
        <v>0</v>
      </c>
      <c r="D21" s="131"/>
      <c r="E21" s="131"/>
      <c r="F21" s="131"/>
      <c r="G21" s="131"/>
      <c r="H21" s="131"/>
      <c r="I21" s="26">
        <f t="shared" si="1"/>
        <v>0</v>
      </c>
      <c r="J21" s="26">
        <f t="shared" si="2"/>
        <v>0</v>
      </c>
      <c r="K21" s="7"/>
      <c r="L21" s="7"/>
      <c r="N21" s="7"/>
      <c r="O21" s="17"/>
      <c r="P21" s="18"/>
      <c r="Q21" s="19"/>
      <c r="R21" s="7"/>
      <c r="S21" s="18"/>
      <c r="T21" s="7"/>
    </row>
    <row r="22" spans="1:20" s="6" customFormat="1" x14ac:dyDescent="0.35">
      <c r="A22" s="106"/>
      <c r="B22" s="104" t="s">
        <v>167</v>
      </c>
      <c r="C22" s="67">
        <f>SUM(D22:J22)</f>
        <v>0</v>
      </c>
      <c r="D22" s="131"/>
      <c r="E22" s="131"/>
      <c r="F22" s="131"/>
      <c r="G22" s="131"/>
      <c r="H22" s="131"/>
      <c r="I22" s="26">
        <f t="shared" si="1"/>
        <v>0</v>
      </c>
      <c r="J22" s="26">
        <f t="shared" si="2"/>
        <v>0</v>
      </c>
      <c r="K22" s="7"/>
      <c r="L22" s="7"/>
      <c r="N22" s="7"/>
      <c r="O22" s="17"/>
      <c r="P22" s="18"/>
      <c r="Q22" s="19"/>
      <c r="R22" s="7"/>
      <c r="S22" s="18"/>
      <c r="T22" s="7"/>
    </row>
    <row r="23" spans="1:20" s="6" customFormat="1" x14ac:dyDescent="0.35">
      <c r="A23" s="102"/>
      <c r="B23" s="104" t="s">
        <v>168</v>
      </c>
      <c r="C23" s="67">
        <f t="shared" si="0"/>
        <v>0</v>
      </c>
      <c r="D23" s="131"/>
      <c r="E23" s="131"/>
      <c r="F23" s="131"/>
      <c r="G23" s="131"/>
      <c r="H23" s="131"/>
      <c r="I23" s="26">
        <f t="shared" si="1"/>
        <v>0</v>
      </c>
      <c r="J23" s="26">
        <f t="shared" si="2"/>
        <v>0</v>
      </c>
      <c r="K23" s="7"/>
      <c r="L23" s="7"/>
      <c r="N23" s="7"/>
      <c r="O23" s="17"/>
      <c r="P23" s="18"/>
      <c r="Q23" s="19"/>
      <c r="R23" s="7"/>
      <c r="S23" s="18"/>
      <c r="T23" s="7"/>
    </row>
    <row r="24" spans="1:20" s="6" customFormat="1" x14ac:dyDescent="0.35">
      <c r="A24" s="102"/>
      <c r="B24" s="104" t="s">
        <v>169</v>
      </c>
      <c r="C24" s="67">
        <f t="shared" si="0"/>
        <v>0</v>
      </c>
      <c r="D24" s="131"/>
      <c r="E24" s="131"/>
      <c r="F24" s="131"/>
      <c r="G24" s="131"/>
      <c r="H24" s="131"/>
      <c r="I24" s="26">
        <f t="shared" si="1"/>
        <v>0</v>
      </c>
      <c r="J24" s="26">
        <f t="shared" si="2"/>
        <v>0</v>
      </c>
      <c r="K24" s="7"/>
      <c r="L24" s="7"/>
      <c r="N24" s="7"/>
      <c r="O24" s="17"/>
      <c r="P24" s="18"/>
      <c r="Q24" s="19"/>
      <c r="R24" s="7"/>
      <c r="S24" s="18"/>
      <c r="T24" s="7"/>
    </row>
    <row r="25" spans="1:20" s="6" customFormat="1" x14ac:dyDescent="0.35">
      <c r="A25" s="102"/>
      <c r="B25" s="104" t="s">
        <v>170</v>
      </c>
      <c r="C25" s="67">
        <f t="shared" si="0"/>
        <v>0</v>
      </c>
      <c r="D25" s="131"/>
      <c r="E25" s="131"/>
      <c r="F25" s="131"/>
      <c r="G25" s="131"/>
      <c r="H25" s="131"/>
      <c r="I25" s="26">
        <f t="shared" si="1"/>
        <v>0</v>
      </c>
      <c r="J25" s="26">
        <f t="shared" si="2"/>
        <v>0</v>
      </c>
      <c r="K25" s="7"/>
      <c r="L25" s="7"/>
      <c r="N25" s="7"/>
      <c r="O25" s="17"/>
      <c r="P25" s="18"/>
      <c r="Q25" s="19"/>
      <c r="R25" s="7"/>
      <c r="S25" s="18"/>
      <c r="T25" s="7"/>
    </row>
    <row r="26" spans="1:20" s="6" customFormat="1" ht="26.5" thickBot="1" x14ac:dyDescent="0.4">
      <c r="A26" s="102"/>
      <c r="B26" s="13" t="s">
        <v>171</v>
      </c>
      <c r="C26" s="67">
        <f t="shared" si="0"/>
        <v>0</v>
      </c>
      <c r="D26" s="131"/>
      <c r="E26" s="131"/>
      <c r="F26" s="131"/>
      <c r="G26" s="131"/>
      <c r="H26" s="131"/>
      <c r="I26" s="26">
        <f t="shared" si="1"/>
        <v>0</v>
      </c>
      <c r="J26" s="26">
        <f t="shared" si="2"/>
        <v>0</v>
      </c>
      <c r="K26" s="7"/>
      <c r="L26" s="7"/>
      <c r="N26" s="7"/>
      <c r="O26" s="17"/>
      <c r="P26" s="18"/>
      <c r="Q26" s="19"/>
      <c r="R26" s="7"/>
      <c r="S26" s="18"/>
      <c r="T26" s="7"/>
    </row>
    <row r="27" spans="1:20" s="6" customFormat="1" ht="29" x14ac:dyDescent="0.35">
      <c r="A27" s="11"/>
      <c r="B27" s="15" t="s">
        <v>240</v>
      </c>
      <c r="C27" s="27">
        <f>SUM(C12:C26)</f>
        <v>0</v>
      </c>
      <c r="D27" s="27"/>
      <c r="E27" s="27"/>
      <c r="F27" s="27"/>
      <c r="G27" s="27"/>
      <c r="H27" s="27"/>
      <c r="I27" s="27"/>
      <c r="J27" s="2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s="6" customFormat="1" x14ac:dyDescent="0.35">
      <c r="B28" s="16" t="s">
        <v>265</v>
      </c>
      <c r="C28" s="28" t="e">
        <f t="shared" ref="C28:J28" si="6">SUM(C7:C26)</f>
        <v>#DIV/0!</v>
      </c>
      <c r="D28" s="28" t="e">
        <f t="shared" si="6"/>
        <v>#DIV/0!</v>
      </c>
      <c r="E28" s="28">
        <f t="shared" si="6"/>
        <v>0</v>
      </c>
      <c r="F28" s="28">
        <f t="shared" si="6"/>
        <v>0</v>
      </c>
      <c r="G28" s="28" t="e">
        <f t="shared" si="6"/>
        <v>#DIV/0!</v>
      </c>
      <c r="H28" s="28">
        <f t="shared" si="6"/>
        <v>0</v>
      </c>
      <c r="I28" s="28">
        <f t="shared" si="6"/>
        <v>0</v>
      </c>
      <c r="J28" s="28" t="e">
        <f t="shared" si="6"/>
        <v>#DIV/0!</v>
      </c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s="7" customFormat="1" x14ac:dyDescent="0.35">
      <c r="A29" s="8"/>
      <c r="C29" s="29"/>
      <c r="D29" s="30"/>
      <c r="E29" s="30"/>
      <c r="F29" s="30"/>
      <c r="G29" s="30"/>
      <c r="H29" s="30"/>
      <c r="I29" s="30"/>
      <c r="J29" s="3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0B44E-DF9D-4BF3-92D8-8F4406FF8B1F}">
  <dimension ref="A1:T36"/>
  <sheetViews>
    <sheetView workbookViewId="0">
      <selection activeCell="D25" sqref="D25:H33"/>
    </sheetView>
  </sheetViews>
  <sheetFormatPr defaultColWidth="8.90625" defaultRowHeight="14.5" x14ac:dyDescent="0.35"/>
  <cols>
    <col min="1" max="1" width="8.36328125" customWidth="1"/>
    <col min="2" max="2" width="41.6328125" customWidth="1"/>
    <col min="3" max="3" width="14.6328125" style="22" customWidth="1"/>
    <col min="4" max="10" width="22" style="22" customWidth="1"/>
    <col min="11" max="11" width="3.6328125" bestFit="1" customWidth="1"/>
    <col min="12" max="12" width="11.90625" bestFit="1" customWidth="1"/>
    <col min="13" max="13" width="11.453125" bestFit="1" customWidth="1"/>
    <col min="14" max="14" width="4.453125" bestFit="1" customWidth="1"/>
    <col min="15" max="15" width="4.6328125" bestFit="1" customWidth="1"/>
    <col min="16" max="17" width="7.36328125" bestFit="1" customWidth="1"/>
    <col min="18" max="18" width="4.453125" bestFit="1" customWidth="1"/>
    <col min="19" max="19" width="7.36328125" bestFit="1" customWidth="1"/>
  </cols>
  <sheetData>
    <row r="1" spans="1:20" x14ac:dyDescent="0.35">
      <c r="A1" s="5" t="s">
        <v>134</v>
      </c>
      <c r="B1" s="9" t="s">
        <v>274</v>
      </c>
      <c r="C1" s="5"/>
      <c r="D1" s="20"/>
      <c r="E1" s="21"/>
      <c r="F1" s="21"/>
      <c r="G1" s="21"/>
      <c r="H1" s="21"/>
      <c r="I1" s="21"/>
      <c r="J1" s="21"/>
    </row>
    <row r="2" spans="1:20" x14ac:dyDescent="0.35">
      <c r="A2" s="5" t="s">
        <v>135</v>
      </c>
      <c r="B2" s="9" t="s">
        <v>275</v>
      </c>
      <c r="C2" s="5"/>
      <c r="D2" s="20"/>
      <c r="E2" s="21"/>
      <c r="F2" s="21"/>
      <c r="G2" s="21"/>
      <c r="H2" s="21"/>
      <c r="I2" s="21"/>
      <c r="J2" s="21"/>
    </row>
    <row r="3" spans="1:20" x14ac:dyDescent="0.35">
      <c r="A3" s="5" t="s">
        <v>136</v>
      </c>
      <c r="B3" s="9" t="s">
        <v>276</v>
      </c>
      <c r="C3" s="5"/>
      <c r="D3" s="20"/>
      <c r="E3" s="21"/>
      <c r="F3" s="21"/>
      <c r="G3" s="21"/>
      <c r="H3" s="21"/>
      <c r="I3" s="21"/>
      <c r="J3" s="21"/>
    </row>
    <row r="4" spans="1:20" ht="15" thickBot="1" x14ac:dyDescent="0.4">
      <c r="K4" s="5"/>
      <c r="L4" s="5"/>
      <c r="M4" s="5"/>
      <c r="O4" s="5"/>
      <c r="R4" s="5"/>
    </row>
    <row r="5" spans="1:20" s="5" customFormat="1" ht="15" thickBot="1" x14ac:dyDescent="0.4">
      <c r="A5" s="59" t="s">
        <v>137</v>
      </c>
      <c r="B5" s="60" t="s">
        <v>138</v>
      </c>
      <c r="C5" s="61" t="s">
        <v>139</v>
      </c>
      <c r="D5" s="62" t="s">
        <v>23</v>
      </c>
      <c r="E5" s="62" t="s">
        <v>24</v>
      </c>
      <c r="F5" s="62" t="s">
        <v>25</v>
      </c>
      <c r="G5" s="62" t="s">
        <v>26</v>
      </c>
      <c r="H5" s="62" t="s">
        <v>28</v>
      </c>
      <c r="I5" s="62" t="s">
        <v>27</v>
      </c>
      <c r="J5" s="62" t="s">
        <v>29</v>
      </c>
    </row>
    <row r="6" spans="1:20" s="5" customFormat="1" ht="15" thickBot="1" x14ac:dyDescent="0.4">
      <c r="A6" s="63" t="s">
        <v>182</v>
      </c>
      <c r="B6" s="14"/>
      <c r="C6" s="23"/>
      <c r="D6" s="24"/>
      <c r="E6" s="24"/>
      <c r="F6" s="24"/>
      <c r="G6" s="24"/>
      <c r="H6" s="24"/>
      <c r="I6" s="24"/>
      <c r="J6" s="24"/>
    </row>
    <row r="7" spans="1:20" s="5" customFormat="1" ht="15" thickBot="1" x14ac:dyDescent="0.4">
      <c r="A7" s="63" t="s">
        <v>271</v>
      </c>
      <c r="B7" s="14"/>
      <c r="C7" s="23"/>
      <c r="D7" s="24"/>
      <c r="E7" s="24"/>
      <c r="F7" s="24"/>
      <c r="G7" s="24"/>
      <c r="H7" s="24"/>
      <c r="I7" s="24"/>
      <c r="J7" s="24"/>
    </row>
    <row r="8" spans="1:20" s="6" customFormat="1" x14ac:dyDescent="0.35">
      <c r="A8" s="12"/>
      <c r="B8" s="13" t="s">
        <v>215</v>
      </c>
      <c r="C8" s="25" t="e">
        <f>SUM(D8:J8)</f>
        <v>#DIV/0!</v>
      </c>
      <c r="D8" s="26" t="e">
        <f>DET*PRFEE8</f>
        <v>#DIV/0!</v>
      </c>
      <c r="E8" s="26"/>
      <c r="F8" s="26"/>
      <c r="G8" s="26"/>
      <c r="H8" s="26"/>
      <c r="I8" s="26"/>
      <c r="J8" s="26" t="e">
        <f>SUM(D8:I8)*VAT</f>
        <v>#DIV/0!</v>
      </c>
      <c r="K8" s="7"/>
      <c r="L8" s="7"/>
      <c r="N8" s="7"/>
      <c r="O8" s="17"/>
      <c r="P8" s="18"/>
      <c r="Q8" s="19"/>
      <c r="R8" s="7"/>
      <c r="S8" s="18"/>
      <c r="T8" s="7"/>
    </row>
    <row r="9" spans="1:20" s="6" customFormat="1" x14ac:dyDescent="0.35">
      <c r="A9" s="64"/>
      <c r="B9" s="65" t="s">
        <v>272</v>
      </c>
      <c r="C9" s="25" t="e">
        <f>SUM(D9:J9)</f>
        <v>#DIV/0!</v>
      </c>
      <c r="D9" s="66"/>
      <c r="E9" s="66"/>
      <c r="F9" s="66"/>
      <c r="G9" s="66" t="e">
        <f>PDT*PRFEE8</f>
        <v>#DIV/0!</v>
      </c>
      <c r="H9" s="66"/>
      <c r="I9" s="26"/>
      <c r="J9" s="26" t="e">
        <f>SUM(D9:I9)*VAT</f>
        <v>#DIV/0!</v>
      </c>
      <c r="K9" s="7"/>
      <c r="L9" s="7"/>
      <c r="N9" s="7"/>
      <c r="O9" s="17"/>
      <c r="P9" s="18"/>
      <c r="Q9" s="19"/>
      <c r="R9" s="7"/>
      <c r="S9" s="18"/>
      <c r="T9" s="7"/>
    </row>
    <row r="10" spans="1:20" s="6" customFormat="1" x14ac:dyDescent="0.35">
      <c r="A10" s="64"/>
      <c r="B10" s="65" t="s">
        <v>146</v>
      </c>
      <c r="C10" s="25" t="e">
        <f>SUM(D10:J10)</f>
        <v>#DIV/0!</v>
      </c>
      <c r="D10" s="66"/>
      <c r="E10" s="66"/>
      <c r="F10" s="66"/>
      <c r="G10" s="66" t="e">
        <f>PRET*PRFEE8</f>
        <v>#DIV/0!</v>
      </c>
      <c r="H10" s="66"/>
      <c r="I10" s="26"/>
      <c r="J10" s="26" t="e">
        <f>SUM(D10:I10)*VAT</f>
        <v>#DIV/0!</v>
      </c>
      <c r="K10" s="7"/>
      <c r="L10" s="7"/>
      <c r="N10" s="7"/>
      <c r="O10" s="17"/>
      <c r="P10" s="18"/>
      <c r="Q10" s="19"/>
      <c r="R10" s="7"/>
      <c r="S10" s="18"/>
      <c r="T10" s="7"/>
    </row>
    <row r="11" spans="1:20" s="6" customFormat="1" ht="15" thickBot="1" x14ac:dyDescent="0.4">
      <c r="A11" s="64"/>
      <c r="B11" s="65" t="s">
        <v>208</v>
      </c>
      <c r="C11" s="25">
        <f>SUM(D11:J11)</f>
        <v>0</v>
      </c>
      <c r="D11" s="66"/>
      <c r="E11" s="66"/>
      <c r="F11" s="66"/>
      <c r="G11" s="66">
        <f>C34*CONOHP</f>
        <v>0</v>
      </c>
      <c r="H11" s="66"/>
      <c r="I11" s="26"/>
      <c r="J11" s="26">
        <f>SUM(D11:I11)*VAT</f>
        <v>0</v>
      </c>
      <c r="K11" s="7"/>
      <c r="L11" s="7"/>
      <c r="N11" s="7"/>
      <c r="O11" s="17"/>
      <c r="P11" s="18"/>
      <c r="Q11" s="19"/>
      <c r="R11" s="7"/>
      <c r="S11" s="18"/>
      <c r="T11" s="7"/>
    </row>
    <row r="12" spans="1:20" s="5" customFormat="1" ht="15" thickBot="1" x14ac:dyDescent="0.4">
      <c r="A12" s="63" t="s">
        <v>142</v>
      </c>
      <c r="B12" s="14"/>
      <c r="C12" s="23"/>
      <c r="D12" s="24"/>
      <c r="E12" s="24"/>
      <c r="F12" s="24"/>
      <c r="G12" s="24"/>
      <c r="H12" s="24"/>
      <c r="I12" s="24"/>
      <c r="J12" s="24"/>
    </row>
    <row r="13" spans="1:20" s="6" customFormat="1" x14ac:dyDescent="0.35">
      <c r="A13" s="12"/>
      <c r="B13" s="13" t="s">
        <v>143</v>
      </c>
      <c r="C13" s="25">
        <f>SUM(D13:J13)</f>
        <v>0</v>
      </c>
      <c r="D13" s="129"/>
      <c r="E13" s="129"/>
      <c r="F13" s="129"/>
      <c r="G13" s="129"/>
      <c r="H13" s="129"/>
      <c r="I13" s="26">
        <f>SUM(D13:H13)*CONT</f>
        <v>0</v>
      </c>
      <c r="J13" s="26">
        <f>SUM(D13:I13)*VAT</f>
        <v>0</v>
      </c>
      <c r="K13" s="7"/>
      <c r="L13" s="7"/>
      <c r="N13" s="7"/>
      <c r="O13" s="17"/>
      <c r="P13" s="18"/>
      <c r="Q13" s="19"/>
      <c r="R13" s="7"/>
      <c r="S13" s="18"/>
      <c r="T13" s="7"/>
    </row>
    <row r="14" spans="1:20" s="6" customFormat="1" x14ac:dyDescent="0.35">
      <c r="A14" s="64"/>
      <c r="B14" s="65" t="s">
        <v>144</v>
      </c>
      <c r="C14" s="67">
        <f>SUM(D14:J14)</f>
        <v>0</v>
      </c>
      <c r="D14" s="132"/>
      <c r="E14" s="132"/>
      <c r="F14" s="132"/>
      <c r="G14" s="132"/>
      <c r="H14" s="130"/>
      <c r="I14" s="26">
        <f>SUM(D14:H14)*CONT</f>
        <v>0</v>
      </c>
      <c r="J14" s="26">
        <f>SUM(D14:I14)*VAT</f>
        <v>0</v>
      </c>
      <c r="K14" s="7"/>
      <c r="L14" s="7"/>
      <c r="N14" s="7"/>
      <c r="O14" s="17"/>
      <c r="P14" s="18"/>
      <c r="Q14" s="19"/>
      <c r="R14" s="7"/>
      <c r="S14" s="18"/>
      <c r="T14" s="7"/>
    </row>
    <row r="15" spans="1:20" s="6" customFormat="1" x14ac:dyDescent="0.35">
      <c r="A15" s="64"/>
      <c r="B15" s="65" t="s">
        <v>145</v>
      </c>
      <c r="C15" s="67">
        <f>SUM(D15:J15)</f>
        <v>0</v>
      </c>
      <c r="D15" s="132"/>
      <c r="E15" s="132"/>
      <c r="F15" s="132"/>
      <c r="G15" s="132"/>
      <c r="H15" s="130"/>
      <c r="I15" s="26">
        <f>SUM(D15:H15)*CONT</f>
        <v>0</v>
      </c>
      <c r="J15" s="26">
        <f>SUM(D15:I15)*VAT</f>
        <v>0</v>
      </c>
      <c r="K15" s="7"/>
      <c r="L15" s="7"/>
      <c r="N15" s="7"/>
      <c r="O15" s="17"/>
      <c r="P15" s="18"/>
      <c r="Q15" s="19"/>
      <c r="R15" s="7"/>
      <c r="S15" s="18"/>
      <c r="T15" s="7"/>
    </row>
    <row r="16" spans="1:20" s="6" customFormat="1" ht="15" thickBot="1" x14ac:dyDescent="0.4">
      <c r="A16" s="102"/>
      <c r="B16" s="103"/>
      <c r="C16" s="67">
        <f t="shared" ref="C16:C33" si="0">SUM(D16:J16)</f>
        <v>0</v>
      </c>
      <c r="D16" s="131"/>
      <c r="E16" s="131"/>
      <c r="F16" s="131"/>
      <c r="G16" s="131"/>
      <c r="H16" s="131"/>
      <c r="I16" s="26">
        <f>SUM(D16:H16)*CONT</f>
        <v>0</v>
      </c>
      <c r="J16" s="26">
        <f>SUM(D16:I16)*VAT</f>
        <v>0</v>
      </c>
      <c r="K16" s="7"/>
      <c r="L16" s="7"/>
      <c r="N16" s="7"/>
      <c r="O16" s="17"/>
      <c r="P16" s="18"/>
      <c r="Q16" s="19"/>
      <c r="R16" s="7"/>
      <c r="S16" s="18"/>
      <c r="T16" s="7"/>
    </row>
    <row r="17" spans="1:20" s="5" customFormat="1" ht="15" thickBot="1" x14ac:dyDescent="0.4">
      <c r="A17" s="63" t="s">
        <v>174</v>
      </c>
      <c r="B17" s="105"/>
      <c r="C17" s="23"/>
      <c r="D17" s="24"/>
      <c r="E17" s="24"/>
      <c r="F17" s="24"/>
      <c r="G17" s="24"/>
      <c r="H17" s="24"/>
      <c r="I17" s="24"/>
      <c r="J17" s="24"/>
    </row>
    <row r="18" spans="1:20" s="6" customFormat="1" ht="26" x14ac:dyDescent="0.35">
      <c r="A18" s="12"/>
      <c r="B18" s="13" t="s">
        <v>162</v>
      </c>
      <c r="C18" s="25">
        <f>SUM(D18:J18)</f>
        <v>0</v>
      </c>
      <c r="D18" s="129"/>
      <c r="E18" s="129"/>
      <c r="F18" s="129"/>
      <c r="G18" s="129"/>
      <c r="H18" s="129"/>
      <c r="I18" s="26">
        <f t="shared" ref="I18:I23" si="1">SUM(D18:H18)*CONT</f>
        <v>0</v>
      </c>
      <c r="J18" s="26">
        <f t="shared" ref="J18:J23" si="2">SUM(D18:I18)*VAT</f>
        <v>0</v>
      </c>
      <c r="K18" s="7"/>
      <c r="L18" s="7"/>
      <c r="N18" s="7"/>
      <c r="O18" s="17"/>
      <c r="P18" s="18"/>
      <c r="Q18" s="19"/>
      <c r="R18" s="7"/>
      <c r="S18" s="18"/>
      <c r="T18" s="7"/>
    </row>
    <row r="19" spans="1:20" s="6" customFormat="1" x14ac:dyDescent="0.35">
      <c r="A19" s="102"/>
      <c r="B19" s="104" t="s">
        <v>284</v>
      </c>
      <c r="C19" s="67">
        <f>SUM(D19:J19)</f>
        <v>0</v>
      </c>
      <c r="D19" s="130"/>
      <c r="E19" s="130"/>
      <c r="F19" s="130"/>
      <c r="G19" s="130"/>
      <c r="H19" s="130"/>
      <c r="I19" s="26">
        <f t="shared" si="1"/>
        <v>0</v>
      </c>
      <c r="J19" s="26">
        <f t="shared" si="2"/>
        <v>0</v>
      </c>
      <c r="K19" s="7"/>
      <c r="L19" s="7"/>
      <c r="N19" s="7"/>
      <c r="O19" s="17"/>
      <c r="P19" s="18"/>
      <c r="Q19" s="19"/>
      <c r="R19" s="7"/>
      <c r="S19" s="18"/>
      <c r="T19" s="7"/>
    </row>
    <row r="20" spans="1:20" s="6" customFormat="1" x14ac:dyDescent="0.35">
      <c r="A20" s="102"/>
      <c r="B20" s="13" t="s">
        <v>179</v>
      </c>
      <c r="C20" s="67">
        <f>SUM(D20:J20)</f>
        <v>0</v>
      </c>
      <c r="D20" s="130"/>
      <c r="E20" s="130"/>
      <c r="F20" s="130"/>
      <c r="G20" s="130"/>
      <c r="H20" s="130"/>
      <c r="I20" s="26">
        <f t="shared" si="1"/>
        <v>0</v>
      </c>
      <c r="J20" s="26">
        <f t="shared" si="2"/>
        <v>0</v>
      </c>
      <c r="K20" s="7"/>
      <c r="L20" s="7"/>
      <c r="N20" s="7"/>
      <c r="O20" s="17"/>
      <c r="P20" s="18"/>
      <c r="Q20" s="19"/>
      <c r="R20" s="7"/>
      <c r="S20" s="18"/>
      <c r="T20" s="7"/>
    </row>
    <row r="21" spans="1:20" s="6" customFormat="1" x14ac:dyDescent="0.35">
      <c r="A21" s="102"/>
      <c r="B21" s="13" t="s">
        <v>169</v>
      </c>
      <c r="C21" s="67">
        <f t="shared" ref="C21" si="3">SUM(D21:J21)</f>
        <v>0</v>
      </c>
      <c r="D21" s="131"/>
      <c r="E21" s="131"/>
      <c r="F21" s="131"/>
      <c r="G21" s="131"/>
      <c r="H21" s="131"/>
      <c r="I21" s="26">
        <f t="shared" si="1"/>
        <v>0</v>
      </c>
      <c r="J21" s="26">
        <f t="shared" si="2"/>
        <v>0</v>
      </c>
      <c r="K21" s="7"/>
      <c r="L21" s="7"/>
      <c r="N21" s="7"/>
      <c r="O21" s="17"/>
      <c r="P21" s="18"/>
      <c r="Q21" s="19"/>
      <c r="R21" s="7"/>
      <c r="S21" s="18"/>
      <c r="T21" s="7"/>
    </row>
    <row r="22" spans="1:20" s="6" customFormat="1" x14ac:dyDescent="0.35">
      <c r="A22" s="102"/>
      <c r="B22" s="13" t="s">
        <v>170</v>
      </c>
      <c r="C22" s="67">
        <f t="shared" si="0"/>
        <v>0</v>
      </c>
      <c r="D22" s="131"/>
      <c r="E22" s="131"/>
      <c r="F22" s="131"/>
      <c r="G22" s="131"/>
      <c r="H22" s="131"/>
      <c r="I22" s="26">
        <f t="shared" si="1"/>
        <v>0</v>
      </c>
      <c r="J22" s="26">
        <f t="shared" si="2"/>
        <v>0</v>
      </c>
      <c r="K22" s="7"/>
      <c r="L22" s="7"/>
      <c r="N22" s="7"/>
      <c r="O22" s="17"/>
      <c r="P22" s="18"/>
      <c r="Q22" s="19"/>
      <c r="R22" s="7"/>
      <c r="S22" s="18"/>
      <c r="T22" s="7"/>
    </row>
    <row r="23" spans="1:20" s="6" customFormat="1" ht="26.5" thickBot="1" x14ac:dyDescent="0.4">
      <c r="A23" s="12"/>
      <c r="B23" s="104" t="s">
        <v>171</v>
      </c>
      <c r="C23" s="67">
        <f t="shared" si="0"/>
        <v>0</v>
      </c>
      <c r="D23" s="131"/>
      <c r="E23" s="131"/>
      <c r="F23" s="131"/>
      <c r="G23" s="131"/>
      <c r="H23" s="131"/>
      <c r="I23" s="26">
        <f t="shared" si="1"/>
        <v>0</v>
      </c>
      <c r="J23" s="26">
        <f t="shared" si="2"/>
        <v>0</v>
      </c>
      <c r="K23" s="7"/>
      <c r="L23" s="7"/>
      <c r="N23" s="7"/>
      <c r="O23" s="17"/>
      <c r="P23" s="18"/>
      <c r="Q23" s="19"/>
      <c r="R23" s="7"/>
      <c r="S23" s="18"/>
      <c r="T23" s="7"/>
    </row>
    <row r="24" spans="1:20" s="5" customFormat="1" ht="15" thickBot="1" x14ac:dyDescent="0.4">
      <c r="A24" s="63" t="s">
        <v>161</v>
      </c>
      <c r="B24" s="105"/>
      <c r="C24" s="23"/>
      <c r="D24" s="24"/>
      <c r="E24" s="24"/>
      <c r="F24" s="24"/>
      <c r="G24" s="24"/>
      <c r="H24" s="24"/>
      <c r="I24" s="24"/>
      <c r="J24" s="24"/>
    </row>
    <row r="25" spans="1:20" s="6" customFormat="1" ht="26" x14ac:dyDescent="0.35">
      <c r="A25" s="12"/>
      <c r="B25" s="13" t="s">
        <v>162</v>
      </c>
      <c r="C25" s="25">
        <f>SUM(D25:J25)</f>
        <v>0</v>
      </c>
      <c r="D25" s="129"/>
      <c r="E25" s="129"/>
      <c r="F25" s="129"/>
      <c r="G25" s="129"/>
      <c r="H25" s="129"/>
      <c r="I25" s="26">
        <f t="shared" ref="I25:I33" si="4">SUM(D25:H25)*CONT</f>
        <v>0</v>
      </c>
      <c r="J25" s="26">
        <f t="shared" ref="J25:J33" si="5">SUM(D25:I25)*VAT</f>
        <v>0</v>
      </c>
      <c r="K25" s="7"/>
      <c r="L25" s="7"/>
      <c r="N25" s="7"/>
      <c r="O25" s="17"/>
      <c r="P25" s="18"/>
      <c r="Q25" s="19"/>
      <c r="R25" s="7"/>
      <c r="S25" s="18"/>
      <c r="T25" s="7"/>
    </row>
    <row r="26" spans="1:20" s="6" customFormat="1" x14ac:dyDescent="0.35">
      <c r="A26" s="102"/>
      <c r="B26" s="104" t="s">
        <v>163</v>
      </c>
      <c r="C26" s="67">
        <f>SUM(D26:J26)</f>
        <v>0</v>
      </c>
      <c r="D26" s="130"/>
      <c r="E26" s="130"/>
      <c r="F26" s="130"/>
      <c r="G26" s="130"/>
      <c r="H26" s="130"/>
      <c r="I26" s="26">
        <f t="shared" si="4"/>
        <v>0</v>
      </c>
      <c r="J26" s="26">
        <f t="shared" si="5"/>
        <v>0</v>
      </c>
      <c r="K26" s="7"/>
      <c r="L26" s="7"/>
      <c r="N26" s="7"/>
      <c r="O26" s="17"/>
      <c r="P26" s="18"/>
      <c r="Q26" s="19"/>
      <c r="R26" s="7"/>
      <c r="S26" s="18"/>
      <c r="T26" s="7"/>
    </row>
    <row r="27" spans="1:20" s="6" customFormat="1" x14ac:dyDescent="0.35">
      <c r="A27" s="102"/>
      <c r="B27" s="104" t="s">
        <v>164</v>
      </c>
      <c r="C27" s="67">
        <f>SUM(D27:J27)</f>
        <v>0</v>
      </c>
      <c r="D27" s="130"/>
      <c r="E27" s="130"/>
      <c r="F27" s="130"/>
      <c r="G27" s="130"/>
      <c r="H27" s="130"/>
      <c r="I27" s="26">
        <f t="shared" si="4"/>
        <v>0</v>
      </c>
      <c r="J27" s="26">
        <f t="shared" si="5"/>
        <v>0</v>
      </c>
      <c r="K27" s="7"/>
      <c r="L27" s="7"/>
      <c r="N27" s="7"/>
      <c r="O27" s="17"/>
      <c r="P27" s="18"/>
      <c r="Q27" s="19"/>
      <c r="R27" s="7"/>
      <c r="S27" s="18"/>
      <c r="T27" s="7"/>
    </row>
    <row r="28" spans="1:20" s="6" customFormat="1" x14ac:dyDescent="0.35">
      <c r="A28" s="102"/>
      <c r="B28" s="104" t="s">
        <v>166</v>
      </c>
      <c r="C28" s="67">
        <f t="shared" ref="C28" si="6">SUM(D28:J28)</f>
        <v>0</v>
      </c>
      <c r="D28" s="131"/>
      <c r="E28" s="131"/>
      <c r="F28" s="131"/>
      <c r="G28" s="131"/>
      <c r="H28" s="131"/>
      <c r="I28" s="26">
        <f t="shared" si="4"/>
        <v>0</v>
      </c>
      <c r="J28" s="26">
        <f t="shared" si="5"/>
        <v>0</v>
      </c>
      <c r="K28" s="7"/>
      <c r="L28" s="7"/>
      <c r="N28" s="7"/>
      <c r="O28" s="17"/>
      <c r="P28" s="18"/>
      <c r="Q28" s="19"/>
      <c r="R28" s="7"/>
      <c r="S28" s="18"/>
      <c r="T28" s="7"/>
    </row>
    <row r="29" spans="1:20" s="6" customFormat="1" x14ac:dyDescent="0.35">
      <c r="A29" s="106"/>
      <c r="B29" s="104" t="s">
        <v>167</v>
      </c>
      <c r="C29" s="67">
        <f t="shared" si="0"/>
        <v>0</v>
      </c>
      <c r="D29" s="131"/>
      <c r="E29" s="131"/>
      <c r="F29" s="131"/>
      <c r="G29" s="131"/>
      <c r="H29" s="131"/>
      <c r="I29" s="26">
        <f t="shared" si="4"/>
        <v>0</v>
      </c>
      <c r="J29" s="26">
        <f t="shared" si="5"/>
        <v>0</v>
      </c>
      <c r="K29" s="7"/>
      <c r="L29" s="7"/>
      <c r="N29" s="7"/>
      <c r="O29" s="17"/>
      <c r="P29" s="18"/>
      <c r="Q29" s="19"/>
      <c r="R29" s="7"/>
      <c r="S29" s="18"/>
      <c r="T29" s="7"/>
    </row>
    <row r="30" spans="1:20" s="6" customFormat="1" x14ac:dyDescent="0.35">
      <c r="A30" s="102"/>
      <c r="B30" s="104" t="s">
        <v>168</v>
      </c>
      <c r="C30" s="67">
        <f t="shared" si="0"/>
        <v>0</v>
      </c>
      <c r="D30" s="131"/>
      <c r="E30" s="131"/>
      <c r="F30" s="131"/>
      <c r="G30" s="131"/>
      <c r="H30" s="131"/>
      <c r="I30" s="26">
        <f t="shared" si="4"/>
        <v>0</v>
      </c>
      <c r="J30" s="26">
        <f t="shared" si="5"/>
        <v>0</v>
      </c>
      <c r="K30" s="7"/>
      <c r="L30" s="7"/>
      <c r="N30" s="7"/>
      <c r="O30" s="17"/>
      <c r="P30" s="18"/>
      <c r="Q30" s="19"/>
      <c r="R30" s="7"/>
      <c r="S30" s="18"/>
      <c r="T30" s="7"/>
    </row>
    <row r="31" spans="1:20" s="6" customFormat="1" x14ac:dyDescent="0.35">
      <c r="A31" s="102"/>
      <c r="B31" s="104" t="s">
        <v>169</v>
      </c>
      <c r="C31" s="67">
        <f t="shared" si="0"/>
        <v>0</v>
      </c>
      <c r="D31" s="131"/>
      <c r="E31" s="131"/>
      <c r="F31" s="131"/>
      <c r="G31" s="131"/>
      <c r="H31" s="131"/>
      <c r="I31" s="26">
        <f t="shared" si="4"/>
        <v>0</v>
      </c>
      <c r="J31" s="26">
        <f t="shared" si="5"/>
        <v>0</v>
      </c>
      <c r="K31" s="7"/>
      <c r="L31" s="7"/>
      <c r="N31" s="7"/>
      <c r="O31" s="17"/>
      <c r="P31" s="18"/>
      <c r="Q31" s="19"/>
      <c r="R31" s="7"/>
      <c r="S31" s="18"/>
      <c r="T31" s="7"/>
    </row>
    <row r="32" spans="1:20" s="6" customFormat="1" x14ac:dyDescent="0.35">
      <c r="A32" s="102"/>
      <c r="B32" s="104" t="s">
        <v>170</v>
      </c>
      <c r="C32" s="67">
        <f t="shared" si="0"/>
        <v>0</v>
      </c>
      <c r="D32" s="131"/>
      <c r="E32" s="131"/>
      <c r="F32" s="131"/>
      <c r="G32" s="131"/>
      <c r="H32" s="131"/>
      <c r="I32" s="26">
        <f t="shared" si="4"/>
        <v>0</v>
      </c>
      <c r="J32" s="26">
        <f t="shared" si="5"/>
        <v>0</v>
      </c>
      <c r="K32" s="7"/>
      <c r="L32" s="7"/>
      <c r="N32" s="7"/>
      <c r="O32" s="17"/>
      <c r="P32" s="18"/>
      <c r="Q32" s="19"/>
      <c r="R32" s="7"/>
      <c r="S32" s="18"/>
      <c r="T32" s="7"/>
    </row>
    <row r="33" spans="1:20" s="6" customFormat="1" ht="26.5" thickBot="1" x14ac:dyDescent="0.4">
      <c r="A33" s="102"/>
      <c r="B33" s="13" t="s">
        <v>171</v>
      </c>
      <c r="C33" s="67">
        <f t="shared" si="0"/>
        <v>0</v>
      </c>
      <c r="D33" s="131"/>
      <c r="E33" s="131"/>
      <c r="F33" s="131"/>
      <c r="G33" s="131"/>
      <c r="H33" s="131"/>
      <c r="I33" s="26">
        <f t="shared" si="4"/>
        <v>0</v>
      </c>
      <c r="J33" s="26">
        <f t="shared" si="5"/>
        <v>0</v>
      </c>
      <c r="K33" s="7"/>
      <c r="L33" s="7"/>
      <c r="N33" s="7"/>
      <c r="O33" s="17"/>
      <c r="P33" s="18"/>
      <c r="Q33" s="19"/>
      <c r="R33" s="7"/>
      <c r="S33" s="18"/>
      <c r="T33" s="7"/>
    </row>
    <row r="34" spans="1:20" s="6" customFormat="1" ht="29" x14ac:dyDescent="0.35">
      <c r="A34" s="11"/>
      <c r="B34" s="15" t="s">
        <v>240</v>
      </c>
      <c r="C34" s="27">
        <f>SUM(C12:C33)</f>
        <v>0</v>
      </c>
      <c r="D34" s="27"/>
      <c r="E34" s="27"/>
      <c r="F34" s="27"/>
      <c r="G34" s="27"/>
      <c r="H34" s="27"/>
      <c r="I34" s="27"/>
      <c r="J34" s="2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s="6" customFormat="1" x14ac:dyDescent="0.35">
      <c r="B35" s="16" t="s">
        <v>265</v>
      </c>
      <c r="C35" s="28" t="e">
        <f t="shared" ref="C35:J35" si="7">SUM(C7:C33)</f>
        <v>#DIV/0!</v>
      </c>
      <c r="D35" s="28" t="e">
        <f t="shared" si="7"/>
        <v>#DIV/0!</v>
      </c>
      <c r="E35" s="28">
        <f t="shared" si="7"/>
        <v>0</v>
      </c>
      <c r="F35" s="28">
        <f t="shared" si="7"/>
        <v>0</v>
      </c>
      <c r="G35" s="28" t="e">
        <f t="shared" si="7"/>
        <v>#DIV/0!</v>
      </c>
      <c r="H35" s="28">
        <f t="shared" si="7"/>
        <v>0</v>
      </c>
      <c r="I35" s="28">
        <f t="shared" si="7"/>
        <v>0</v>
      </c>
      <c r="J35" s="28" t="e">
        <f t="shared" si="7"/>
        <v>#DIV/0!</v>
      </c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s="7" customFormat="1" x14ac:dyDescent="0.35">
      <c r="A36" s="8"/>
      <c r="C36" s="29"/>
      <c r="D36" s="30"/>
      <c r="E36" s="30"/>
      <c r="F36" s="30"/>
      <c r="G36" s="30"/>
      <c r="H36" s="30"/>
      <c r="I36" s="30"/>
      <c r="J36" s="3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6076E-B5FB-47E5-AD34-E02F2D5AECAD}">
  <dimension ref="A1:T29"/>
  <sheetViews>
    <sheetView workbookViewId="0">
      <selection activeCell="G38" sqref="G38"/>
    </sheetView>
  </sheetViews>
  <sheetFormatPr defaultColWidth="8.90625" defaultRowHeight="14.5" x14ac:dyDescent="0.35"/>
  <cols>
    <col min="1" max="1" width="8.36328125" customWidth="1"/>
    <col min="2" max="2" width="41.6328125" customWidth="1"/>
    <col min="3" max="3" width="14.6328125" style="22" customWidth="1"/>
    <col min="4" max="10" width="22" style="22" customWidth="1"/>
    <col min="11" max="11" width="3.6328125" bestFit="1" customWidth="1"/>
    <col min="12" max="12" width="11.90625" bestFit="1" customWidth="1"/>
    <col min="13" max="13" width="11.453125" bestFit="1" customWidth="1"/>
    <col min="14" max="14" width="4.453125" bestFit="1" customWidth="1"/>
    <col min="15" max="15" width="4.6328125" bestFit="1" customWidth="1"/>
    <col min="16" max="17" width="7.36328125" bestFit="1" customWidth="1"/>
    <col min="18" max="18" width="4.453125" bestFit="1" customWidth="1"/>
    <col min="19" max="19" width="7.36328125" bestFit="1" customWidth="1"/>
  </cols>
  <sheetData>
    <row r="1" spans="1:20" x14ac:dyDescent="0.35">
      <c r="A1" s="5" t="s">
        <v>134</v>
      </c>
      <c r="B1" s="9" t="s">
        <v>274</v>
      </c>
      <c r="C1" s="5"/>
      <c r="D1" s="20"/>
      <c r="E1" s="21"/>
      <c r="F1" s="21"/>
      <c r="G1" s="21"/>
      <c r="H1" s="21"/>
      <c r="I1" s="21"/>
      <c r="J1" s="21"/>
    </row>
    <row r="2" spans="1:20" x14ac:dyDescent="0.35">
      <c r="A2" s="5" t="s">
        <v>135</v>
      </c>
      <c r="B2" s="9" t="s">
        <v>275</v>
      </c>
      <c r="C2" s="5"/>
      <c r="D2" s="20"/>
      <c r="E2" s="21"/>
      <c r="F2" s="21"/>
      <c r="G2" s="21"/>
      <c r="H2" s="21"/>
      <c r="I2" s="21"/>
      <c r="J2" s="21"/>
    </row>
    <row r="3" spans="1:20" x14ac:dyDescent="0.35">
      <c r="A3" s="5" t="s">
        <v>136</v>
      </c>
      <c r="B3" s="9" t="s">
        <v>276</v>
      </c>
      <c r="C3" s="5"/>
      <c r="D3" s="20"/>
      <c r="E3" s="21"/>
      <c r="F3" s="21"/>
      <c r="G3" s="21"/>
      <c r="H3" s="21"/>
      <c r="I3" s="21"/>
      <c r="J3" s="21"/>
    </row>
    <row r="4" spans="1:20" ht="15" thickBot="1" x14ac:dyDescent="0.4">
      <c r="K4" s="5"/>
      <c r="L4" s="5"/>
      <c r="M4" s="5"/>
      <c r="O4" s="5"/>
      <c r="R4" s="5"/>
    </row>
    <row r="5" spans="1:20" s="5" customFormat="1" ht="15" thickBot="1" x14ac:dyDescent="0.4">
      <c r="A5" s="59" t="s">
        <v>137</v>
      </c>
      <c r="B5" s="60" t="s">
        <v>138</v>
      </c>
      <c r="C5" s="61" t="s">
        <v>139</v>
      </c>
      <c r="D5" s="62" t="s">
        <v>23</v>
      </c>
      <c r="E5" s="62" t="s">
        <v>24</v>
      </c>
      <c r="F5" s="62" t="s">
        <v>25</v>
      </c>
      <c r="G5" s="62" t="s">
        <v>26</v>
      </c>
      <c r="H5" s="62" t="s">
        <v>28</v>
      </c>
      <c r="I5" s="62" t="s">
        <v>27</v>
      </c>
      <c r="J5" s="62" t="s">
        <v>29</v>
      </c>
    </row>
    <row r="6" spans="1:20" s="5" customFormat="1" ht="15" thickBot="1" x14ac:dyDescent="0.4">
      <c r="A6" s="63" t="s">
        <v>184</v>
      </c>
      <c r="B6" s="14"/>
      <c r="C6" s="23"/>
      <c r="D6" s="24"/>
      <c r="E6" s="24"/>
      <c r="F6" s="24"/>
      <c r="G6" s="24"/>
      <c r="H6" s="24"/>
      <c r="I6" s="24"/>
      <c r="J6" s="24"/>
    </row>
    <row r="7" spans="1:20" s="5" customFormat="1" ht="15" thickBot="1" x14ac:dyDescent="0.4">
      <c r="A7" s="63" t="s">
        <v>271</v>
      </c>
      <c r="B7" s="14"/>
      <c r="C7" s="23"/>
      <c r="D7" s="24"/>
      <c r="E7" s="24"/>
      <c r="F7" s="24"/>
      <c r="G7" s="24"/>
      <c r="H7" s="24"/>
      <c r="I7" s="24"/>
      <c r="J7" s="24"/>
    </row>
    <row r="8" spans="1:20" s="6" customFormat="1" x14ac:dyDescent="0.35">
      <c r="A8" s="12"/>
      <c r="B8" s="13" t="s">
        <v>215</v>
      </c>
      <c r="C8" s="25" t="e">
        <f>SUM(D8:J8)</f>
        <v>#DIV/0!</v>
      </c>
      <c r="D8" s="26" t="e">
        <f>DET*PRFEE9</f>
        <v>#DIV/0!</v>
      </c>
      <c r="E8" s="26"/>
      <c r="F8" s="26"/>
      <c r="G8" s="26"/>
      <c r="H8" s="26"/>
      <c r="I8" s="26"/>
      <c r="J8" s="26" t="e">
        <f>SUM(D8:I8)*VAT</f>
        <v>#DIV/0!</v>
      </c>
      <c r="K8" s="7"/>
      <c r="L8" s="7"/>
      <c r="N8" s="7"/>
      <c r="O8" s="17"/>
      <c r="P8" s="18"/>
      <c r="Q8" s="19"/>
      <c r="R8" s="7"/>
      <c r="S8" s="18"/>
      <c r="T8" s="7"/>
    </row>
    <row r="9" spans="1:20" s="6" customFormat="1" x14ac:dyDescent="0.35">
      <c r="A9" s="64"/>
      <c r="B9" s="65" t="s">
        <v>272</v>
      </c>
      <c r="C9" s="25" t="e">
        <f>SUM(D9:J9)</f>
        <v>#DIV/0!</v>
      </c>
      <c r="D9" s="66"/>
      <c r="E9" s="66"/>
      <c r="F9" s="66"/>
      <c r="G9" s="66" t="e">
        <f>PDT*PRFEE9</f>
        <v>#DIV/0!</v>
      </c>
      <c r="H9" s="66"/>
      <c r="I9" s="26"/>
      <c r="J9" s="26" t="e">
        <f>SUM(D9:I9)*VAT</f>
        <v>#DIV/0!</v>
      </c>
      <c r="K9" s="7"/>
      <c r="L9" s="7"/>
      <c r="N9" s="7"/>
      <c r="O9" s="17"/>
      <c r="P9" s="18"/>
      <c r="Q9" s="19"/>
      <c r="R9" s="7"/>
      <c r="S9" s="18"/>
      <c r="T9" s="7"/>
    </row>
    <row r="10" spans="1:20" s="6" customFormat="1" x14ac:dyDescent="0.35">
      <c r="A10" s="64"/>
      <c r="B10" s="65" t="s">
        <v>146</v>
      </c>
      <c r="C10" s="25" t="e">
        <f>SUM(D10:J10)</f>
        <v>#DIV/0!</v>
      </c>
      <c r="D10" s="66"/>
      <c r="E10" s="66"/>
      <c r="F10" s="66"/>
      <c r="G10" s="66" t="e">
        <f>PRET*PRFEE9</f>
        <v>#DIV/0!</v>
      </c>
      <c r="H10" s="66"/>
      <c r="I10" s="26"/>
      <c r="J10" s="26" t="e">
        <f>SUM(D10:I10)*VAT</f>
        <v>#DIV/0!</v>
      </c>
      <c r="K10" s="7"/>
      <c r="L10" s="7"/>
      <c r="N10" s="7"/>
      <c r="O10" s="17"/>
      <c r="P10" s="18"/>
      <c r="Q10" s="19"/>
      <c r="R10" s="7"/>
      <c r="S10" s="18"/>
      <c r="T10" s="7"/>
    </row>
    <row r="11" spans="1:20" s="6" customFormat="1" ht="15" thickBot="1" x14ac:dyDescent="0.4">
      <c r="A11" s="64"/>
      <c r="B11" s="65" t="s">
        <v>208</v>
      </c>
      <c r="C11" s="25">
        <f>SUM(D11:J11)</f>
        <v>0</v>
      </c>
      <c r="D11" s="66"/>
      <c r="E11" s="66"/>
      <c r="F11" s="66"/>
      <c r="G11" s="66">
        <f>C27*CONOHP</f>
        <v>0</v>
      </c>
      <c r="H11" s="66"/>
      <c r="I11" s="26"/>
      <c r="J11" s="26">
        <f>SUM(D11:I11)*VAT</f>
        <v>0</v>
      </c>
      <c r="K11" s="7"/>
      <c r="L11" s="7"/>
      <c r="N11" s="7"/>
      <c r="O11" s="17"/>
      <c r="P11" s="18"/>
      <c r="Q11" s="19"/>
      <c r="R11" s="7"/>
      <c r="S11" s="18"/>
      <c r="T11" s="7"/>
    </row>
    <row r="12" spans="1:20" s="5" customFormat="1" ht="15" thickBot="1" x14ac:dyDescent="0.4">
      <c r="A12" s="63" t="s">
        <v>142</v>
      </c>
      <c r="B12" s="14"/>
      <c r="C12" s="23"/>
      <c r="D12" s="24"/>
      <c r="E12" s="24"/>
      <c r="F12" s="24"/>
      <c r="G12" s="24"/>
      <c r="H12" s="24"/>
      <c r="I12" s="24"/>
      <c r="J12" s="24"/>
    </row>
    <row r="13" spans="1:20" s="6" customFormat="1" x14ac:dyDescent="0.35">
      <c r="A13" s="12"/>
      <c r="B13" s="13" t="s">
        <v>159</v>
      </c>
      <c r="C13" s="25">
        <f>SUM(D13:J13)</f>
        <v>0</v>
      </c>
      <c r="D13" s="129"/>
      <c r="E13" s="129"/>
      <c r="F13" s="129"/>
      <c r="G13" s="129"/>
      <c r="H13" s="129"/>
      <c r="I13" s="26">
        <f>SUM(D13:H13)*CONT</f>
        <v>0</v>
      </c>
      <c r="J13" s="26">
        <f>SUM(D13:I13)*VAT</f>
        <v>0</v>
      </c>
      <c r="K13" s="7"/>
      <c r="L13" s="7"/>
      <c r="N13" s="7"/>
      <c r="O13" s="17"/>
      <c r="P13" s="18"/>
      <c r="Q13" s="19"/>
      <c r="R13" s="7"/>
      <c r="S13" s="18"/>
      <c r="T13" s="7"/>
    </row>
    <row r="14" spans="1:20" s="6" customFormat="1" x14ac:dyDescent="0.35">
      <c r="A14" s="64"/>
      <c r="B14" s="104" t="s">
        <v>160</v>
      </c>
      <c r="C14" s="67">
        <f>SUM(D14:J14)</f>
        <v>0</v>
      </c>
      <c r="D14" s="130"/>
      <c r="E14" s="130"/>
      <c r="F14" s="130"/>
      <c r="G14" s="130"/>
      <c r="H14" s="130"/>
      <c r="I14" s="26">
        <f>SUM(D14:H14)*CONT</f>
        <v>0</v>
      </c>
      <c r="J14" s="26">
        <f>SUM(D14:I14)*VAT</f>
        <v>0</v>
      </c>
      <c r="K14" s="7"/>
      <c r="L14" s="7"/>
      <c r="N14" s="7"/>
      <c r="O14" s="17"/>
      <c r="P14" s="18"/>
      <c r="Q14" s="19"/>
      <c r="R14" s="7"/>
      <c r="S14" s="18"/>
      <c r="T14" s="7"/>
    </row>
    <row r="15" spans="1:20" s="6" customFormat="1" ht="15" thickBot="1" x14ac:dyDescent="0.4">
      <c r="A15" s="102"/>
      <c r="B15" s="103"/>
      <c r="C15" s="67">
        <f t="shared" ref="C15:C26" si="0">SUM(D15:J15)</f>
        <v>0</v>
      </c>
      <c r="D15" s="131"/>
      <c r="E15" s="131"/>
      <c r="F15" s="131"/>
      <c r="G15" s="131"/>
      <c r="H15" s="131"/>
      <c r="I15" s="26">
        <f>SUM(D15:H15)*CONT</f>
        <v>0</v>
      </c>
      <c r="J15" s="26">
        <f>SUM(D15:I15)*VAT</f>
        <v>0</v>
      </c>
      <c r="K15" s="7"/>
      <c r="L15" s="7"/>
      <c r="N15" s="7"/>
      <c r="O15" s="17"/>
      <c r="P15" s="18"/>
      <c r="Q15" s="19"/>
      <c r="R15" s="7"/>
      <c r="S15" s="18"/>
      <c r="T15" s="7"/>
    </row>
    <row r="16" spans="1:20" s="5" customFormat="1" ht="15" thickBot="1" x14ac:dyDescent="0.4">
      <c r="A16" s="63" t="s">
        <v>161</v>
      </c>
      <c r="B16" s="14"/>
      <c r="C16" s="23"/>
      <c r="D16" s="24"/>
      <c r="E16" s="24"/>
      <c r="F16" s="24"/>
      <c r="G16" s="24"/>
      <c r="H16" s="24"/>
      <c r="I16" s="24"/>
      <c r="J16" s="24"/>
    </row>
    <row r="17" spans="1:20" s="6" customFormat="1" ht="26" x14ac:dyDescent="0.35">
      <c r="A17" s="12"/>
      <c r="B17" s="13" t="s">
        <v>162</v>
      </c>
      <c r="C17" s="25">
        <f>SUM(D17:J17)</f>
        <v>0</v>
      </c>
      <c r="D17" s="129"/>
      <c r="E17" s="131"/>
      <c r="F17" s="131"/>
      <c r="G17" s="129"/>
      <c r="H17" s="129"/>
      <c r="I17" s="26">
        <f t="shared" ref="I17:I26" si="1">SUM(D17:H17)*CONT</f>
        <v>0</v>
      </c>
      <c r="J17" s="26">
        <f t="shared" ref="J17:J26" si="2">SUM(D17:I17)*VAT</f>
        <v>0</v>
      </c>
      <c r="K17" s="7"/>
      <c r="L17" s="7"/>
      <c r="N17" s="7"/>
      <c r="O17" s="17"/>
      <c r="P17" s="18"/>
      <c r="Q17" s="19"/>
      <c r="R17" s="7"/>
      <c r="S17" s="18"/>
      <c r="T17" s="7"/>
    </row>
    <row r="18" spans="1:20" s="6" customFormat="1" x14ac:dyDescent="0.35">
      <c r="A18" s="64"/>
      <c r="B18" s="65" t="s">
        <v>163</v>
      </c>
      <c r="C18" s="67">
        <f>SUM(D18:J18)</f>
        <v>0</v>
      </c>
      <c r="D18" s="130"/>
      <c r="E18" s="131"/>
      <c r="F18" s="131"/>
      <c r="G18" s="130"/>
      <c r="H18" s="130"/>
      <c r="I18" s="26">
        <f>SUM(D18:H18)*CONT</f>
        <v>0</v>
      </c>
      <c r="J18" s="26">
        <f t="shared" si="2"/>
        <v>0</v>
      </c>
      <c r="K18" s="7"/>
      <c r="L18" s="7"/>
      <c r="N18" s="7"/>
      <c r="O18" s="17"/>
      <c r="P18" s="18"/>
      <c r="Q18" s="19"/>
      <c r="R18" s="7"/>
      <c r="S18" s="18"/>
      <c r="T18" s="7"/>
    </row>
    <row r="19" spans="1:20" s="6" customFormat="1" x14ac:dyDescent="0.35">
      <c r="A19" s="102"/>
      <c r="B19" s="103" t="s">
        <v>164</v>
      </c>
      <c r="C19" s="67">
        <f t="shared" si="0"/>
        <v>0</v>
      </c>
      <c r="D19" s="131"/>
      <c r="E19" s="131"/>
      <c r="F19" s="131"/>
      <c r="G19" s="131"/>
      <c r="H19" s="131"/>
      <c r="I19" s="26">
        <f t="shared" si="1"/>
        <v>0</v>
      </c>
      <c r="J19" s="26">
        <f t="shared" si="2"/>
        <v>0</v>
      </c>
      <c r="K19" s="7"/>
      <c r="L19" s="7"/>
      <c r="N19" s="7"/>
      <c r="O19" s="17"/>
      <c r="P19" s="18"/>
      <c r="Q19" s="19"/>
      <c r="R19" s="7"/>
      <c r="S19" s="18"/>
      <c r="T19" s="7"/>
    </row>
    <row r="20" spans="1:20" s="6" customFormat="1" x14ac:dyDescent="0.35">
      <c r="A20" s="102"/>
      <c r="B20" s="103" t="s">
        <v>165</v>
      </c>
      <c r="C20" s="67">
        <f t="shared" si="0"/>
        <v>0</v>
      </c>
      <c r="D20" s="131"/>
      <c r="E20" s="131"/>
      <c r="F20" s="131"/>
      <c r="G20" s="131"/>
      <c r="H20" s="131"/>
      <c r="I20" s="26">
        <f t="shared" si="1"/>
        <v>0</v>
      </c>
      <c r="J20" s="26">
        <f t="shared" si="2"/>
        <v>0</v>
      </c>
      <c r="K20" s="7"/>
      <c r="L20" s="7"/>
      <c r="N20" s="7"/>
      <c r="O20" s="17"/>
      <c r="P20" s="18"/>
      <c r="Q20" s="19"/>
      <c r="R20" s="7"/>
      <c r="S20" s="18"/>
      <c r="T20" s="7"/>
    </row>
    <row r="21" spans="1:20" s="6" customFormat="1" x14ac:dyDescent="0.35">
      <c r="A21" s="102"/>
      <c r="B21" s="103" t="s">
        <v>285</v>
      </c>
      <c r="C21" s="67">
        <f t="shared" si="0"/>
        <v>0</v>
      </c>
      <c r="D21" s="131"/>
      <c r="E21" s="131"/>
      <c r="F21" s="131"/>
      <c r="G21" s="131"/>
      <c r="H21" s="131"/>
      <c r="I21" s="26">
        <f t="shared" si="1"/>
        <v>0</v>
      </c>
      <c r="J21" s="26">
        <f t="shared" si="2"/>
        <v>0</v>
      </c>
      <c r="K21" s="7"/>
      <c r="L21" s="7"/>
      <c r="N21" s="7"/>
      <c r="O21" s="17"/>
      <c r="P21" s="18"/>
      <c r="Q21" s="19"/>
      <c r="R21" s="7"/>
      <c r="S21" s="18"/>
      <c r="T21" s="7"/>
    </row>
    <row r="22" spans="1:20" s="6" customFormat="1" x14ac:dyDescent="0.35">
      <c r="A22" s="102"/>
      <c r="B22" s="103" t="s">
        <v>167</v>
      </c>
      <c r="C22" s="67">
        <f t="shared" si="0"/>
        <v>0</v>
      </c>
      <c r="D22" s="131"/>
      <c r="E22" s="131"/>
      <c r="F22" s="131"/>
      <c r="G22" s="131"/>
      <c r="H22" s="131"/>
      <c r="I22" s="26">
        <f t="shared" si="1"/>
        <v>0</v>
      </c>
      <c r="J22" s="26">
        <f t="shared" si="2"/>
        <v>0</v>
      </c>
      <c r="K22" s="7"/>
      <c r="L22" s="7"/>
      <c r="N22" s="7"/>
      <c r="O22" s="17"/>
      <c r="P22" s="18"/>
      <c r="Q22" s="19"/>
      <c r="R22" s="7"/>
      <c r="S22" s="18"/>
      <c r="T22" s="7"/>
    </row>
    <row r="23" spans="1:20" s="6" customFormat="1" x14ac:dyDescent="0.35">
      <c r="A23" s="102"/>
      <c r="B23" s="103" t="s">
        <v>168</v>
      </c>
      <c r="C23" s="67">
        <f t="shared" si="0"/>
        <v>0</v>
      </c>
      <c r="D23" s="131"/>
      <c r="E23" s="131"/>
      <c r="F23" s="131"/>
      <c r="G23" s="131"/>
      <c r="H23" s="131"/>
      <c r="I23" s="26">
        <f t="shared" si="1"/>
        <v>0</v>
      </c>
      <c r="J23" s="26">
        <f t="shared" si="2"/>
        <v>0</v>
      </c>
      <c r="K23" s="7"/>
      <c r="L23" s="7"/>
      <c r="N23" s="7"/>
      <c r="O23" s="17"/>
      <c r="P23" s="18"/>
      <c r="Q23" s="19"/>
      <c r="R23" s="7"/>
      <c r="S23" s="18"/>
      <c r="T23" s="7"/>
    </row>
    <row r="24" spans="1:20" s="6" customFormat="1" x14ac:dyDescent="0.35">
      <c r="A24" s="102"/>
      <c r="B24" s="103" t="s">
        <v>169</v>
      </c>
      <c r="C24" s="67">
        <f t="shared" si="0"/>
        <v>0</v>
      </c>
      <c r="D24" s="131"/>
      <c r="E24" s="131"/>
      <c r="F24" s="131"/>
      <c r="G24" s="131"/>
      <c r="H24" s="131"/>
      <c r="I24" s="26">
        <f t="shared" si="1"/>
        <v>0</v>
      </c>
      <c r="J24" s="26">
        <f t="shared" si="2"/>
        <v>0</v>
      </c>
      <c r="K24" s="7"/>
      <c r="L24" s="7"/>
      <c r="N24" s="7"/>
      <c r="O24" s="17"/>
      <c r="P24" s="18"/>
      <c r="Q24" s="19"/>
      <c r="R24" s="7"/>
      <c r="S24" s="18"/>
      <c r="T24" s="7"/>
    </row>
    <row r="25" spans="1:20" s="6" customFormat="1" x14ac:dyDescent="0.35">
      <c r="A25" s="102"/>
      <c r="B25" s="103" t="s">
        <v>170</v>
      </c>
      <c r="C25" s="67">
        <f t="shared" si="0"/>
        <v>0</v>
      </c>
      <c r="D25" s="131"/>
      <c r="E25" s="131"/>
      <c r="F25" s="131"/>
      <c r="G25" s="131"/>
      <c r="H25" s="131"/>
      <c r="I25" s="26">
        <f t="shared" si="1"/>
        <v>0</v>
      </c>
      <c r="J25" s="26">
        <f t="shared" si="2"/>
        <v>0</v>
      </c>
      <c r="K25" s="7"/>
      <c r="L25" s="7"/>
      <c r="N25" s="7"/>
      <c r="O25" s="17"/>
      <c r="P25" s="18"/>
      <c r="Q25" s="19"/>
      <c r="R25" s="7"/>
      <c r="S25" s="18"/>
      <c r="T25" s="7"/>
    </row>
    <row r="26" spans="1:20" s="6" customFormat="1" ht="26.5" thickBot="1" x14ac:dyDescent="0.4">
      <c r="A26" s="102"/>
      <c r="B26" s="103" t="s">
        <v>171</v>
      </c>
      <c r="C26" s="67">
        <f t="shared" si="0"/>
        <v>0</v>
      </c>
      <c r="D26" s="131"/>
      <c r="E26" s="131"/>
      <c r="F26" s="131"/>
      <c r="G26" s="131"/>
      <c r="H26" s="131"/>
      <c r="I26" s="26">
        <f t="shared" si="1"/>
        <v>0</v>
      </c>
      <c r="J26" s="26">
        <f t="shared" si="2"/>
        <v>0</v>
      </c>
      <c r="K26" s="7"/>
      <c r="L26" s="7"/>
      <c r="N26" s="7"/>
      <c r="O26" s="17"/>
      <c r="P26" s="18"/>
      <c r="Q26" s="19"/>
      <c r="R26" s="7"/>
      <c r="S26" s="18"/>
      <c r="T26" s="7"/>
    </row>
    <row r="27" spans="1:20" s="6" customFormat="1" ht="29" x14ac:dyDescent="0.35">
      <c r="A27" s="11"/>
      <c r="B27" s="15" t="s">
        <v>240</v>
      </c>
      <c r="C27" s="27">
        <f>SUM(C12:C26)</f>
        <v>0</v>
      </c>
      <c r="D27" s="27"/>
      <c r="E27" s="27"/>
      <c r="F27" s="27"/>
      <c r="G27" s="27"/>
      <c r="H27" s="27"/>
      <c r="I27" s="27"/>
      <c r="J27" s="2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s="6" customFormat="1" x14ac:dyDescent="0.35">
      <c r="B28" s="16" t="s">
        <v>265</v>
      </c>
      <c r="C28" s="28" t="e">
        <f t="shared" ref="C28:J28" si="3">SUM(C7:C26)</f>
        <v>#DIV/0!</v>
      </c>
      <c r="D28" s="28" t="e">
        <f t="shared" si="3"/>
        <v>#DIV/0!</v>
      </c>
      <c r="E28" s="28">
        <f t="shared" si="3"/>
        <v>0</v>
      </c>
      <c r="F28" s="28">
        <f t="shared" si="3"/>
        <v>0</v>
      </c>
      <c r="G28" s="28" t="e">
        <f t="shared" si="3"/>
        <v>#DIV/0!</v>
      </c>
      <c r="H28" s="28">
        <f t="shared" si="3"/>
        <v>0</v>
      </c>
      <c r="I28" s="28">
        <f t="shared" si="3"/>
        <v>0</v>
      </c>
      <c r="J28" s="28" t="e">
        <f t="shared" si="3"/>
        <v>#DIV/0!</v>
      </c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s="7" customFormat="1" x14ac:dyDescent="0.35">
      <c r="A29" s="8"/>
      <c r="C29" s="29"/>
      <c r="D29" s="30"/>
      <c r="E29" s="30"/>
      <c r="F29" s="30"/>
      <c r="G29" s="30"/>
      <c r="H29" s="30"/>
      <c r="I29" s="30"/>
      <c r="J29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6A1E4-2FBE-43A7-B8B0-AFFA91944C75}">
  <dimension ref="A1:T72"/>
  <sheetViews>
    <sheetView topLeftCell="A12" workbookViewId="0">
      <selection activeCell="D35" activeCellId="2" sqref="D13:H18 D20:H33 D35:H50"/>
    </sheetView>
  </sheetViews>
  <sheetFormatPr defaultColWidth="8.90625" defaultRowHeight="14.5" x14ac:dyDescent="0.35"/>
  <cols>
    <col min="1" max="1" width="8.81640625" customWidth="1"/>
    <col min="2" max="2" width="41.6328125" customWidth="1"/>
    <col min="3" max="3" width="14.81640625" style="22" customWidth="1"/>
    <col min="4" max="10" width="22" style="22" customWidth="1"/>
    <col min="11" max="11" width="3.6328125" bestFit="1" customWidth="1"/>
    <col min="12" max="12" width="11.90625" bestFit="1" customWidth="1"/>
    <col min="13" max="13" width="11.453125" bestFit="1" customWidth="1"/>
    <col min="14" max="14" width="4.453125" bestFit="1" customWidth="1"/>
    <col min="15" max="15" width="4.6328125" bestFit="1" customWidth="1"/>
    <col min="16" max="17" width="7.36328125" bestFit="1" customWidth="1"/>
    <col min="18" max="18" width="4.453125" bestFit="1" customWidth="1"/>
    <col min="19" max="19" width="7.36328125" bestFit="1" customWidth="1"/>
  </cols>
  <sheetData>
    <row r="1" spans="1:20" x14ac:dyDescent="0.35">
      <c r="A1" s="5" t="s">
        <v>134</v>
      </c>
      <c r="B1" s="9" t="s">
        <v>274</v>
      </c>
      <c r="C1" s="5"/>
      <c r="D1" s="20"/>
      <c r="E1" s="21"/>
      <c r="F1" s="21"/>
      <c r="G1" s="21"/>
      <c r="H1" s="21"/>
      <c r="I1" s="21"/>
      <c r="J1" s="21"/>
    </row>
    <row r="2" spans="1:20" x14ac:dyDescent="0.35">
      <c r="A2" s="5" t="s">
        <v>135</v>
      </c>
      <c r="B2" s="9" t="s">
        <v>275</v>
      </c>
      <c r="C2" s="5"/>
      <c r="D2" s="20"/>
      <c r="E2" s="21"/>
      <c r="F2" s="21"/>
      <c r="G2" s="21"/>
      <c r="H2" s="21"/>
      <c r="I2" s="21"/>
      <c r="J2" s="21"/>
    </row>
    <row r="3" spans="1:20" x14ac:dyDescent="0.35">
      <c r="A3" s="5" t="s">
        <v>136</v>
      </c>
      <c r="B3" s="9" t="s">
        <v>276</v>
      </c>
      <c r="C3" s="5"/>
      <c r="D3" s="20"/>
      <c r="E3" s="21"/>
      <c r="F3" s="21"/>
      <c r="G3" s="21"/>
      <c r="H3" s="21"/>
      <c r="I3" s="21"/>
      <c r="J3" s="21"/>
    </row>
    <row r="4" spans="1:20" ht="15" thickBot="1" x14ac:dyDescent="0.4">
      <c r="K4" s="5"/>
      <c r="L4" s="5"/>
      <c r="M4" s="5"/>
      <c r="O4" s="5"/>
      <c r="R4" s="5"/>
    </row>
    <row r="5" spans="1:20" s="5" customFormat="1" ht="15" thickBot="1" x14ac:dyDescent="0.4">
      <c r="A5" s="59" t="s">
        <v>137</v>
      </c>
      <c r="B5" s="60" t="s">
        <v>138</v>
      </c>
      <c r="C5" s="61" t="s">
        <v>139</v>
      </c>
      <c r="D5" s="62" t="s">
        <v>23</v>
      </c>
      <c r="E5" s="62" t="s">
        <v>24</v>
      </c>
      <c r="F5" s="62" t="s">
        <v>25</v>
      </c>
      <c r="G5" s="62" t="s">
        <v>26</v>
      </c>
      <c r="H5" s="62" t="s">
        <v>28</v>
      </c>
      <c r="I5" s="62" t="s">
        <v>27</v>
      </c>
      <c r="J5" s="62" t="s">
        <v>29</v>
      </c>
    </row>
    <row r="6" spans="1:20" s="5" customFormat="1" ht="15" thickBot="1" x14ac:dyDescent="0.4">
      <c r="A6" s="63" t="s">
        <v>266</v>
      </c>
      <c r="B6" s="14"/>
      <c r="C6" s="23"/>
      <c r="D6" s="24"/>
      <c r="E6" s="24"/>
      <c r="F6" s="24"/>
      <c r="G6" s="24"/>
      <c r="H6" s="24"/>
      <c r="I6" s="24"/>
      <c r="J6" s="24"/>
    </row>
    <row r="7" spans="1:20" s="5" customFormat="1" ht="15" thickBot="1" x14ac:dyDescent="0.4">
      <c r="A7" s="63" t="s">
        <v>141</v>
      </c>
      <c r="B7" s="14"/>
      <c r="C7" s="23"/>
      <c r="D7" s="24"/>
      <c r="E7" s="24"/>
      <c r="F7" s="24"/>
      <c r="G7" s="24"/>
      <c r="H7" s="24"/>
      <c r="I7" s="24"/>
      <c r="J7" s="24"/>
    </row>
    <row r="8" spans="1:20" s="6" customFormat="1" x14ac:dyDescent="0.35">
      <c r="A8" s="12"/>
      <c r="B8" s="13" t="s">
        <v>215</v>
      </c>
      <c r="C8" s="25" t="e">
        <f>SUM(D8:J8)</f>
        <v>#DIV/0!</v>
      </c>
      <c r="D8" s="26" t="e">
        <f>(PRFLC1+PRFLC3+PRFLC6)*DET</f>
        <v>#DIV/0!</v>
      </c>
      <c r="E8" s="26"/>
      <c r="F8" s="26"/>
      <c r="G8" s="26"/>
      <c r="H8" s="26"/>
      <c r="I8" s="26"/>
      <c r="J8" s="26" t="e">
        <f>SUM(D8:I8)*VAT</f>
        <v>#DIV/0!</v>
      </c>
      <c r="K8" s="7"/>
      <c r="M8" s="7"/>
      <c r="N8" s="17"/>
      <c r="O8" s="18"/>
      <c r="P8" s="19"/>
      <c r="Q8" s="7"/>
      <c r="R8" s="18"/>
      <c r="S8" s="7"/>
    </row>
    <row r="9" spans="1:20" s="6" customFormat="1" x14ac:dyDescent="0.35">
      <c r="A9" s="64"/>
      <c r="B9" s="65" t="s">
        <v>5</v>
      </c>
      <c r="C9" s="25" t="e">
        <f>SUM(D9:J9)</f>
        <v>#DIV/0!</v>
      </c>
      <c r="D9" s="66"/>
      <c r="E9" s="66"/>
      <c r="F9" s="66"/>
      <c r="G9" s="26" t="e">
        <f>(PRFLC1+PRFLC3+PRFLC6)*PDT</f>
        <v>#DIV/0!</v>
      </c>
      <c r="H9" s="66"/>
      <c r="I9" s="26"/>
      <c r="J9" s="26" t="e">
        <f>SUM(D9:I9)*VAT</f>
        <v>#DIV/0!</v>
      </c>
      <c r="K9" s="7"/>
      <c r="M9" s="7"/>
      <c r="N9" s="17"/>
      <c r="O9" s="18"/>
      <c r="P9" s="19"/>
      <c r="Q9" s="7"/>
      <c r="R9" s="18"/>
      <c r="S9" s="7"/>
    </row>
    <row r="10" spans="1:20" s="6" customFormat="1" x14ac:dyDescent="0.35">
      <c r="A10" s="64"/>
      <c r="B10" s="65" t="s">
        <v>146</v>
      </c>
      <c r="C10" s="25" t="e">
        <f>SUM(D10:J10)</f>
        <v>#DIV/0!</v>
      </c>
      <c r="D10" s="66"/>
      <c r="E10" s="66"/>
      <c r="F10" s="66"/>
      <c r="G10" s="26" t="e">
        <f>(PRFLC1+PRFLC3+PRFLC6)*PRET</f>
        <v>#DIV/0!</v>
      </c>
      <c r="H10" s="66"/>
      <c r="I10" s="26"/>
      <c r="J10" s="26" t="e">
        <f>SUM(D10:I10)*VAT</f>
        <v>#DIV/0!</v>
      </c>
      <c r="K10" s="7"/>
      <c r="M10" s="7"/>
      <c r="N10" s="17"/>
      <c r="O10" s="18"/>
      <c r="P10" s="19"/>
      <c r="Q10" s="7"/>
      <c r="R10" s="18"/>
      <c r="S10" s="7"/>
    </row>
    <row r="11" spans="1:20" s="6" customFormat="1" ht="15" thickBot="1" x14ac:dyDescent="0.4">
      <c r="A11" s="64"/>
      <c r="B11" s="65" t="s">
        <v>208</v>
      </c>
      <c r="C11" s="25">
        <f>SUM(D11:J11)</f>
        <v>0</v>
      </c>
      <c r="D11" s="66"/>
      <c r="E11" s="66"/>
      <c r="F11" s="66"/>
      <c r="G11" s="26">
        <f>C51*CONOHP</f>
        <v>0</v>
      </c>
      <c r="H11" s="66"/>
      <c r="I11" s="26"/>
      <c r="J11" s="26">
        <f>SUM(D11:I11)*VAT</f>
        <v>0</v>
      </c>
      <c r="K11" s="7"/>
      <c r="M11" s="7"/>
      <c r="N11" s="17"/>
      <c r="O11" s="18"/>
      <c r="P11" s="19"/>
      <c r="Q11" s="7"/>
      <c r="R11" s="18"/>
      <c r="S11" s="7"/>
    </row>
    <row r="12" spans="1:20" s="5" customFormat="1" ht="15" thickBot="1" x14ac:dyDescent="0.4">
      <c r="A12" s="63" t="s">
        <v>142</v>
      </c>
      <c r="B12" s="14"/>
      <c r="C12" s="23"/>
      <c r="D12" s="24"/>
      <c r="E12" s="24"/>
      <c r="F12" s="24"/>
      <c r="G12" s="24"/>
      <c r="H12" s="24"/>
      <c r="I12" s="24"/>
      <c r="J12" s="24"/>
    </row>
    <row r="13" spans="1:20" s="6" customFormat="1" x14ac:dyDescent="0.35">
      <c r="A13" s="12"/>
      <c r="B13" s="13" t="s">
        <v>189</v>
      </c>
      <c r="C13" s="25">
        <f t="shared" ref="C13:C18" si="0">SUM(D13:J13)</f>
        <v>0</v>
      </c>
      <c r="D13" s="129"/>
      <c r="E13" s="129"/>
      <c r="F13" s="129"/>
      <c r="G13" s="129"/>
      <c r="H13" s="129"/>
      <c r="I13" s="26">
        <f t="shared" ref="I13:I18" si="1">SUM(D13:H13)*CONT</f>
        <v>0</v>
      </c>
      <c r="J13" s="26">
        <f t="shared" ref="J13:J18" si="2">SUM(D13:I13)*VAT</f>
        <v>0</v>
      </c>
      <c r="K13" s="7"/>
      <c r="L13" s="7"/>
      <c r="N13" s="7"/>
      <c r="O13" s="17"/>
      <c r="P13" s="18"/>
      <c r="Q13" s="19"/>
      <c r="R13" s="7"/>
      <c r="S13" s="18"/>
      <c r="T13" s="7"/>
    </row>
    <row r="14" spans="1:20" s="6" customFormat="1" x14ac:dyDescent="0.35">
      <c r="A14" s="64"/>
      <c r="B14" s="65" t="s">
        <v>190</v>
      </c>
      <c r="C14" s="67">
        <f t="shared" si="0"/>
        <v>0</v>
      </c>
      <c r="D14" s="130"/>
      <c r="E14" s="130"/>
      <c r="F14" s="130"/>
      <c r="G14" s="130"/>
      <c r="H14" s="130"/>
      <c r="I14" s="26">
        <f t="shared" si="1"/>
        <v>0</v>
      </c>
      <c r="J14" s="26">
        <f t="shared" si="2"/>
        <v>0</v>
      </c>
      <c r="K14" s="7"/>
      <c r="L14" s="7"/>
      <c r="N14" s="7"/>
      <c r="O14" s="17"/>
      <c r="P14" s="18"/>
      <c r="Q14" s="19"/>
      <c r="R14" s="7"/>
      <c r="S14" s="18"/>
      <c r="T14" s="7"/>
    </row>
    <row r="15" spans="1:20" s="6" customFormat="1" x14ac:dyDescent="0.35">
      <c r="A15" s="64"/>
      <c r="B15" s="65" t="s">
        <v>191</v>
      </c>
      <c r="C15" s="67">
        <f t="shared" si="0"/>
        <v>0</v>
      </c>
      <c r="D15" s="130"/>
      <c r="E15" s="130"/>
      <c r="F15" s="130"/>
      <c r="G15" s="130"/>
      <c r="H15" s="130"/>
      <c r="I15" s="26">
        <f t="shared" si="1"/>
        <v>0</v>
      </c>
      <c r="J15" s="26">
        <f t="shared" si="2"/>
        <v>0</v>
      </c>
      <c r="K15" s="7"/>
      <c r="L15" s="7"/>
      <c r="N15" s="7"/>
      <c r="O15" s="17"/>
      <c r="P15" s="18"/>
      <c r="Q15" s="19"/>
      <c r="R15" s="7"/>
      <c r="S15" s="18"/>
      <c r="T15" s="7"/>
    </row>
    <row r="16" spans="1:20" s="6" customFormat="1" x14ac:dyDescent="0.35">
      <c r="A16" s="64"/>
      <c r="B16" s="65" t="s">
        <v>150</v>
      </c>
      <c r="C16" s="67">
        <f t="shared" si="0"/>
        <v>0</v>
      </c>
      <c r="D16" s="130"/>
      <c r="E16" s="130"/>
      <c r="F16" s="130"/>
      <c r="G16" s="130"/>
      <c r="H16" s="130"/>
      <c r="I16" s="26">
        <f t="shared" si="1"/>
        <v>0</v>
      </c>
      <c r="J16" s="26">
        <f t="shared" si="2"/>
        <v>0</v>
      </c>
      <c r="K16" s="7"/>
      <c r="L16" s="7"/>
      <c r="N16" s="7"/>
      <c r="O16" s="17"/>
      <c r="P16" s="18"/>
      <c r="Q16" s="19"/>
      <c r="R16" s="7"/>
      <c r="S16" s="18"/>
      <c r="T16" s="7"/>
    </row>
    <row r="17" spans="1:20" s="6" customFormat="1" x14ac:dyDescent="0.35">
      <c r="A17" s="64"/>
      <c r="B17" s="65" t="s">
        <v>145</v>
      </c>
      <c r="C17" s="67">
        <f t="shared" si="0"/>
        <v>0</v>
      </c>
      <c r="D17" s="130"/>
      <c r="E17" s="130"/>
      <c r="F17" s="130"/>
      <c r="G17" s="130"/>
      <c r="H17" s="130"/>
      <c r="I17" s="26">
        <f t="shared" si="1"/>
        <v>0</v>
      </c>
      <c r="J17" s="26">
        <f t="shared" si="2"/>
        <v>0</v>
      </c>
      <c r="K17" s="7"/>
      <c r="L17" s="7"/>
      <c r="N17" s="7"/>
      <c r="O17" s="17"/>
      <c r="P17" s="18"/>
      <c r="Q17" s="19"/>
      <c r="R17" s="7"/>
      <c r="S17" s="18"/>
      <c r="T17" s="7"/>
    </row>
    <row r="18" spans="1:20" s="6" customFormat="1" ht="15" thickBot="1" x14ac:dyDescent="0.4">
      <c r="A18" s="64"/>
      <c r="B18" s="65" t="s">
        <v>192</v>
      </c>
      <c r="C18" s="67">
        <f t="shared" si="0"/>
        <v>0</v>
      </c>
      <c r="D18" s="130"/>
      <c r="E18" s="130"/>
      <c r="F18" s="130"/>
      <c r="G18" s="130"/>
      <c r="H18" s="130"/>
      <c r="I18" s="26">
        <f t="shared" si="1"/>
        <v>0</v>
      </c>
      <c r="J18" s="26">
        <f t="shared" si="2"/>
        <v>0</v>
      </c>
      <c r="K18" s="7"/>
      <c r="L18" s="7"/>
      <c r="N18" s="7"/>
      <c r="O18" s="17"/>
      <c r="P18" s="18"/>
      <c r="Q18" s="19"/>
      <c r="R18" s="7"/>
      <c r="S18" s="18"/>
      <c r="T18" s="7"/>
    </row>
    <row r="19" spans="1:20" s="5" customFormat="1" ht="15" thickBot="1" x14ac:dyDescent="0.4">
      <c r="A19" s="63" t="s">
        <v>174</v>
      </c>
      <c r="B19" s="14"/>
      <c r="C19" s="23"/>
      <c r="D19" s="24"/>
      <c r="E19" s="24"/>
      <c r="F19" s="24"/>
      <c r="G19" s="24"/>
      <c r="H19" s="24"/>
      <c r="I19" s="24"/>
      <c r="J19" s="24"/>
    </row>
    <row r="20" spans="1:20" s="6" customFormat="1" ht="26" x14ac:dyDescent="0.35">
      <c r="A20" s="12"/>
      <c r="B20" s="13" t="s">
        <v>162</v>
      </c>
      <c r="C20" s="25">
        <f t="shared" ref="C20:C33" si="3">SUM(D20:J20)</f>
        <v>0</v>
      </c>
      <c r="D20" s="129"/>
      <c r="E20" s="129"/>
      <c r="F20" s="129"/>
      <c r="G20" s="129"/>
      <c r="H20" s="129"/>
      <c r="I20" s="26">
        <f t="shared" ref="I20:I33" si="4">SUM(D20:H20)*CONT</f>
        <v>0</v>
      </c>
      <c r="J20" s="26">
        <f t="shared" ref="J20:J33" si="5">SUM(D20:I20)*VAT</f>
        <v>0</v>
      </c>
      <c r="K20" s="7"/>
      <c r="L20" s="7"/>
      <c r="N20" s="7"/>
      <c r="O20" s="17"/>
      <c r="P20" s="18"/>
      <c r="Q20" s="19"/>
      <c r="R20" s="7"/>
      <c r="S20" s="18"/>
      <c r="T20" s="7"/>
    </row>
    <row r="21" spans="1:20" s="6" customFormat="1" x14ac:dyDescent="0.35">
      <c r="A21" s="64"/>
      <c r="B21" s="13" t="s">
        <v>175</v>
      </c>
      <c r="C21" s="67">
        <f t="shared" si="3"/>
        <v>0</v>
      </c>
      <c r="D21" s="130"/>
      <c r="E21" s="130"/>
      <c r="F21" s="130"/>
      <c r="G21" s="130"/>
      <c r="H21" s="130"/>
      <c r="I21" s="26">
        <f t="shared" si="4"/>
        <v>0</v>
      </c>
      <c r="J21" s="26">
        <f t="shared" si="5"/>
        <v>0</v>
      </c>
      <c r="K21" s="7"/>
      <c r="L21" s="7"/>
      <c r="N21" s="7"/>
      <c r="O21" s="17"/>
      <c r="P21" s="18"/>
      <c r="Q21" s="19"/>
      <c r="R21" s="7"/>
      <c r="S21" s="18"/>
      <c r="T21" s="7"/>
    </row>
    <row r="22" spans="1:20" s="6" customFormat="1" x14ac:dyDescent="0.35">
      <c r="A22" s="64"/>
      <c r="B22" s="13" t="s">
        <v>193</v>
      </c>
      <c r="C22" s="67">
        <f t="shared" si="3"/>
        <v>0</v>
      </c>
      <c r="D22" s="130"/>
      <c r="E22" s="130"/>
      <c r="F22" s="130"/>
      <c r="G22" s="130"/>
      <c r="H22" s="130"/>
      <c r="I22" s="26">
        <f t="shared" si="4"/>
        <v>0</v>
      </c>
      <c r="J22" s="26">
        <f t="shared" si="5"/>
        <v>0</v>
      </c>
      <c r="K22" s="7"/>
      <c r="L22" s="7"/>
      <c r="N22" s="7"/>
      <c r="O22" s="17"/>
      <c r="P22" s="18"/>
      <c r="Q22" s="19"/>
      <c r="R22" s="7"/>
      <c r="S22" s="18"/>
      <c r="T22" s="7"/>
    </row>
    <row r="23" spans="1:20" s="6" customFormat="1" x14ac:dyDescent="0.35">
      <c r="A23" s="64"/>
      <c r="B23" s="65" t="s">
        <v>286</v>
      </c>
      <c r="C23" s="67">
        <f t="shared" ref="C23" si="6">SUM(D23:J23)</f>
        <v>0</v>
      </c>
      <c r="D23" s="130"/>
      <c r="E23" s="130"/>
      <c r="F23" s="130"/>
      <c r="G23" s="130"/>
      <c r="H23" s="130"/>
      <c r="I23" s="26">
        <f t="shared" si="4"/>
        <v>0</v>
      </c>
      <c r="J23" s="26">
        <f t="shared" ref="J23" si="7">SUM(D23:I23)*VAT</f>
        <v>0</v>
      </c>
      <c r="K23" s="7"/>
      <c r="L23" s="7"/>
      <c r="N23" s="7"/>
      <c r="O23" s="17"/>
      <c r="P23" s="18"/>
      <c r="Q23" s="19"/>
      <c r="R23" s="7"/>
      <c r="S23" s="18"/>
      <c r="T23" s="7"/>
    </row>
    <row r="24" spans="1:20" s="6" customFormat="1" x14ac:dyDescent="0.35">
      <c r="A24" s="64"/>
      <c r="B24" s="65" t="s">
        <v>287</v>
      </c>
      <c r="C24" s="67">
        <f t="shared" si="3"/>
        <v>0</v>
      </c>
      <c r="D24" s="130"/>
      <c r="E24" s="130"/>
      <c r="F24" s="130"/>
      <c r="G24" s="130"/>
      <c r="H24" s="130"/>
      <c r="I24" s="26">
        <f t="shared" si="4"/>
        <v>0</v>
      </c>
      <c r="J24" s="26">
        <f t="shared" si="5"/>
        <v>0</v>
      </c>
      <c r="K24" s="7"/>
      <c r="L24" s="7"/>
      <c r="N24" s="7"/>
      <c r="O24" s="17"/>
      <c r="P24" s="18"/>
      <c r="Q24" s="19"/>
      <c r="R24" s="7"/>
      <c r="S24" s="18"/>
      <c r="T24" s="7"/>
    </row>
    <row r="25" spans="1:20" s="6" customFormat="1" x14ac:dyDescent="0.35">
      <c r="A25" s="64"/>
      <c r="B25" s="65" t="s">
        <v>289</v>
      </c>
      <c r="C25" s="67">
        <f t="shared" ref="C25" si="8">SUM(D25:J25)</f>
        <v>0</v>
      </c>
      <c r="D25" s="130"/>
      <c r="E25" s="130"/>
      <c r="F25" s="130"/>
      <c r="G25" s="130"/>
      <c r="H25" s="130"/>
      <c r="I25" s="26">
        <f t="shared" si="4"/>
        <v>0</v>
      </c>
      <c r="J25" s="26">
        <f t="shared" ref="J25" si="9">SUM(D25:I25)*VAT</f>
        <v>0</v>
      </c>
      <c r="K25" s="7"/>
      <c r="L25" s="7"/>
      <c r="N25" s="7"/>
      <c r="O25" s="17"/>
      <c r="P25" s="18"/>
      <c r="Q25" s="19"/>
      <c r="R25" s="7"/>
      <c r="S25" s="18"/>
      <c r="T25" s="7"/>
    </row>
    <row r="26" spans="1:20" s="6" customFormat="1" x14ac:dyDescent="0.35">
      <c r="A26" s="64"/>
      <c r="B26" s="65" t="s">
        <v>194</v>
      </c>
      <c r="C26" s="67">
        <f t="shared" si="3"/>
        <v>0</v>
      </c>
      <c r="D26" s="130"/>
      <c r="E26" s="130"/>
      <c r="F26" s="130"/>
      <c r="G26" s="130"/>
      <c r="H26" s="130"/>
      <c r="I26" s="26">
        <f t="shared" si="4"/>
        <v>0</v>
      </c>
      <c r="J26" s="26">
        <f t="shared" si="5"/>
        <v>0</v>
      </c>
      <c r="K26" s="7"/>
      <c r="L26" s="7"/>
      <c r="N26" s="7"/>
      <c r="O26" s="17"/>
      <c r="P26" s="18"/>
      <c r="Q26" s="19"/>
      <c r="R26" s="7"/>
      <c r="S26" s="18"/>
      <c r="T26" s="7"/>
    </row>
    <row r="27" spans="1:20" s="6" customFormat="1" x14ac:dyDescent="0.35">
      <c r="A27" s="64"/>
      <c r="B27" s="13" t="s">
        <v>177</v>
      </c>
      <c r="C27" s="67">
        <f t="shared" si="3"/>
        <v>0</v>
      </c>
      <c r="D27" s="130"/>
      <c r="E27" s="130"/>
      <c r="F27" s="130"/>
      <c r="G27" s="130"/>
      <c r="H27" s="130"/>
      <c r="I27" s="26">
        <f t="shared" si="4"/>
        <v>0</v>
      </c>
      <c r="J27" s="26">
        <f t="shared" si="5"/>
        <v>0</v>
      </c>
      <c r="K27" s="7"/>
      <c r="L27" s="7"/>
      <c r="N27" s="7"/>
      <c r="O27" s="17"/>
      <c r="P27" s="18"/>
      <c r="Q27" s="19"/>
      <c r="R27" s="7"/>
      <c r="S27" s="18"/>
      <c r="T27" s="7"/>
    </row>
    <row r="28" spans="1:20" s="6" customFormat="1" x14ac:dyDescent="0.35">
      <c r="A28" s="64"/>
      <c r="B28" s="13" t="s">
        <v>195</v>
      </c>
      <c r="C28" s="67">
        <f t="shared" si="3"/>
        <v>0</v>
      </c>
      <c r="D28" s="130"/>
      <c r="E28" s="130"/>
      <c r="F28" s="130"/>
      <c r="G28" s="130"/>
      <c r="H28" s="130"/>
      <c r="I28" s="26">
        <f t="shared" si="4"/>
        <v>0</v>
      </c>
      <c r="J28" s="26">
        <f t="shared" si="5"/>
        <v>0</v>
      </c>
      <c r="K28" s="7"/>
      <c r="L28" s="7"/>
      <c r="N28" s="7"/>
      <c r="O28" s="17"/>
      <c r="P28" s="18"/>
      <c r="Q28" s="19"/>
      <c r="R28" s="7"/>
      <c r="S28" s="18"/>
      <c r="T28" s="7"/>
    </row>
    <row r="29" spans="1:20" s="6" customFormat="1" x14ac:dyDescent="0.35">
      <c r="A29" s="12"/>
      <c r="B29" s="65" t="s">
        <v>196</v>
      </c>
      <c r="C29" s="67">
        <f t="shared" si="3"/>
        <v>0</v>
      </c>
      <c r="D29" s="130"/>
      <c r="E29" s="130"/>
      <c r="F29" s="130"/>
      <c r="G29" s="130"/>
      <c r="H29" s="130"/>
      <c r="I29" s="26">
        <f t="shared" si="4"/>
        <v>0</v>
      </c>
      <c r="J29" s="26">
        <f t="shared" si="5"/>
        <v>0</v>
      </c>
      <c r="K29" s="7"/>
      <c r="L29" s="7"/>
      <c r="N29" s="7"/>
      <c r="O29" s="17"/>
      <c r="P29" s="18"/>
      <c r="Q29" s="19"/>
      <c r="R29" s="7"/>
      <c r="S29" s="18"/>
      <c r="T29" s="7"/>
    </row>
    <row r="30" spans="1:20" s="6" customFormat="1" x14ac:dyDescent="0.35">
      <c r="A30" s="64"/>
      <c r="B30" s="13" t="s">
        <v>179</v>
      </c>
      <c r="C30" s="67">
        <f t="shared" si="3"/>
        <v>0</v>
      </c>
      <c r="D30" s="130"/>
      <c r="E30" s="130"/>
      <c r="F30" s="130"/>
      <c r="G30" s="130"/>
      <c r="H30" s="130"/>
      <c r="I30" s="26">
        <f t="shared" si="4"/>
        <v>0</v>
      </c>
      <c r="J30" s="26">
        <f t="shared" si="5"/>
        <v>0</v>
      </c>
      <c r="K30" s="7"/>
      <c r="L30" s="7"/>
      <c r="N30" s="7"/>
      <c r="O30" s="17"/>
      <c r="P30" s="18"/>
      <c r="Q30" s="19"/>
      <c r="R30" s="7"/>
      <c r="S30" s="18"/>
      <c r="T30" s="7"/>
    </row>
    <row r="31" spans="1:20" s="6" customFormat="1" x14ac:dyDescent="0.35">
      <c r="A31" s="64"/>
      <c r="B31" s="13" t="s">
        <v>169</v>
      </c>
      <c r="C31" s="67">
        <f t="shared" si="3"/>
        <v>0</v>
      </c>
      <c r="D31" s="130"/>
      <c r="E31" s="130"/>
      <c r="F31" s="130"/>
      <c r="G31" s="130"/>
      <c r="H31" s="130"/>
      <c r="I31" s="26">
        <f t="shared" si="4"/>
        <v>0</v>
      </c>
      <c r="J31" s="26">
        <f t="shared" si="5"/>
        <v>0</v>
      </c>
      <c r="K31" s="7"/>
      <c r="L31" s="7"/>
      <c r="N31" s="7"/>
      <c r="O31" s="17"/>
      <c r="P31" s="18"/>
      <c r="Q31" s="19"/>
      <c r="R31" s="7"/>
      <c r="S31" s="18"/>
      <c r="T31" s="7"/>
    </row>
    <row r="32" spans="1:20" s="6" customFormat="1" x14ac:dyDescent="0.35">
      <c r="A32" s="64"/>
      <c r="B32" s="13" t="s">
        <v>170</v>
      </c>
      <c r="C32" s="67">
        <f t="shared" si="3"/>
        <v>0</v>
      </c>
      <c r="D32" s="130"/>
      <c r="E32" s="130"/>
      <c r="F32" s="130"/>
      <c r="G32" s="130"/>
      <c r="H32" s="130"/>
      <c r="I32" s="26">
        <f t="shared" si="4"/>
        <v>0</v>
      </c>
      <c r="J32" s="26">
        <f t="shared" si="5"/>
        <v>0</v>
      </c>
      <c r="K32" s="7"/>
      <c r="L32" s="7"/>
      <c r="N32" s="7"/>
      <c r="O32" s="17"/>
      <c r="P32" s="18"/>
      <c r="Q32" s="19"/>
      <c r="R32" s="7"/>
      <c r="S32" s="18"/>
      <c r="T32" s="7"/>
    </row>
    <row r="33" spans="1:20" s="6" customFormat="1" ht="26.5" thickBot="1" x14ac:dyDescent="0.4">
      <c r="A33" s="12"/>
      <c r="B33" s="65" t="s">
        <v>171</v>
      </c>
      <c r="C33" s="67">
        <f t="shared" si="3"/>
        <v>0</v>
      </c>
      <c r="D33" s="130"/>
      <c r="E33" s="130"/>
      <c r="F33" s="130"/>
      <c r="G33" s="130"/>
      <c r="H33" s="130"/>
      <c r="I33" s="26">
        <f t="shared" si="4"/>
        <v>0</v>
      </c>
      <c r="J33" s="26">
        <f t="shared" si="5"/>
        <v>0</v>
      </c>
      <c r="K33" s="7"/>
      <c r="L33" s="7"/>
      <c r="N33" s="7"/>
      <c r="O33" s="17"/>
      <c r="P33" s="18"/>
      <c r="Q33" s="19"/>
      <c r="R33" s="7"/>
      <c r="S33" s="18"/>
      <c r="T33" s="7"/>
    </row>
    <row r="34" spans="1:20" s="5" customFormat="1" ht="15" thickBot="1" x14ac:dyDescent="0.4">
      <c r="A34" s="63" t="s">
        <v>161</v>
      </c>
      <c r="B34" s="14"/>
      <c r="C34" s="23"/>
      <c r="D34" s="24"/>
      <c r="E34" s="24"/>
      <c r="F34" s="24"/>
      <c r="G34" s="24"/>
      <c r="H34" s="24"/>
      <c r="I34" s="24"/>
      <c r="J34" s="24"/>
    </row>
    <row r="35" spans="1:20" s="6" customFormat="1" ht="26" x14ac:dyDescent="0.35">
      <c r="A35" s="12"/>
      <c r="B35" s="13" t="s">
        <v>162</v>
      </c>
      <c r="C35" s="25">
        <f t="shared" ref="C35:C50" si="10">SUM(D35:J35)</f>
        <v>0</v>
      </c>
      <c r="D35" s="129"/>
      <c r="E35" s="129"/>
      <c r="F35" s="129"/>
      <c r="G35" s="129"/>
      <c r="H35" s="129"/>
      <c r="I35" s="26">
        <f t="shared" ref="I35:I50" si="11">SUM(D35:H35)*CONT</f>
        <v>0</v>
      </c>
      <c r="J35" s="26">
        <f t="shared" ref="J35:J50" si="12">SUM(D35:I35)*VAT</f>
        <v>0</v>
      </c>
      <c r="K35" s="7"/>
      <c r="L35" s="7"/>
      <c r="N35" s="7"/>
      <c r="O35" s="17"/>
      <c r="P35" s="18"/>
      <c r="Q35" s="19"/>
      <c r="R35" s="7"/>
      <c r="S35" s="18"/>
      <c r="T35" s="7"/>
    </row>
    <row r="36" spans="1:20" s="6" customFormat="1" x14ac:dyDescent="0.35">
      <c r="A36" s="64"/>
      <c r="B36" s="65" t="s">
        <v>197</v>
      </c>
      <c r="C36" s="67">
        <f t="shared" si="10"/>
        <v>0</v>
      </c>
      <c r="D36" s="130"/>
      <c r="E36" s="130"/>
      <c r="F36" s="130"/>
      <c r="G36" s="130"/>
      <c r="H36" s="130"/>
      <c r="I36" s="26">
        <f t="shared" si="11"/>
        <v>0</v>
      </c>
      <c r="J36" s="26">
        <f t="shared" si="12"/>
        <v>0</v>
      </c>
      <c r="K36" s="7"/>
      <c r="L36" s="7"/>
      <c r="N36" s="7"/>
      <c r="O36" s="17"/>
      <c r="P36" s="18"/>
      <c r="Q36" s="19"/>
      <c r="R36" s="7"/>
      <c r="S36" s="18"/>
      <c r="T36" s="7"/>
    </row>
    <row r="37" spans="1:20" s="6" customFormat="1" x14ac:dyDescent="0.35">
      <c r="A37" s="10"/>
      <c r="B37" s="65" t="s">
        <v>288</v>
      </c>
      <c r="C37" s="67">
        <f t="shared" ref="C37" si="13">SUM(D37:J37)</f>
        <v>0</v>
      </c>
      <c r="D37" s="130"/>
      <c r="E37" s="130"/>
      <c r="F37" s="130"/>
      <c r="G37" s="130"/>
      <c r="H37" s="130"/>
      <c r="I37" s="26">
        <f t="shared" si="11"/>
        <v>0</v>
      </c>
      <c r="J37" s="26">
        <f t="shared" ref="J37" si="14">SUM(D37:I37)*VAT</f>
        <v>0</v>
      </c>
      <c r="K37" s="7"/>
      <c r="L37" s="7"/>
      <c r="N37" s="7"/>
      <c r="O37" s="17"/>
      <c r="P37" s="18"/>
      <c r="Q37" s="19"/>
      <c r="R37" s="7"/>
      <c r="S37" s="18"/>
      <c r="T37" s="7"/>
    </row>
    <row r="38" spans="1:20" s="6" customFormat="1" x14ac:dyDescent="0.35">
      <c r="A38" s="64"/>
      <c r="B38" s="65" t="s">
        <v>198</v>
      </c>
      <c r="C38" s="67">
        <f t="shared" si="10"/>
        <v>0</v>
      </c>
      <c r="D38" s="130"/>
      <c r="E38" s="130"/>
      <c r="F38" s="130"/>
      <c r="G38" s="130"/>
      <c r="H38" s="130"/>
      <c r="I38" s="26">
        <f t="shared" si="11"/>
        <v>0</v>
      </c>
      <c r="J38" s="26">
        <f t="shared" si="12"/>
        <v>0</v>
      </c>
      <c r="K38" s="7"/>
      <c r="L38" s="7"/>
      <c r="N38" s="7"/>
      <c r="O38" s="17"/>
      <c r="P38" s="18"/>
      <c r="Q38" s="19"/>
      <c r="R38" s="7"/>
      <c r="S38" s="18"/>
      <c r="T38" s="7"/>
    </row>
    <row r="39" spans="1:20" s="6" customFormat="1" x14ac:dyDescent="0.35">
      <c r="A39" s="64"/>
      <c r="B39" s="65" t="s">
        <v>163</v>
      </c>
      <c r="C39" s="67">
        <f t="shared" si="10"/>
        <v>0</v>
      </c>
      <c r="D39" s="130"/>
      <c r="E39" s="130"/>
      <c r="F39" s="130"/>
      <c r="G39" s="130"/>
      <c r="H39" s="130"/>
      <c r="I39" s="26">
        <f t="shared" si="11"/>
        <v>0</v>
      </c>
      <c r="J39" s="26">
        <f t="shared" si="12"/>
        <v>0</v>
      </c>
      <c r="K39" s="7"/>
      <c r="L39" s="7"/>
      <c r="N39" s="7"/>
      <c r="O39" s="17"/>
      <c r="P39" s="18"/>
      <c r="Q39" s="19"/>
      <c r="R39" s="7"/>
      <c r="S39" s="18"/>
      <c r="T39" s="7"/>
    </row>
    <row r="40" spans="1:20" s="6" customFormat="1" x14ac:dyDescent="0.35">
      <c r="A40" s="12"/>
      <c r="B40" s="65" t="s">
        <v>199</v>
      </c>
      <c r="C40" s="67">
        <f t="shared" si="10"/>
        <v>0</v>
      </c>
      <c r="D40" s="130"/>
      <c r="E40" s="130"/>
      <c r="F40" s="130"/>
      <c r="G40" s="130"/>
      <c r="H40" s="130"/>
      <c r="I40" s="26">
        <f t="shared" si="11"/>
        <v>0</v>
      </c>
      <c r="J40" s="26">
        <f t="shared" si="12"/>
        <v>0</v>
      </c>
      <c r="K40" s="7"/>
      <c r="L40" s="7"/>
      <c r="N40" s="7"/>
      <c r="O40" s="17"/>
      <c r="P40" s="18"/>
      <c r="Q40" s="19"/>
      <c r="R40" s="7"/>
      <c r="S40" s="18"/>
      <c r="T40" s="7"/>
    </row>
    <row r="41" spans="1:20" s="6" customFormat="1" x14ac:dyDescent="0.35">
      <c r="A41" s="64"/>
      <c r="B41" s="65" t="s">
        <v>200</v>
      </c>
      <c r="C41" s="67">
        <f t="shared" si="10"/>
        <v>0</v>
      </c>
      <c r="D41" s="130"/>
      <c r="E41" s="130"/>
      <c r="F41" s="130"/>
      <c r="G41" s="130"/>
      <c r="H41" s="130"/>
      <c r="I41" s="26">
        <f t="shared" si="11"/>
        <v>0</v>
      </c>
      <c r="J41" s="26">
        <f t="shared" si="12"/>
        <v>0</v>
      </c>
      <c r="K41" s="7"/>
      <c r="L41" s="7"/>
      <c r="N41" s="7"/>
      <c r="O41" s="17"/>
      <c r="P41" s="18"/>
      <c r="Q41" s="19"/>
      <c r="R41" s="7"/>
      <c r="S41" s="18"/>
      <c r="T41" s="7"/>
    </row>
    <row r="42" spans="1:20" s="6" customFormat="1" x14ac:dyDescent="0.35">
      <c r="A42" s="64"/>
      <c r="B42" s="65" t="s">
        <v>164</v>
      </c>
      <c r="C42" s="67">
        <f t="shared" si="10"/>
        <v>0</v>
      </c>
      <c r="D42" s="130"/>
      <c r="E42" s="130"/>
      <c r="F42" s="130"/>
      <c r="G42" s="130"/>
      <c r="H42" s="130"/>
      <c r="I42" s="26">
        <f t="shared" si="11"/>
        <v>0</v>
      </c>
      <c r="J42" s="26">
        <f t="shared" si="12"/>
        <v>0</v>
      </c>
      <c r="K42" s="7"/>
      <c r="L42" s="7"/>
      <c r="N42" s="7"/>
      <c r="O42" s="17"/>
      <c r="P42" s="18"/>
      <c r="Q42" s="19"/>
      <c r="R42" s="7"/>
      <c r="S42" s="18"/>
      <c r="T42" s="7"/>
    </row>
    <row r="43" spans="1:20" s="6" customFormat="1" x14ac:dyDescent="0.35">
      <c r="A43" s="12"/>
      <c r="B43" s="65" t="s">
        <v>165</v>
      </c>
      <c r="C43" s="67">
        <f t="shared" si="10"/>
        <v>0</v>
      </c>
      <c r="D43" s="130"/>
      <c r="E43" s="130"/>
      <c r="F43" s="130"/>
      <c r="G43" s="130"/>
      <c r="H43" s="130"/>
      <c r="I43" s="26">
        <f t="shared" si="11"/>
        <v>0</v>
      </c>
      <c r="J43" s="26">
        <f t="shared" si="12"/>
        <v>0</v>
      </c>
      <c r="K43" s="7"/>
      <c r="L43" s="7"/>
      <c r="N43" s="7"/>
      <c r="O43" s="17"/>
      <c r="P43" s="18"/>
      <c r="Q43" s="19"/>
      <c r="R43" s="7"/>
      <c r="S43" s="18"/>
      <c r="T43" s="7"/>
    </row>
    <row r="44" spans="1:20" s="6" customFormat="1" x14ac:dyDescent="0.35">
      <c r="A44" s="10"/>
      <c r="B44" s="65" t="s">
        <v>180</v>
      </c>
      <c r="C44" s="67">
        <f t="shared" si="10"/>
        <v>0</v>
      </c>
      <c r="D44" s="130"/>
      <c r="E44" s="130"/>
      <c r="F44" s="130"/>
      <c r="G44" s="130"/>
      <c r="H44" s="130"/>
      <c r="I44" s="26">
        <f t="shared" si="11"/>
        <v>0</v>
      </c>
      <c r="J44" s="26">
        <f t="shared" si="12"/>
        <v>0</v>
      </c>
      <c r="K44" s="7"/>
      <c r="L44" s="7"/>
      <c r="N44" s="7"/>
      <c r="O44" s="17"/>
      <c r="P44" s="18"/>
      <c r="Q44" s="19"/>
      <c r="R44" s="7"/>
      <c r="S44" s="18"/>
      <c r="T44" s="7"/>
    </row>
    <row r="45" spans="1:20" s="6" customFormat="1" x14ac:dyDescent="0.35">
      <c r="A45" s="64"/>
      <c r="B45" s="65" t="s">
        <v>166</v>
      </c>
      <c r="C45" s="67">
        <f t="shared" si="10"/>
        <v>0</v>
      </c>
      <c r="D45" s="130"/>
      <c r="E45" s="130"/>
      <c r="F45" s="130"/>
      <c r="G45" s="130"/>
      <c r="H45" s="130"/>
      <c r="I45" s="26">
        <f t="shared" si="11"/>
        <v>0</v>
      </c>
      <c r="J45" s="26">
        <f t="shared" si="12"/>
        <v>0</v>
      </c>
      <c r="K45" s="7"/>
      <c r="L45" s="7"/>
      <c r="N45" s="7"/>
      <c r="O45" s="17"/>
      <c r="P45" s="18"/>
      <c r="Q45" s="19"/>
      <c r="R45" s="7"/>
      <c r="S45" s="18"/>
      <c r="T45" s="7"/>
    </row>
    <row r="46" spans="1:20" s="6" customFormat="1" x14ac:dyDescent="0.35">
      <c r="A46" s="10"/>
      <c r="B46" s="65" t="s">
        <v>167</v>
      </c>
      <c r="C46" s="67">
        <f t="shared" si="10"/>
        <v>0</v>
      </c>
      <c r="D46" s="130"/>
      <c r="E46" s="130"/>
      <c r="F46" s="130"/>
      <c r="G46" s="130"/>
      <c r="H46" s="130"/>
      <c r="I46" s="26">
        <f t="shared" si="11"/>
        <v>0</v>
      </c>
      <c r="J46" s="26">
        <f t="shared" si="12"/>
        <v>0</v>
      </c>
      <c r="K46" s="7"/>
      <c r="L46" s="7"/>
      <c r="N46" s="7"/>
      <c r="O46" s="17"/>
      <c r="P46" s="18"/>
      <c r="Q46" s="19"/>
      <c r="R46" s="7"/>
      <c r="S46" s="18"/>
      <c r="T46" s="7"/>
    </row>
    <row r="47" spans="1:20" s="6" customFormat="1" x14ac:dyDescent="0.35">
      <c r="A47" s="64"/>
      <c r="B47" s="65" t="s">
        <v>168</v>
      </c>
      <c r="C47" s="67">
        <f t="shared" si="10"/>
        <v>0</v>
      </c>
      <c r="D47" s="130"/>
      <c r="E47" s="130"/>
      <c r="F47" s="130"/>
      <c r="G47" s="130"/>
      <c r="H47" s="130"/>
      <c r="I47" s="26">
        <f t="shared" si="11"/>
        <v>0</v>
      </c>
      <c r="J47" s="26">
        <f t="shared" si="12"/>
        <v>0</v>
      </c>
      <c r="K47" s="7"/>
      <c r="L47" s="7"/>
      <c r="N47" s="7"/>
      <c r="O47" s="17"/>
      <c r="P47" s="18"/>
      <c r="Q47" s="19"/>
      <c r="R47" s="7"/>
      <c r="S47" s="18"/>
      <c r="T47" s="7"/>
    </row>
    <row r="48" spans="1:20" s="6" customFormat="1" x14ac:dyDescent="0.35">
      <c r="A48" s="64"/>
      <c r="B48" s="65" t="s">
        <v>169</v>
      </c>
      <c r="C48" s="67">
        <f t="shared" si="10"/>
        <v>0</v>
      </c>
      <c r="D48" s="130"/>
      <c r="E48" s="130"/>
      <c r="F48" s="130"/>
      <c r="G48" s="130"/>
      <c r="H48" s="130"/>
      <c r="I48" s="26">
        <f t="shared" si="11"/>
        <v>0</v>
      </c>
      <c r="J48" s="26">
        <f t="shared" si="12"/>
        <v>0</v>
      </c>
      <c r="K48" s="7"/>
      <c r="L48" s="7"/>
      <c r="N48" s="7"/>
      <c r="O48" s="17"/>
      <c r="P48" s="18"/>
      <c r="Q48" s="19"/>
      <c r="R48" s="7"/>
      <c r="S48" s="18"/>
      <c r="T48" s="7"/>
    </row>
    <row r="49" spans="1:20" s="6" customFormat="1" x14ac:dyDescent="0.35">
      <c r="A49" s="64"/>
      <c r="B49" s="65" t="s">
        <v>170</v>
      </c>
      <c r="C49" s="67">
        <f t="shared" si="10"/>
        <v>0</v>
      </c>
      <c r="D49" s="130"/>
      <c r="E49" s="130"/>
      <c r="F49" s="130"/>
      <c r="G49" s="130"/>
      <c r="H49" s="130"/>
      <c r="I49" s="26">
        <f t="shared" si="11"/>
        <v>0</v>
      </c>
      <c r="J49" s="26">
        <f t="shared" si="12"/>
        <v>0</v>
      </c>
      <c r="K49" s="7"/>
      <c r="L49" s="7"/>
      <c r="N49" s="7"/>
      <c r="O49" s="17"/>
      <c r="P49" s="18"/>
      <c r="Q49" s="19"/>
      <c r="R49" s="7"/>
      <c r="S49" s="18"/>
      <c r="T49" s="7"/>
    </row>
    <row r="50" spans="1:20" s="6" customFormat="1" ht="26.5" thickBot="1" x14ac:dyDescent="0.4">
      <c r="A50" s="64"/>
      <c r="B50" s="13" t="s">
        <v>171</v>
      </c>
      <c r="C50" s="67">
        <f t="shared" si="10"/>
        <v>0</v>
      </c>
      <c r="D50" s="130"/>
      <c r="E50" s="130"/>
      <c r="F50" s="130"/>
      <c r="G50" s="130"/>
      <c r="H50" s="130"/>
      <c r="I50" s="26">
        <f t="shared" si="11"/>
        <v>0</v>
      </c>
      <c r="J50" s="26">
        <f t="shared" si="12"/>
        <v>0</v>
      </c>
      <c r="K50" s="7"/>
      <c r="L50" s="7"/>
      <c r="N50" s="7"/>
      <c r="O50" s="17"/>
      <c r="P50" s="18"/>
      <c r="Q50" s="19"/>
      <c r="R50" s="7"/>
      <c r="S50" s="18"/>
      <c r="T50" s="7"/>
    </row>
    <row r="51" spans="1:20" s="6" customFormat="1" ht="29" x14ac:dyDescent="0.35">
      <c r="A51" s="11"/>
      <c r="B51" s="15" t="s">
        <v>240</v>
      </c>
      <c r="C51" s="27">
        <f>SUM(C12:C50)</f>
        <v>0</v>
      </c>
      <c r="D51" s="27"/>
      <c r="E51" s="27"/>
      <c r="F51" s="27"/>
      <c r="G51" s="27"/>
      <c r="H51" s="27"/>
      <c r="I51" s="27"/>
      <c r="J51" s="2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s="6" customFormat="1" x14ac:dyDescent="0.35">
      <c r="B52" s="16" t="s">
        <v>242</v>
      </c>
      <c r="C52" s="28">
        <f>C51*$C$63</f>
        <v>0</v>
      </c>
      <c r="D52" s="28"/>
      <c r="E52" s="28"/>
      <c r="F52" s="28"/>
      <c r="G52" s="28"/>
      <c r="H52" s="28"/>
      <c r="I52" s="28"/>
      <c r="J52" s="28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s="6" customFormat="1" x14ac:dyDescent="0.35">
      <c r="B53" s="16" t="s">
        <v>243</v>
      </c>
      <c r="C53" s="28">
        <f>C51*$C$64</f>
        <v>0</v>
      </c>
      <c r="D53" s="28"/>
      <c r="E53" s="28"/>
      <c r="F53" s="28"/>
      <c r="G53" s="28"/>
      <c r="H53" s="28"/>
      <c r="I53" s="28"/>
      <c r="J53" s="28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s="6" customFormat="1" x14ac:dyDescent="0.35">
      <c r="B54" s="16" t="s">
        <v>244</v>
      </c>
      <c r="C54" s="28">
        <f>C51*$C$65</f>
        <v>0</v>
      </c>
      <c r="D54" s="28"/>
      <c r="E54" s="28"/>
      <c r="F54" s="28"/>
      <c r="G54" s="28"/>
      <c r="H54" s="28"/>
      <c r="I54" s="28"/>
      <c r="J54" s="28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s="6" customFormat="1" x14ac:dyDescent="0.35">
      <c r="B55" s="16" t="s">
        <v>241</v>
      </c>
      <c r="C55" s="28" t="e">
        <f t="shared" ref="C55:J55" si="15">SUM(C7:C50)</f>
        <v>#DIV/0!</v>
      </c>
      <c r="D55" s="28" t="e">
        <f t="shared" si="15"/>
        <v>#DIV/0!</v>
      </c>
      <c r="E55" s="28">
        <f t="shared" si="15"/>
        <v>0</v>
      </c>
      <c r="F55" s="28">
        <f t="shared" si="15"/>
        <v>0</v>
      </c>
      <c r="G55" s="28" t="e">
        <f t="shared" si="15"/>
        <v>#DIV/0!</v>
      </c>
      <c r="H55" s="28">
        <f t="shared" si="15"/>
        <v>0</v>
      </c>
      <c r="I55" s="28">
        <f t="shared" si="15"/>
        <v>0</v>
      </c>
      <c r="J55" s="28" t="e">
        <f t="shared" si="15"/>
        <v>#DIV/0!</v>
      </c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s="6" customFormat="1" x14ac:dyDescent="0.35">
      <c r="B56" s="16" t="s">
        <v>280</v>
      </c>
      <c r="C56" s="28" t="e">
        <f>C55*$C$63</f>
        <v>#DIV/0!</v>
      </c>
      <c r="D56" s="28" t="e">
        <f t="shared" ref="D56:J56" si="16">D55*$C$63</f>
        <v>#DIV/0!</v>
      </c>
      <c r="E56" s="28">
        <f t="shared" si="16"/>
        <v>0</v>
      </c>
      <c r="F56" s="28">
        <f t="shared" si="16"/>
        <v>0</v>
      </c>
      <c r="G56" s="28" t="e">
        <f t="shared" si="16"/>
        <v>#DIV/0!</v>
      </c>
      <c r="H56" s="28">
        <f t="shared" si="16"/>
        <v>0</v>
      </c>
      <c r="I56" s="28">
        <f t="shared" si="16"/>
        <v>0</v>
      </c>
      <c r="J56" s="28" t="e">
        <f t="shared" si="16"/>
        <v>#DIV/0!</v>
      </c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s="6" customFormat="1" x14ac:dyDescent="0.35">
      <c r="B57" s="16" t="s">
        <v>281</v>
      </c>
      <c r="C57" s="28" t="e">
        <f>C55*$C$64</f>
        <v>#DIV/0!</v>
      </c>
      <c r="D57" s="28" t="e">
        <f t="shared" ref="D57:J57" si="17">D55*$C$64</f>
        <v>#DIV/0!</v>
      </c>
      <c r="E57" s="28">
        <f t="shared" si="17"/>
        <v>0</v>
      </c>
      <c r="F57" s="28">
        <f t="shared" si="17"/>
        <v>0</v>
      </c>
      <c r="G57" s="28" t="e">
        <f t="shared" si="17"/>
        <v>#DIV/0!</v>
      </c>
      <c r="H57" s="28">
        <f t="shared" si="17"/>
        <v>0</v>
      </c>
      <c r="I57" s="28">
        <f t="shared" si="17"/>
        <v>0</v>
      </c>
      <c r="J57" s="28" t="e">
        <f t="shared" si="17"/>
        <v>#DIV/0!</v>
      </c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s="6" customFormat="1" x14ac:dyDescent="0.35">
      <c r="B58" s="16" t="s">
        <v>282</v>
      </c>
      <c r="C58" s="28" t="e">
        <f t="shared" ref="C58:J58" si="18">C55*$C$65</f>
        <v>#DIV/0!</v>
      </c>
      <c r="D58" s="28" t="e">
        <f t="shared" si="18"/>
        <v>#DIV/0!</v>
      </c>
      <c r="E58" s="28">
        <f t="shared" si="18"/>
        <v>0</v>
      </c>
      <c r="F58" s="28">
        <f t="shared" si="18"/>
        <v>0</v>
      </c>
      <c r="G58" s="28" t="e">
        <f t="shared" si="18"/>
        <v>#DIV/0!</v>
      </c>
      <c r="H58" s="28">
        <f t="shared" si="18"/>
        <v>0</v>
      </c>
      <c r="I58" s="28">
        <f t="shared" si="18"/>
        <v>0</v>
      </c>
      <c r="J58" s="28" t="e">
        <f t="shared" si="18"/>
        <v>#DIV/0!</v>
      </c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s="6" customFormat="1" x14ac:dyDescent="0.35">
      <c r="B59" s="16"/>
      <c r="C59" s="28"/>
      <c r="D59" s="28"/>
      <c r="E59" s="28"/>
      <c r="F59" s="28"/>
      <c r="G59" s="28"/>
      <c r="H59" s="28"/>
      <c r="I59" s="28"/>
      <c r="J59" s="28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s="7" customFormat="1" x14ac:dyDescent="0.35">
      <c r="A60" s="8"/>
      <c r="B60" s="96" t="s">
        <v>290</v>
      </c>
      <c r="C60" s="29"/>
      <c r="D60" s="30"/>
      <c r="E60" s="30"/>
      <c r="F60" s="30"/>
      <c r="G60" s="30"/>
      <c r="H60" s="30"/>
      <c r="I60" s="30"/>
      <c r="J60" s="30"/>
    </row>
    <row r="61" spans="1:20" x14ac:dyDescent="0.35">
      <c r="B61" t="s">
        <v>239</v>
      </c>
    </row>
    <row r="62" spans="1:20" x14ac:dyDescent="0.35">
      <c r="B62" s="5" t="s">
        <v>201</v>
      </c>
      <c r="C62" s="93" t="s">
        <v>233</v>
      </c>
    </row>
    <row r="63" spans="1:20" x14ac:dyDescent="0.35">
      <c r="B63" t="s">
        <v>238</v>
      </c>
      <c r="C63" s="75">
        <f>PRFHOR</f>
        <v>0.37949431686383672</v>
      </c>
    </row>
    <row r="64" spans="1:20" x14ac:dyDescent="0.35">
      <c r="B64" t="s">
        <v>202</v>
      </c>
      <c r="C64" s="75">
        <f>PRFRH</f>
        <v>0.42263975875666898</v>
      </c>
    </row>
    <row r="65" spans="2:5" x14ac:dyDescent="0.35">
      <c r="B65" t="s">
        <v>203</v>
      </c>
      <c r="C65" s="75">
        <f>PRFLRC</f>
        <v>0.19786592437949432</v>
      </c>
    </row>
    <row r="66" spans="2:5" ht="72.5" x14ac:dyDescent="0.35">
      <c r="C66" s="97" t="s">
        <v>230</v>
      </c>
      <c r="D66" s="97" t="s">
        <v>231</v>
      </c>
      <c r="E66" s="97" t="s">
        <v>232</v>
      </c>
    </row>
    <row r="67" spans="2:5" x14ac:dyDescent="0.35">
      <c r="B67" s="5" t="s">
        <v>201</v>
      </c>
    </row>
    <row r="68" spans="2:5" x14ac:dyDescent="0.35">
      <c r="B68" t="s">
        <v>238</v>
      </c>
      <c r="C68" s="22">
        <f>(E23+E24)*C63</f>
        <v>0</v>
      </c>
      <c r="D68" s="22" t="e">
        <f>C56-E68-C68</f>
        <v>#DIV/0!</v>
      </c>
      <c r="E68" s="22">
        <f>SUM(D35:J50)*C63</f>
        <v>0</v>
      </c>
    </row>
    <row r="69" spans="2:5" x14ac:dyDescent="0.35">
      <c r="B69" t="s">
        <v>202</v>
      </c>
      <c r="C69" s="22">
        <f>(E23+E24)*C64</f>
        <v>0</v>
      </c>
      <c r="D69" s="22" t="e">
        <f t="shared" ref="D69:D70" si="19">C57-E69-C69</f>
        <v>#DIV/0!</v>
      </c>
      <c r="E69" s="22">
        <f>SUM(D35:J50)*C64</f>
        <v>0</v>
      </c>
    </row>
    <row r="70" spans="2:5" x14ac:dyDescent="0.35">
      <c r="B70" t="s">
        <v>203</v>
      </c>
      <c r="C70" s="22">
        <f>(E23+E24)*C65</f>
        <v>0</v>
      </c>
      <c r="D70" s="22" t="e">
        <f t="shared" si="19"/>
        <v>#DIV/0!</v>
      </c>
      <c r="E70" s="22">
        <f>SUM(D35:J50)*C65</f>
        <v>0</v>
      </c>
    </row>
    <row r="71" spans="2:5" x14ac:dyDescent="0.35">
      <c r="B71" s="16" t="s">
        <v>241</v>
      </c>
      <c r="C71" s="22" t="e">
        <f>SUM(C68:E70)</f>
        <v>#DIV/0!</v>
      </c>
    </row>
    <row r="72" spans="2:5" x14ac:dyDescent="0.35">
      <c r="B72" s="9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2C0C7-FFFB-454C-A43D-122DE640DF57}">
  <dimension ref="A1:S37"/>
  <sheetViews>
    <sheetView workbookViewId="0">
      <selection activeCell="H36" sqref="H36"/>
    </sheetView>
  </sheetViews>
  <sheetFormatPr defaultRowHeight="14.5" x14ac:dyDescent="0.35"/>
  <cols>
    <col min="1" max="1" width="8.81640625" customWidth="1"/>
    <col min="2" max="2" width="37.36328125" bestFit="1" customWidth="1"/>
    <col min="3" max="3" width="14.81640625" customWidth="1"/>
    <col min="4" max="4" width="24.453125" bestFit="1" customWidth="1"/>
    <col min="5" max="5" width="13.453125" bestFit="1" customWidth="1"/>
    <col min="6" max="6" width="24.54296875" bestFit="1" customWidth="1"/>
    <col min="7" max="7" width="19" bestFit="1" customWidth="1"/>
    <col min="8" max="8" width="19.54296875" bestFit="1" customWidth="1"/>
    <col min="9" max="10" width="15.6328125" bestFit="1" customWidth="1"/>
  </cols>
  <sheetData>
    <row r="1" spans="1:19" x14ac:dyDescent="0.35">
      <c r="A1" s="5" t="s">
        <v>134</v>
      </c>
      <c r="B1" s="9" t="s">
        <v>274</v>
      </c>
    </row>
    <row r="2" spans="1:19" x14ac:dyDescent="0.35">
      <c r="A2" s="5" t="s">
        <v>135</v>
      </c>
      <c r="B2" s="9" t="s">
        <v>275</v>
      </c>
    </row>
    <row r="3" spans="1:19" x14ac:dyDescent="0.35">
      <c r="A3" s="5" t="s">
        <v>136</v>
      </c>
      <c r="B3" s="9" t="s">
        <v>276</v>
      </c>
      <c r="C3" s="5"/>
      <c r="D3" s="20"/>
      <c r="E3" s="21"/>
      <c r="F3" s="21"/>
      <c r="G3" s="21"/>
      <c r="H3" s="21"/>
      <c r="I3" s="21"/>
      <c r="J3" s="21"/>
    </row>
    <row r="4" spans="1:19" ht="15" thickBot="1" x14ac:dyDescent="0.4">
      <c r="C4" s="22"/>
      <c r="D4" s="22"/>
      <c r="E4" s="22"/>
      <c r="F4" s="22"/>
      <c r="G4" s="22"/>
      <c r="H4" s="22"/>
      <c r="I4" s="22"/>
      <c r="J4" s="22"/>
    </row>
    <row r="5" spans="1:19" ht="15" thickBot="1" x14ac:dyDescent="0.4">
      <c r="A5" s="59" t="s">
        <v>137</v>
      </c>
      <c r="B5" s="60" t="s">
        <v>138</v>
      </c>
      <c r="C5" s="61" t="s">
        <v>139</v>
      </c>
      <c r="D5" s="62" t="s">
        <v>23</v>
      </c>
      <c r="E5" s="62" t="s">
        <v>24</v>
      </c>
      <c r="F5" s="62" t="s">
        <v>25</v>
      </c>
      <c r="G5" s="62" t="s">
        <v>26</v>
      </c>
      <c r="H5" s="62" t="s">
        <v>28</v>
      </c>
      <c r="I5" s="62" t="s">
        <v>27</v>
      </c>
      <c r="J5" s="62" t="s">
        <v>29</v>
      </c>
    </row>
    <row r="6" spans="1:19" ht="15" thickBot="1" x14ac:dyDescent="0.4">
      <c r="A6" s="63" t="s">
        <v>267</v>
      </c>
      <c r="B6" s="14"/>
      <c r="C6" s="23"/>
      <c r="D6" s="24"/>
      <c r="E6" s="24"/>
      <c r="F6" s="24"/>
      <c r="G6" s="24"/>
      <c r="H6" s="24"/>
      <c r="I6" s="24"/>
      <c r="J6" s="24"/>
    </row>
    <row r="7" spans="1:19" ht="15" thickBot="1" x14ac:dyDescent="0.4">
      <c r="A7" s="63" t="s">
        <v>141</v>
      </c>
      <c r="B7" s="14"/>
      <c r="C7" s="23"/>
      <c r="D7" s="24"/>
      <c r="E7" s="24"/>
      <c r="F7" s="24"/>
      <c r="G7" s="24"/>
      <c r="H7" s="24"/>
      <c r="I7" s="24"/>
      <c r="J7" s="24"/>
    </row>
    <row r="8" spans="1:19" s="6" customFormat="1" x14ac:dyDescent="0.35">
      <c r="A8" s="12"/>
      <c r="B8" s="13" t="s">
        <v>215</v>
      </c>
      <c r="C8" s="25" t="e">
        <f>SUM(D8:J8)</f>
        <v>#DIV/0!</v>
      </c>
      <c r="D8" s="26" t="e">
        <f>PRFLC2*DET</f>
        <v>#DIV/0!</v>
      </c>
      <c r="E8" s="26"/>
      <c r="F8" s="26"/>
      <c r="G8" s="26"/>
      <c r="H8" s="26"/>
      <c r="I8" s="26"/>
      <c r="J8" s="26" t="e">
        <f>SUM(D8:I8)*VAT</f>
        <v>#DIV/0!</v>
      </c>
      <c r="K8" s="7"/>
      <c r="M8" s="7"/>
      <c r="N8" s="17"/>
      <c r="O8" s="18"/>
      <c r="P8" s="19"/>
      <c r="Q8" s="7"/>
      <c r="R8" s="18"/>
      <c r="S8" s="7"/>
    </row>
    <row r="9" spans="1:19" s="6" customFormat="1" x14ac:dyDescent="0.35">
      <c r="A9" s="64"/>
      <c r="B9" s="65" t="s">
        <v>5</v>
      </c>
      <c r="C9" s="25" t="e">
        <f>SUM(D9:J9)</f>
        <v>#DIV/0!</v>
      </c>
      <c r="D9" s="66"/>
      <c r="E9" s="66"/>
      <c r="F9" s="66"/>
      <c r="G9" s="66" t="e">
        <f>PRFLC2*PDT</f>
        <v>#DIV/0!</v>
      </c>
      <c r="H9" s="66"/>
      <c r="I9" s="26"/>
      <c r="J9" s="26" t="e">
        <f>SUM(D9:I9)*VAT</f>
        <v>#DIV/0!</v>
      </c>
      <c r="K9" s="7"/>
      <c r="M9" s="7"/>
      <c r="N9" s="17"/>
      <c r="O9" s="18"/>
      <c r="P9" s="19"/>
      <c r="Q9" s="7"/>
      <c r="R9" s="18"/>
      <c r="S9" s="7"/>
    </row>
    <row r="10" spans="1:19" s="6" customFormat="1" x14ac:dyDescent="0.35">
      <c r="A10" s="64"/>
      <c r="B10" s="65" t="s">
        <v>146</v>
      </c>
      <c r="C10" s="25" t="e">
        <f>SUM(D10:J10)</f>
        <v>#DIV/0!</v>
      </c>
      <c r="D10" s="66"/>
      <c r="E10" s="66"/>
      <c r="F10" s="66"/>
      <c r="G10" s="66" t="e">
        <f>PRFLC2*PRET</f>
        <v>#DIV/0!</v>
      </c>
      <c r="H10" s="66"/>
      <c r="I10" s="26"/>
      <c r="J10" s="26" t="e">
        <f>SUM(D10:I10)*VAT</f>
        <v>#DIV/0!</v>
      </c>
      <c r="K10" s="7"/>
      <c r="M10" s="7"/>
      <c r="N10" s="17"/>
      <c r="O10" s="18"/>
      <c r="P10" s="19"/>
      <c r="Q10" s="7"/>
      <c r="R10" s="18"/>
      <c r="S10" s="7"/>
    </row>
    <row r="11" spans="1:19" s="6" customFormat="1" ht="15" thickBot="1" x14ac:dyDescent="0.4">
      <c r="A11" s="64"/>
      <c r="B11" s="65" t="s">
        <v>208</v>
      </c>
      <c r="C11" s="25">
        <f>SUM(D11:J11)</f>
        <v>0</v>
      </c>
      <c r="D11" s="66"/>
      <c r="E11" s="66"/>
      <c r="F11" s="66"/>
      <c r="G11" s="66">
        <f>C32*CONOHP</f>
        <v>0</v>
      </c>
      <c r="H11" s="66"/>
      <c r="I11" s="26"/>
      <c r="J11" s="26">
        <f>SUM(D11:I11)*VAT</f>
        <v>0</v>
      </c>
      <c r="K11" s="7"/>
      <c r="M11" s="7"/>
      <c r="N11" s="17"/>
      <c r="O11" s="18"/>
      <c r="P11" s="19"/>
      <c r="Q11" s="7"/>
      <c r="R11" s="18"/>
      <c r="S11" s="7"/>
    </row>
    <row r="12" spans="1:19" ht="15" thickBot="1" x14ac:dyDescent="0.4">
      <c r="A12" s="63" t="s">
        <v>174</v>
      </c>
      <c r="B12" s="14"/>
      <c r="C12" s="23"/>
      <c r="D12" s="24"/>
      <c r="E12" s="24"/>
      <c r="F12" s="24"/>
      <c r="G12" s="24"/>
      <c r="H12" s="24"/>
      <c r="I12" s="24"/>
      <c r="J12" s="24"/>
    </row>
    <row r="13" spans="1:19" x14ac:dyDescent="0.35">
      <c r="A13" s="64"/>
      <c r="B13" s="13" t="s">
        <v>193</v>
      </c>
      <c r="C13" s="67">
        <f t="shared" ref="C13:C22" si="0">SUM(D13:J13)</f>
        <v>0</v>
      </c>
      <c r="D13" s="130"/>
      <c r="E13" s="130"/>
      <c r="F13" s="130"/>
      <c r="G13" s="130"/>
      <c r="H13" s="130"/>
      <c r="I13" s="26">
        <f t="shared" ref="I13:I22" si="1">SUM(D13:H13)*CONT</f>
        <v>0</v>
      </c>
      <c r="J13" s="26">
        <f t="shared" ref="J13:J22" si="2">SUM(D13:I13)*VAT</f>
        <v>0</v>
      </c>
    </row>
    <row r="14" spans="1:19" x14ac:dyDescent="0.35">
      <c r="A14" s="64"/>
      <c r="B14" s="13" t="s">
        <v>204</v>
      </c>
      <c r="C14" s="67">
        <f t="shared" si="0"/>
        <v>0</v>
      </c>
      <c r="D14" s="130"/>
      <c r="E14" s="130"/>
      <c r="F14" s="130"/>
      <c r="G14" s="130"/>
      <c r="H14" s="130"/>
      <c r="I14" s="26">
        <f t="shared" si="1"/>
        <v>0</v>
      </c>
      <c r="J14" s="26">
        <f t="shared" si="2"/>
        <v>0</v>
      </c>
    </row>
    <row r="15" spans="1:19" x14ac:dyDescent="0.35">
      <c r="A15" s="12"/>
      <c r="B15" s="65" t="s">
        <v>205</v>
      </c>
      <c r="C15" s="67">
        <f t="shared" si="0"/>
        <v>0</v>
      </c>
      <c r="D15" s="130"/>
      <c r="E15" s="130"/>
      <c r="F15" s="130"/>
      <c r="G15" s="130"/>
      <c r="H15" s="130"/>
      <c r="I15" s="26">
        <f t="shared" si="1"/>
        <v>0</v>
      </c>
      <c r="J15" s="26">
        <f t="shared" si="2"/>
        <v>0</v>
      </c>
    </row>
    <row r="16" spans="1:19" x14ac:dyDescent="0.35">
      <c r="A16" s="64"/>
      <c r="B16" s="65" t="s">
        <v>183</v>
      </c>
      <c r="C16" s="67">
        <f t="shared" si="0"/>
        <v>0</v>
      </c>
      <c r="D16" s="130"/>
      <c r="E16" s="130"/>
      <c r="F16" s="130"/>
      <c r="G16" s="130"/>
      <c r="H16" s="130"/>
      <c r="I16" s="26">
        <f t="shared" si="1"/>
        <v>0</v>
      </c>
      <c r="J16" s="26">
        <f t="shared" si="2"/>
        <v>0</v>
      </c>
    </row>
    <row r="17" spans="1:19" x14ac:dyDescent="0.35">
      <c r="A17" s="64"/>
      <c r="B17" s="13" t="s">
        <v>177</v>
      </c>
      <c r="C17" s="67">
        <f t="shared" si="0"/>
        <v>0</v>
      </c>
      <c r="D17" s="130"/>
      <c r="E17" s="130"/>
      <c r="F17" s="130"/>
      <c r="G17" s="130"/>
      <c r="H17" s="130"/>
      <c r="I17" s="26">
        <f t="shared" si="1"/>
        <v>0</v>
      </c>
      <c r="J17" s="26">
        <f t="shared" si="2"/>
        <v>0</v>
      </c>
    </row>
    <row r="18" spans="1:19" x14ac:dyDescent="0.35">
      <c r="A18" s="64"/>
      <c r="B18" s="13" t="s">
        <v>206</v>
      </c>
      <c r="C18" s="67">
        <f t="shared" si="0"/>
        <v>0</v>
      </c>
      <c r="D18" s="130"/>
      <c r="E18" s="130"/>
      <c r="F18" s="130"/>
      <c r="G18" s="130"/>
      <c r="H18" s="130"/>
      <c r="I18" s="26">
        <f t="shared" si="1"/>
        <v>0</v>
      </c>
      <c r="J18" s="26">
        <f t="shared" si="2"/>
        <v>0</v>
      </c>
    </row>
    <row r="19" spans="1:19" x14ac:dyDescent="0.35">
      <c r="A19" s="64"/>
      <c r="B19" s="13" t="s">
        <v>179</v>
      </c>
      <c r="C19" s="67">
        <f t="shared" si="0"/>
        <v>0</v>
      </c>
      <c r="D19" s="130"/>
      <c r="E19" s="130"/>
      <c r="F19" s="130"/>
      <c r="G19" s="130"/>
      <c r="H19" s="130"/>
      <c r="I19" s="26">
        <f t="shared" si="1"/>
        <v>0</v>
      </c>
      <c r="J19" s="26">
        <f t="shared" si="2"/>
        <v>0</v>
      </c>
    </row>
    <row r="20" spans="1:19" ht="26" x14ac:dyDescent="0.35">
      <c r="A20" s="64"/>
      <c r="B20" s="13" t="s">
        <v>169</v>
      </c>
      <c r="C20" s="67">
        <f t="shared" si="0"/>
        <v>0</v>
      </c>
      <c r="D20" s="130"/>
      <c r="E20" s="130"/>
      <c r="F20" s="130"/>
      <c r="G20" s="130"/>
      <c r="H20" s="130"/>
      <c r="I20" s="26">
        <f t="shared" si="1"/>
        <v>0</v>
      </c>
      <c r="J20" s="26">
        <f t="shared" si="2"/>
        <v>0</v>
      </c>
    </row>
    <row r="21" spans="1:19" x14ac:dyDescent="0.35">
      <c r="A21" s="64"/>
      <c r="B21" s="13" t="s">
        <v>170</v>
      </c>
      <c r="C21" s="67">
        <f t="shared" si="0"/>
        <v>0</v>
      </c>
      <c r="D21" s="130"/>
      <c r="E21" s="130"/>
      <c r="F21" s="130"/>
      <c r="G21" s="130"/>
      <c r="H21" s="130"/>
      <c r="I21" s="26">
        <f t="shared" si="1"/>
        <v>0</v>
      </c>
      <c r="J21" s="26">
        <f t="shared" si="2"/>
        <v>0</v>
      </c>
    </row>
    <row r="22" spans="1:19" ht="26.5" thickBot="1" x14ac:dyDescent="0.4">
      <c r="A22" s="12"/>
      <c r="B22" s="65" t="s">
        <v>171</v>
      </c>
      <c r="C22" s="67">
        <f t="shared" si="0"/>
        <v>0</v>
      </c>
      <c r="D22" s="130"/>
      <c r="E22" s="130"/>
      <c r="F22" s="130"/>
      <c r="G22" s="130"/>
      <c r="H22" s="130"/>
      <c r="I22" s="26">
        <f t="shared" si="1"/>
        <v>0</v>
      </c>
      <c r="J22" s="26">
        <f t="shared" si="2"/>
        <v>0</v>
      </c>
    </row>
    <row r="23" spans="1:19" ht="15" thickBot="1" x14ac:dyDescent="0.4">
      <c r="A23" s="63" t="s">
        <v>161</v>
      </c>
      <c r="B23" s="14"/>
      <c r="C23" s="23"/>
      <c r="D23" s="24"/>
      <c r="E23" s="24"/>
      <c r="F23" s="24"/>
      <c r="G23" s="24"/>
      <c r="H23" s="24"/>
      <c r="I23" s="24"/>
      <c r="J23" s="24"/>
    </row>
    <row r="24" spans="1:19" x14ac:dyDescent="0.35">
      <c r="A24" s="64"/>
      <c r="B24" s="65" t="s">
        <v>163</v>
      </c>
      <c r="C24" s="67">
        <f t="shared" ref="C24:C31" si="3">SUM(D24:J24)</f>
        <v>0</v>
      </c>
      <c r="D24" s="130"/>
      <c r="E24" s="130"/>
      <c r="F24" s="130"/>
      <c r="G24" s="130"/>
      <c r="H24" s="130"/>
      <c r="I24" s="26">
        <f t="shared" ref="I24:I31" si="4">SUM(D24:H24)*CONT</f>
        <v>0</v>
      </c>
      <c r="J24" s="26">
        <f t="shared" ref="J24:J31" si="5">SUM(D24:I24)*VAT</f>
        <v>0</v>
      </c>
    </row>
    <row r="25" spans="1:19" x14ac:dyDescent="0.35">
      <c r="A25" s="64"/>
      <c r="B25" s="65" t="s">
        <v>166</v>
      </c>
      <c r="C25" s="67">
        <f t="shared" si="3"/>
        <v>0</v>
      </c>
      <c r="D25" s="130"/>
      <c r="E25" s="130"/>
      <c r="F25" s="130"/>
      <c r="G25" s="130"/>
      <c r="H25" s="130"/>
      <c r="I25" s="26">
        <f t="shared" si="4"/>
        <v>0</v>
      </c>
      <c r="J25" s="26">
        <f t="shared" si="5"/>
        <v>0</v>
      </c>
    </row>
    <row r="26" spans="1:19" x14ac:dyDescent="0.35">
      <c r="A26" s="64"/>
      <c r="B26" s="65" t="s">
        <v>207</v>
      </c>
      <c r="C26" s="67">
        <f t="shared" si="3"/>
        <v>0</v>
      </c>
      <c r="D26" s="130"/>
      <c r="E26" s="130"/>
      <c r="F26" s="130"/>
      <c r="G26" s="130"/>
      <c r="H26" s="130"/>
      <c r="I26" s="26">
        <f t="shared" si="4"/>
        <v>0</v>
      </c>
      <c r="J26" s="26">
        <f t="shared" si="5"/>
        <v>0</v>
      </c>
    </row>
    <row r="27" spans="1:19" x14ac:dyDescent="0.35">
      <c r="A27" s="10"/>
      <c r="B27" s="65" t="s">
        <v>167</v>
      </c>
      <c r="C27" s="67">
        <f t="shared" si="3"/>
        <v>0</v>
      </c>
      <c r="D27" s="130"/>
      <c r="E27" s="130"/>
      <c r="F27" s="130"/>
      <c r="G27" s="130"/>
      <c r="H27" s="130"/>
      <c r="I27" s="26">
        <f t="shared" si="4"/>
        <v>0</v>
      </c>
      <c r="J27" s="26">
        <f t="shared" si="5"/>
        <v>0</v>
      </c>
    </row>
    <row r="28" spans="1:19" x14ac:dyDescent="0.35">
      <c r="A28" s="64"/>
      <c r="B28" s="65" t="s">
        <v>168</v>
      </c>
      <c r="C28" s="67">
        <f t="shared" si="3"/>
        <v>0</v>
      </c>
      <c r="D28" s="130"/>
      <c r="E28" s="130"/>
      <c r="F28" s="130"/>
      <c r="G28" s="130"/>
      <c r="H28" s="130"/>
      <c r="I28" s="26">
        <f t="shared" si="4"/>
        <v>0</v>
      </c>
      <c r="J28" s="26">
        <f t="shared" si="5"/>
        <v>0</v>
      </c>
    </row>
    <row r="29" spans="1:19" ht="26" x14ac:dyDescent="0.35">
      <c r="A29" s="64"/>
      <c r="B29" s="65" t="s">
        <v>169</v>
      </c>
      <c r="C29" s="67">
        <f t="shared" si="3"/>
        <v>0</v>
      </c>
      <c r="D29" s="130"/>
      <c r="E29" s="130"/>
      <c r="F29" s="130"/>
      <c r="G29" s="130"/>
      <c r="H29" s="130"/>
      <c r="I29" s="26">
        <f t="shared" si="4"/>
        <v>0</v>
      </c>
      <c r="J29" s="26">
        <f t="shared" si="5"/>
        <v>0</v>
      </c>
    </row>
    <row r="30" spans="1:19" x14ac:dyDescent="0.35">
      <c r="A30" s="64"/>
      <c r="B30" s="65" t="s">
        <v>170</v>
      </c>
      <c r="C30" s="67">
        <f t="shared" si="3"/>
        <v>0</v>
      </c>
      <c r="D30" s="130"/>
      <c r="E30" s="130"/>
      <c r="F30" s="130"/>
      <c r="G30" s="130"/>
      <c r="H30" s="130"/>
      <c r="I30" s="26">
        <f t="shared" si="4"/>
        <v>0</v>
      </c>
      <c r="J30" s="26">
        <f t="shared" si="5"/>
        <v>0</v>
      </c>
    </row>
    <row r="31" spans="1:19" ht="26.5" thickBot="1" x14ac:dyDescent="0.4">
      <c r="A31" s="64"/>
      <c r="B31" s="13" t="s">
        <v>171</v>
      </c>
      <c r="C31" s="67">
        <f t="shared" si="3"/>
        <v>0</v>
      </c>
      <c r="D31" s="130"/>
      <c r="E31" s="130"/>
      <c r="F31" s="130"/>
      <c r="G31" s="130"/>
      <c r="H31" s="130"/>
      <c r="I31" s="26">
        <f t="shared" si="4"/>
        <v>0</v>
      </c>
      <c r="J31" s="26">
        <f t="shared" si="5"/>
        <v>0</v>
      </c>
    </row>
    <row r="32" spans="1:19" s="6" customFormat="1" ht="29" x14ac:dyDescent="0.35">
      <c r="A32" s="11"/>
      <c r="B32" s="15" t="s">
        <v>240</v>
      </c>
      <c r="C32" s="27">
        <f>SUM(C12:C31)</f>
        <v>0</v>
      </c>
      <c r="D32" s="27"/>
      <c r="E32" s="27"/>
      <c r="F32" s="27"/>
      <c r="G32" s="27"/>
      <c r="H32" s="27"/>
      <c r="I32" s="27"/>
      <c r="J32" s="27"/>
      <c r="K32" s="7"/>
      <c r="L32" s="7"/>
      <c r="M32" s="7"/>
      <c r="N32" s="7"/>
      <c r="O32" s="7"/>
      <c r="P32" s="7"/>
      <c r="Q32" s="7"/>
      <c r="R32" s="7"/>
      <c r="S32" s="7"/>
    </row>
    <row r="33" spans="2:19" s="6" customFormat="1" x14ac:dyDescent="0.35">
      <c r="B33" s="16" t="s">
        <v>265</v>
      </c>
      <c r="C33" s="28" t="e">
        <f t="shared" ref="C33:J33" si="6">SUM(C7:C31)</f>
        <v>#DIV/0!</v>
      </c>
      <c r="D33" s="28" t="e">
        <f t="shared" si="6"/>
        <v>#DIV/0!</v>
      </c>
      <c r="E33" s="28">
        <f t="shared" si="6"/>
        <v>0</v>
      </c>
      <c r="F33" s="28">
        <f t="shared" si="6"/>
        <v>0</v>
      </c>
      <c r="G33" s="28" t="e">
        <f t="shared" si="6"/>
        <v>#DIV/0!</v>
      </c>
      <c r="H33" s="28">
        <f t="shared" si="6"/>
        <v>0</v>
      </c>
      <c r="I33" s="28">
        <f t="shared" si="6"/>
        <v>0</v>
      </c>
      <c r="J33" s="28" t="e">
        <f t="shared" si="6"/>
        <v>#DIV/0!</v>
      </c>
      <c r="K33" s="7"/>
      <c r="L33" s="7"/>
      <c r="M33" s="7"/>
      <c r="N33" s="7"/>
      <c r="O33" s="7"/>
      <c r="P33" s="7"/>
      <c r="Q33" s="7"/>
      <c r="R33" s="7"/>
      <c r="S33" s="7"/>
    </row>
    <row r="35" spans="2:19" x14ac:dyDescent="0.35">
      <c r="B35" s="96" t="s">
        <v>290</v>
      </c>
    </row>
    <row r="36" spans="2:19" ht="72.5" x14ac:dyDescent="0.35">
      <c r="C36" s="97" t="s">
        <v>230</v>
      </c>
      <c r="D36" s="97" t="s">
        <v>231</v>
      </c>
      <c r="E36" s="97" t="s">
        <v>232</v>
      </c>
    </row>
    <row r="37" spans="2:19" x14ac:dyDescent="0.35">
      <c r="C37" s="22">
        <f>SUM(D16:J16)</f>
        <v>0</v>
      </c>
      <c r="D37" s="22" t="e">
        <f>C33-C37-E37</f>
        <v>#DIV/0!</v>
      </c>
      <c r="E37" s="22">
        <f>SUM(D24:J31)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34658-DEA3-49E3-AFC3-758399791870}">
  <dimension ref="A1:S19"/>
  <sheetViews>
    <sheetView workbookViewId="0">
      <selection activeCell="D13" sqref="D13:H13"/>
    </sheetView>
  </sheetViews>
  <sheetFormatPr defaultRowHeight="14.5" x14ac:dyDescent="0.35"/>
  <cols>
    <col min="1" max="1" width="8.81640625" customWidth="1"/>
    <col min="2" max="2" width="37.36328125" bestFit="1" customWidth="1"/>
    <col min="3" max="3" width="14.81640625" customWidth="1"/>
    <col min="4" max="4" width="24.453125" bestFit="1" customWidth="1"/>
    <col min="5" max="5" width="13.453125" bestFit="1" customWidth="1"/>
    <col min="6" max="6" width="24.54296875" bestFit="1" customWidth="1"/>
    <col min="7" max="7" width="19" bestFit="1" customWidth="1"/>
    <col min="8" max="8" width="19.54296875" bestFit="1" customWidth="1"/>
    <col min="9" max="10" width="15.6328125" bestFit="1" customWidth="1"/>
  </cols>
  <sheetData>
    <row r="1" spans="1:19" x14ac:dyDescent="0.35">
      <c r="A1" s="5" t="s">
        <v>134</v>
      </c>
      <c r="B1" s="9" t="s">
        <v>274</v>
      </c>
    </row>
    <row r="2" spans="1:19" x14ac:dyDescent="0.35">
      <c r="A2" s="5" t="s">
        <v>135</v>
      </c>
      <c r="B2" s="9" t="s">
        <v>275</v>
      </c>
    </row>
    <row r="3" spans="1:19" x14ac:dyDescent="0.35">
      <c r="A3" s="5" t="s">
        <v>136</v>
      </c>
      <c r="B3" s="9" t="s">
        <v>276</v>
      </c>
      <c r="C3" s="5"/>
      <c r="D3" s="20"/>
      <c r="E3" s="21"/>
      <c r="F3" s="21"/>
      <c r="G3" s="21"/>
      <c r="H3" s="21"/>
      <c r="I3" s="21"/>
      <c r="J3" s="21"/>
    </row>
    <row r="4" spans="1:19" ht="15" thickBot="1" x14ac:dyDescent="0.4">
      <c r="C4" s="22"/>
      <c r="D4" s="22"/>
      <c r="E4" s="22"/>
      <c r="F4" s="22"/>
      <c r="G4" s="22"/>
      <c r="H4" s="22"/>
      <c r="I4" s="22"/>
      <c r="J4" s="22"/>
    </row>
    <row r="5" spans="1:19" ht="15" thickBot="1" x14ac:dyDescent="0.4">
      <c r="A5" s="59" t="s">
        <v>137</v>
      </c>
      <c r="B5" s="60" t="s">
        <v>138</v>
      </c>
      <c r="C5" s="61" t="s">
        <v>139</v>
      </c>
      <c r="D5" s="62" t="s">
        <v>23</v>
      </c>
      <c r="E5" s="62" t="s">
        <v>24</v>
      </c>
      <c r="F5" s="62" t="s">
        <v>25</v>
      </c>
      <c r="G5" s="62" t="s">
        <v>26</v>
      </c>
      <c r="H5" s="62" t="s">
        <v>28</v>
      </c>
      <c r="I5" s="62" t="s">
        <v>27</v>
      </c>
      <c r="J5" s="62" t="s">
        <v>29</v>
      </c>
    </row>
    <row r="6" spans="1:19" ht="15" thickBot="1" x14ac:dyDescent="0.4">
      <c r="A6" s="63" t="s">
        <v>268</v>
      </c>
      <c r="B6" s="14"/>
      <c r="C6" s="23"/>
      <c r="D6" s="24"/>
      <c r="E6" s="24"/>
      <c r="F6" s="24"/>
      <c r="G6" s="24"/>
      <c r="H6" s="24"/>
      <c r="I6" s="24"/>
      <c r="J6" s="24"/>
    </row>
    <row r="7" spans="1:19" ht="15" thickBot="1" x14ac:dyDescent="0.4">
      <c r="A7" s="63" t="s">
        <v>141</v>
      </c>
      <c r="B7" s="14"/>
      <c r="C7" s="23"/>
      <c r="D7" s="24"/>
      <c r="E7" s="24"/>
      <c r="F7" s="24"/>
      <c r="G7" s="24"/>
      <c r="H7" s="24"/>
      <c r="I7" s="24"/>
      <c r="J7" s="24"/>
    </row>
    <row r="8" spans="1:19" s="6" customFormat="1" x14ac:dyDescent="0.35">
      <c r="A8" s="12"/>
      <c r="B8" s="13" t="s">
        <v>215</v>
      </c>
      <c r="C8" s="25" t="e">
        <f>SUM(D8:J8)</f>
        <v>#DIV/0!</v>
      </c>
      <c r="D8" s="26" t="e">
        <f>PRFLC4*DET</f>
        <v>#DIV/0!</v>
      </c>
      <c r="E8" s="26"/>
      <c r="F8" s="26"/>
      <c r="G8" s="26"/>
      <c r="H8" s="26"/>
      <c r="I8" s="26"/>
      <c r="J8" s="26" t="e">
        <f>SUM(D8:I8)*VAT</f>
        <v>#DIV/0!</v>
      </c>
      <c r="K8" s="7"/>
      <c r="M8" s="7"/>
      <c r="N8" s="17"/>
      <c r="O8" s="18"/>
      <c r="P8" s="19"/>
      <c r="Q8" s="7"/>
      <c r="R8" s="18"/>
      <c r="S8" s="7"/>
    </row>
    <row r="9" spans="1:19" s="6" customFormat="1" x14ac:dyDescent="0.35">
      <c r="A9" s="64"/>
      <c r="B9" s="65" t="s">
        <v>5</v>
      </c>
      <c r="C9" s="25" t="e">
        <f>SUM(D9:J9)</f>
        <v>#DIV/0!</v>
      </c>
      <c r="D9" s="66"/>
      <c r="E9" s="66"/>
      <c r="F9" s="66"/>
      <c r="G9" s="66" t="e">
        <f>PRFLC4*PDT</f>
        <v>#DIV/0!</v>
      </c>
      <c r="H9" s="66"/>
      <c r="I9" s="26"/>
      <c r="J9" s="26" t="e">
        <f>SUM(D9:I9)*VAT</f>
        <v>#DIV/0!</v>
      </c>
      <c r="K9" s="7"/>
      <c r="M9" s="7"/>
      <c r="N9" s="17"/>
      <c r="O9" s="18"/>
      <c r="P9" s="19"/>
      <c r="Q9" s="7"/>
      <c r="R9" s="18"/>
      <c r="S9" s="7"/>
    </row>
    <row r="10" spans="1:19" s="6" customFormat="1" x14ac:dyDescent="0.35">
      <c r="A10" s="64"/>
      <c r="B10" s="65" t="s">
        <v>146</v>
      </c>
      <c r="C10" s="25" t="e">
        <f>SUM(D10:J10)</f>
        <v>#DIV/0!</v>
      </c>
      <c r="D10" s="66"/>
      <c r="E10" s="66"/>
      <c r="F10" s="66"/>
      <c r="G10" s="66" t="e">
        <f>PRFLC4*PRET</f>
        <v>#DIV/0!</v>
      </c>
      <c r="H10" s="66"/>
      <c r="I10" s="26"/>
      <c r="J10" s="26" t="e">
        <f>SUM(D10:I10)*VAT</f>
        <v>#DIV/0!</v>
      </c>
      <c r="K10" s="7"/>
      <c r="M10" s="7"/>
      <c r="N10" s="17"/>
      <c r="O10" s="18"/>
      <c r="P10" s="19"/>
      <c r="Q10" s="7"/>
      <c r="R10" s="18"/>
      <c r="S10" s="7"/>
    </row>
    <row r="11" spans="1:19" s="6" customFormat="1" ht="15" thickBot="1" x14ac:dyDescent="0.4">
      <c r="A11" s="64"/>
      <c r="B11" s="65" t="s">
        <v>208</v>
      </c>
      <c r="C11" s="25">
        <f>SUM(D11:J11)</f>
        <v>0</v>
      </c>
      <c r="D11" s="66"/>
      <c r="E11" s="66"/>
      <c r="F11" s="66"/>
      <c r="G11" s="66">
        <f>C14*CONOHP</f>
        <v>0</v>
      </c>
      <c r="H11" s="66"/>
      <c r="I11" s="26"/>
      <c r="J11" s="26">
        <f>SUM(D11:I11)*VAT</f>
        <v>0</v>
      </c>
      <c r="K11" s="7"/>
      <c r="M11" s="7"/>
      <c r="N11" s="17"/>
      <c r="O11" s="18"/>
      <c r="P11" s="19"/>
      <c r="Q11" s="7"/>
      <c r="R11" s="18"/>
      <c r="S11" s="7"/>
    </row>
    <row r="12" spans="1:19" ht="15" thickBot="1" x14ac:dyDescent="0.4">
      <c r="A12" s="63" t="s">
        <v>174</v>
      </c>
      <c r="B12" s="14"/>
      <c r="C12" s="23"/>
      <c r="D12" s="24"/>
      <c r="E12" s="24"/>
      <c r="F12" s="24"/>
      <c r="G12" s="24"/>
      <c r="H12" s="24"/>
      <c r="I12" s="24"/>
      <c r="J12" s="24"/>
    </row>
    <row r="13" spans="1:19" ht="15" thickBot="1" x14ac:dyDescent="0.4">
      <c r="A13" s="10"/>
      <c r="B13" s="65" t="s">
        <v>176</v>
      </c>
      <c r="C13" s="67">
        <f t="shared" ref="C13" si="0">SUM(D13:J13)</f>
        <v>0</v>
      </c>
      <c r="D13" s="130"/>
      <c r="E13" s="130"/>
      <c r="F13" s="130"/>
      <c r="G13" s="130"/>
      <c r="H13" s="130"/>
      <c r="I13" s="26">
        <f t="shared" ref="I13" si="1">SUM(D13:H13)*CONT</f>
        <v>0</v>
      </c>
      <c r="J13" s="26">
        <f t="shared" ref="J13" si="2">SUM(D13:I13)*VAT</f>
        <v>0</v>
      </c>
    </row>
    <row r="14" spans="1:19" s="6" customFormat="1" ht="29" x14ac:dyDescent="0.35">
      <c r="A14" s="11"/>
      <c r="B14" s="15" t="s">
        <v>240</v>
      </c>
      <c r="C14" s="27">
        <f>SUM(C12:C13)</f>
        <v>0</v>
      </c>
      <c r="D14" s="27"/>
      <c r="E14" s="27"/>
      <c r="F14" s="27"/>
      <c r="G14" s="27"/>
      <c r="H14" s="27"/>
      <c r="I14" s="27"/>
      <c r="J14" s="27"/>
      <c r="K14" s="7"/>
      <c r="L14" s="7"/>
      <c r="M14" s="7"/>
      <c r="N14" s="7"/>
      <c r="O14" s="7"/>
      <c r="P14" s="7"/>
      <c r="Q14" s="7"/>
      <c r="R14" s="7"/>
      <c r="S14" s="7"/>
    </row>
    <row r="15" spans="1:19" s="6" customFormat="1" x14ac:dyDescent="0.35">
      <c r="B15" s="16" t="s">
        <v>265</v>
      </c>
      <c r="C15" s="28" t="e">
        <f t="shared" ref="C15:J15" si="3">SUM(C7:C13)</f>
        <v>#DIV/0!</v>
      </c>
      <c r="D15" s="28" t="e">
        <f t="shared" si="3"/>
        <v>#DIV/0!</v>
      </c>
      <c r="E15" s="28">
        <f t="shared" si="3"/>
        <v>0</v>
      </c>
      <c r="F15" s="28">
        <f t="shared" si="3"/>
        <v>0</v>
      </c>
      <c r="G15" s="28" t="e">
        <f t="shared" si="3"/>
        <v>#DIV/0!</v>
      </c>
      <c r="H15" s="28">
        <f t="shared" si="3"/>
        <v>0</v>
      </c>
      <c r="I15" s="28">
        <f t="shared" si="3"/>
        <v>0</v>
      </c>
      <c r="J15" s="28" t="e">
        <f t="shared" si="3"/>
        <v>#DIV/0!</v>
      </c>
      <c r="K15" s="7"/>
      <c r="L15" s="7"/>
      <c r="M15" s="7"/>
      <c r="N15" s="7"/>
      <c r="O15" s="7"/>
      <c r="P15" s="7"/>
      <c r="Q15" s="7"/>
      <c r="R15" s="7"/>
      <c r="S15" s="7"/>
    </row>
    <row r="17" spans="2:5" x14ac:dyDescent="0.35">
      <c r="B17" s="96" t="s">
        <v>290</v>
      </c>
    </row>
    <row r="18" spans="2:5" ht="72.5" x14ac:dyDescent="0.35">
      <c r="C18" s="97" t="s">
        <v>230</v>
      </c>
      <c r="D18" s="97" t="s">
        <v>231</v>
      </c>
      <c r="E18" s="97" t="s">
        <v>232</v>
      </c>
    </row>
    <row r="19" spans="2:5" x14ac:dyDescent="0.35">
      <c r="C19" s="22">
        <f>SUM(D13:J13)</f>
        <v>0</v>
      </c>
      <c r="D19" s="22" t="e">
        <f>C15-C19</f>
        <v>#DIV/0!</v>
      </c>
      <c r="E19" s="22"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B093C-0FA0-4CA5-A313-DFA7894EA11E}">
  <dimension ref="A1:S45"/>
  <sheetViews>
    <sheetView workbookViewId="0">
      <selection activeCell="N33" sqref="N33"/>
    </sheetView>
  </sheetViews>
  <sheetFormatPr defaultRowHeight="14.5" x14ac:dyDescent="0.35"/>
  <cols>
    <col min="1" max="1" width="8.81640625" customWidth="1"/>
    <col min="2" max="2" width="37.36328125" bestFit="1" customWidth="1"/>
    <col min="3" max="3" width="14.81640625" customWidth="1"/>
    <col min="4" max="4" width="24.453125" bestFit="1" customWidth="1"/>
    <col min="5" max="5" width="13.453125" bestFit="1" customWidth="1"/>
    <col min="6" max="6" width="24.54296875" bestFit="1" customWidth="1"/>
    <col min="7" max="7" width="19" bestFit="1" customWidth="1"/>
    <col min="8" max="8" width="19.54296875" bestFit="1" customWidth="1"/>
    <col min="9" max="10" width="15.6328125" bestFit="1" customWidth="1"/>
  </cols>
  <sheetData>
    <row r="1" spans="1:19" x14ac:dyDescent="0.35">
      <c r="A1" s="5" t="s">
        <v>134</v>
      </c>
      <c r="B1" s="9" t="s">
        <v>274</v>
      </c>
    </row>
    <row r="2" spans="1:19" x14ac:dyDescent="0.35">
      <c r="A2" s="5" t="s">
        <v>135</v>
      </c>
      <c r="B2" s="9" t="s">
        <v>275</v>
      </c>
    </row>
    <row r="3" spans="1:19" x14ac:dyDescent="0.35">
      <c r="A3" s="5" t="s">
        <v>136</v>
      </c>
      <c r="B3" s="9" t="s">
        <v>276</v>
      </c>
      <c r="C3" s="5"/>
      <c r="D3" s="20"/>
      <c r="E3" s="21"/>
      <c r="F3" s="21"/>
      <c r="G3" s="21"/>
      <c r="H3" s="21"/>
      <c r="I3" s="21"/>
      <c r="J3" s="21"/>
    </row>
    <row r="4" spans="1:19" ht="15" thickBot="1" x14ac:dyDescent="0.4">
      <c r="C4" s="22"/>
      <c r="D4" s="22"/>
      <c r="E4" s="22"/>
      <c r="F4" s="22"/>
      <c r="G4" s="22"/>
      <c r="H4" s="22"/>
      <c r="I4" s="22"/>
      <c r="J4" s="22"/>
    </row>
    <row r="5" spans="1:19" ht="15" thickBot="1" x14ac:dyDescent="0.4">
      <c r="A5" s="59" t="s">
        <v>137</v>
      </c>
      <c r="B5" s="60" t="s">
        <v>138</v>
      </c>
      <c r="C5" s="61" t="s">
        <v>139</v>
      </c>
      <c r="D5" s="62" t="s">
        <v>23</v>
      </c>
      <c r="E5" s="62" t="s">
        <v>24</v>
      </c>
      <c r="F5" s="62" t="s">
        <v>25</v>
      </c>
      <c r="G5" s="62" t="s">
        <v>26</v>
      </c>
      <c r="H5" s="62" t="s">
        <v>28</v>
      </c>
      <c r="I5" s="62" t="s">
        <v>27</v>
      </c>
      <c r="J5" s="62" t="s">
        <v>29</v>
      </c>
    </row>
    <row r="6" spans="1:19" ht="15" thickBot="1" x14ac:dyDescent="0.4">
      <c r="A6" s="63" t="s">
        <v>267</v>
      </c>
      <c r="B6" s="14"/>
      <c r="C6" s="23"/>
      <c r="D6" s="24"/>
      <c r="E6" s="24"/>
      <c r="F6" s="24"/>
      <c r="G6" s="24"/>
      <c r="H6" s="24"/>
      <c r="I6" s="24"/>
      <c r="J6" s="24"/>
    </row>
    <row r="7" spans="1:19" ht="15" thickBot="1" x14ac:dyDescent="0.4">
      <c r="A7" s="63" t="s">
        <v>141</v>
      </c>
      <c r="B7" s="14"/>
      <c r="C7" s="23"/>
      <c r="D7" s="24"/>
      <c r="E7" s="24"/>
      <c r="F7" s="24"/>
      <c r="G7" s="24"/>
      <c r="H7" s="24"/>
      <c r="I7" s="24"/>
      <c r="J7" s="24"/>
    </row>
    <row r="8" spans="1:19" s="6" customFormat="1" x14ac:dyDescent="0.35">
      <c r="A8" s="12"/>
      <c r="B8" s="13" t="s">
        <v>215</v>
      </c>
      <c r="C8" s="25" t="e">
        <f>SUM(D8:J8)</f>
        <v>#DIV/0!</v>
      </c>
      <c r="D8" s="26" t="e">
        <f>PRFLC5*DET</f>
        <v>#DIV/0!</v>
      </c>
      <c r="E8" s="26"/>
      <c r="F8" s="26"/>
      <c r="G8" s="26"/>
      <c r="H8" s="26"/>
      <c r="I8" s="26"/>
      <c r="J8" s="26" t="e">
        <f>SUM(D8:I8)*VAT</f>
        <v>#DIV/0!</v>
      </c>
      <c r="K8" s="7"/>
      <c r="M8" s="7"/>
      <c r="N8" s="17"/>
      <c r="O8" s="18"/>
      <c r="P8" s="19"/>
      <c r="Q8" s="7"/>
      <c r="R8" s="18"/>
      <c r="S8" s="7"/>
    </row>
    <row r="9" spans="1:19" s="6" customFormat="1" x14ac:dyDescent="0.35">
      <c r="A9" s="64"/>
      <c r="B9" s="65" t="s">
        <v>5</v>
      </c>
      <c r="C9" s="25" t="e">
        <f>SUM(D9:J9)</f>
        <v>#DIV/0!</v>
      </c>
      <c r="D9" s="66"/>
      <c r="E9" s="66"/>
      <c r="F9" s="66"/>
      <c r="G9" s="66" t="e">
        <f>PRFLC5*PDT</f>
        <v>#DIV/0!</v>
      </c>
      <c r="H9" s="66"/>
      <c r="I9" s="26"/>
      <c r="J9" s="26" t="e">
        <f>SUM(D9:I9)*VAT</f>
        <v>#DIV/0!</v>
      </c>
      <c r="K9" s="7"/>
      <c r="M9" s="7"/>
      <c r="N9" s="17"/>
      <c r="O9" s="18"/>
      <c r="P9" s="19"/>
      <c r="Q9" s="7"/>
      <c r="R9" s="18"/>
      <c r="S9" s="7"/>
    </row>
    <row r="10" spans="1:19" s="6" customFormat="1" x14ac:dyDescent="0.35">
      <c r="A10" s="64"/>
      <c r="B10" s="65" t="s">
        <v>146</v>
      </c>
      <c r="C10" s="25" t="e">
        <f>SUM(D10:J10)</f>
        <v>#DIV/0!</v>
      </c>
      <c r="D10" s="66"/>
      <c r="E10" s="66"/>
      <c r="F10" s="66"/>
      <c r="G10" s="66" t="e">
        <f>PRFLC5*PRET</f>
        <v>#DIV/0!</v>
      </c>
      <c r="H10" s="66"/>
      <c r="I10" s="26"/>
      <c r="J10" s="26" t="e">
        <f>SUM(D10:I10)*VAT</f>
        <v>#DIV/0!</v>
      </c>
      <c r="K10" s="7"/>
      <c r="M10" s="7"/>
      <c r="N10" s="17"/>
      <c r="O10" s="18"/>
      <c r="P10" s="19"/>
      <c r="Q10" s="7"/>
      <c r="R10" s="18"/>
      <c r="S10" s="7"/>
    </row>
    <row r="11" spans="1:19" s="6" customFormat="1" ht="15" thickBot="1" x14ac:dyDescent="0.4">
      <c r="A11" s="64"/>
      <c r="B11" s="65" t="s">
        <v>208</v>
      </c>
      <c r="C11" s="25">
        <f>SUM(D11:J11)</f>
        <v>0</v>
      </c>
      <c r="D11" s="66"/>
      <c r="E11" s="66"/>
      <c r="F11" s="66"/>
      <c r="G11" s="66">
        <f>C40*CONOHP</f>
        <v>0</v>
      </c>
      <c r="H11" s="66"/>
      <c r="I11" s="26"/>
      <c r="J11" s="26">
        <f>SUM(D11:I11)*VAT</f>
        <v>0</v>
      </c>
      <c r="K11" s="7"/>
      <c r="M11" s="7"/>
      <c r="N11" s="17"/>
      <c r="O11" s="18"/>
      <c r="P11" s="19"/>
      <c r="Q11" s="7"/>
      <c r="R11" s="18"/>
      <c r="S11" s="7"/>
    </row>
    <row r="12" spans="1:19" ht="15" thickBot="1" x14ac:dyDescent="0.4">
      <c r="A12" s="63" t="s">
        <v>142</v>
      </c>
      <c r="B12" s="14"/>
      <c r="C12" s="23"/>
      <c r="D12" s="24"/>
      <c r="E12" s="24"/>
      <c r="F12" s="24"/>
      <c r="G12" s="24"/>
      <c r="H12" s="24"/>
      <c r="I12" s="24"/>
      <c r="J12" s="24"/>
    </row>
    <row r="13" spans="1:19" x14ac:dyDescent="0.35">
      <c r="A13" s="12"/>
      <c r="B13" s="13"/>
      <c r="C13" s="25">
        <f t="shared" ref="C13:C19" si="0">SUM(D13:J13)</f>
        <v>0</v>
      </c>
      <c r="D13" s="129"/>
      <c r="E13" s="129"/>
      <c r="F13" s="129"/>
      <c r="G13" s="129"/>
      <c r="H13" s="129"/>
      <c r="I13" s="26">
        <f t="shared" ref="I13:I19" si="1">SUM(D13:H13)*CONT</f>
        <v>0</v>
      </c>
      <c r="J13" s="26">
        <f t="shared" ref="J13:J19" si="2">SUM(D13:I13)*VAT</f>
        <v>0</v>
      </c>
    </row>
    <row r="14" spans="1:19" ht="26" x14ac:dyDescent="0.35">
      <c r="A14" s="64"/>
      <c r="B14" s="65" t="s">
        <v>191</v>
      </c>
      <c r="C14" s="67">
        <f t="shared" si="0"/>
        <v>0</v>
      </c>
      <c r="D14" s="130"/>
      <c r="E14" s="130"/>
      <c r="F14" s="130"/>
      <c r="G14" s="130"/>
      <c r="H14" s="130"/>
      <c r="I14" s="26">
        <f t="shared" si="1"/>
        <v>0</v>
      </c>
      <c r="J14" s="26">
        <f t="shared" si="2"/>
        <v>0</v>
      </c>
    </row>
    <row r="15" spans="1:19" x14ac:dyDescent="0.35">
      <c r="A15" s="64"/>
      <c r="B15" s="65" t="s">
        <v>145</v>
      </c>
      <c r="C15" s="67">
        <f t="shared" si="0"/>
        <v>0</v>
      </c>
      <c r="D15" s="130"/>
      <c r="E15" s="130"/>
      <c r="F15" s="130"/>
      <c r="G15" s="130"/>
      <c r="H15" s="130"/>
      <c r="I15" s="26">
        <f t="shared" si="1"/>
        <v>0</v>
      </c>
      <c r="J15" s="26">
        <f t="shared" si="2"/>
        <v>0</v>
      </c>
    </row>
    <row r="16" spans="1:19" x14ac:dyDescent="0.35">
      <c r="A16" s="64"/>
      <c r="B16" s="65" t="s">
        <v>146</v>
      </c>
      <c r="C16" s="67">
        <f t="shared" si="0"/>
        <v>0</v>
      </c>
      <c r="D16" s="130"/>
      <c r="E16" s="130"/>
      <c r="F16" s="130"/>
      <c r="G16" s="130"/>
      <c r="H16" s="130"/>
      <c r="I16" s="26">
        <f t="shared" si="1"/>
        <v>0</v>
      </c>
      <c r="J16" s="26">
        <f t="shared" si="2"/>
        <v>0</v>
      </c>
    </row>
    <row r="17" spans="1:10" x14ac:dyDescent="0.35">
      <c r="A17" s="64"/>
      <c r="B17" s="65" t="s">
        <v>147</v>
      </c>
      <c r="C17" s="67">
        <f t="shared" si="0"/>
        <v>0</v>
      </c>
      <c r="D17" s="130"/>
      <c r="E17" s="130"/>
      <c r="F17" s="130"/>
      <c r="G17" s="130"/>
      <c r="H17" s="130"/>
      <c r="I17" s="26">
        <f t="shared" si="1"/>
        <v>0</v>
      </c>
      <c r="J17" s="26">
        <f t="shared" si="2"/>
        <v>0</v>
      </c>
    </row>
    <row r="18" spans="1:10" x14ac:dyDescent="0.35">
      <c r="A18" s="64"/>
      <c r="B18" s="65" t="s">
        <v>160</v>
      </c>
      <c r="C18" s="67">
        <f t="shared" si="0"/>
        <v>0</v>
      </c>
      <c r="D18" s="130"/>
      <c r="E18" s="130"/>
      <c r="F18" s="130"/>
      <c r="G18" s="130"/>
      <c r="H18" s="130"/>
      <c r="I18" s="26">
        <f t="shared" si="1"/>
        <v>0</v>
      </c>
      <c r="J18" s="26">
        <f t="shared" si="2"/>
        <v>0</v>
      </c>
    </row>
    <row r="19" spans="1:10" ht="15" thickBot="1" x14ac:dyDescent="0.4">
      <c r="A19" s="64"/>
      <c r="B19" s="65"/>
      <c r="C19" s="67">
        <f t="shared" si="0"/>
        <v>0</v>
      </c>
      <c r="D19" s="130"/>
      <c r="E19" s="130"/>
      <c r="F19" s="130"/>
      <c r="G19" s="130"/>
      <c r="H19" s="130"/>
      <c r="I19" s="26">
        <f t="shared" si="1"/>
        <v>0</v>
      </c>
      <c r="J19" s="26">
        <f t="shared" si="2"/>
        <v>0</v>
      </c>
    </row>
    <row r="20" spans="1:10" ht="15" thickBot="1" x14ac:dyDescent="0.4">
      <c r="A20" s="63" t="s">
        <v>174</v>
      </c>
      <c r="B20" s="14"/>
      <c r="C20" s="23"/>
      <c r="D20" s="24"/>
      <c r="E20" s="24"/>
      <c r="F20" s="24"/>
      <c r="G20" s="24"/>
      <c r="H20" s="24"/>
      <c r="I20" s="24"/>
      <c r="J20" s="24"/>
    </row>
    <row r="21" spans="1:10" x14ac:dyDescent="0.35">
      <c r="A21" s="64"/>
      <c r="B21" s="13" t="s">
        <v>193</v>
      </c>
      <c r="C21" s="67">
        <f t="shared" ref="C21:C30" si="3">SUM(D21:J21)</f>
        <v>0</v>
      </c>
      <c r="D21" s="130"/>
      <c r="E21" s="130"/>
      <c r="F21" s="130"/>
      <c r="G21" s="130"/>
      <c r="H21" s="130"/>
      <c r="I21" s="26">
        <f t="shared" ref="I21:I30" si="4">SUM(D21:H21)*CONT</f>
        <v>0</v>
      </c>
      <c r="J21" s="26">
        <f t="shared" ref="J21:J30" si="5">SUM(D21:I21)*VAT</f>
        <v>0</v>
      </c>
    </row>
    <row r="22" spans="1:10" x14ac:dyDescent="0.35">
      <c r="A22" s="64"/>
      <c r="B22" s="13" t="s">
        <v>204</v>
      </c>
      <c r="C22" s="67">
        <f t="shared" si="3"/>
        <v>0</v>
      </c>
      <c r="D22" s="130"/>
      <c r="E22" s="130"/>
      <c r="F22" s="130"/>
      <c r="G22" s="130"/>
      <c r="H22" s="130"/>
      <c r="I22" s="26">
        <f t="shared" si="4"/>
        <v>0</v>
      </c>
      <c r="J22" s="26">
        <f t="shared" si="5"/>
        <v>0</v>
      </c>
    </row>
    <row r="23" spans="1:10" x14ac:dyDescent="0.35">
      <c r="A23" s="12"/>
      <c r="B23" s="65" t="s">
        <v>205</v>
      </c>
      <c r="C23" s="67">
        <f t="shared" si="3"/>
        <v>0</v>
      </c>
      <c r="D23" s="130"/>
      <c r="E23" s="130"/>
      <c r="F23" s="130"/>
      <c r="G23" s="130"/>
      <c r="H23" s="130"/>
      <c r="I23" s="26">
        <f t="shared" si="4"/>
        <v>0</v>
      </c>
      <c r="J23" s="26">
        <f t="shared" si="5"/>
        <v>0</v>
      </c>
    </row>
    <row r="24" spans="1:10" x14ac:dyDescent="0.35">
      <c r="A24" s="64"/>
      <c r="B24" s="65" t="s">
        <v>183</v>
      </c>
      <c r="C24" s="67">
        <f t="shared" si="3"/>
        <v>0</v>
      </c>
      <c r="D24" s="130"/>
      <c r="E24" s="130"/>
      <c r="F24" s="130"/>
      <c r="G24" s="130"/>
      <c r="H24" s="130"/>
      <c r="I24" s="26">
        <f t="shared" si="4"/>
        <v>0</v>
      </c>
      <c r="J24" s="26">
        <f t="shared" si="5"/>
        <v>0</v>
      </c>
    </row>
    <row r="25" spans="1:10" x14ac:dyDescent="0.35">
      <c r="A25" s="64"/>
      <c r="B25" s="13" t="s">
        <v>177</v>
      </c>
      <c r="C25" s="67">
        <f t="shared" si="3"/>
        <v>0</v>
      </c>
      <c r="D25" s="130"/>
      <c r="E25" s="130"/>
      <c r="F25" s="130"/>
      <c r="G25" s="130"/>
      <c r="H25" s="130"/>
      <c r="I25" s="26">
        <f t="shared" si="4"/>
        <v>0</v>
      </c>
      <c r="J25" s="26">
        <f t="shared" si="5"/>
        <v>0</v>
      </c>
    </row>
    <row r="26" spans="1:10" x14ac:dyDescent="0.35">
      <c r="A26" s="64"/>
      <c r="B26" s="13" t="s">
        <v>206</v>
      </c>
      <c r="C26" s="67">
        <f t="shared" si="3"/>
        <v>0</v>
      </c>
      <c r="D26" s="130"/>
      <c r="E26" s="130"/>
      <c r="F26" s="130"/>
      <c r="G26" s="130"/>
      <c r="H26" s="130"/>
      <c r="I26" s="26">
        <f t="shared" si="4"/>
        <v>0</v>
      </c>
      <c r="J26" s="26">
        <f t="shared" si="5"/>
        <v>0</v>
      </c>
    </row>
    <row r="27" spans="1:10" x14ac:dyDescent="0.35">
      <c r="A27" s="64"/>
      <c r="B27" s="13" t="s">
        <v>179</v>
      </c>
      <c r="C27" s="67">
        <f t="shared" si="3"/>
        <v>0</v>
      </c>
      <c r="D27" s="130"/>
      <c r="E27" s="130"/>
      <c r="F27" s="130"/>
      <c r="G27" s="130"/>
      <c r="H27" s="130"/>
      <c r="I27" s="26">
        <f t="shared" si="4"/>
        <v>0</v>
      </c>
      <c r="J27" s="26">
        <f t="shared" si="5"/>
        <v>0</v>
      </c>
    </row>
    <row r="28" spans="1:10" ht="26" x14ac:dyDescent="0.35">
      <c r="A28" s="64"/>
      <c r="B28" s="13" t="s">
        <v>169</v>
      </c>
      <c r="C28" s="67">
        <f t="shared" si="3"/>
        <v>0</v>
      </c>
      <c r="D28" s="130"/>
      <c r="E28" s="130"/>
      <c r="F28" s="130"/>
      <c r="G28" s="130"/>
      <c r="H28" s="130"/>
      <c r="I28" s="26">
        <f t="shared" si="4"/>
        <v>0</v>
      </c>
      <c r="J28" s="26">
        <f t="shared" si="5"/>
        <v>0</v>
      </c>
    </row>
    <row r="29" spans="1:10" x14ac:dyDescent="0.35">
      <c r="A29" s="64"/>
      <c r="B29" s="13" t="s">
        <v>170</v>
      </c>
      <c r="C29" s="67">
        <f t="shared" si="3"/>
        <v>0</v>
      </c>
      <c r="D29" s="130"/>
      <c r="E29" s="130"/>
      <c r="F29" s="130"/>
      <c r="G29" s="130"/>
      <c r="H29" s="130"/>
      <c r="I29" s="26">
        <f t="shared" si="4"/>
        <v>0</v>
      </c>
      <c r="J29" s="26">
        <f t="shared" si="5"/>
        <v>0</v>
      </c>
    </row>
    <row r="30" spans="1:10" ht="26.5" thickBot="1" x14ac:dyDescent="0.4">
      <c r="A30" s="12"/>
      <c r="B30" s="65" t="s">
        <v>171</v>
      </c>
      <c r="C30" s="67">
        <f t="shared" si="3"/>
        <v>0</v>
      </c>
      <c r="D30" s="130"/>
      <c r="E30" s="130"/>
      <c r="F30" s="130"/>
      <c r="G30" s="130"/>
      <c r="H30" s="130"/>
      <c r="I30" s="26">
        <f t="shared" si="4"/>
        <v>0</v>
      </c>
      <c r="J30" s="26">
        <f t="shared" si="5"/>
        <v>0</v>
      </c>
    </row>
    <row r="31" spans="1:10" ht="15" thickBot="1" x14ac:dyDescent="0.4">
      <c r="A31" s="63" t="s">
        <v>161</v>
      </c>
      <c r="B31" s="14"/>
      <c r="C31" s="23"/>
      <c r="D31" s="24"/>
      <c r="E31" s="24"/>
      <c r="F31" s="24"/>
      <c r="G31" s="24"/>
      <c r="H31" s="24"/>
      <c r="I31" s="24"/>
      <c r="J31" s="24"/>
    </row>
    <row r="32" spans="1:10" x14ac:dyDescent="0.35">
      <c r="A32" s="64"/>
      <c r="B32" s="65" t="s">
        <v>163</v>
      </c>
      <c r="C32" s="67">
        <f t="shared" ref="C32:C39" si="6">SUM(D32:J32)</f>
        <v>0</v>
      </c>
      <c r="D32" s="130"/>
      <c r="E32" s="130"/>
      <c r="F32" s="130"/>
      <c r="G32" s="130"/>
      <c r="H32" s="130"/>
      <c r="I32" s="26">
        <f t="shared" ref="I32:I39" si="7">SUM(D32:H32)*CONT</f>
        <v>0</v>
      </c>
      <c r="J32" s="26">
        <f t="shared" ref="J32:J39" si="8">SUM(D32:I32)*VAT</f>
        <v>0</v>
      </c>
    </row>
    <row r="33" spans="1:19" x14ac:dyDescent="0.35">
      <c r="A33" s="64"/>
      <c r="B33" s="65" t="s">
        <v>166</v>
      </c>
      <c r="C33" s="67">
        <f t="shared" si="6"/>
        <v>0</v>
      </c>
      <c r="D33" s="130"/>
      <c r="E33" s="130"/>
      <c r="F33" s="130"/>
      <c r="G33" s="130"/>
      <c r="H33" s="130"/>
      <c r="I33" s="26">
        <f t="shared" si="7"/>
        <v>0</v>
      </c>
      <c r="J33" s="26">
        <f t="shared" si="8"/>
        <v>0</v>
      </c>
    </row>
    <row r="34" spans="1:19" x14ac:dyDescent="0.35">
      <c r="A34" s="64"/>
      <c r="B34" s="65" t="s">
        <v>207</v>
      </c>
      <c r="C34" s="67">
        <f t="shared" si="6"/>
        <v>0</v>
      </c>
      <c r="D34" s="130"/>
      <c r="E34" s="130"/>
      <c r="F34" s="130"/>
      <c r="G34" s="130"/>
      <c r="H34" s="130"/>
      <c r="I34" s="26">
        <f t="shared" si="7"/>
        <v>0</v>
      </c>
      <c r="J34" s="26">
        <f t="shared" si="8"/>
        <v>0</v>
      </c>
    </row>
    <row r="35" spans="1:19" x14ac:dyDescent="0.35">
      <c r="A35" s="10"/>
      <c r="B35" s="65" t="s">
        <v>167</v>
      </c>
      <c r="C35" s="67">
        <f t="shared" si="6"/>
        <v>0</v>
      </c>
      <c r="D35" s="130"/>
      <c r="E35" s="130"/>
      <c r="F35" s="130"/>
      <c r="G35" s="130"/>
      <c r="H35" s="130"/>
      <c r="I35" s="26">
        <f t="shared" si="7"/>
        <v>0</v>
      </c>
      <c r="J35" s="26">
        <f t="shared" si="8"/>
        <v>0</v>
      </c>
    </row>
    <row r="36" spans="1:19" x14ac:dyDescent="0.35">
      <c r="A36" s="64"/>
      <c r="B36" s="65" t="s">
        <v>168</v>
      </c>
      <c r="C36" s="67">
        <f t="shared" si="6"/>
        <v>0</v>
      </c>
      <c r="D36" s="130"/>
      <c r="E36" s="130"/>
      <c r="F36" s="130"/>
      <c r="G36" s="130"/>
      <c r="H36" s="130"/>
      <c r="I36" s="26">
        <f t="shared" si="7"/>
        <v>0</v>
      </c>
      <c r="J36" s="26">
        <f t="shared" si="8"/>
        <v>0</v>
      </c>
    </row>
    <row r="37" spans="1:19" ht="26" x14ac:dyDescent="0.35">
      <c r="A37" s="64"/>
      <c r="B37" s="65" t="s">
        <v>169</v>
      </c>
      <c r="C37" s="67">
        <f t="shared" si="6"/>
        <v>0</v>
      </c>
      <c r="D37" s="130"/>
      <c r="E37" s="130"/>
      <c r="F37" s="130"/>
      <c r="G37" s="130"/>
      <c r="H37" s="130"/>
      <c r="I37" s="26">
        <f t="shared" si="7"/>
        <v>0</v>
      </c>
      <c r="J37" s="26">
        <f t="shared" si="8"/>
        <v>0</v>
      </c>
    </row>
    <row r="38" spans="1:19" x14ac:dyDescent="0.35">
      <c r="A38" s="64"/>
      <c r="B38" s="65" t="s">
        <v>170</v>
      </c>
      <c r="C38" s="67">
        <f t="shared" si="6"/>
        <v>0</v>
      </c>
      <c r="D38" s="130"/>
      <c r="E38" s="130"/>
      <c r="F38" s="130"/>
      <c r="G38" s="130"/>
      <c r="H38" s="130"/>
      <c r="I38" s="26">
        <f t="shared" si="7"/>
        <v>0</v>
      </c>
      <c r="J38" s="26">
        <f t="shared" si="8"/>
        <v>0</v>
      </c>
    </row>
    <row r="39" spans="1:19" ht="26.5" thickBot="1" x14ac:dyDescent="0.4">
      <c r="A39" s="64"/>
      <c r="B39" s="13" t="s">
        <v>171</v>
      </c>
      <c r="C39" s="67">
        <f t="shared" si="6"/>
        <v>0</v>
      </c>
      <c r="D39" s="130"/>
      <c r="E39" s="130"/>
      <c r="F39" s="130"/>
      <c r="G39" s="130"/>
      <c r="H39" s="130"/>
      <c r="I39" s="26">
        <f t="shared" si="7"/>
        <v>0</v>
      </c>
      <c r="J39" s="26">
        <f t="shared" si="8"/>
        <v>0</v>
      </c>
    </row>
    <row r="40" spans="1:19" s="6" customFormat="1" ht="29" x14ac:dyDescent="0.35">
      <c r="A40" s="11"/>
      <c r="B40" s="15" t="s">
        <v>240</v>
      </c>
      <c r="C40" s="27">
        <f>SUM(C12:C39)</f>
        <v>0</v>
      </c>
      <c r="D40" s="27"/>
      <c r="E40" s="27"/>
      <c r="F40" s="27"/>
      <c r="G40" s="27"/>
      <c r="H40" s="27"/>
      <c r="I40" s="27"/>
      <c r="J40" s="27"/>
      <c r="K40" s="7"/>
      <c r="L40" s="7"/>
      <c r="M40" s="7"/>
      <c r="N40" s="7"/>
      <c r="O40" s="7"/>
      <c r="P40" s="7"/>
      <c r="Q40" s="7"/>
      <c r="R40" s="7"/>
      <c r="S40" s="7"/>
    </row>
    <row r="41" spans="1:19" s="6" customFormat="1" x14ac:dyDescent="0.35">
      <c r="B41" s="16" t="s">
        <v>265</v>
      </c>
      <c r="C41" s="28" t="e">
        <f t="shared" ref="C41:J41" si="9">SUM(C7:C39)</f>
        <v>#DIV/0!</v>
      </c>
      <c r="D41" s="28" t="e">
        <f t="shared" si="9"/>
        <v>#DIV/0!</v>
      </c>
      <c r="E41" s="28">
        <f t="shared" si="9"/>
        <v>0</v>
      </c>
      <c r="F41" s="28">
        <f t="shared" si="9"/>
        <v>0</v>
      </c>
      <c r="G41" s="28" t="e">
        <f t="shared" si="9"/>
        <v>#DIV/0!</v>
      </c>
      <c r="H41" s="28">
        <f t="shared" si="9"/>
        <v>0</v>
      </c>
      <c r="I41" s="28">
        <f t="shared" si="9"/>
        <v>0</v>
      </c>
      <c r="J41" s="28" t="e">
        <f t="shared" si="9"/>
        <v>#DIV/0!</v>
      </c>
      <c r="K41" s="7"/>
      <c r="L41" s="7"/>
      <c r="M41" s="7"/>
      <c r="N41" s="7"/>
      <c r="O41" s="7"/>
      <c r="P41" s="7"/>
      <c r="Q41" s="7"/>
      <c r="R41" s="7"/>
      <c r="S41" s="7"/>
    </row>
    <row r="43" spans="1:19" x14ac:dyDescent="0.35">
      <c r="B43" s="96" t="s">
        <v>290</v>
      </c>
    </row>
    <row r="44" spans="1:19" ht="72.5" x14ac:dyDescent="0.35">
      <c r="C44" s="97" t="s">
        <v>230</v>
      </c>
      <c r="D44" s="97" t="s">
        <v>231</v>
      </c>
      <c r="E44" s="97" t="s">
        <v>232</v>
      </c>
    </row>
    <row r="45" spans="1:19" x14ac:dyDescent="0.35">
      <c r="C45" s="22">
        <f>SUM(D24:J24)</f>
        <v>0</v>
      </c>
      <c r="D45" s="22" t="e">
        <f>C41-E45-C45</f>
        <v>#DIV/0!</v>
      </c>
      <c r="E45" s="22">
        <f>SUM(D32:J39)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E427-46E8-4370-993B-02EF0F823DD8}">
  <dimension ref="B1:K43"/>
  <sheetViews>
    <sheetView workbookViewId="0">
      <selection activeCell="C49" sqref="C49"/>
    </sheetView>
  </sheetViews>
  <sheetFormatPr defaultRowHeight="14.5" x14ac:dyDescent="0.35"/>
  <cols>
    <col min="2" max="2" width="10.6328125" bestFit="1" customWidth="1"/>
    <col min="3" max="3" width="34.90625" customWidth="1"/>
    <col min="4" max="11" width="22.81640625" customWidth="1"/>
  </cols>
  <sheetData>
    <row r="1" spans="2:5" s="5" customFormat="1" x14ac:dyDescent="0.35">
      <c r="B1" s="94" t="s">
        <v>233</v>
      </c>
    </row>
    <row r="2" spans="2:5" s="5" customFormat="1" ht="16.5" x14ac:dyDescent="0.35">
      <c r="B2" s="5" t="s">
        <v>201</v>
      </c>
      <c r="C2" s="99" t="s">
        <v>237</v>
      </c>
      <c r="D2" s="5" t="s">
        <v>234</v>
      </c>
    </row>
    <row r="3" spans="2:5" x14ac:dyDescent="0.35">
      <c r="B3" t="s">
        <v>235</v>
      </c>
      <c r="C3">
        <v>1636</v>
      </c>
      <c r="D3" s="32">
        <f>C3/SUM(C3:C5)</f>
        <v>0.37949431686383672</v>
      </c>
    </row>
    <row r="4" spans="2:5" x14ac:dyDescent="0.35">
      <c r="B4" t="s">
        <v>236</v>
      </c>
      <c r="C4">
        <v>1822</v>
      </c>
      <c r="D4" s="32">
        <f>C4/SUM(C3:C5)</f>
        <v>0.42263975875666898</v>
      </c>
    </row>
    <row r="5" spans="2:5" x14ac:dyDescent="0.35">
      <c r="B5" t="s">
        <v>203</v>
      </c>
      <c r="C5">
        <v>853</v>
      </c>
      <c r="D5" s="32">
        <f>C5/SUM(C3:C5)</f>
        <v>0.19786592437949432</v>
      </c>
    </row>
    <row r="7" spans="2:5" x14ac:dyDescent="0.35">
      <c r="B7" s="94" t="s">
        <v>245</v>
      </c>
    </row>
    <row r="8" spans="2:5" s="5" customFormat="1" x14ac:dyDescent="0.35">
      <c r="B8" s="5" t="s">
        <v>229</v>
      </c>
      <c r="C8" s="5" t="s">
        <v>222</v>
      </c>
      <c r="E8" s="5" t="s">
        <v>246</v>
      </c>
    </row>
    <row r="9" spans="2:5" x14ac:dyDescent="0.35">
      <c r="B9" t="s">
        <v>216</v>
      </c>
      <c r="C9" t="s">
        <v>223</v>
      </c>
      <c r="D9" s="98">
        <f>'LC1,3,6 -ASHP HTG'!C52</f>
        <v>0</v>
      </c>
      <c r="E9" s="95" t="e">
        <f>D9/$D$24</f>
        <v>#DIV/0!</v>
      </c>
    </row>
    <row r="10" spans="2:5" x14ac:dyDescent="0.35">
      <c r="B10" t="s">
        <v>217</v>
      </c>
      <c r="C10" t="s">
        <v>224</v>
      </c>
      <c r="D10" s="98">
        <f>'LC2 - ASHP DHW-HOR'!C32</f>
        <v>0</v>
      </c>
      <c r="E10" s="95" t="e">
        <f t="shared" ref="E10:E23" si="0">D10/$D$24</f>
        <v>#DIV/0!</v>
      </c>
    </row>
    <row r="11" spans="2:5" x14ac:dyDescent="0.35">
      <c r="B11" t="s">
        <v>218</v>
      </c>
      <c r="C11" t="s">
        <v>225</v>
      </c>
      <c r="D11" s="98">
        <f>'LC1,3,6 -ASHP HTG'!C53</f>
        <v>0</v>
      </c>
      <c r="E11" s="95" t="e">
        <f t="shared" si="0"/>
        <v>#DIV/0!</v>
      </c>
    </row>
    <row r="12" spans="2:5" x14ac:dyDescent="0.35">
      <c r="B12" t="s">
        <v>219</v>
      </c>
      <c r="C12" t="s">
        <v>226</v>
      </c>
      <c r="D12" s="98">
        <f>'LC4 - AHU-RH'!C14</f>
        <v>0</v>
      </c>
      <c r="E12" s="95" t="e">
        <f t="shared" si="0"/>
        <v>#DIV/0!</v>
      </c>
    </row>
    <row r="13" spans="2:5" x14ac:dyDescent="0.35">
      <c r="B13" t="s">
        <v>220</v>
      </c>
      <c r="C13" t="s">
        <v>227</v>
      </c>
      <c r="D13" s="98">
        <f>'LC5 - ASHP DHW-RH'!C40</f>
        <v>0</v>
      </c>
      <c r="E13" s="95" t="e">
        <f t="shared" si="0"/>
        <v>#DIV/0!</v>
      </c>
    </row>
    <row r="14" spans="2:5" x14ac:dyDescent="0.35">
      <c r="B14" t="s">
        <v>221</v>
      </c>
      <c r="C14" t="s">
        <v>228</v>
      </c>
      <c r="D14" s="98">
        <f>'LC1,3,6 -ASHP HTG'!C54</f>
        <v>0</v>
      </c>
      <c r="E14" s="95" t="e">
        <f t="shared" si="0"/>
        <v>#DIV/0!</v>
      </c>
    </row>
    <row r="15" spans="2:5" x14ac:dyDescent="0.35">
      <c r="B15" t="s">
        <v>247</v>
      </c>
      <c r="C15" t="s">
        <v>256</v>
      </c>
      <c r="D15" s="98">
        <f>'EE1 Flat Roof HOR'!C16</f>
        <v>0</v>
      </c>
      <c r="E15" s="95" t="e">
        <f t="shared" si="0"/>
        <v>#DIV/0!</v>
      </c>
    </row>
    <row r="16" spans="2:5" x14ac:dyDescent="0.35">
      <c r="B16" t="s">
        <v>248</v>
      </c>
      <c r="C16" t="s">
        <v>257</v>
      </c>
      <c r="D16" s="98">
        <f>'EE2 Glazing'!C18</f>
        <v>0</v>
      </c>
      <c r="E16" s="95" t="e">
        <f t="shared" si="0"/>
        <v>#DIV/0!</v>
      </c>
    </row>
    <row r="17" spans="2:11" x14ac:dyDescent="0.35">
      <c r="B17" t="s">
        <v>249</v>
      </c>
      <c r="C17" t="s">
        <v>258</v>
      </c>
      <c r="D17" s="98">
        <f>'EE3 Dry Lining'!C16</f>
        <v>0</v>
      </c>
      <c r="E17" s="95" t="e">
        <f t="shared" si="0"/>
        <v>#DIV/0!</v>
      </c>
    </row>
    <row r="18" spans="2:11" x14ac:dyDescent="0.35">
      <c r="B18" t="s">
        <v>250</v>
      </c>
      <c r="C18" t="s">
        <v>259</v>
      </c>
      <c r="D18" s="98">
        <f>'EE4 BMS HOR'!C27</f>
        <v>0</v>
      </c>
      <c r="E18" s="95" t="e">
        <f t="shared" si="0"/>
        <v>#DIV/0!</v>
      </c>
    </row>
    <row r="19" spans="2:11" x14ac:dyDescent="0.35">
      <c r="B19" t="s">
        <v>251</v>
      </c>
      <c r="C19" t="s">
        <v>260</v>
      </c>
      <c r="D19" s="98">
        <f>'EE5 Flat Roof RH'!C16</f>
        <v>0</v>
      </c>
      <c r="E19" s="95" t="e">
        <f t="shared" si="0"/>
        <v>#DIV/0!</v>
      </c>
    </row>
    <row r="20" spans="2:11" x14ac:dyDescent="0.35">
      <c r="B20" t="s">
        <v>252</v>
      </c>
      <c r="C20" t="s">
        <v>261</v>
      </c>
      <c r="D20" s="98">
        <f>'EE6 AHU''s'!C37</f>
        <v>0</v>
      </c>
      <c r="E20" s="95" t="e">
        <f t="shared" si="0"/>
        <v>#DIV/0!</v>
      </c>
    </row>
    <row r="21" spans="2:11" x14ac:dyDescent="0.35">
      <c r="B21" t="s">
        <v>253</v>
      </c>
      <c r="C21" t="s">
        <v>262</v>
      </c>
      <c r="D21" s="98">
        <f>'EE7 - BMS RH'!C27</f>
        <v>0</v>
      </c>
      <c r="E21" s="95" t="e">
        <f t="shared" si="0"/>
        <v>#DIV/0!</v>
      </c>
    </row>
    <row r="22" spans="2:11" x14ac:dyDescent="0.35">
      <c r="B22" t="s">
        <v>254</v>
      </c>
      <c r="C22" t="s">
        <v>263</v>
      </c>
      <c r="D22" s="98">
        <f>'EE8 - Flat Roof LRC'!C34</f>
        <v>0</v>
      </c>
      <c r="E22" s="95" t="e">
        <f t="shared" si="0"/>
        <v>#DIV/0!</v>
      </c>
    </row>
    <row r="23" spans="2:11" x14ac:dyDescent="0.35">
      <c r="B23" t="s">
        <v>255</v>
      </c>
      <c r="C23" t="s">
        <v>264</v>
      </c>
      <c r="D23" s="98">
        <f>'EE9 - BMS LRC'!C27</f>
        <v>0</v>
      </c>
      <c r="E23" s="95" t="e">
        <f t="shared" si="0"/>
        <v>#DIV/0!</v>
      </c>
    </row>
    <row r="24" spans="2:11" x14ac:dyDescent="0.35">
      <c r="C24" s="99" t="s">
        <v>269</v>
      </c>
      <c r="D24" s="100">
        <f>SUM(D9:D23)</f>
        <v>0</v>
      </c>
    </row>
    <row r="26" spans="2:11" ht="15" thickBot="1" x14ac:dyDescent="0.4">
      <c r="B26" s="94" t="s">
        <v>279</v>
      </c>
    </row>
    <row r="27" spans="2:11" ht="15" thickBot="1" x14ac:dyDescent="0.4">
      <c r="B27" s="5" t="s">
        <v>229</v>
      </c>
      <c r="C27" s="5" t="s">
        <v>222</v>
      </c>
      <c r="D27" s="61" t="s">
        <v>139</v>
      </c>
      <c r="E27" s="62" t="s">
        <v>23</v>
      </c>
      <c r="F27" s="62" t="s">
        <v>24</v>
      </c>
      <c r="G27" s="62" t="s">
        <v>25</v>
      </c>
      <c r="H27" s="62" t="s">
        <v>26</v>
      </c>
      <c r="I27" s="62" t="s">
        <v>28</v>
      </c>
      <c r="J27" s="62" t="s">
        <v>27</v>
      </c>
      <c r="K27" s="62" t="s">
        <v>29</v>
      </c>
    </row>
    <row r="28" spans="2:11" x14ac:dyDescent="0.35">
      <c r="B28" t="s">
        <v>216</v>
      </c>
      <c r="C28" t="s">
        <v>223</v>
      </c>
      <c r="D28" s="98" t="e">
        <f>'LC1,3,6 -ASHP HTG'!C56</f>
        <v>#DIV/0!</v>
      </c>
      <c r="E28" s="98" t="e">
        <f>'LC1,3,6 -ASHP HTG'!D56</f>
        <v>#DIV/0!</v>
      </c>
      <c r="F28" s="98">
        <f>'LC1,3,6 -ASHP HTG'!E56</f>
        <v>0</v>
      </c>
      <c r="G28" s="98">
        <f>'LC1,3,6 -ASHP HTG'!F56</f>
        <v>0</v>
      </c>
      <c r="H28" s="98" t="e">
        <f>'LC1,3,6 -ASHP HTG'!G56</f>
        <v>#DIV/0!</v>
      </c>
      <c r="I28" s="98">
        <f>'LC1,3,6 -ASHP HTG'!H56</f>
        <v>0</v>
      </c>
      <c r="J28" s="98">
        <f>'LC1,3,6 -ASHP HTG'!I56</f>
        <v>0</v>
      </c>
      <c r="K28" s="98" t="e">
        <f>'LC1,3,6 -ASHP HTG'!J56</f>
        <v>#DIV/0!</v>
      </c>
    </row>
    <row r="29" spans="2:11" x14ac:dyDescent="0.35">
      <c r="B29" t="s">
        <v>217</v>
      </c>
      <c r="C29" t="s">
        <v>224</v>
      </c>
      <c r="D29" s="98" t="e">
        <f>'LC2 - ASHP DHW-HOR'!C33</f>
        <v>#DIV/0!</v>
      </c>
      <c r="E29" s="98" t="e">
        <f>'LC2 - ASHP DHW-HOR'!D33</f>
        <v>#DIV/0!</v>
      </c>
      <c r="F29" s="98">
        <f>'LC2 - ASHP DHW-HOR'!E33</f>
        <v>0</v>
      </c>
      <c r="G29" s="98">
        <f>'LC2 - ASHP DHW-HOR'!F33</f>
        <v>0</v>
      </c>
      <c r="H29" s="98" t="e">
        <f>'LC2 - ASHP DHW-HOR'!G33</f>
        <v>#DIV/0!</v>
      </c>
      <c r="I29" s="98">
        <f>'LC2 - ASHP DHW-HOR'!H33</f>
        <v>0</v>
      </c>
      <c r="J29" s="98">
        <f>'LC2 - ASHP DHW-HOR'!I33</f>
        <v>0</v>
      </c>
      <c r="K29" s="98" t="e">
        <f>'LC2 - ASHP DHW-HOR'!J33</f>
        <v>#DIV/0!</v>
      </c>
    </row>
    <row r="30" spans="2:11" x14ac:dyDescent="0.35">
      <c r="B30" t="s">
        <v>218</v>
      </c>
      <c r="C30" t="s">
        <v>225</v>
      </c>
      <c r="D30" s="98" t="e">
        <f>'LC1,3,6 -ASHP HTG'!C57</f>
        <v>#DIV/0!</v>
      </c>
      <c r="E30" s="98" t="e">
        <f>'LC1,3,6 -ASHP HTG'!D57</f>
        <v>#DIV/0!</v>
      </c>
      <c r="F30" s="98">
        <f>'LC1,3,6 -ASHP HTG'!E57</f>
        <v>0</v>
      </c>
      <c r="G30" s="98">
        <f>'LC1,3,6 -ASHP HTG'!F57</f>
        <v>0</v>
      </c>
      <c r="H30" s="98" t="e">
        <f>'LC1,3,6 -ASHP HTG'!G57</f>
        <v>#DIV/0!</v>
      </c>
      <c r="I30" s="98">
        <f>'LC1,3,6 -ASHP HTG'!H57</f>
        <v>0</v>
      </c>
      <c r="J30" s="98">
        <f>'LC1,3,6 -ASHP HTG'!I57</f>
        <v>0</v>
      </c>
      <c r="K30" s="98" t="e">
        <f>'LC1,3,6 -ASHP HTG'!J57</f>
        <v>#DIV/0!</v>
      </c>
    </row>
    <row r="31" spans="2:11" x14ac:dyDescent="0.35">
      <c r="B31" t="s">
        <v>219</v>
      </c>
      <c r="C31" t="s">
        <v>226</v>
      </c>
      <c r="D31" s="98" t="e">
        <f>'LC4 - AHU-RH'!C15</f>
        <v>#DIV/0!</v>
      </c>
      <c r="E31" s="98" t="e">
        <f>'LC4 - AHU-RH'!D15</f>
        <v>#DIV/0!</v>
      </c>
      <c r="F31" s="98">
        <f>'LC4 - AHU-RH'!E15</f>
        <v>0</v>
      </c>
      <c r="G31" s="98">
        <f>'LC4 - AHU-RH'!F15</f>
        <v>0</v>
      </c>
      <c r="H31" s="98" t="e">
        <f>'LC4 - AHU-RH'!G15</f>
        <v>#DIV/0!</v>
      </c>
      <c r="I31" s="98">
        <f>'LC4 - AHU-RH'!H15</f>
        <v>0</v>
      </c>
      <c r="J31" s="98">
        <f>'LC4 - AHU-RH'!I15</f>
        <v>0</v>
      </c>
      <c r="K31" s="98" t="e">
        <f>'LC4 - AHU-RH'!J15</f>
        <v>#DIV/0!</v>
      </c>
    </row>
    <row r="32" spans="2:11" x14ac:dyDescent="0.35">
      <c r="B32" t="s">
        <v>220</v>
      </c>
      <c r="C32" t="s">
        <v>227</v>
      </c>
      <c r="D32" s="98" t="e">
        <f>'LC5 - ASHP DHW-RH'!C41</f>
        <v>#DIV/0!</v>
      </c>
      <c r="E32" s="98" t="e">
        <f>'LC5 - ASHP DHW-RH'!D41</f>
        <v>#DIV/0!</v>
      </c>
      <c r="F32" s="98">
        <f>'LC5 - ASHP DHW-RH'!E41</f>
        <v>0</v>
      </c>
      <c r="G32" s="98">
        <f>'LC5 - ASHP DHW-RH'!F41</f>
        <v>0</v>
      </c>
      <c r="H32" s="98" t="e">
        <f>'LC5 - ASHP DHW-RH'!G41</f>
        <v>#DIV/0!</v>
      </c>
      <c r="I32" s="98">
        <f>'LC5 - ASHP DHW-RH'!H41</f>
        <v>0</v>
      </c>
      <c r="J32" s="98">
        <f>'LC5 - ASHP DHW-RH'!I41</f>
        <v>0</v>
      </c>
      <c r="K32" s="98" t="e">
        <f>'LC5 - ASHP DHW-RH'!J41</f>
        <v>#DIV/0!</v>
      </c>
    </row>
    <row r="33" spans="2:11" x14ac:dyDescent="0.35">
      <c r="B33" t="s">
        <v>221</v>
      </c>
      <c r="C33" t="s">
        <v>228</v>
      </c>
      <c r="D33" s="98" t="e">
        <f>'LC1,3,6 -ASHP HTG'!C58</f>
        <v>#DIV/0!</v>
      </c>
      <c r="E33" s="98" t="e">
        <f>'LC1,3,6 -ASHP HTG'!D58</f>
        <v>#DIV/0!</v>
      </c>
      <c r="F33" s="98">
        <f>'LC1,3,6 -ASHP HTG'!E58</f>
        <v>0</v>
      </c>
      <c r="G33" s="98">
        <f>'LC1,3,6 -ASHP HTG'!F58</f>
        <v>0</v>
      </c>
      <c r="H33" s="98" t="e">
        <f>'LC1,3,6 -ASHP HTG'!G58</f>
        <v>#DIV/0!</v>
      </c>
      <c r="I33" s="98">
        <f>'LC1,3,6 -ASHP HTG'!H58</f>
        <v>0</v>
      </c>
      <c r="J33" s="98">
        <f>'LC1,3,6 -ASHP HTG'!I58</f>
        <v>0</v>
      </c>
      <c r="K33" s="98" t="e">
        <f>'LC1,3,6 -ASHP HTG'!J58</f>
        <v>#DIV/0!</v>
      </c>
    </row>
    <row r="34" spans="2:11" x14ac:dyDescent="0.35">
      <c r="B34" t="s">
        <v>247</v>
      </c>
      <c r="C34" t="s">
        <v>256</v>
      </c>
      <c r="D34" s="98" t="e">
        <f>'EE1 Flat Roof HOR'!C17</f>
        <v>#DIV/0!</v>
      </c>
      <c r="E34" s="98" t="e">
        <f>'EE1 Flat Roof HOR'!D17</f>
        <v>#DIV/0!</v>
      </c>
      <c r="F34" s="98">
        <f>'EE1 Flat Roof HOR'!E17</f>
        <v>0</v>
      </c>
      <c r="G34" s="98">
        <f>'EE1 Flat Roof HOR'!F17</f>
        <v>0</v>
      </c>
      <c r="H34" s="98" t="e">
        <f>'EE1 Flat Roof HOR'!G17</f>
        <v>#DIV/0!</v>
      </c>
      <c r="I34" s="98">
        <f>'EE1 Flat Roof HOR'!H17</f>
        <v>0</v>
      </c>
      <c r="J34" s="98">
        <f>'EE1 Flat Roof HOR'!I17</f>
        <v>0</v>
      </c>
      <c r="K34" s="98" t="e">
        <f>'EE1 Flat Roof HOR'!J17</f>
        <v>#DIV/0!</v>
      </c>
    </row>
    <row r="35" spans="2:11" x14ac:dyDescent="0.35">
      <c r="B35" t="s">
        <v>248</v>
      </c>
      <c r="C35" t="s">
        <v>257</v>
      </c>
      <c r="D35" s="98" t="e">
        <f>'EE2 Glazing'!C19</f>
        <v>#DIV/0!</v>
      </c>
      <c r="E35" s="98" t="e">
        <f>'EE2 Glazing'!D19</f>
        <v>#DIV/0!</v>
      </c>
      <c r="F35" s="98">
        <f>'EE2 Glazing'!E19</f>
        <v>0</v>
      </c>
      <c r="G35" s="98">
        <f>'EE2 Glazing'!F19</f>
        <v>0</v>
      </c>
      <c r="H35" s="98" t="e">
        <f>'EE2 Glazing'!G19</f>
        <v>#DIV/0!</v>
      </c>
      <c r="I35" s="98">
        <f>'EE2 Glazing'!H19</f>
        <v>0</v>
      </c>
      <c r="J35" s="98">
        <f>'EE2 Glazing'!I19</f>
        <v>0</v>
      </c>
      <c r="K35" s="98" t="e">
        <f>'EE2 Glazing'!J19</f>
        <v>#DIV/0!</v>
      </c>
    </row>
    <row r="36" spans="2:11" x14ac:dyDescent="0.35">
      <c r="B36" t="s">
        <v>249</v>
      </c>
      <c r="C36" t="s">
        <v>258</v>
      </c>
      <c r="D36" s="98" t="e">
        <f>'EE3 Dry Lining'!C17</f>
        <v>#DIV/0!</v>
      </c>
      <c r="E36" s="98" t="e">
        <f>'EE3 Dry Lining'!D17</f>
        <v>#DIV/0!</v>
      </c>
      <c r="F36" s="98">
        <f>'EE3 Dry Lining'!E17</f>
        <v>0</v>
      </c>
      <c r="G36" s="98">
        <f>'EE3 Dry Lining'!F17</f>
        <v>0</v>
      </c>
      <c r="H36" s="98" t="e">
        <f>'EE3 Dry Lining'!G17</f>
        <v>#DIV/0!</v>
      </c>
      <c r="I36" s="98">
        <f>'EE3 Dry Lining'!H17</f>
        <v>0</v>
      </c>
      <c r="J36" s="98">
        <f>'EE3 Dry Lining'!I17</f>
        <v>0</v>
      </c>
      <c r="K36" s="98" t="e">
        <f>'EE3 Dry Lining'!J17</f>
        <v>#DIV/0!</v>
      </c>
    </row>
    <row r="37" spans="2:11" x14ac:dyDescent="0.35">
      <c r="B37" t="s">
        <v>250</v>
      </c>
      <c r="C37" t="s">
        <v>259</v>
      </c>
      <c r="D37" s="98" t="e">
        <f>'EE4 BMS HOR'!C28</f>
        <v>#DIV/0!</v>
      </c>
      <c r="E37" s="98" t="e">
        <f>'EE4 BMS HOR'!D28</f>
        <v>#DIV/0!</v>
      </c>
      <c r="F37" s="98">
        <f>'EE4 BMS HOR'!E28</f>
        <v>0</v>
      </c>
      <c r="G37" s="98">
        <f>'EE4 BMS HOR'!F28</f>
        <v>0</v>
      </c>
      <c r="H37" s="98" t="e">
        <f>'EE4 BMS HOR'!G28</f>
        <v>#DIV/0!</v>
      </c>
      <c r="I37" s="98">
        <f>'EE4 BMS HOR'!H28</f>
        <v>0</v>
      </c>
      <c r="J37" s="98">
        <f>'EE4 BMS HOR'!I28</f>
        <v>0</v>
      </c>
      <c r="K37" s="98" t="e">
        <f>'EE4 BMS HOR'!J28</f>
        <v>#DIV/0!</v>
      </c>
    </row>
    <row r="38" spans="2:11" x14ac:dyDescent="0.35">
      <c r="B38" t="s">
        <v>251</v>
      </c>
      <c r="C38" t="s">
        <v>260</v>
      </c>
      <c r="D38" s="98" t="e">
        <f>'EE5 Flat Roof RH'!C17</f>
        <v>#DIV/0!</v>
      </c>
      <c r="E38" s="98" t="e">
        <f>'EE5 Flat Roof RH'!D17</f>
        <v>#DIV/0!</v>
      </c>
      <c r="F38" s="98">
        <f>'EE5 Flat Roof RH'!E17</f>
        <v>0</v>
      </c>
      <c r="G38" s="98">
        <f>'EE5 Flat Roof RH'!F17</f>
        <v>0</v>
      </c>
      <c r="H38" s="98" t="e">
        <f>'EE5 Flat Roof RH'!G17</f>
        <v>#DIV/0!</v>
      </c>
      <c r="I38" s="98">
        <f>'EE5 Flat Roof RH'!H17</f>
        <v>0</v>
      </c>
      <c r="J38" s="98">
        <f>'EE5 Flat Roof RH'!I17</f>
        <v>0</v>
      </c>
      <c r="K38" s="98" t="e">
        <f>'EE5 Flat Roof RH'!J17</f>
        <v>#DIV/0!</v>
      </c>
    </row>
    <row r="39" spans="2:11" x14ac:dyDescent="0.35">
      <c r="B39" t="s">
        <v>252</v>
      </c>
      <c r="C39" t="s">
        <v>261</v>
      </c>
      <c r="D39" s="98" t="e">
        <f>'EE6 AHU''s'!C38</f>
        <v>#DIV/0!</v>
      </c>
      <c r="E39" s="98" t="e">
        <f>'EE6 AHU''s'!D38</f>
        <v>#DIV/0!</v>
      </c>
      <c r="F39" s="98">
        <f>'EE6 AHU''s'!E38</f>
        <v>0</v>
      </c>
      <c r="G39" s="98">
        <f>'EE6 AHU''s'!F38</f>
        <v>0</v>
      </c>
      <c r="H39" s="98" t="e">
        <f>'EE6 AHU''s'!G38</f>
        <v>#DIV/0!</v>
      </c>
      <c r="I39" s="98">
        <f>'EE6 AHU''s'!H38</f>
        <v>0</v>
      </c>
      <c r="J39" s="98">
        <f>'EE6 AHU''s'!I38</f>
        <v>0</v>
      </c>
      <c r="K39" s="98" t="e">
        <f>'EE6 AHU''s'!J38</f>
        <v>#DIV/0!</v>
      </c>
    </row>
    <row r="40" spans="2:11" x14ac:dyDescent="0.35">
      <c r="B40" t="s">
        <v>253</v>
      </c>
      <c r="C40" t="s">
        <v>262</v>
      </c>
      <c r="D40" s="98" t="e">
        <f>'EE7 - BMS RH'!C28</f>
        <v>#DIV/0!</v>
      </c>
      <c r="E40" s="98" t="e">
        <f>'EE7 - BMS RH'!D28</f>
        <v>#DIV/0!</v>
      </c>
      <c r="F40" s="98">
        <f>'EE7 - BMS RH'!E28</f>
        <v>0</v>
      </c>
      <c r="G40" s="98">
        <f>'EE7 - BMS RH'!F28</f>
        <v>0</v>
      </c>
      <c r="H40" s="98" t="e">
        <f>'EE7 - BMS RH'!G28</f>
        <v>#DIV/0!</v>
      </c>
      <c r="I40" s="98">
        <f>'EE7 - BMS RH'!H28</f>
        <v>0</v>
      </c>
      <c r="J40" s="98">
        <f>'EE7 - BMS RH'!I28</f>
        <v>0</v>
      </c>
      <c r="K40" s="98" t="e">
        <f>'EE7 - BMS RH'!J28</f>
        <v>#DIV/0!</v>
      </c>
    </row>
    <row r="41" spans="2:11" x14ac:dyDescent="0.35">
      <c r="B41" t="s">
        <v>254</v>
      </c>
      <c r="C41" t="s">
        <v>263</v>
      </c>
      <c r="D41" s="98" t="e">
        <f>'EE8 - Flat Roof LRC'!C35</f>
        <v>#DIV/0!</v>
      </c>
      <c r="E41" s="98" t="e">
        <f>'EE8 - Flat Roof LRC'!D35</f>
        <v>#DIV/0!</v>
      </c>
      <c r="F41" s="98">
        <f>'EE8 - Flat Roof LRC'!E35</f>
        <v>0</v>
      </c>
      <c r="G41" s="98">
        <f>'EE8 - Flat Roof LRC'!F35</f>
        <v>0</v>
      </c>
      <c r="H41" s="98" t="e">
        <f>'EE8 - Flat Roof LRC'!G35</f>
        <v>#DIV/0!</v>
      </c>
      <c r="I41" s="98">
        <f>'EE8 - Flat Roof LRC'!H35</f>
        <v>0</v>
      </c>
      <c r="J41" s="98">
        <f>'EE8 - Flat Roof LRC'!I35</f>
        <v>0</v>
      </c>
      <c r="K41" s="98" t="e">
        <f>'EE8 - Flat Roof LRC'!J35</f>
        <v>#DIV/0!</v>
      </c>
    </row>
    <row r="42" spans="2:11" x14ac:dyDescent="0.35">
      <c r="B42" t="s">
        <v>255</v>
      </c>
      <c r="C42" t="s">
        <v>264</v>
      </c>
      <c r="D42" s="98" t="e">
        <f>'EE9 - BMS LRC'!C28</f>
        <v>#DIV/0!</v>
      </c>
      <c r="E42" s="98" t="e">
        <f>'EE9 - BMS LRC'!D28</f>
        <v>#DIV/0!</v>
      </c>
      <c r="F42" s="98">
        <f>'EE9 - BMS LRC'!E28</f>
        <v>0</v>
      </c>
      <c r="G42" s="98">
        <f>'EE9 - BMS LRC'!F28</f>
        <v>0</v>
      </c>
      <c r="H42" s="98" t="e">
        <f>'EE9 - BMS LRC'!G28</f>
        <v>#DIV/0!</v>
      </c>
      <c r="I42" s="98">
        <f>'EE9 - BMS LRC'!H28</f>
        <v>0</v>
      </c>
      <c r="J42" s="98">
        <f>'EE9 - BMS LRC'!I28</f>
        <v>0</v>
      </c>
      <c r="K42" s="98" t="e">
        <f>'EE9 - BMS LRC'!J28</f>
        <v>#DIV/0!</v>
      </c>
    </row>
    <row r="43" spans="2:11" x14ac:dyDescent="0.35">
      <c r="C43" s="99" t="s">
        <v>283</v>
      </c>
      <c r="D43" s="98" t="e">
        <f>SUM(D28:D42)</f>
        <v>#DIV/0!</v>
      </c>
      <c r="E43" s="98" t="e">
        <f t="shared" ref="E43:K43" si="1">SUM(E28:E42)</f>
        <v>#DIV/0!</v>
      </c>
      <c r="F43" s="98">
        <f t="shared" si="1"/>
        <v>0</v>
      </c>
      <c r="G43" s="98">
        <f t="shared" si="1"/>
        <v>0</v>
      </c>
      <c r="H43" s="98" t="e">
        <f t="shared" si="1"/>
        <v>#DIV/0!</v>
      </c>
      <c r="I43" s="98">
        <f t="shared" si="1"/>
        <v>0</v>
      </c>
      <c r="J43" s="98">
        <f t="shared" si="1"/>
        <v>0</v>
      </c>
      <c r="K43" s="98" t="e">
        <f t="shared" si="1"/>
        <v>#DIV/0!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E2344-1077-4E65-B5CB-F072FCCF564C}">
  <dimension ref="A1:C29"/>
  <sheetViews>
    <sheetView workbookViewId="0">
      <selection activeCell="C30" sqref="C30"/>
    </sheetView>
  </sheetViews>
  <sheetFormatPr defaultRowHeight="14.5" x14ac:dyDescent="0.35"/>
  <cols>
    <col min="2" max="2" width="26.6328125" bestFit="1" customWidth="1"/>
    <col min="3" max="3" width="26.36328125" customWidth="1"/>
  </cols>
  <sheetData>
    <row r="1" spans="1:3" x14ac:dyDescent="0.35">
      <c r="A1" t="s">
        <v>0</v>
      </c>
    </row>
    <row r="2" spans="1:3" ht="21" x14ac:dyDescent="0.35">
      <c r="B2" s="113" t="s">
        <v>10</v>
      </c>
      <c r="C2" s="113"/>
    </row>
    <row r="4" spans="1:3" x14ac:dyDescent="0.35">
      <c r="B4" s="1" t="s">
        <v>9</v>
      </c>
      <c r="C4" s="2">
        <v>45050</v>
      </c>
    </row>
    <row r="5" spans="1:3" x14ac:dyDescent="0.35">
      <c r="B5" s="1" t="s">
        <v>11</v>
      </c>
      <c r="C5" s="2">
        <v>45198</v>
      </c>
    </row>
    <row r="6" spans="1:3" x14ac:dyDescent="0.35">
      <c r="B6" s="1" t="s">
        <v>12</v>
      </c>
      <c r="C6" s="3">
        <f>(C5-C4)/7</f>
        <v>21.142857142857142</v>
      </c>
    </row>
    <row r="8" spans="1:3" x14ac:dyDescent="0.35">
      <c r="B8" s="1" t="s">
        <v>20</v>
      </c>
      <c r="C8" s="1"/>
    </row>
    <row r="9" spans="1:3" x14ac:dyDescent="0.35">
      <c r="B9" s="1" t="s">
        <v>9</v>
      </c>
      <c r="C9" s="2">
        <v>44860</v>
      </c>
    </row>
    <row r="10" spans="1:3" x14ac:dyDescent="0.35">
      <c r="B10" s="1" t="s">
        <v>11</v>
      </c>
      <c r="C10" s="2">
        <v>44887</v>
      </c>
    </row>
    <row r="11" spans="1:3" x14ac:dyDescent="0.35">
      <c r="B11" s="1" t="s">
        <v>12</v>
      </c>
      <c r="C11" s="3">
        <f>(C10-C9)/7</f>
        <v>3.8571428571428572</v>
      </c>
    </row>
    <row r="13" spans="1:3" x14ac:dyDescent="0.35">
      <c r="B13" s="1" t="s">
        <v>21</v>
      </c>
      <c r="C13" s="1"/>
    </row>
    <row r="14" spans="1:3" x14ac:dyDescent="0.35">
      <c r="B14" s="1" t="s">
        <v>9</v>
      </c>
      <c r="C14" s="2">
        <v>44932</v>
      </c>
    </row>
    <row r="15" spans="1:3" x14ac:dyDescent="0.35">
      <c r="B15" s="1" t="s">
        <v>11</v>
      </c>
      <c r="C15" s="2">
        <v>44973</v>
      </c>
    </row>
    <row r="16" spans="1:3" x14ac:dyDescent="0.35">
      <c r="B16" s="1" t="s">
        <v>12</v>
      </c>
      <c r="C16" s="3">
        <f>(C15-C14)/7</f>
        <v>5.8571428571428568</v>
      </c>
    </row>
    <row r="18" spans="2:3" x14ac:dyDescent="0.35">
      <c r="B18" s="1" t="s">
        <v>22</v>
      </c>
      <c r="C18" s="1"/>
    </row>
    <row r="19" spans="2:3" x14ac:dyDescent="0.35">
      <c r="B19" s="1" t="s">
        <v>9</v>
      </c>
      <c r="C19" s="2">
        <v>44974</v>
      </c>
    </row>
    <row r="20" spans="2:3" x14ac:dyDescent="0.35">
      <c r="B20" s="1" t="s">
        <v>11</v>
      </c>
      <c r="C20" s="2">
        <v>45036</v>
      </c>
    </row>
    <row r="21" spans="2:3" x14ac:dyDescent="0.35">
      <c r="B21" s="1" t="s">
        <v>12</v>
      </c>
      <c r="C21" s="3">
        <f>(C20-C19)/7</f>
        <v>8.8571428571428577</v>
      </c>
    </row>
    <row r="23" spans="2:3" ht="16.5" x14ac:dyDescent="0.35">
      <c r="B23" s="68" t="s">
        <v>187</v>
      </c>
      <c r="C23" s="68"/>
    </row>
    <row r="24" spans="2:3" x14ac:dyDescent="0.35">
      <c r="B24" s="68" t="s">
        <v>185</v>
      </c>
      <c r="C24" s="69">
        <f>((76*7.8)-(102+(16*3*5.1)))*1.05</f>
        <v>258.3</v>
      </c>
    </row>
    <row r="25" spans="2:3" x14ac:dyDescent="0.35">
      <c r="B25" s="68" t="s">
        <v>186</v>
      </c>
      <c r="C25" s="69">
        <f>(94*7.8-(102+(23*3*5.1)))*1.05</f>
        <v>293.26499999999999</v>
      </c>
    </row>
    <row r="26" spans="2:3" x14ac:dyDescent="0.35">
      <c r="B26" s="68" t="s">
        <v>188</v>
      </c>
      <c r="C26" s="69">
        <f>42*2.3</f>
        <v>96.6</v>
      </c>
    </row>
    <row r="27" spans="2:3" x14ac:dyDescent="0.35">
      <c r="B27" s="68"/>
      <c r="C27" s="69">
        <f>SUM(C24:C26)</f>
        <v>648.16500000000008</v>
      </c>
    </row>
    <row r="29" spans="2:3" x14ac:dyDescent="0.35">
      <c r="B29" t="s">
        <v>270</v>
      </c>
      <c r="C29" s="101">
        <v>0.06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0BE6D-E856-4D62-BFBA-C645DDD474F0}">
  <dimension ref="B2:J26"/>
  <sheetViews>
    <sheetView workbookViewId="0">
      <selection activeCell="J15" sqref="J15"/>
    </sheetView>
  </sheetViews>
  <sheetFormatPr defaultRowHeight="14.5" x14ac:dyDescent="0.35"/>
  <cols>
    <col min="1" max="1" width="5.453125" customWidth="1"/>
    <col min="2" max="2" width="27.36328125" customWidth="1"/>
    <col min="3" max="6" width="15.90625" customWidth="1"/>
    <col min="7" max="7" width="12.08984375" customWidth="1"/>
  </cols>
  <sheetData>
    <row r="2" spans="2:7" ht="21" x14ac:dyDescent="0.5">
      <c r="B2" s="54" t="s">
        <v>5</v>
      </c>
    </row>
    <row r="4" spans="2:7" s="7" customFormat="1" ht="29.5" thickBot="1" x14ac:dyDescent="0.4">
      <c r="B4" s="41" t="s">
        <v>6</v>
      </c>
      <c r="C4" s="42" t="s">
        <v>1</v>
      </c>
      <c r="D4" s="42" t="s">
        <v>3</v>
      </c>
      <c r="E4" s="42" t="s">
        <v>2</v>
      </c>
      <c r="F4" s="42" t="s">
        <v>4</v>
      </c>
    </row>
    <row r="5" spans="2:7" s="7" customFormat="1" ht="15" thickTop="1" x14ac:dyDescent="0.35">
      <c r="B5" s="72" t="s">
        <v>23</v>
      </c>
      <c r="C5" s="70"/>
      <c r="D5" s="70"/>
      <c r="E5" s="70"/>
      <c r="F5" s="71"/>
    </row>
    <row r="6" spans="2:7" x14ac:dyDescent="0.35">
      <c r="B6" s="68" t="s">
        <v>7</v>
      </c>
      <c r="C6" s="74"/>
      <c r="D6" s="74"/>
      <c r="E6" s="74"/>
      <c r="F6" s="74"/>
      <c r="G6" s="75"/>
    </row>
    <row r="7" spans="2:7" x14ac:dyDescent="0.35">
      <c r="B7" s="1" t="s">
        <v>8</v>
      </c>
      <c r="C7" s="76"/>
      <c r="D7" s="76"/>
      <c r="E7" s="76"/>
      <c r="F7" s="76"/>
      <c r="G7" s="75"/>
    </row>
    <row r="8" spans="2:7" x14ac:dyDescent="0.35">
      <c r="B8" s="1" t="s">
        <v>13</v>
      </c>
      <c r="C8" s="76"/>
      <c r="D8" s="76"/>
      <c r="E8" s="76"/>
      <c r="F8" s="76"/>
      <c r="G8" s="75"/>
    </row>
    <row r="9" spans="2:7" x14ac:dyDescent="0.35">
      <c r="B9" s="1" t="s">
        <v>19</v>
      </c>
      <c r="C9" s="76"/>
      <c r="D9" s="76"/>
      <c r="E9" s="76"/>
      <c r="F9" s="76"/>
      <c r="G9" s="75"/>
    </row>
    <row r="10" spans="2:7" x14ac:dyDescent="0.35">
      <c r="B10" s="1" t="s">
        <v>133</v>
      </c>
      <c r="C10" s="76"/>
      <c r="D10" s="76"/>
      <c r="E10" s="76"/>
      <c r="F10" s="76"/>
      <c r="G10" s="75"/>
    </row>
    <row r="11" spans="2:7" x14ac:dyDescent="0.35">
      <c r="B11" s="73" t="s">
        <v>273</v>
      </c>
      <c r="C11" s="74"/>
      <c r="D11" s="74"/>
      <c r="E11" s="74"/>
      <c r="F11" s="74"/>
      <c r="G11" s="75"/>
    </row>
    <row r="12" spans="2:7" x14ac:dyDescent="0.35">
      <c r="B12" s="1" t="s">
        <v>18</v>
      </c>
      <c r="C12" s="76"/>
      <c r="D12" s="76"/>
      <c r="E12" s="76"/>
      <c r="F12" s="76"/>
      <c r="G12" s="75"/>
    </row>
    <row r="13" spans="2:7" x14ac:dyDescent="0.35">
      <c r="B13" s="111" t="s">
        <v>291</v>
      </c>
      <c r="C13" s="112"/>
      <c r="D13" s="112"/>
      <c r="E13" s="112"/>
      <c r="F13" s="112"/>
      <c r="G13" s="75"/>
    </row>
    <row r="14" spans="2:7" x14ac:dyDescent="0.35">
      <c r="B14" s="1" t="s">
        <v>16</v>
      </c>
      <c r="C14" s="76"/>
      <c r="D14" s="76"/>
      <c r="E14" s="76"/>
      <c r="F14" s="76"/>
      <c r="G14" s="75"/>
    </row>
    <row r="15" spans="2:7" x14ac:dyDescent="0.35">
      <c r="B15" s="68" t="s">
        <v>157</v>
      </c>
      <c r="C15" s="74"/>
      <c r="D15" s="74"/>
      <c r="E15" s="74"/>
      <c r="F15" s="74"/>
      <c r="G15" s="75"/>
    </row>
    <row r="16" spans="2:7" x14ac:dyDescent="0.35">
      <c r="B16" s="1" t="s">
        <v>14</v>
      </c>
      <c r="C16" s="76"/>
      <c r="D16" s="76"/>
      <c r="E16" s="76"/>
      <c r="F16" s="76"/>
      <c r="G16" s="75"/>
    </row>
    <row r="17" spans="2:10" x14ac:dyDescent="0.35">
      <c r="B17" s="1" t="s">
        <v>15</v>
      </c>
      <c r="C17" s="76"/>
      <c r="D17" s="76"/>
      <c r="E17" s="76"/>
      <c r="F17" s="77"/>
      <c r="G17" s="75"/>
    </row>
    <row r="18" spans="2:10" ht="15" thickBot="1" x14ac:dyDescent="0.4">
      <c r="B18" s="1" t="s">
        <v>42</v>
      </c>
      <c r="C18" s="76"/>
      <c r="D18" s="76"/>
      <c r="E18" s="76"/>
      <c r="F18" s="76"/>
      <c r="G18" s="75"/>
    </row>
    <row r="19" spans="2:10" ht="15" thickTop="1" x14ac:dyDescent="0.35">
      <c r="B19" s="4" t="s">
        <v>17</v>
      </c>
      <c r="C19" s="78">
        <f>SUM(C6:C18)</f>
        <v>0</v>
      </c>
      <c r="D19" s="78">
        <f>SUM(D6:D18)</f>
        <v>0</v>
      </c>
      <c r="E19" s="78">
        <f>SUM(E6:E18)</f>
        <v>0</v>
      </c>
      <c r="F19" s="78">
        <f>SUM(F6:F18)</f>
        <v>0</v>
      </c>
      <c r="G19" s="75"/>
      <c r="I19" t="s">
        <v>0</v>
      </c>
      <c r="J19" t="s">
        <v>0</v>
      </c>
    </row>
    <row r="20" spans="2:10" x14ac:dyDescent="0.35">
      <c r="C20" s="75"/>
      <c r="D20" s="75"/>
      <c r="E20" s="75"/>
      <c r="F20" s="75"/>
      <c r="G20" s="75"/>
    </row>
    <row r="21" spans="2:10" x14ac:dyDescent="0.35">
      <c r="C21" s="75"/>
      <c r="D21" s="75"/>
      <c r="E21" s="75"/>
      <c r="F21" s="75"/>
      <c r="G21" s="79" t="s">
        <v>17</v>
      </c>
    </row>
    <row r="22" spans="2:10" x14ac:dyDescent="0.35">
      <c r="B22" s="1" t="s">
        <v>38</v>
      </c>
      <c r="C22" s="76">
        <f>SUM(C6:C10)</f>
        <v>0</v>
      </c>
      <c r="D22" s="76">
        <f t="shared" ref="D22:F22" si="0">SUM(D6:D10)</f>
        <v>0</v>
      </c>
      <c r="E22" s="76">
        <f t="shared" si="0"/>
        <v>0</v>
      </c>
      <c r="F22" s="76">
        <f t="shared" si="0"/>
        <v>0</v>
      </c>
      <c r="G22" s="79">
        <f>SUM(C22:F22)</f>
        <v>0</v>
      </c>
    </row>
    <row r="23" spans="2:10" x14ac:dyDescent="0.35">
      <c r="B23" s="1" t="s">
        <v>26</v>
      </c>
      <c r="C23" s="76">
        <f>SUM(C12:C18)</f>
        <v>0</v>
      </c>
      <c r="D23" s="76">
        <f t="shared" ref="D23:E23" si="1">SUM(D12:D18)</f>
        <v>0</v>
      </c>
      <c r="E23" s="76">
        <f t="shared" si="1"/>
        <v>0</v>
      </c>
      <c r="F23" s="76">
        <f>SUM(F12:F18)</f>
        <v>0</v>
      </c>
      <c r="G23" s="79">
        <f>SUM(C23:F23)</f>
        <v>0</v>
      </c>
    </row>
    <row r="24" spans="2:10" x14ac:dyDescent="0.35">
      <c r="D24" t="s">
        <v>0</v>
      </c>
      <c r="E24" t="s">
        <v>0</v>
      </c>
      <c r="F24" t="s">
        <v>0</v>
      </c>
    </row>
    <row r="26" spans="2:10" x14ac:dyDescent="0.35">
      <c r="C26" s="108"/>
      <c r="D26" s="108"/>
      <c r="E26" s="108"/>
      <c r="F26" s="10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1345-684D-4C39-9F55-F24B37D828DD}">
  <dimension ref="B2:L116"/>
  <sheetViews>
    <sheetView topLeftCell="A72" workbookViewId="0">
      <selection activeCell="M91" sqref="M91"/>
    </sheetView>
  </sheetViews>
  <sheetFormatPr defaultRowHeight="14.5" x14ac:dyDescent="0.35"/>
  <cols>
    <col min="1" max="1" width="3.08984375" customWidth="1"/>
    <col min="2" max="2" width="37.08984375" customWidth="1"/>
    <col min="3" max="3" width="9.08984375" hidden="1" customWidth="1"/>
    <col min="4" max="4" width="3.36328125" customWidth="1"/>
    <col min="5" max="5" width="10.36328125" bestFit="1" customWidth="1"/>
    <col min="6" max="6" width="15.6328125" bestFit="1" customWidth="1"/>
    <col min="7" max="7" width="15.6328125" style="75" bestFit="1" customWidth="1"/>
    <col min="8" max="8" width="14" style="75" bestFit="1" customWidth="1"/>
    <col min="9" max="9" width="10.6328125" bestFit="1" customWidth="1"/>
    <col min="10" max="10" width="12.54296875" bestFit="1" customWidth="1"/>
  </cols>
  <sheetData>
    <row r="2" spans="2:12" ht="21" x14ac:dyDescent="0.5">
      <c r="B2" s="54" t="s">
        <v>93</v>
      </c>
    </row>
    <row r="3" spans="2:12" x14ac:dyDescent="0.35">
      <c r="F3" s="31"/>
      <c r="G3" s="89"/>
      <c r="H3" s="89"/>
    </row>
    <row r="4" spans="2:12" x14ac:dyDescent="0.35">
      <c r="B4" s="118" t="s">
        <v>85</v>
      </c>
      <c r="C4" s="118"/>
      <c r="D4" s="118"/>
      <c r="E4" s="92" t="s">
        <v>214</v>
      </c>
      <c r="F4" s="90" t="s">
        <v>209</v>
      </c>
      <c r="G4" s="91" t="s">
        <v>210</v>
      </c>
      <c r="H4" s="91" t="s">
        <v>211</v>
      </c>
      <c r="I4" s="46"/>
      <c r="J4" s="46"/>
      <c r="K4" s="46"/>
      <c r="L4" s="46"/>
    </row>
    <row r="5" spans="2:12" x14ac:dyDescent="0.35">
      <c r="B5" s="117" t="s">
        <v>43</v>
      </c>
      <c r="C5" s="117"/>
      <c r="D5" s="117"/>
      <c r="E5" s="133"/>
      <c r="F5" s="134"/>
      <c r="G5" s="135"/>
      <c r="H5" s="81">
        <f>G5*F5*E5</f>
        <v>0</v>
      </c>
      <c r="I5" s="46"/>
      <c r="J5" s="44" t="s">
        <v>0</v>
      </c>
      <c r="K5" s="49"/>
      <c r="L5" s="49"/>
    </row>
    <row r="6" spans="2:12" x14ac:dyDescent="0.35">
      <c r="B6" s="117" t="s">
        <v>44</v>
      </c>
      <c r="C6" s="117"/>
      <c r="D6" s="117"/>
      <c r="E6" s="136"/>
      <c r="F6" s="134"/>
      <c r="G6" s="135"/>
      <c r="H6" s="81">
        <f t="shared" ref="H6" si="0">G6*F6*E6</f>
        <v>0</v>
      </c>
      <c r="I6" s="46"/>
      <c r="J6" s="46"/>
      <c r="K6" s="46"/>
      <c r="L6" s="46"/>
    </row>
    <row r="7" spans="2:12" x14ac:dyDescent="0.35">
      <c r="B7" s="117" t="s">
        <v>45</v>
      </c>
      <c r="C7" s="117"/>
      <c r="D7" s="117"/>
      <c r="E7" s="136"/>
      <c r="F7" s="134"/>
      <c r="G7" s="135"/>
      <c r="H7" s="81">
        <f>G7*F7*E7</f>
        <v>0</v>
      </c>
      <c r="I7" s="46"/>
      <c r="J7" s="46"/>
      <c r="K7" s="45" t="s">
        <v>0</v>
      </c>
      <c r="L7" s="46"/>
    </row>
    <row r="8" spans="2:12" x14ac:dyDescent="0.35">
      <c r="B8" s="117" t="s">
        <v>46</v>
      </c>
      <c r="C8" s="117"/>
      <c r="D8" s="117"/>
      <c r="E8" s="136"/>
      <c r="F8" s="134"/>
      <c r="G8" s="135"/>
      <c r="H8" s="81">
        <f>G8*F8*E8</f>
        <v>0</v>
      </c>
      <c r="I8" s="46"/>
      <c r="J8" s="46"/>
      <c r="K8" s="46"/>
      <c r="L8" s="46"/>
    </row>
    <row r="9" spans="2:12" x14ac:dyDescent="0.35">
      <c r="B9" s="117" t="s">
        <v>47</v>
      </c>
      <c r="C9" s="117"/>
      <c r="D9" s="117"/>
      <c r="E9" s="136"/>
      <c r="F9" s="134"/>
      <c r="G9" s="135"/>
      <c r="H9" s="81">
        <f t="shared" ref="H9:H12" si="1">G9*F9*E9</f>
        <v>0</v>
      </c>
      <c r="I9" s="46"/>
      <c r="J9" s="46"/>
      <c r="K9" s="46"/>
      <c r="L9" s="46"/>
    </row>
    <row r="10" spans="2:12" x14ac:dyDescent="0.35">
      <c r="B10" s="117" t="s">
        <v>48</v>
      </c>
      <c r="C10" s="117"/>
      <c r="D10" s="117"/>
      <c r="E10" s="136"/>
      <c r="F10" s="134"/>
      <c r="G10" s="135"/>
      <c r="H10" s="81">
        <f t="shared" si="1"/>
        <v>0</v>
      </c>
      <c r="I10" s="46"/>
      <c r="J10" s="49"/>
      <c r="K10" s="49"/>
      <c r="L10" s="49"/>
    </row>
    <row r="11" spans="2:12" x14ac:dyDescent="0.35">
      <c r="B11" s="117" t="s">
        <v>49</v>
      </c>
      <c r="C11" s="117"/>
      <c r="D11" s="117"/>
      <c r="E11" s="136"/>
      <c r="F11" s="134"/>
      <c r="G11" s="135"/>
      <c r="H11" s="81">
        <f t="shared" si="1"/>
        <v>0</v>
      </c>
      <c r="I11" s="46"/>
      <c r="J11" s="49"/>
      <c r="K11" s="49"/>
      <c r="L11" s="49"/>
    </row>
    <row r="12" spans="2:12" ht="15" thickBot="1" x14ac:dyDescent="0.4">
      <c r="B12" s="117" t="s">
        <v>50</v>
      </c>
      <c r="C12" s="117"/>
      <c r="D12" s="117"/>
      <c r="E12" s="136"/>
      <c r="F12" s="134"/>
      <c r="G12" s="135"/>
      <c r="H12" s="81">
        <f t="shared" si="1"/>
        <v>0</v>
      </c>
      <c r="I12" s="46"/>
      <c r="J12" s="49"/>
      <c r="K12" s="49"/>
      <c r="L12" s="49"/>
    </row>
    <row r="13" spans="2:12" ht="15" thickBot="1" x14ac:dyDescent="0.4">
      <c r="B13" s="48"/>
      <c r="C13" s="48"/>
      <c r="D13" s="48"/>
      <c r="E13" s="114" t="s">
        <v>75</v>
      </c>
      <c r="F13" s="115"/>
      <c r="G13" s="116"/>
      <c r="H13" s="82">
        <f>SUM(H5:H12)</f>
        <v>0</v>
      </c>
      <c r="I13" s="46"/>
      <c r="J13" s="46"/>
      <c r="K13" s="46"/>
      <c r="L13" s="46"/>
    </row>
    <row r="14" spans="2:12" x14ac:dyDescent="0.35">
      <c r="B14" s="48"/>
      <c r="C14" s="48"/>
      <c r="D14" s="48"/>
      <c r="E14" s="51"/>
      <c r="F14" s="51"/>
      <c r="G14" s="83"/>
      <c r="H14" s="84"/>
      <c r="I14" s="46"/>
      <c r="J14" s="46"/>
      <c r="K14" s="46"/>
      <c r="L14" s="46"/>
    </row>
    <row r="15" spans="2:12" x14ac:dyDescent="0.35">
      <c r="B15" s="118" t="s">
        <v>120</v>
      </c>
      <c r="C15" s="118"/>
      <c r="D15" s="118"/>
      <c r="E15" s="92" t="s">
        <v>212</v>
      </c>
      <c r="F15" s="90" t="s">
        <v>213</v>
      </c>
      <c r="G15" s="91" t="s">
        <v>210</v>
      </c>
      <c r="H15" s="91" t="s">
        <v>211</v>
      </c>
      <c r="I15" s="46"/>
      <c r="J15" s="46"/>
      <c r="K15" s="46"/>
      <c r="L15" s="46"/>
    </row>
    <row r="16" spans="2:12" x14ac:dyDescent="0.35">
      <c r="B16" s="123" t="s">
        <v>102</v>
      </c>
      <c r="C16" s="124"/>
      <c r="D16" s="125"/>
      <c r="E16" s="137"/>
      <c r="F16" s="134"/>
      <c r="G16" s="135"/>
      <c r="H16" s="81">
        <f>G16*E16*F16</f>
        <v>0</v>
      </c>
      <c r="I16" s="46"/>
      <c r="J16" s="46"/>
      <c r="K16" s="46"/>
      <c r="L16" s="46"/>
    </row>
    <row r="17" spans="2:12" x14ac:dyDescent="0.35">
      <c r="B17" s="123" t="s">
        <v>103</v>
      </c>
      <c r="C17" s="124"/>
      <c r="D17" s="125"/>
      <c r="E17" s="137"/>
      <c r="F17" s="134"/>
      <c r="G17" s="135"/>
      <c r="H17" s="81">
        <f t="shared" ref="H17:H29" si="2">G17*E17*F17</f>
        <v>0</v>
      </c>
      <c r="I17" s="46"/>
      <c r="J17" s="46"/>
      <c r="K17" s="46"/>
      <c r="L17" s="46"/>
    </row>
    <row r="18" spans="2:12" x14ac:dyDescent="0.35">
      <c r="B18" s="123" t="s">
        <v>104</v>
      </c>
      <c r="C18" s="124"/>
      <c r="D18" s="125"/>
      <c r="E18" s="137"/>
      <c r="F18" s="134"/>
      <c r="G18" s="135"/>
      <c r="H18" s="81">
        <f t="shared" si="2"/>
        <v>0</v>
      </c>
      <c r="I18" s="46"/>
      <c r="J18" s="46"/>
      <c r="K18" s="46"/>
      <c r="L18" s="46"/>
    </row>
    <row r="19" spans="2:12" x14ac:dyDescent="0.35">
      <c r="B19" s="123" t="s">
        <v>105</v>
      </c>
      <c r="C19" s="124"/>
      <c r="D19" s="125"/>
      <c r="E19" s="137"/>
      <c r="F19" s="134"/>
      <c r="G19" s="135"/>
      <c r="H19" s="81">
        <f t="shared" si="2"/>
        <v>0</v>
      </c>
      <c r="I19" s="46"/>
      <c r="J19" s="46"/>
      <c r="K19" s="46"/>
      <c r="L19" s="46"/>
    </row>
    <row r="20" spans="2:12" x14ac:dyDescent="0.35">
      <c r="B20" s="123" t="s">
        <v>106</v>
      </c>
      <c r="C20" s="124"/>
      <c r="D20" s="125"/>
      <c r="E20" s="137"/>
      <c r="F20" s="134"/>
      <c r="G20" s="135"/>
      <c r="H20" s="81">
        <f t="shared" si="2"/>
        <v>0</v>
      </c>
      <c r="I20" s="46"/>
      <c r="J20" s="46"/>
      <c r="K20" s="46"/>
      <c r="L20" s="46"/>
    </row>
    <row r="21" spans="2:12" x14ac:dyDescent="0.35">
      <c r="B21" s="123" t="s">
        <v>107</v>
      </c>
      <c r="C21" s="124"/>
      <c r="D21" s="125"/>
      <c r="E21" s="137"/>
      <c r="F21" s="134"/>
      <c r="G21" s="135"/>
      <c r="H21" s="81">
        <f t="shared" si="2"/>
        <v>0</v>
      </c>
      <c r="I21" s="46"/>
      <c r="J21" s="46"/>
      <c r="K21" s="46"/>
      <c r="L21" s="46"/>
    </row>
    <row r="22" spans="2:12" x14ac:dyDescent="0.35">
      <c r="B22" s="123" t="s">
        <v>108</v>
      </c>
      <c r="C22" s="124"/>
      <c r="D22" s="125"/>
      <c r="E22" s="137"/>
      <c r="F22" s="134"/>
      <c r="G22" s="135"/>
      <c r="H22" s="81">
        <f t="shared" si="2"/>
        <v>0</v>
      </c>
      <c r="I22" s="46"/>
      <c r="J22" s="46"/>
      <c r="K22" s="46"/>
      <c r="L22" s="46"/>
    </row>
    <row r="23" spans="2:12" x14ac:dyDescent="0.35">
      <c r="B23" s="123" t="s">
        <v>109</v>
      </c>
      <c r="C23" s="124"/>
      <c r="D23" s="125"/>
      <c r="E23" s="137"/>
      <c r="F23" s="134"/>
      <c r="G23" s="135"/>
      <c r="H23" s="81">
        <f t="shared" si="2"/>
        <v>0</v>
      </c>
      <c r="I23" s="46"/>
      <c r="J23" s="46"/>
      <c r="K23" s="46"/>
      <c r="L23" s="46"/>
    </row>
    <row r="24" spans="2:12" x14ac:dyDescent="0.35">
      <c r="B24" s="123" t="s">
        <v>110</v>
      </c>
      <c r="C24" s="124"/>
      <c r="D24" s="125"/>
      <c r="E24" s="137"/>
      <c r="F24" s="138"/>
      <c r="G24" s="135"/>
      <c r="H24" s="81">
        <f t="shared" si="2"/>
        <v>0</v>
      </c>
      <c r="I24" s="46"/>
      <c r="J24" s="46"/>
      <c r="K24" s="46"/>
      <c r="L24" s="46"/>
    </row>
    <row r="25" spans="2:12" x14ac:dyDescent="0.35">
      <c r="B25" s="123" t="s">
        <v>111</v>
      </c>
      <c r="C25" s="124"/>
      <c r="D25" s="125"/>
      <c r="E25" s="137"/>
      <c r="F25" s="138"/>
      <c r="G25" s="135"/>
      <c r="H25" s="81">
        <f t="shared" si="2"/>
        <v>0</v>
      </c>
      <c r="I25" s="46"/>
      <c r="J25" s="46"/>
      <c r="K25" s="46"/>
      <c r="L25" s="46"/>
    </row>
    <row r="26" spans="2:12" x14ac:dyDescent="0.35">
      <c r="B26" s="123" t="s">
        <v>112</v>
      </c>
      <c r="C26" s="124"/>
      <c r="D26" s="125"/>
      <c r="E26" s="137"/>
      <c r="F26" s="138"/>
      <c r="G26" s="135"/>
      <c r="H26" s="81">
        <f t="shared" si="2"/>
        <v>0</v>
      </c>
      <c r="I26" s="46"/>
      <c r="J26" s="46"/>
      <c r="K26" s="46"/>
      <c r="L26" s="46"/>
    </row>
    <row r="27" spans="2:12" x14ac:dyDescent="0.35">
      <c r="B27" s="123" t="s">
        <v>113</v>
      </c>
      <c r="C27" s="124"/>
      <c r="D27" s="125"/>
      <c r="E27" s="137"/>
      <c r="F27" s="138"/>
      <c r="G27" s="135"/>
      <c r="H27" s="81">
        <f t="shared" si="2"/>
        <v>0</v>
      </c>
      <c r="I27" s="46"/>
      <c r="J27" s="46"/>
      <c r="K27" s="46"/>
      <c r="L27" s="46"/>
    </row>
    <row r="28" spans="2:12" x14ac:dyDescent="0.35">
      <c r="B28" s="123" t="s">
        <v>114</v>
      </c>
      <c r="C28" s="124"/>
      <c r="D28" s="125"/>
      <c r="E28" s="137"/>
      <c r="F28" s="134"/>
      <c r="G28" s="135"/>
      <c r="H28" s="81">
        <f t="shared" si="2"/>
        <v>0</v>
      </c>
      <c r="I28" s="46"/>
      <c r="J28" s="46"/>
      <c r="K28" s="46"/>
      <c r="L28" s="46"/>
    </row>
    <row r="29" spans="2:12" ht="15" thickBot="1" x14ac:dyDescent="0.4">
      <c r="B29" s="123" t="s">
        <v>115</v>
      </c>
      <c r="C29" s="124"/>
      <c r="D29" s="125"/>
      <c r="E29" s="137"/>
      <c r="F29" s="138"/>
      <c r="G29" s="135"/>
      <c r="H29" s="81">
        <f t="shared" si="2"/>
        <v>0</v>
      </c>
      <c r="I29" s="46"/>
      <c r="J29" s="46"/>
      <c r="K29" s="46"/>
      <c r="L29" s="46"/>
    </row>
    <row r="30" spans="2:12" ht="15" thickBot="1" x14ac:dyDescent="0.4">
      <c r="B30" s="48"/>
      <c r="C30" s="48"/>
      <c r="D30" s="48"/>
      <c r="E30" s="114" t="s">
        <v>75</v>
      </c>
      <c r="F30" s="115"/>
      <c r="G30" s="116"/>
      <c r="H30" s="82">
        <f>SUM(H16:H29)</f>
        <v>0</v>
      </c>
      <c r="I30" s="46"/>
      <c r="J30" s="46"/>
      <c r="K30" s="46"/>
      <c r="L30" s="46"/>
    </row>
    <row r="31" spans="2:12" x14ac:dyDescent="0.35">
      <c r="B31" s="49"/>
      <c r="C31" s="49"/>
      <c r="D31" s="46"/>
      <c r="E31" s="46"/>
      <c r="F31" s="46"/>
      <c r="G31" s="85"/>
      <c r="H31" s="85"/>
      <c r="I31" s="46"/>
      <c r="J31" s="46"/>
      <c r="K31" s="46"/>
      <c r="L31" s="46"/>
    </row>
    <row r="32" spans="2:12" x14ac:dyDescent="0.35">
      <c r="B32" s="118" t="s">
        <v>131</v>
      </c>
      <c r="C32" s="118"/>
      <c r="D32" s="118"/>
      <c r="E32" s="92" t="s">
        <v>212</v>
      </c>
      <c r="F32" s="90" t="s">
        <v>213</v>
      </c>
      <c r="G32" s="91" t="s">
        <v>210</v>
      </c>
      <c r="H32" s="91" t="s">
        <v>211</v>
      </c>
      <c r="I32" s="46"/>
      <c r="J32" s="46"/>
      <c r="K32" s="46"/>
      <c r="L32" s="46"/>
    </row>
    <row r="33" spans="2:12" x14ac:dyDescent="0.35">
      <c r="B33" s="117" t="s">
        <v>116</v>
      </c>
      <c r="C33" s="117"/>
      <c r="D33" s="117"/>
      <c r="E33" s="137"/>
      <c r="F33" s="137"/>
      <c r="G33" s="135"/>
      <c r="H33" s="81">
        <f>G33*E33</f>
        <v>0</v>
      </c>
      <c r="I33" s="46"/>
      <c r="J33" s="46"/>
      <c r="K33" s="46"/>
      <c r="L33" s="46"/>
    </row>
    <row r="34" spans="2:12" x14ac:dyDescent="0.35">
      <c r="B34" s="117" t="s">
        <v>117</v>
      </c>
      <c r="C34" s="117"/>
      <c r="D34" s="117"/>
      <c r="E34" s="137"/>
      <c r="F34" s="137"/>
      <c r="G34" s="135"/>
      <c r="H34" s="81">
        <f>G34*E34</f>
        <v>0</v>
      </c>
      <c r="I34" s="46"/>
      <c r="J34" s="46"/>
      <c r="K34" s="46"/>
      <c r="L34" s="46"/>
    </row>
    <row r="35" spans="2:12" x14ac:dyDescent="0.35">
      <c r="B35" s="117" t="s">
        <v>118</v>
      </c>
      <c r="C35" s="117"/>
      <c r="D35" s="117"/>
      <c r="E35" s="137"/>
      <c r="F35" s="137"/>
      <c r="G35" s="135"/>
      <c r="H35" s="81">
        <f>G35*E35</f>
        <v>0</v>
      </c>
      <c r="I35" s="46"/>
      <c r="J35" s="46"/>
      <c r="K35" s="46"/>
      <c r="L35" s="46"/>
    </row>
    <row r="36" spans="2:12" x14ac:dyDescent="0.35">
      <c r="B36" s="117" t="s">
        <v>119</v>
      </c>
      <c r="C36" s="117"/>
      <c r="D36" s="117"/>
      <c r="E36" s="137"/>
      <c r="F36" s="137"/>
      <c r="G36" s="135"/>
      <c r="H36" s="81">
        <f>G36*E36</f>
        <v>0</v>
      </c>
      <c r="I36" s="46"/>
      <c r="J36" s="46"/>
      <c r="K36" s="46"/>
      <c r="L36" s="46"/>
    </row>
    <row r="37" spans="2:12" ht="15" thickBot="1" x14ac:dyDescent="0.4">
      <c r="B37" s="117" t="s">
        <v>121</v>
      </c>
      <c r="C37" s="117"/>
      <c r="D37" s="117"/>
      <c r="E37" s="137"/>
      <c r="F37" s="137"/>
      <c r="G37" s="135"/>
      <c r="H37" s="81">
        <f>G37*E37</f>
        <v>0</v>
      </c>
      <c r="I37" s="46"/>
      <c r="J37" s="46"/>
      <c r="K37" s="46"/>
      <c r="L37" s="46"/>
    </row>
    <row r="38" spans="2:12" ht="15" thickBot="1" x14ac:dyDescent="0.4">
      <c r="B38" s="48"/>
      <c r="C38" s="48"/>
      <c r="D38" s="48"/>
      <c r="E38" s="114" t="s">
        <v>75</v>
      </c>
      <c r="F38" s="115"/>
      <c r="G38" s="116"/>
      <c r="H38" s="82">
        <f>SUM(H33:H37)</f>
        <v>0</v>
      </c>
      <c r="I38" s="46"/>
      <c r="J38" s="46"/>
      <c r="K38" s="46"/>
      <c r="L38" s="46"/>
    </row>
    <row r="39" spans="2:12" x14ac:dyDescent="0.35">
      <c r="B39" s="49"/>
      <c r="C39" s="49"/>
      <c r="D39" s="46"/>
      <c r="E39" s="46"/>
      <c r="F39" s="46"/>
      <c r="G39" s="85"/>
      <c r="H39" s="85"/>
      <c r="I39" s="46"/>
      <c r="J39" s="46"/>
      <c r="K39" s="46"/>
      <c r="L39" s="46"/>
    </row>
    <row r="40" spans="2:12" x14ac:dyDescent="0.35">
      <c r="B40" s="118" t="s">
        <v>132</v>
      </c>
      <c r="C40" s="118"/>
      <c r="D40" s="118"/>
      <c r="E40" s="92" t="s">
        <v>212</v>
      </c>
      <c r="F40" s="90" t="s">
        <v>213</v>
      </c>
      <c r="G40" s="91" t="s">
        <v>210</v>
      </c>
      <c r="H40" s="91" t="s">
        <v>211</v>
      </c>
      <c r="I40" s="46"/>
      <c r="J40" s="46"/>
      <c r="K40" s="46"/>
      <c r="L40" s="46"/>
    </row>
    <row r="41" spans="2:12" x14ac:dyDescent="0.35">
      <c r="B41" s="117" t="s">
        <v>122</v>
      </c>
      <c r="C41" s="117"/>
      <c r="D41" s="117"/>
      <c r="E41" s="137"/>
      <c r="F41" s="137"/>
      <c r="G41" s="135"/>
      <c r="H41" s="81">
        <f>G41*E41</f>
        <v>0</v>
      </c>
      <c r="I41" s="46"/>
      <c r="J41" s="46"/>
      <c r="K41" s="46"/>
      <c r="L41" s="46"/>
    </row>
    <row r="42" spans="2:12" x14ac:dyDescent="0.35">
      <c r="B42" s="117" t="s">
        <v>123</v>
      </c>
      <c r="C42" s="117"/>
      <c r="D42" s="117"/>
      <c r="E42" s="137"/>
      <c r="F42" s="137"/>
      <c r="G42" s="135"/>
      <c r="H42" s="81">
        <f t="shared" ref="H42:H49" si="3">G42*E42</f>
        <v>0</v>
      </c>
      <c r="I42" s="46"/>
      <c r="J42" s="46"/>
      <c r="K42" s="46"/>
      <c r="L42" s="46"/>
    </row>
    <row r="43" spans="2:12" x14ac:dyDescent="0.35">
      <c r="B43" s="117" t="s">
        <v>124</v>
      </c>
      <c r="C43" s="117"/>
      <c r="D43" s="117"/>
      <c r="E43" s="137"/>
      <c r="F43" s="137"/>
      <c r="G43" s="135"/>
      <c r="H43" s="81">
        <f t="shared" si="3"/>
        <v>0</v>
      </c>
      <c r="I43" s="46"/>
      <c r="J43" s="46"/>
      <c r="K43" s="46"/>
      <c r="L43" s="46"/>
    </row>
    <row r="44" spans="2:12" x14ac:dyDescent="0.35">
      <c r="B44" s="117" t="s">
        <v>125</v>
      </c>
      <c r="C44" s="117"/>
      <c r="D44" s="117"/>
      <c r="E44" s="137"/>
      <c r="F44" s="137"/>
      <c r="G44" s="135"/>
      <c r="H44" s="81">
        <f t="shared" si="3"/>
        <v>0</v>
      </c>
      <c r="I44" s="46"/>
      <c r="J44" s="46"/>
      <c r="K44" s="46"/>
      <c r="L44" s="46"/>
    </row>
    <row r="45" spans="2:12" x14ac:dyDescent="0.35">
      <c r="B45" s="117" t="s">
        <v>126</v>
      </c>
      <c r="C45" s="117"/>
      <c r="D45" s="117"/>
      <c r="E45" s="137"/>
      <c r="F45" s="137"/>
      <c r="G45" s="135"/>
      <c r="H45" s="81">
        <f t="shared" si="3"/>
        <v>0</v>
      </c>
      <c r="I45" s="46"/>
      <c r="J45" s="46"/>
      <c r="K45" s="46"/>
      <c r="L45" s="46"/>
    </row>
    <row r="46" spans="2:12" x14ac:dyDescent="0.35">
      <c r="B46" s="117" t="s">
        <v>127</v>
      </c>
      <c r="C46" s="117"/>
      <c r="D46" s="117"/>
      <c r="E46" s="137"/>
      <c r="F46" s="137"/>
      <c r="G46" s="135"/>
      <c r="H46" s="81">
        <f t="shared" si="3"/>
        <v>0</v>
      </c>
      <c r="I46" s="46"/>
      <c r="J46" s="46"/>
      <c r="K46" s="46"/>
      <c r="L46" s="46"/>
    </row>
    <row r="47" spans="2:12" x14ac:dyDescent="0.35">
      <c r="B47" s="117" t="s">
        <v>128</v>
      </c>
      <c r="C47" s="117"/>
      <c r="D47" s="117"/>
      <c r="E47" s="137"/>
      <c r="F47" s="137"/>
      <c r="G47" s="135"/>
      <c r="H47" s="81">
        <f t="shared" si="3"/>
        <v>0</v>
      </c>
      <c r="I47" s="46"/>
      <c r="J47" s="46"/>
      <c r="K47" s="46"/>
      <c r="L47" s="46"/>
    </row>
    <row r="48" spans="2:12" x14ac:dyDescent="0.35">
      <c r="B48" s="117" t="s">
        <v>129</v>
      </c>
      <c r="C48" s="117"/>
      <c r="D48" s="117"/>
      <c r="E48" s="137"/>
      <c r="F48" s="137"/>
      <c r="G48" s="135"/>
      <c r="H48" s="81">
        <f t="shared" si="3"/>
        <v>0</v>
      </c>
      <c r="I48" s="46"/>
      <c r="J48" s="46"/>
      <c r="K48" s="46"/>
      <c r="L48" s="46"/>
    </row>
    <row r="49" spans="2:12" ht="15" thickBot="1" x14ac:dyDescent="0.4">
      <c r="B49" s="117" t="s">
        <v>130</v>
      </c>
      <c r="C49" s="117"/>
      <c r="D49" s="117"/>
      <c r="E49" s="137"/>
      <c r="F49" s="137"/>
      <c r="G49" s="135"/>
      <c r="H49" s="81">
        <f t="shared" si="3"/>
        <v>0</v>
      </c>
      <c r="I49" s="46"/>
      <c r="J49" s="46"/>
      <c r="K49" s="46"/>
      <c r="L49" s="46"/>
    </row>
    <row r="50" spans="2:12" ht="15" thickBot="1" x14ac:dyDescent="0.4">
      <c r="B50" s="48"/>
      <c r="C50" s="48"/>
      <c r="D50" s="48"/>
      <c r="E50" s="114" t="s">
        <v>75</v>
      </c>
      <c r="F50" s="115"/>
      <c r="G50" s="116"/>
      <c r="H50" s="82">
        <f>SUM(H41:H49)</f>
        <v>0</v>
      </c>
      <c r="I50" s="46"/>
      <c r="J50" s="46"/>
      <c r="K50" s="46"/>
      <c r="L50" s="46"/>
    </row>
    <row r="51" spans="2:12" x14ac:dyDescent="0.35">
      <c r="B51" s="48"/>
      <c r="C51" s="48"/>
      <c r="D51" s="48"/>
      <c r="E51" s="50"/>
      <c r="F51" s="50"/>
      <c r="G51" s="86"/>
      <c r="H51" s="84"/>
      <c r="I51" s="46"/>
      <c r="J51" s="46"/>
      <c r="K51" s="46"/>
      <c r="L51" s="46"/>
    </row>
    <row r="52" spans="2:12" x14ac:dyDescent="0.35">
      <c r="B52" s="118" t="s">
        <v>88</v>
      </c>
      <c r="C52" s="118"/>
      <c r="D52" s="118"/>
      <c r="E52" s="47"/>
      <c r="F52" s="47"/>
      <c r="G52" s="80"/>
      <c r="H52" s="80"/>
    </row>
    <row r="53" spans="2:12" x14ac:dyDescent="0.35">
      <c r="B53" s="120" t="s">
        <v>51</v>
      </c>
      <c r="C53" s="121"/>
      <c r="D53" s="122"/>
      <c r="E53" s="92" t="s">
        <v>212</v>
      </c>
      <c r="F53" s="90" t="s">
        <v>213</v>
      </c>
      <c r="G53" s="91" t="s">
        <v>210</v>
      </c>
      <c r="H53" s="91" t="s">
        <v>211</v>
      </c>
    </row>
    <row r="54" spans="2:12" x14ac:dyDescent="0.35">
      <c r="B54" s="117" t="s">
        <v>52</v>
      </c>
      <c r="C54" s="117"/>
      <c r="D54" s="117"/>
      <c r="E54" s="137"/>
      <c r="F54" s="137"/>
      <c r="G54" s="135"/>
      <c r="H54" s="81">
        <f>G54*E54</f>
        <v>0</v>
      </c>
    </row>
    <row r="55" spans="2:12" x14ac:dyDescent="0.35">
      <c r="B55" s="117" t="s">
        <v>53</v>
      </c>
      <c r="C55" s="117"/>
      <c r="D55" s="117"/>
      <c r="E55" s="137"/>
      <c r="F55" s="137"/>
      <c r="G55" s="135"/>
      <c r="H55" s="81">
        <f t="shared" ref="H55:H59" si="4">G55*E55</f>
        <v>0</v>
      </c>
    </row>
    <row r="56" spans="2:12" x14ac:dyDescent="0.35">
      <c r="B56" s="117" t="s">
        <v>54</v>
      </c>
      <c r="C56" s="117"/>
      <c r="D56" s="117"/>
      <c r="E56" s="137"/>
      <c r="F56" s="137"/>
      <c r="G56" s="135"/>
      <c r="H56" s="81">
        <f t="shared" si="4"/>
        <v>0</v>
      </c>
    </row>
    <row r="57" spans="2:12" x14ac:dyDescent="0.35">
      <c r="B57" s="117" t="s">
        <v>55</v>
      </c>
      <c r="C57" s="117"/>
      <c r="D57" s="117"/>
      <c r="E57" s="137"/>
      <c r="F57" s="137"/>
      <c r="G57" s="135"/>
      <c r="H57" s="81">
        <f t="shared" si="4"/>
        <v>0</v>
      </c>
    </row>
    <row r="58" spans="2:12" x14ac:dyDescent="0.35">
      <c r="B58" s="117" t="s">
        <v>56</v>
      </c>
      <c r="C58" s="117"/>
      <c r="D58" s="117"/>
      <c r="E58" s="137"/>
      <c r="F58" s="137"/>
      <c r="G58" s="135"/>
      <c r="H58" s="81">
        <f t="shared" si="4"/>
        <v>0</v>
      </c>
    </row>
    <row r="59" spans="2:12" x14ac:dyDescent="0.35">
      <c r="B59" s="117" t="s">
        <v>57</v>
      </c>
      <c r="C59" s="117"/>
      <c r="D59" s="117"/>
      <c r="E59" s="137"/>
      <c r="F59" s="137"/>
      <c r="G59" s="135"/>
      <c r="H59" s="81">
        <f t="shared" si="4"/>
        <v>0</v>
      </c>
    </row>
    <row r="60" spans="2:12" x14ac:dyDescent="0.35">
      <c r="B60" s="120" t="s">
        <v>58</v>
      </c>
      <c r="C60" s="121"/>
      <c r="D60" s="122"/>
      <c r="E60" s="92" t="s">
        <v>212</v>
      </c>
      <c r="F60" s="90" t="s">
        <v>213</v>
      </c>
      <c r="G60" s="91" t="s">
        <v>210</v>
      </c>
      <c r="H60" s="91" t="s">
        <v>211</v>
      </c>
    </row>
    <row r="61" spans="2:12" x14ac:dyDescent="0.35">
      <c r="B61" s="117" t="s">
        <v>59</v>
      </c>
      <c r="C61" s="117"/>
      <c r="D61" s="117"/>
      <c r="E61" s="137"/>
      <c r="F61" s="137"/>
      <c r="G61" s="135"/>
      <c r="H61" s="81">
        <f>G61*E61</f>
        <v>0</v>
      </c>
    </row>
    <row r="62" spans="2:12" x14ac:dyDescent="0.35">
      <c r="B62" s="117" t="s">
        <v>60</v>
      </c>
      <c r="C62" s="117"/>
      <c r="D62" s="117"/>
      <c r="E62" s="137"/>
      <c r="F62" s="137"/>
      <c r="G62" s="135"/>
      <c r="H62" s="81">
        <f t="shared" ref="H62:H72" si="5">G62*E62</f>
        <v>0</v>
      </c>
    </row>
    <row r="63" spans="2:12" x14ac:dyDescent="0.35">
      <c r="B63" s="117" t="s">
        <v>86</v>
      </c>
      <c r="C63" s="117"/>
      <c r="D63" s="117"/>
      <c r="E63" s="137"/>
      <c r="F63" s="137"/>
      <c r="G63" s="135"/>
      <c r="H63" s="81">
        <f t="shared" si="5"/>
        <v>0</v>
      </c>
    </row>
    <row r="64" spans="2:12" x14ac:dyDescent="0.35">
      <c r="B64" s="117" t="s">
        <v>61</v>
      </c>
      <c r="C64" s="117"/>
      <c r="D64" s="117"/>
      <c r="E64" s="137"/>
      <c r="F64" s="137"/>
      <c r="G64" s="135"/>
      <c r="H64" s="81">
        <f t="shared" si="5"/>
        <v>0</v>
      </c>
    </row>
    <row r="65" spans="2:8" x14ac:dyDescent="0.35">
      <c r="B65" s="117" t="s">
        <v>87</v>
      </c>
      <c r="C65" s="117"/>
      <c r="D65" s="117"/>
      <c r="E65" s="137"/>
      <c r="F65" s="137"/>
      <c r="G65" s="135"/>
      <c r="H65" s="81">
        <f t="shared" si="5"/>
        <v>0</v>
      </c>
    </row>
    <row r="66" spans="2:8" x14ac:dyDescent="0.35">
      <c r="B66" s="117" t="s">
        <v>62</v>
      </c>
      <c r="C66" s="117"/>
      <c r="D66" s="117"/>
      <c r="E66" s="137"/>
      <c r="F66" s="137"/>
      <c r="G66" s="135"/>
      <c r="H66" s="81">
        <f t="shared" si="5"/>
        <v>0</v>
      </c>
    </row>
    <row r="67" spans="2:8" x14ac:dyDescent="0.35">
      <c r="B67" s="117" t="s">
        <v>63</v>
      </c>
      <c r="C67" s="117"/>
      <c r="D67" s="117"/>
      <c r="E67" s="137"/>
      <c r="F67" s="137"/>
      <c r="G67" s="135"/>
      <c r="H67" s="81">
        <f t="shared" si="5"/>
        <v>0</v>
      </c>
    </row>
    <row r="68" spans="2:8" x14ac:dyDescent="0.35">
      <c r="B68" s="120" t="s">
        <v>64</v>
      </c>
      <c r="C68" s="121"/>
      <c r="D68" s="122"/>
      <c r="E68" s="92" t="s">
        <v>212</v>
      </c>
      <c r="F68" s="90" t="s">
        <v>213</v>
      </c>
      <c r="G68" s="91" t="s">
        <v>210</v>
      </c>
      <c r="H68" s="91" t="s">
        <v>211</v>
      </c>
    </row>
    <row r="69" spans="2:8" x14ac:dyDescent="0.35">
      <c r="B69" s="117" t="s">
        <v>65</v>
      </c>
      <c r="C69" s="117"/>
      <c r="D69" s="117"/>
      <c r="E69" s="137"/>
      <c r="F69" s="137"/>
      <c r="G69" s="135"/>
      <c r="H69" s="81">
        <f t="shared" si="5"/>
        <v>0</v>
      </c>
    </row>
    <row r="70" spans="2:8" x14ac:dyDescent="0.35">
      <c r="B70" s="120" t="s">
        <v>66</v>
      </c>
      <c r="C70" s="121"/>
      <c r="D70" s="122"/>
      <c r="E70" s="92" t="s">
        <v>212</v>
      </c>
      <c r="F70" s="90" t="s">
        <v>213</v>
      </c>
      <c r="G70" s="91" t="s">
        <v>210</v>
      </c>
      <c r="H70" s="91" t="s">
        <v>211</v>
      </c>
    </row>
    <row r="71" spans="2:8" x14ac:dyDescent="0.35">
      <c r="B71" s="123" t="s">
        <v>67</v>
      </c>
      <c r="C71" s="124"/>
      <c r="D71" s="125"/>
      <c r="E71" s="137"/>
      <c r="F71" s="137"/>
      <c r="G71" s="135"/>
      <c r="H71" s="81">
        <f t="shared" si="5"/>
        <v>0</v>
      </c>
    </row>
    <row r="72" spans="2:8" ht="15" thickBot="1" x14ac:dyDescent="0.4">
      <c r="B72" s="117" t="s">
        <v>68</v>
      </c>
      <c r="C72" s="117"/>
      <c r="D72" s="117"/>
      <c r="E72" s="137"/>
      <c r="F72" s="137"/>
      <c r="G72" s="135"/>
      <c r="H72" s="81">
        <f t="shared" si="5"/>
        <v>0</v>
      </c>
    </row>
    <row r="73" spans="2:8" ht="15" thickBot="1" x14ac:dyDescent="0.4">
      <c r="B73" s="48"/>
      <c r="C73" s="48"/>
      <c r="D73" s="48"/>
      <c r="E73" s="114" t="s">
        <v>75</v>
      </c>
      <c r="F73" s="115"/>
      <c r="G73" s="116"/>
      <c r="H73" s="82">
        <f>SUM(H52:H72)</f>
        <v>0</v>
      </c>
    </row>
    <row r="74" spans="2:8" x14ac:dyDescent="0.35">
      <c r="B74" s="48"/>
      <c r="C74" s="48"/>
      <c r="D74" s="48"/>
      <c r="E74" s="51"/>
      <c r="F74" s="51"/>
      <c r="G74" s="83"/>
      <c r="H74" s="84"/>
    </row>
    <row r="75" spans="2:8" x14ac:dyDescent="0.35">
      <c r="B75" s="119" t="s">
        <v>152</v>
      </c>
      <c r="C75" s="119"/>
      <c r="D75" s="119"/>
      <c r="E75" s="92" t="s">
        <v>212</v>
      </c>
      <c r="F75" s="90" t="s">
        <v>213</v>
      </c>
      <c r="G75" s="91" t="s">
        <v>210</v>
      </c>
      <c r="H75" s="91" t="s">
        <v>211</v>
      </c>
    </row>
    <row r="76" spans="2:8" x14ac:dyDescent="0.35">
      <c r="B76" s="117" t="s">
        <v>69</v>
      </c>
      <c r="C76" s="117"/>
      <c r="D76" s="117"/>
      <c r="E76" s="137"/>
      <c r="F76" s="137"/>
      <c r="G76" s="135"/>
      <c r="H76" s="81">
        <f>G76*E76</f>
        <v>0</v>
      </c>
    </row>
    <row r="77" spans="2:8" x14ac:dyDescent="0.35">
      <c r="B77" s="117" t="s">
        <v>70</v>
      </c>
      <c r="C77" s="117"/>
      <c r="D77" s="117"/>
      <c r="E77" s="137"/>
      <c r="F77" s="137"/>
      <c r="G77" s="135"/>
      <c r="H77" s="81">
        <f>G77*E77</f>
        <v>0</v>
      </c>
    </row>
    <row r="78" spans="2:8" x14ac:dyDescent="0.35">
      <c r="B78" s="117" t="s">
        <v>71</v>
      </c>
      <c r="C78" s="117"/>
      <c r="D78" s="117"/>
      <c r="E78" s="137"/>
      <c r="F78" s="137"/>
      <c r="G78" s="135"/>
      <c r="H78" s="81">
        <f>G78*E78</f>
        <v>0</v>
      </c>
    </row>
    <row r="79" spans="2:8" x14ac:dyDescent="0.35">
      <c r="B79" s="117" t="s">
        <v>72</v>
      </c>
      <c r="C79" s="117"/>
      <c r="D79" s="117"/>
      <c r="E79" s="137"/>
      <c r="F79" s="137"/>
      <c r="G79" s="135"/>
      <c r="H79" s="81">
        <f>G79*E79</f>
        <v>0</v>
      </c>
    </row>
    <row r="80" spans="2:8" x14ac:dyDescent="0.35">
      <c r="B80" s="117" t="s">
        <v>73</v>
      </c>
      <c r="C80" s="117"/>
      <c r="D80" s="117"/>
      <c r="E80" s="137"/>
      <c r="F80" s="137"/>
      <c r="G80" s="135"/>
      <c r="H80" s="81">
        <v>0</v>
      </c>
    </row>
    <row r="81" spans="2:8" ht="15" thickBot="1" x14ac:dyDescent="0.4">
      <c r="B81" s="117" t="s">
        <v>74</v>
      </c>
      <c r="C81" s="117"/>
      <c r="D81" s="117"/>
      <c r="E81" s="139"/>
      <c r="F81" s="139"/>
      <c r="G81" s="140"/>
      <c r="H81" s="81">
        <f>G81*E81</f>
        <v>0</v>
      </c>
    </row>
    <row r="82" spans="2:8" ht="15" thickBot="1" x14ac:dyDescent="0.4">
      <c r="B82" s="48"/>
      <c r="C82" s="48"/>
      <c r="D82" s="48"/>
      <c r="E82" s="114" t="s">
        <v>75</v>
      </c>
      <c r="F82" s="115"/>
      <c r="G82" s="116"/>
      <c r="H82" s="82">
        <f>SUM(H76:H81)</f>
        <v>0</v>
      </c>
    </row>
    <row r="84" spans="2:8" x14ac:dyDescent="0.35">
      <c r="B84" s="118" t="s">
        <v>89</v>
      </c>
      <c r="C84" s="118"/>
      <c r="D84" s="118"/>
      <c r="E84" s="92" t="s">
        <v>212</v>
      </c>
      <c r="F84" s="90" t="s">
        <v>213</v>
      </c>
      <c r="G84" s="91" t="s">
        <v>210</v>
      </c>
      <c r="H84" s="91" t="s">
        <v>211</v>
      </c>
    </row>
    <row r="85" spans="2:8" x14ac:dyDescent="0.35">
      <c r="B85" s="117" t="s">
        <v>76</v>
      </c>
      <c r="C85" s="117"/>
      <c r="D85" s="117"/>
      <c r="E85" s="141"/>
      <c r="F85" s="137"/>
      <c r="G85" s="135"/>
      <c r="H85" s="81">
        <f>G85*E85</f>
        <v>0</v>
      </c>
    </row>
    <row r="86" spans="2:8" x14ac:dyDescent="0.35">
      <c r="B86" s="117" t="s">
        <v>77</v>
      </c>
      <c r="C86" s="117"/>
      <c r="D86" s="117"/>
      <c r="E86" s="141"/>
      <c r="F86" s="137"/>
      <c r="G86" s="135"/>
      <c r="H86" s="81">
        <f t="shared" ref="H86:H88" si="6">G86*E86</f>
        <v>0</v>
      </c>
    </row>
    <row r="87" spans="2:8" x14ac:dyDescent="0.35">
      <c r="B87" s="117" t="s">
        <v>78</v>
      </c>
      <c r="C87" s="117"/>
      <c r="D87" s="117"/>
      <c r="E87" s="141"/>
      <c r="F87" s="137"/>
      <c r="G87" s="135"/>
      <c r="H87" s="81">
        <f t="shared" si="6"/>
        <v>0</v>
      </c>
    </row>
    <row r="88" spans="2:8" ht="15" thickBot="1" x14ac:dyDescent="0.4">
      <c r="B88" s="117" t="s">
        <v>79</v>
      </c>
      <c r="C88" s="117"/>
      <c r="D88" s="117"/>
      <c r="E88" s="141"/>
      <c r="F88" s="137"/>
      <c r="G88" s="135"/>
      <c r="H88" s="81">
        <f t="shared" si="6"/>
        <v>0</v>
      </c>
    </row>
    <row r="89" spans="2:8" ht="15" thickBot="1" x14ac:dyDescent="0.4">
      <c r="B89" s="48"/>
      <c r="C89" s="48"/>
      <c r="D89" s="48"/>
      <c r="E89" s="114" t="s">
        <v>75</v>
      </c>
      <c r="F89" s="115"/>
      <c r="G89" s="116"/>
      <c r="H89" s="82">
        <f>SUM(H85:H88)</f>
        <v>0</v>
      </c>
    </row>
    <row r="90" spans="2:8" x14ac:dyDescent="0.35">
      <c r="B90" s="49"/>
      <c r="C90" s="49"/>
      <c r="D90" s="46"/>
      <c r="E90" s="46"/>
      <c r="F90" s="46"/>
      <c r="G90" s="87"/>
      <c r="H90" s="87"/>
    </row>
    <row r="91" spans="2:8" x14ac:dyDescent="0.35">
      <c r="B91" s="118" t="s">
        <v>90</v>
      </c>
      <c r="C91" s="118"/>
      <c r="D91" s="118"/>
      <c r="E91" s="92" t="s">
        <v>212</v>
      </c>
      <c r="F91" s="90" t="s">
        <v>213</v>
      </c>
      <c r="G91" s="91" t="s">
        <v>210</v>
      </c>
      <c r="H91" s="91" t="s">
        <v>211</v>
      </c>
    </row>
    <row r="92" spans="2:8" x14ac:dyDescent="0.35">
      <c r="B92" s="117" t="s">
        <v>80</v>
      </c>
      <c r="C92" s="117"/>
      <c r="D92" s="117"/>
      <c r="E92" s="142"/>
      <c r="F92" s="137"/>
      <c r="G92" s="135"/>
      <c r="H92" s="81">
        <f>G92*E92</f>
        <v>0</v>
      </c>
    </row>
    <row r="93" spans="2:8" x14ac:dyDescent="0.35">
      <c r="B93" s="117" t="s">
        <v>81</v>
      </c>
      <c r="C93" s="117"/>
      <c r="D93" s="117"/>
      <c r="E93" s="141"/>
      <c r="F93" s="137"/>
      <c r="G93" s="135"/>
      <c r="H93" s="81">
        <f t="shared" ref="H93:H94" si="7">G93*E93</f>
        <v>0</v>
      </c>
    </row>
    <row r="94" spans="2:8" ht="15" thickBot="1" x14ac:dyDescent="0.4">
      <c r="B94" s="117" t="s">
        <v>82</v>
      </c>
      <c r="C94" s="117"/>
      <c r="D94" s="117"/>
      <c r="E94" s="141"/>
      <c r="F94" s="137"/>
      <c r="G94" s="135"/>
      <c r="H94" s="81">
        <f t="shared" si="7"/>
        <v>0</v>
      </c>
    </row>
    <row r="95" spans="2:8" ht="15" thickBot="1" x14ac:dyDescent="0.4">
      <c r="B95" s="48"/>
      <c r="C95" s="48"/>
      <c r="D95" s="48"/>
      <c r="E95" s="114" t="s">
        <v>75</v>
      </c>
      <c r="F95" s="115"/>
      <c r="G95" s="116"/>
      <c r="H95" s="82">
        <f>SUM(H92:H94)</f>
        <v>0</v>
      </c>
    </row>
    <row r="96" spans="2:8" x14ac:dyDescent="0.35">
      <c r="B96" s="49"/>
      <c r="C96" s="49"/>
      <c r="D96" s="46"/>
      <c r="E96" s="46"/>
      <c r="F96" s="46"/>
      <c r="G96" s="87"/>
      <c r="H96" s="87"/>
    </row>
    <row r="97" spans="2:11" x14ac:dyDescent="0.35">
      <c r="B97" s="118" t="s">
        <v>91</v>
      </c>
      <c r="C97" s="118"/>
      <c r="D97" s="118"/>
      <c r="E97" s="92" t="s">
        <v>212</v>
      </c>
      <c r="F97" s="90" t="s">
        <v>213</v>
      </c>
      <c r="G97" s="91" t="s">
        <v>210</v>
      </c>
      <c r="H97" s="91" t="s">
        <v>211</v>
      </c>
    </row>
    <row r="98" spans="2:11" ht="15" thickBot="1" x14ac:dyDescent="0.4">
      <c r="B98" s="117" t="s">
        <v>83</v>
      </c>
      <c r="C98" s="117"/>
      <c r="D98" s="117"/>
      <c r="E98" s="141"/>
      <c r="F98" s="137"/>
      <c r="G98" s="135"/>
      <c r="H98" s="81">
        <f>G98*E98</f>
        <v>0</v>
      </c>
    </row>
    <row r="99" spans="2:11" ht="15" thickBot="1" x14ac:dyDescent="0.4">
      <c r="B99" s="48"/>
      <c r="C99" s="48"/>
      <c r="D99" s="48"/>
      <c r="E99" s="114" t="s">
        <v>75</v>
      </c>
      <c r="F99" s="115"/>
      <c r="G99" s="116"/>
      <c r="H99" s="82">
        <f>SUM(H98)</f>
        <v>0</v>
      </c>
    </row>
    <row r="100" spans="2:11" x14ac:dyDescent="0.35">
      <c r="B100" s="49"/>
      <c r="C100" s="49"/>
      <c r="D100" s="46"/>
      <c r="E100" s="46"/>
      <c r="F100" s="46"/>
      <c r="G100" s="87"/>
      <c r="H100" s="87"/>
    </row>
    <row r="101" spans="2:11" x14ac:dyDescent="0.35">
      <c r="B101" s="118" t="s">
        <v>92</v>
      </c>
      <c r="C101" s="118"/>
      <c r="D101" s="118"/>
      <c r="E101" s="92" t="s">
        <v>212</v>
      </c>
      <c r="F101" s="90" t="s">
        <v>213</v>
      </c>
      <c r="G101" s="91" t="s">
        <v>210</v>
      </c>
      <c r="H101" s="91" t="s">
        <v>211</v>
      </c>
    </row>
    <row r="102" spans="2:11" ht="15" thickBot="1" x14ac:dyDescent="0.4">
      <c r="B102" s="117" t="s">
        <v>84</v>
      </c>
      <c r="C102" s="117"/>
      <c r="D102" s="117"/>
      <c r="E102" s="141"/>
      <c r="F102" s="143"/>
      <c r="G102" s="135"/>
      <c r="H102" s="81">
        <f>G102*E102</f>
        <v>0</v>
      </c>
    </row>
    <row r="103" spans="2:11" ht="15" thickBot="1" x14ac:dyDescent="0.4">
      <c r="B103" s="48"/>
      <c r="C103" s="48"/>
      <c r="D103" s="48"/>
      <c r="E103" s="114" t="s">
        <v>75</v>
      </c>
      <c r="F103" s="115"/>
      <c r="G103" s="116"/>
      <c r="H103" s="82">
        <f>SUM(H102)</f>
        <v>0</v>
      </c>
    </row>
    <row r="105" spans="2:11" x14ac:dyDescent="0.35">
      <c r="B105" s="118" t="s">
        <v>101</v>
      </c>
      <c r="C105" s="118"/>
      <c r="D105" s="118"/>
      <c r="E105" s="92" t="s">
        <v>212</v>
      </c>
      <c r="F105" s="90" t="s">
        <v>213</v>
      </c>
      <c r="G105" s="91" t="s">
        <v>210</v>
      </c>
      <c r="H105" s="91" t="s">
        <v>211</v>
      </c>
    </row>
    <row r="106" spans="2:11" x14ac:dyDescent="0.35">
      <c r="B106" s="126" t="s">
        <v>95</v>
      </c>
      <c r="C106" s="127"/>
      <c r="D106" s="128"/>
      <c r="E106" s="144"/>
      <c r="F106" s="144"/>
      <c r="G106" s="135"/>
      <c r="H106" s="81">
        <f>G106*E106</f>
        <v>0</v>
      </c>
    </row>
    <row r="107" spans="2:11" x14ac:dyDescent="0.35">
      <c r="B107" s="126" t="s">
        <v>96</v>
      </c>
      <c r="C107" s="127"/>
      <c r="D107" s="128"/>
      <c r="E107" s="144"/>
      <c r="F107" s="144"/>
      <c r="G107" s="135"/>
      <c r="H107" s="81">
        <f t="shared" ref="H107:H111" si="8">G107*E107</f>
        <v>0</v>
      </c>
      <c r="K107" s="145"/>
    </row>
    <row r="108" spans="2:11" x14ac:dyDescent="0.35">
      <c r="B108" s="126" t="s">
        <v>97</v>
      </c>
      <c r="C108" s="127"/>
      <c r="D108" s="128"/>
      <c r="E108" s="144"/>
      <c r="F108" s="144"/>
      <c r="G108" s="135"/>
      <c r="H108" s="81">
        <f t="shared" si="8"/>
        <v>0</v>
      </c>
    </row>
    <row r="109" spans="2:11" x14ac:dyDescent="0.35">
      <c r="B109" s="126" t="s">
        <v>98</v>
      </c>
      <c r="C109" s="127"/>
      <c r="D109" s="128"/>
      <c r="E109" s="144"/>
      <c r="F109" s="144"/>
      <c r="G109" s="135"/>
      <c r="H109" s="81">
        <f t="shared" si="8"/>
        <v>0</v>
      </c>
    </row>
    <row r="110" spans="2:11" x14ac:dyDescent="0.35">
      <c r="B110" s="126" t="s">
        <v>99</v>
      </c>
      <c r="C110" s="127"/>
      <c r="D110" s="128"/>
      <c r="E110" s="144"/>
      <c r="F110" s="144"/>
      <c r="G110" s="135"/>
      <c r="H110" s="81">
        <f t="shared" si="8"/>
        <v>0</v>
      </c>
    </row>
    <row r="111" spans="2:11" ht="15" thickBot="1" x14ac:dyDescent="0.4">
      <c r="B111" s="126" t="s">
        <v>100</v>
      </c>
      <c r="C111" s="127"/>
      <c r="D111" s="128"/>
      <c r="E111" s="144"/>
      <c r="F111" s="144"/>
      <c r="G111" s="135"/>
      <c r="H111" s="81">
        <f t="shared" si="8"/>
        <v>0</v>
      </c>
    </row>
    <row r="112" spans="2:11" ht="15" thickBot="1" x14ac:dyDescent="0.4">
      <c r="E112" s="114" t="s">
        <v>75</v>
      </c>
      <c r="F112" s="115"/>
      <c r="G112" s="116"/>
      <c r="H112" s="82">
        <f>SUM(H106:H111)</f>
        <v>0</v>
      </c>
    </row>
    <row r="114" spans="2:10" ht="15" thickBot="1" x14ac:dyDescent="0.4"/>
    <row r="115" spans="2:10" ht="15" thickBot="1" x14ac:dyDescent="0.4">
      <c r="B115" s="52" t="s">
        <v>94</v>
      </c>
      <c r="C115" s="53"/>
      <c r="D115" s="53"/>
      <c r="E115" s="53"/>
      <c r="F115" s="53"/>
      <c r="G115" s="88"/>
      <c r="H115" s="109">
        <f>H112+H103+H99+H95+H89+H82+H73+H50+H38+H30+H13</f>
        <v>0</v>
      </c>
    </row>
    <row r="116" spans="2:10" x14ac:dyDescent="0.35">
      <c r="J116" s="110"/>
    </row>
  </sheetData>
  <mergeCells count="99">
    <mergeCell ref="B47:D47"/>
    <mergeCell ref="B41:D41"/>
    <mergeCell ref="B40:D40"/>
    <mergeCell ref="B43:D43"/>
    <mergeCell ref="B46:D46"/>
    <mergeCell ref="B44:D44"/>
    <mergeCell ref="B15:D15"/>
    <mergeCell ref="B48:D48"/>
    <mergeCell ref="B42:D42"/>
    <mergeCell ref="B32:D32"/>
    <mergeCell ref="B45:D45"/>
    <mergeCell ref="B26:D26"/>
    <mergeCell ref="B16:D16"/>
    <mergeCell ref="B18:D18"/>
    <mergeCell ref="B25:D25"/>
    <mergeCell ref="B17:D17"/>
    <mergeCell ref="B27:D27"/>
    <mergeCell ref="B28:D28"/>
    <mergeCell ref="B19:D19"/>
    <mergeCell ref="B20:D20"/>
    <mergeCell ref="B23:D23"/>
    <mergeCell ref="B24:D24"/>
    <mergeCell ref="E38:G38"/>
    <mergeCell ref="B37:D37"/>
    <mergeCell ref="B33:D33"/>
    <mergeCell ref="B34:D34"/>
    <mergeCell ref="B35:D35"/>
    <mergeCell ref="B36:D36"/>
    <mergeCell ref="E30:G30"/>
    <mergeCell ref="B29:D29"/>
    <mergeCell ref="B21:D21"/>
    <mergeCell ref="B22:D22"/>
    <mergeCell ref="B105:D105"/>
    <mergeCell ref="E103:G103"/>
    <mergeCell ref="E95:G95"/>
    <mergeCell ref="E99:G99"/>
    <mergeCell ref="B102:D102"/>
    <mergeCell ref="B101:D101"/>
    <mergeCell ref="B91:D91"/>
    <mergeCell ref="B88:D88"/>
    <mergeCell ref="B86:D86"/>
    <mergeCell ref="B87:D87"/>
    <mergeCell ref="B85:D85"/>
    <mergeCell ref="B97:D97"/>
    <mergeCell ref="B109:D109"/>
    <mergeCell ref="B108:D108"/>
    <mergeCell ref="B111:D111"/>
    <mergeCell ref="B110:D110"/>
    <mergeCell ref="B106:D106"/>
    <mergeCell ref="B107:D107"/>
    <mergeCell ref="B94:D94"/>
    <mergeCell ref="B98:D98"/>
    <mergeCell ref="B92:D92"/>
    <mergeCell ref="B93:D93"/>
    <mergeCell ref="B84:D84"/>
    <mergeCell ref="E82:G82"/>
    <mergeCell ref="E50:G50"/>
    <mergeCell ref="E89:G89"/>
    <mergeCell ref="B49:D49"/>
    <mergeCell ref="E112:G112"/>
    <mergeCell ref="B53:D53"/>
    <mergeCell ref="B54:D54"/>
    <mergeCell ref="B56:D56"/>
    <mergeCell ref="B55:D55"/>
    <mergeCell ref="E73:G73"/>
    <mergeCell ref="B67:D67"/>
    <mergeCell ref="B79:D79"/>
    <mergeCell ref="B71:D71"/>
    <mergeCell ref="B81:D81"/>
    <mergeCell ref="B72:D72"/>
    <mergeCell ref="B65:D65"/>
    <mergeCell ref="B60:D60"/>
    <mergeCell ref="B78:D78"/>
    <mergeCell ref="B76:D76"/>
    <mergeCell ref="B52:D52"/>
    <mergeCell ref="B59:D59"/>
    <mergeCell ref="B57:D57"/>
    <mergeCell ref="B61:D61"/>
    <mergeCell ref="B63:D63"/>
    <mergeCell ref="B62:D62"/>
    <mergeCell ref="B64:D64"/>
    <mergeCell ref="B58:D58"/>
    <mergeCell ref="B68:D68"/>
    <mergeCell ref="B80:D80"/>
    <mergeCell ref="B66:D66"/>
    <mergeCell ref="B77:D77"/>
    <mergeCell ref="B75:D75"/>
    <mergeCell ref="B70:D70"/>
    <mergeCell ref="B69:D69"/>
    <mergeCell ref="E13:G13"/>
    <mergeCell ref="B10:D10"/>
    <mergeCell ref="B4:D4"/>
    <mergeCell ref="B6:D6"/>
    <mergeCell ref="B5:D5"/>
    <mergeCell ref="B11:D11"/>
    <mergeCell ref="B12:D12"/>
    <mergeCell ref="B7:D7"/>
    <mergeCell ref="B8:D8"/>
    <mergeCell ref="B9:D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52A1-BE4C-4559-8215-765E5AC3598A}">
  <dimension ref="A1:T18"/>
  <sheetViews>
    <sheetView workbookViewId="0">
      <selection activeCell="G27" sqref="G27"/>
    </sheetView>
  </sheetViews>
  <sheetFormatPr defaultColWidth="8.90625" defaultRowHeight="14.5" x14ac:dyDescent="0.35"/>
  <cols>
    <col min="1" max="1" width="8.36328125" customWidth="1"/>
    <col min="2" max="2" width="41.6328125" customWidth="1"/>
    <col min="3" max="3" width="14.6328125" style="22" customWidth="1"/>
    <col min="4" max="10" width="22" style="22" customWidth="1"/>
    <col min="11" max="11" width="3.6328125" bestFit="1" customWidth="1"/>
    <col min="12" max="12" width="11.90625" bestFit="1" customWidth="1"/>
    <col min="13" max="13" width="11.453125" bestFit="1" customWidth="1"/>
    <col min="14" max="14" width="4.453125" bestFit="1" customWidth="1"/>
    <col min="15" max="15" width="4.6328125" bestFit="1" customWidth="1"/>
    <col min="16" max="17" width="7.36328125" bestFit="1" customWidth="1"/>
    <col min="18" max="18" width="4.453125" bestFit="1" customWidth="1"/>
    <col min="19" max="19" width="7.36328125" bestFit="1" customWidth="1"/>
  </cols>
  <sheetData>
    <row r="1" spans="1:20" x14ac:dyDescent="0.35">
      <c r="A1" s="5" t="s">
        <v>134</v>
      </c>
      <c r="B1" s="9" t="s">
        <v>274</v>
      </c>
      <c r="C1" s="5"/>
      <c r="D1" s="20"/>
      <c r="E1" s="21"/>
      <c r="F1" s="21"/>
      <c r="G1" s="21"/>
      <c r="H1" s="21"/>
      <c r="I1" s="21"/>
      <c r="J1" s="21"/>
    </row>
    <row r="2" spans="1:20" x14ac:dyDescent="0.35">
      <c r="A2" s="5" t="s">
        <v>135</v>
      </c>
      <c r="B2" s="9" t="s">
        <v>275</v>
      </c>
      <c r="C2" s="5"/>
      <c r="D2" s="20"/>
      <c r="E2" s="21"/>
      <c r="F2" s="21"/>
      <c r="G2" s="21"/>
      <c r="H2" s="21"/>
      <c r="I2" s="21"/>
      <c r="J2" s="21"/>
    </row>
    <row r="3" spans="1:20" x14ac:dyDescent="0.35">
      <c r="A3" s="5" t="s">
        <v>136</v>
      </c>
      <c r="B3" s="9" t="s">
        <v>276</v>
      </c>
      <c r="C3" s="5"/>
      <c r="D3" s="20"/>
      <c r="E3" s="21"/>
      <c r="F3" s="21"/>
      <c r="G3" s="21"/>
      <c r="H3" s="21"/>
      <c r="I3" s="21"/>
      <c r="J3" s="21"/>
    </row>
    <row r="4" spans="1:20" ht="15" thickBot="1" x14ac:dyDescent="0.4">
      <c r="K4" s="5"/>
      <c r="L4" s="5"/>
      <c r="M4" s="5"/>
      <c r="O4" s="5"/>
      <c r="R4" s="5"/>
    </row>
    <row r="5" spans="1:20" s="5" customFormat="1" ht="15" thickBot="1" x14ac:dyDescent="0.4">
      <c r="A5" s="59" t="s">
        <v>137</v>
      </c>
      <c r="B5" s="60" t="s">
        <v>138</v>
      </c>
      <c r="C5" s="61" t="s">
        <v>139</v>
      </c>
      <c r="D5" s="62" t="s">
        <v>23</v>
      </c>
      <c r="E5" s="62" t="s">
        <v>24</v>
      </c>
      <c r="F5" s="62" t="s">
        <v>25</v>
      </c>
      <c r="G5" s="62" t="s">
        <v>26</v>
      </c>
      <c r="H5" s="62" t="s">
        <v>28</v>
      </c>
      <c r="I5" s="62" t="s">
        <v>27</v>
      </c>
      <c r="J5" s="62" t="s">
        <v>29</v>
      </c>
    </row>
    <row r="6" spans="1:20" s="5" customFormat="1" ht="15" thickBot="1" x14ac:dyDescent="0.4">
      <c r="A6" s="63" t="s">
        <v>140</v>
      </c>
      <c r="B6" s="14"/>
      <c r="C6" s="23"/>
      <c r="D6" s="24"/>
      <c r="E6" s="24"/>
      <c r="F6" s="24"/>
      <c r="G6" s="24"/>
      <c r="H6" s="24"/>
      <c r="I6" s="24"/>
      <c r="J6" s="24"/>
    </row>
    <row r="7" spans="1:20" s="5" customFormat="1" ht="15" thickBot="1" x14ac:dyDescent="0.4">
      <c r="A7" s="63" t="s">
        <v>271</v>
      </c>
      <c r="B7" s="14"/>
      <c r="C7" s="23"/>
      <c r="D7" s="24"/>
      <c r="E7" s="24"/>
      <c r="F7" s="24"/>
      <c r="G7" s="24"/>
      <c r="H7" s="24"/>
      <c r="I7" s="24"/>
      <c r="J7" s="24"/>
    </row>
    <row r="8" spans="1:20" s="6" customFormat="1" x14ac:dyDescent="0.35">
      <c r="A8" s="12"/>
      <c r="B8" s="13" t="s">
        <v>215</v>
      </c>
      <c r="C8" s="25" t="e">
        <f>SUM(D8:J8)</f>
        <v>#DIV/0!</v>
      </c>
      <c r="D8" s="26" t="e">
        <f>DET*PRFEE1</f>
        <v>#DIV/0!</v>
      </c>
      <c r="E8" s="26"/>
      <c r="F8" s="26"/>
      <c r="G8" s="26"/>
      <c r="H8" s="26"/>
      <c r="I8" s="26"/>
      <c r="J8" s="26" t="e">
        <f>SUM(D8:I8)*VAT</f>
        <v>#DIV/0!</v>
      </c>
      <c r="K8" s="7"/>
      <c r="L8" s="7"/>
      <c r="N8" s="7"/>
      <c r="O8" s="17"/>
      <c r="P8" s="18"/>
      <c r="Q8" s="19"/>
      <c r="R8" s="7"/>
      <c r="S8" s="18"/>
      <c r="T8" s="7"/>
    </row>
    <row r="9" spans="1:20" s="6" customFormat="1" x14ac:dyDescent="0.35">
      <c r="A9" s="64"/>
      <c r="B9" s="65" t="s">
        <v>272</v>
      </c>
      <c r="C9" s="25" t="e">
        <f>SUM(D9:J9)</f>
        <v>#DIV/0!</v>
      </c>
      <c r="D9" s="66"/>
      <c r="E9" s="66"/>
      <c r="F9" s="66"/>
      <c r="G9" s="66" t="e">
        <f>PDT*PRFEE1</f>
        <v>#DIV/0!</v>
      </c>
      <c r="H9" s="66"/>
      <c r="I9" s="26"/>
      <c r="J9" s="26" t="e">
        <f>SUM(D9:I9)*VAT</f>
        <v>#DIV/0!</v>
      </c>
      <c r="K9" s="7"/>
      <c r="L9" s="7"/>
      <c r="N9" s="7"/>
      <c r="O9" s="17"/>
      <c r="P9" s="18"/>
      <c r="Q9" s="19"/>
      <c r="R9" s="7"/>
      <c r="S9" s="18"/>
      <c r="T9" s="7"/>
    </row>
    <row r="10" spans="1:20" s="6" customFormat="1" x14ac:dyDescent="0.35">
      <c r="A10" s="64"/>
      <c r="B10" s="65" t="s">
        <v>146</v>
      </c>
      <c r="C10" s="25" t="e">
        <f>SUM(D10:J10)</f>
        <v>#DIV/0!</v>
      </c>
      <c r="D10" s="66"/>
      <c r="E10" s="66"/>
      <c r="F10" s="66"/>
      <c r="G10" s="66" t="e">
        <f>PRET*PRFEE1</f>
        <v>#DIV/0!</v>
      </c>
      <c r="H10" s="66"/>
      <c r="I10" s="26"/>
      <c r="J10" s="26" t="e">
        <f>SUM(D10:I10)*VAT</f>
        <v>#DIV/0!</v>
      </c>
      <c r="K10" s="7"/>
      <c r="L10" s="7"/>
      <c r="N10" s="7"/>
      <c r="O10" s="17"/>
      <c r="P10" s="18"/>
      <c r="Q10" s="19"/>
      <c r="R10" s="7"/>
      <c r="S10" s="18"/>
      <c r="T10" s="7"/>
    </row>
    <row r="11" spans="1:20" s="6" customFormat="1" ht="15" thickBot="1" x14ac:dyDescent="0.4">
      <c r="A11" s="64"/>
      <c r="B11" s="65" t="s">
        <v>208</v>
      </c>
      <c r="C11" s="25">
        <f>SUM(D11:J11)</f>
        <v>0</v>
      </c>
      <c r="D11" s="66"/>
      <c r="E11" s="66"/>
      <c r="F11" s="66"/>
      <c r="G11" s="66">
        <f>C16*CONOHP</f>
        <v>0</v>
      </c>
      <c r="H11" s="66"/>
      <c r="I11" s="26"/>
      <c r="J11" s="26">
        <f>SUM(D11:I11)*VAT</f>
        <v>0</v>
      </c>
      <c r="K11" s="7"/>
      <c r="L11" s="7"/>
      <c r="N11" s="7"/>
      <c r="O11" s="17"/>
      <c r="P11" s="18"/>
      <c r="Q11" s="19"/>
      <c r="R11" s="7"/>
      <c r="S11" s="18"/>
      <c r="T11" s="7"/>
    </row>
    <row r="12" spans="1:20" s="5" customFormat="1" ht="15" thickBot="1" x14ac:dyDescent="0.4">
      <c r="A12" s="63" t="s">
        <v>142</v>
      </c>
      <c r="B12" s="14"/>
      <c r="C12" s="23"/>
      <c r="D12" s="24"/>
      <c r="E12" s="24"/>
      <c r="F12" s="24"/>
      <c r="G12" s="24"/>
      <c r="H12" s="24"/>
      <c r="I12" s="24"/>
      <c r="J12" s="24"/>
    </row>
    <row r="13" spans="1:20" s="6" customFormat="1" x14ac:dyDescent="0.35">
      <c r="A13" s="12"/>
      <c r="B13" s="13" t="s">
        <v>143</v>
      </c>
      <c r="C13" s="25">
        <f>SUM(D13:J13)</f>
        <v>0</v>
      </c>
      <c r="D13" s="129"/>
      <c r="E13" s="129"/>
      <c r="F13" s="129"/>
      <c r="G13" s="129"/>
      <c r="H13" s="129"/>
      <c r="I13" s="26">
        <f>SUM(D13:H13)*CONT</f>
        <v>0</v>
      </c>
      <c r="J13" s="26">
        <f>SUM(D13:I13)*VAT</f>
        <v>0</v>
      </c>
      <c r="K13" s="7"/>
      <c r="L13" s="7"/>
      <c r="N13" s="7"/>
      <c r="O13" s="17"/>
      <c r="P13" s="18"/>
      <c r="Q13" s="19"/>
      <c r="R13" s="7"/>
      <c r="S13" s="18"/>
      <c r="T13" s="7"/>
    </row>
    <row r="14" spans="1:20" s="6" customFormat="1" x14ac:dyDescent="0.35">
      <c r="A14" s="64"/>
      <c r="B14" s="65" t="s">
        <v>144</v>
      </c>
      <c r="C14" s="67">
        <f>SUM(D14:J14)</f>
        <v>0</v>
      </c>
      <c r="D14" s="130"/>
      <c r="E14" s="130"/>
      <c r="F14" s="130"/>
      <c r="G14" s="130"/>
      <c r="H14" s="130"/>
      <c r="I14" s="26">
        <f>SUM(D14:H14)*CONT</f>
        <v>0</v>
      </c>
      <c r="J14" s="26">
        <f>SUM(D14:I14)*VAT</f>
        <v>0</v>
      </c>
      <c r="K14" s="7"/>
      <c r="L14" s="7"/>
      <c r="N14" s="7"/>
      <c r="O14" s="17"/>
      <c r="P14" s="18"/>
      <c r="Q14" s="19"/>
      <c r="R14" s="7"/>
      <c r="S14" s="18"/>
      <c r="T14" s="7"/>
    </row>
    <row r="15" spans="1:20" s="6" customFormat="1" ht="15" thickBot="1" x14ac:dyDescent="0.4">
      <c r="A15" s="64"/>
      <c r="B15" s="65" t="s">
        <v>145</v>
      </c>
      <c r="C15" s="67">
        <f>SUM(D15:J15)</f>
        <v>0</v>
      </c>
      <c r="D15" s="130"/>
      <c r="E15" s="130"/>
      <c r="F15" s="130"/>
      <c r="G15" s="130"/>
      <c r="H15" s="130"/>
      <c r="I15" s="26">
        <f>SUM(D15:H15)*CONT</f>
        <v>0</v>
      </c>
      <c r="J15" s="26">
        <f>SUM(D15:I15)*VAT</f>
        <v>0</v>
      </c>
      <c r="K15" s="7"/>
      <c r="L15" s="7"/>
      <c r="N15" s="7"/>
      <c r="O15" s="17"/>
      <c r="P15" s="18"/>
      <c r="Q15" s="19"/>
      <c r="R15" s="7"/>
      <c r="S15" s="18"/>
      <c r="T15" s="7"/>
    </row>
    <row r="16" spans="1:20" s="6" customFormat="1" ht="29" x14ac:dyDescent="0.35">
      <c r="A16" s="11"/>
      <c r="B16" s="15" t="s">
        <v>240</v>
      </c>
      <c r="C16" s="27">
        <f>SUM(C12:C15)</f>
        <v>0</v>
      </c>
      <c r="D16" s="27"/>
      <c r="E16" s="27"/>
      <c r="F16" s="27"/>
      <c r="G16" s="27"/>
      <c r="H16" s="27"/>
      <c r="I16" s="27"/>
      <c r="J16" s="2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s="6" customFormat="1" x14ac:dyDescent="0.35">
      <c r="B17" s="16" t="s">
        <v>265</v>
      </c>
      <c r="C17" s="28" t="e">
        <f t="shared" ref="C17:J17" si="0">SUM(C7:C15)</f>
        <v>#DIV/0!</v>
      </c>
      <c r="D17" s="28" t="e">
        <f t="shared" si="0"/>
        <v>#DIV/0!</v>
      </c>
      <c r="E17" s="28">
        <f t="shared" si="0"/>
        <v>0</v>
      </c>
      <c r="F17" s="28">
        <f t="shared" si="0"/>
        <v>0</v>
      </c>
      <c r="G17" s="28" t="e">
        <f t="shared" si="0"/>
        <v>#DIV/0!</v>
      </c>
      <c r="H17" s="28">
        <f t="shared" si="0"/>
        <v>0</v>
      </c>
      <c r="I17" s="28">
        <f t="shared" si="0"/>
        <v>0</v>
      </c>
      <c r="J17" s="28" t="e">
        <f t="shared" si="0"/>
        <v>#DIV/0!</v>
      </c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s="7" customFormat="1" x14ac:dyDescent="0.35">
      <c r="A18" s="8"/>
      <c r="C18" s="29"/>
      <c r="D18" s="30"/>
      <c r="E18" s="30"/>
      <c r="F18" s="30"/>
      <c r="G18" s="30"/>
      <c r="H18" s="30"/>
      <c r="I18" s="30"/>
      <c r="J18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94E2-22B6-4C46-8ED9-9BF57299CE77}">
  <dimension ref="A1:T20"/>
  <sheetViews>
    <sheetView workbookViewId="0">
      <selection activeCell="G31" sqref="G31"/>
    </sheetView>
  </sheetViews>
  <sheetFormatPr defaultColWidth="8.90625" defaultRowHeight="14.5" x14ac:dyDescent="0.35"/>
  <cols>
    <col min="1" max="1" width="8.36328125" customWidth="1"/>
    <col min="2" max="2" width="41.6328125" customWidth="1"/>
    <col min="3" max="3" width="14.6328125" style="22" customWidth="1"/>
    <col min="4" max="10" width="22" style="22" customWidth="1"/>
    <col min="11" max="11" width="3.6328125" bestFit="1" customWidth="1"/>
    <col min="12" max="12" width="11.90625" bestFit="1" customWidth="1"/>
    <col min="13" max="13" width="11.453125" bestFit="1" customWidth="1"/>
    <col min="14" max="14" width="4.453125" bestFit="1" customWidth="1"/>
    <col min="15" max="15" width="4.6328125" bestFit="1" customWidth="1"/>
    <col min="16" max="17" width="7.36328125" bestFit="1" customWidth="1"/>
    <col min="18" max="18" width="4.453125" bestFit="1" customWidth="1"/>
    <col min="19" max="19" width="7.36328125" bestFit="1" customWidth="1"/>
  </cols>
  <sheetData>
    <row r="1" spans="1:20" x14ac:dyDescent="0.35">
      <c r="A1" s="5" t="s">
        <v>134</v>
      </c>
      <c r="B1" s="9" t="s">
        <v>274</v>
      </c>
      <c r="C1" s="5"/>
      <c r="D1" s="20"/>
      <c r="E1" s="21"/>
      <c r="F1" s="21"/>
      <c r="G1" s="21"/>
      <c r="H1" s="21"/>
      <c r="I1" s="21"/>
      <c r="J1" s="21"/>
    </row>
    <row r="2" spans="1:20" x14ac:dyDescent="0.35">
      <c r="A2" s="5" t="s">
        <v>135</v>
      </c>
      <c r="B2" s="9" t="s">
        <v>275</v>
      </c>
      <c r="C2" s="5"/>
      <c r="D2" s="20"/>
      <c r="E2" s="21"/>
      <c r="F2" s="21"/>
      <c r="G2" s="21"/>
      <c r="H2" s="21"/>
      <c r="I2" s="21"/>
      <c r="J2" s="21"/>
    </row>
    <row r="3" spans="1:20" x14ac:dyDescent="0.35">
      <c r="A3" s="5" t="s">
        <v>136</v>
      </c>
      <c r="B3" s="9" t="s">
        <v>276</v>
      </c>
      <c r="C3" s="5"/>
      <c r="D3" s="20"/>
      <c r="E3" s="21"/>
      <c r="F3" s="21"/>
      <c r="G3" s="21"/>
      <c r="H3" s="21"/>
      <c r="I3" s="21"/>
      <c r="J3" s="21"/>
    </row>
    <row r="4" spans="1:20" ht="15" thickBot="1" x14ac:dyDescent="0.4">
      <c r="K4" s="5"/>
      <c r="L4" s="5"/>
      <c r="M4" s="5"/>
      <c r="O4" s="5"/>
      <c r="R4" s="5"/>
    </row>
    <row r="5" spans="1:20" s="5" customFormat="1" ht="15" thickBot="1" x14ac:dyDescent="0.4">
      <c r="A5" s="59" t="s">
        <v>137</v>
      </c>
      <c r="B5" s="60" t="s">
        <v>138</v>
      </c>
      <c r="C5" s="61" t="s">
        <v>139</v>
      </c>
      <c r="D5" s="62" t="s">
        <v>23</v>
      </c>
      <c r="E5" s="62" t="s">
        <v>24</v>
      </c>
      <c r="F5" s="62" t="s">
        <v>25</v>
      </c>
      <c r="G5" s="62" t="s">
        <v>26</v>
      </c>
      <c r="H5" s="62" t="s">
        <v>28</v>
      </c>
      <c r="I5" s="62" t="s">
        <v>27</v>
      </c>
      <c r="J5" s="62" t="s">
        <v>29</v>
      </c>
    </row>
    <row r="6" spans="1:20" s="5" customFormat="1" ht="15" thickBot="1" x14ac:dyDescent="0.4">
      <c r="A6" s="63" t="s">
        <v>148</v>
      </c>
      <c r="B6" s="14"/>
      <c r="C6" s="23"/>
      <c r="D6" s="24"/>
      <c r="E6" s="24"/>
      <c r="F6" s="24"/>
      <c r="G6" s="24"/>
      <c r="H6" s="24"/>
      <c r="I6" s="24"/>
      <c r="J6" s="24"/>
    </row>
    <row r="7" spans="1:20" s="5" customFormat="1" ht="15" thickBot="1" x14ac:dyDescent="0.4">
      <c r="A7" s="63" t="s">
        <v>271</v>
      </c>
      <c r="B7" s="14"/>
      <c r="C7" s="23"/>
      <c r="D7" s="24"/>
      <c r="E7" s="24"/>
      <c r="F7" s="24"/>
      <c r="G7" s="24"/>
      <c r="H7" s="24"/>
      <c r="I7" s="24"/>
      <c r="J7" s="24"/>
    </row>
    <row r="8" spans="1:20" s="6" customFormat="1" x14ac:dyDescent="0.35">
      <c r="A8" s="12"/>
      <c r="B8" s="13" t="s">
        <v>215</v>
      </c>
      <c r="C8" s="25" t="e">
        <f>SUM(D8:J8)</f>
        <v>#DIV/0!</v>
      </c>
      <c r="D8" s="26" t="e">
        <f>DET*PRFEE2</f>
        <v>#DIV/0!</v>
      </c>
      <c r="E8" s="26"/>
      <c r="F8" s="26"/>
      <c r="G8" s="26"/>
      <c r="H8" s="26"/>
      <c r="I8" s="26"/>
      <c r="J8" s="26" t="e">
        <f>SUM(D8:I8)*VAT</f>
        <v>#DIV/0!</v>
      </c>
      <c r="K8" s="7"/>
      <c r="L8" s="7"/>
      <c r="N8" s="7"/>
      <c r="O8" s="17"/>
      <c r="P8" s="18"/>
      <c r="Q8" s="19"/>
      <c r="R8" s="7"/>
      <c r="S8" s="18"/>
      <c r="T8" s="7"/>
    </row>
    <row r="9" spans="1:20" s="6" customFormat="1" x14ac:dyDescent="0.35">
      <c r="A9" s="64"/>
      <c r="B9" s="65" t="s">
        <v>272</v>
      </c>
      <c r="C9" s="25" t="e">
        <f>SUM(D9:J9)</f>
        <v>#DIV/0!</v>
      </c>
      <c r="D9" s="66"/>
      <c r="E9" s="66"/>
      <c r="F9" s="66"/>
      <c r="G9" s="66" t="e">
        <f>PDT*PRFEE2</f>
        <v>#DIV/0!</v>
      </c>
      <c r="H9" s="66"/>
      <c r="I9" s="26"/>
      <c r="J9" s="26" t="e">
        <f>SUM(D9:I9)*VAT</f>
        <v>#DIV/0!</v>
      </c>
      <c r="K9" s="7"/>
      <c r="L9" s="7"/>
      <c r="N9" s="7"/>
      <c r="O9" s="17"/>
      <c r="P9" s="18"/>
      <c r="Q9" s="19"/>
      <c r="R9" s="7"/>
      <c r="S9" s="18"/>
      <c r="T9" s="7"/>
    </row>
    <row r="10" spans="1:20" s="6" customFormat="1" x14ac:dyDescent="0.35">
      <c r="A10" s="64"/>
      <c r="B10" s="65" t="s">
        <v>146</v>
      </c>
      <c r="C10" s="25" t="e">
        <f>SUM(D10:J10)</f>
        <v>#DIV/0!</v>
      </c>
      <c r="D10" s="66"/>
      <c r="E10" s="66"/>
      <c r="F10" s="66"/>
      <c r="G10" s="66" t="e">
        <f>PRET*PRFEE2</f>
        <v>#DIV/0!</v>
      </c>
      <c r="H10" s="66"/>
      <c r="I10" s="26"/>
      <c r="J10" s="26" t="e">
        <f>SUM(D10:I10)*VAT</f>
        <v>#DIV/0!</v>
      </c>
      <c r="K10" s="7"/>
      <c r="L10" s="7"/>
      <c r="N10" s="7"/>
      <c r="O10" s="17"/>
      <c r="P10" s="18"/>
      <c r="Q10" s="19"/>
      <c r="R10" s="7"/>
      <c r="S10" s="18"/>
      <c r="T10" s="7"/>
    </row>
    <row r="11" spans="1:20" s="6" customFormat="1" ht="15" thickBot="1" x14ac:dyDescent="0.4">
      <c r="A11" s="64"/>
      <c r="B11" s="65" t="s">
        <v>208</v>
      </c>
      <c r="C11" s="25">
        <f>SUM(D11:J11)</f>
        <v>0</v>
      </c>
      <c r="D11" s="66"/>
      <c r="E11" s="66"/>
      <c r="F11" s="66"/>
      <c r="G11" s="66">
        <f>C18*CONOHP</f>
        <v>0</v>
      </c>
      <c r="H11" s="66"/>
      <c r="I11" s="26"/>
      <c r="J11" s="26">
        <f>SUM(D11:I11)*VAT</f>
        <v>0</v>
      </c>
      <c r="K11" s="7"/>
      <c r="L11" s="7"/>
      <c r="N11" s="7"/>
      <c r="O11" s="17"/>
      <c r="P11" s="18"/>
      <c r="Q11" s="19"/>
      <c r="R11" s="7"/>
      <c r="S11" s="18"/>
      <c r="T11" s="7"/>
    </row>
    <row r="12" spans="1:20" s="5" customFormat="1" ht="15" thickBot="1" x14ac:dyDescent="0.4">
      <c r="A12" s="63" t="s">
        <v>142</v>
      </c>
      <c r="B12" s="14"/>
      <c r="C12" s="23"/>
      <c r="D12" s="24"/>
      <c r="E12" s="24"/>
      <c r="F12" s="24"/>
      <c r="G12" s="24"/>
      <c r="H12" s="24"/>
      <c r="I12" s="24"/>
      <c r="J12" s="24"/>
    </row>
    <row r="13" spans="1:20" s="6" customFormat="1" x14ac:dyDescent="0.35">
      <c r="A13" s="12"/>
      <c r="B13" s="13" t="s">
        <v>149</v>
      </c>
      <c r="C13" s="25">
        <f>SUM(D13:J13)</f>
        <v>0</v>
      </c>
      <c r="D13" s="129"/>
      <c r="E13" s="129"/>
      <c r="F13" s="129"/>
      <c r="G13" s="129"/>
      <c r="H13" s="129"/>
      <c r="I13" s="26">
        <f>SUM(D13:H13)*CONT</f>
        <v>0</v>
      </c>
      <c r="J13" s="26">
        <f>SUM(D13:I13)*VAT</f>
        <v>0</v>
      </c>
      <c r="K13" s="7"/>
      <c r="L13" s="7"/>
      <c r="N13" s="7"/>
      <c r="O13" s="17"/>
      <c r="P13" s="18"/>
      <c r="Q13" s="19"/>
      <c r="R13" s="7"/>
      <c r="S13" s="18"/>
      <c r="T13" s="7"/>
    </row>
    <row r="14" spans="1:20" s="6" customFormat="1" x14ac:dyDescent="0.35">
      <c r="A14" s="64"/>
      <c r="B14" s="65" t="s">
        <v>144</v>
      </c>
      <c r="C14" s="67">
        <f>SUM(D14:J14)</f>
        <v>0</v>
      </c>
      <c r="D14" s="130"/>
      <c r="E14" s="130"/>
      <c r="F14" s="130"/>
      <c r="G14" s="130"/>
      <c r="H14" s="130"/>
      <c r="I14" s="26">
        <f>SUM(D14:H14)*CONT</f>
        <v>0</v>
      </c>
      <c r="J14" s="26">
        <f>SUM(D14:I14)*VAT</f>
        <v>0</v>
      </c>
      <c r="K14" s="7"/>
      <c r="L14" s="7"/>
      <c r="N14" s="7"/>
      <c r="O14" s="17"/>
      <c r="P14" s="18"/>
      <c r="Q14" s="19"/>
      <c r="R14" s="7"/>
      <c r="S14" s="18"/>
      <c r="T14" s="7"/>
    </row>
    <row r="15" spans="1:20" s="6" customFormat="1" x14ac:dyDescent="0.35">
      <c r="A15" s="64"/>
      <c r="B15" s="65" t="s">
        <v>150</v>
      </c>
      <c r="C15" s="67">
        <f>SUM(D15:J15)</f>
        <v>0</v>
      </c>
      <c r="D15" s="130"/>
      <c r="E15" s="130"/>
      <c r="F15" s="130"/>
      <c r="G15" s="130"/>
      <c r="H15" s="130"/>
      <c r="I15" s="26">
        <f>SUM(D15:H15)*CONT</f>
        <v>0</v>
      </c>
      <c r="J15" s="26">
        <f>SUM(D15:I15)*VAT</f>
        <v>0</v>
      </c>
      <c r="K15" s="7"/>
      <c r="L15" s="7"/>
      <c r="N15" s="7"/>
      <c r="O15" s="17"/>
      <c r="P15" s="18"/>
      <c r="Q15" s="19"/>
      <c r="R15" s="7"/>
      <c r="S15" s="18"/>
      <c r="T15" s="7"/>
    </row>
    <row r="16" spans="1:20" s="6" customFormat="1" x14ac:dyDescent="0.35">
      <c r="A16" s="102"/>
      <c r="B16" s="103" t="s">
        <v>145</v>
      </c>
      <c r="C16" s="67">
        <f t="shared" ref="C16:C17" si="0">SUM(D16:J16)</f>
        <v>0</v>
      </c>
      <c r="D16" s="131"/>
      <c r="E16" s="131"/>
      <c r="F16" s="131"/>
      <c r="G16" s="131"/>
      <c r="H16" s="131"/>
      <c r="I16" s="26">
        <f>SUM(D16:H16)*CONT</f>
        <v>0</v>
      </c>
      <c r="J16" s="26">
        <f>SUM(D16:I16)*VAT</f>
        <v>0</v>
      </c>
      <c r="K16" s="7"/>
      <c r="L16" s="7"/>
      <c r="N16" s="7"/>
      <c r="O16" s="17"/>
      <c r="P16" s="18"/>
      <c r="Q16" s="19"/>
      <c r="R16" s="7"/>
      <c r="S16" s="18"/>
      <c r="T16" s="7"/>
    </row>
    <row r="17" spans="1:20" s="6" customFormat="1" ht="15" thickBot="1" x14ac:dyDescent="0.4">
      <c r="A17" s="102"/>
      <c r="B17" s="103" t="s">
        <v>151</v>
      </c>
      <c r="C17" s="67">
        <f t="shared" si="0"/>
        <v>0</v>
      </c>
      <c r="D17" s="131"/>
      <c r="E17" s="131"/>
      <c r="F17" s="131"/>
      <c r="G17" s="131"/>
      <c r="H17" s="131"/>
      <c r="I17" s="26">
        <f>SUM(D17:H17)*CONT</f>
        <v>0</v>
      </c>
      <c r="J17" s="26">
        <f>SUM(D17:I17)*VAT</f>
        <v>0</v>
      </c>
      <c r="K17" s="7"/>
      <c r="L17" s="7"/>
      <c r="N17" s="7"/>
      <c r="O17" s="17"/>
      <c r="P17" s="18"/>
      <c r="Q17" s="19"/>
      <c r="R17" s="7"/>
      <c r="S17" s="18"/>
      <c r="T17" s="7"/>
    </row>
    <row r="18" spans="1:20" s="6" customFormat="1" ht="29" x14ac:dyDescent="0.35">
      <c r="A18" s="11"/>
      <c r="B18" s="15" t="s">
        <v>240</v>
      </c>
      <c r="C18" s="27">
        <f>SUM(C12:C17)</f>
        <v>0</v>
      </c>
      <c r="D18" s="27"/>
      <c r="E18" s="27"/>
      <c r="F18" s="27"/>
      <c r="G18" s="27"/>
      <c r="H18" s="27"/>
      <c r="I18" s="27"/>
      <c r="J18" s="2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s="6" customFormat="1" x14ac:dyDescent="0.35">
      <c r="B19" s="16" t="s">
        <v>265</v>
      </c>
      <c r="C19" s="28" t="e">
        <f t="shared" ref="C19:J19" si="1">SUM(C7:C17)</f>
        <v>#DIV/0!</v>
      </c>
      <c r="D19" s="28" t="e">
        <f t="shared" si="1"/>
        <v>#DIV/0!</v>
      </c>
      <c r="E19" s="28">
        <f t="shared" si="1"/>
        <v>0</v>
      </c>
      <c r="F19" s="28">
        <f t="shared" si="1"/>
        <v>0</v>
      </c>
      <c r="G19" s="28" t="e">
        <f t="shared" si="1"/>
        <v>#DIV/0!</v>
      </c>
      <c r="H19" s="28">
        <f t="shared" si="1"/>
        <v>0</v>
      </c>
      <c r="I19" s="28">
        <f t="shared" si="1"/>
        <v>0</v>
      </c>
      <c r="J19" s="28" t="e">
        <f t="shared" si="1"/>
        <v>#DIV/0!</v>
      </c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s="7" customFormat="1" x14ac:dyDescent="0.35">
      <c r="A20" s="8"/>
      <c r="C20" s="29"/>
      <c r="D20" s="30"/>
      <c r="E20" s="30"/>
      <c r="F20" s="30"/>
      <c r="G20" s="30"/>
      <c r="H20" s="30"/>
      <c r="I20" s="30"/>
      <c r="J20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2F471-07E3-478A-87FF-6F9FE2C67C84}">
  <dimension ref="A1:T18"/>
  <sheetViews>
    <sheetView workbookViewId="0">
      <selection activeCell="D13" sqref="D13:H15"/>
    </sheetView>
  </sheetViews>
  <sheetFormatPr defaultColWidth="8.90625" defaultRowHeight="14.5" x14ac:dyDescent="0.35"/>
  <cols>
    <col min="1" max="1" width="8.36328125" customWidth="1"/>
    <col min="2" max="2" width="41.6328125" customWidth="1"/>
    <col min="3" max="3" width="14.6328125" style="22" customWidth="1"/>
    <col min="4" max="10" width="22" style="22" customWidth="1"/>
    <col min="11" max="11" width="3.6328125" bestFit="1" customWidth="1"/>
    <col min="12" max="12" width="11.90625" bestFit="1" customWidth="1"/>
    <col min="13" max="13" width="11.453125" bestFit="1" customWidth="1"/>
    <col min="14" max="14" width="4.453125" bestFit="1" customWidth="1"/>
    <col min="15" max="15" width="4.6328125" bestFit="1" customWidth="1"/>
    <col min="16" max="17" width="7.36328125" bestFit="1" customWidth="1"/>
    <col min="18" max="18" width="4.453125" bestFit="1" customWidth="1"/>
    <col min="19" max="19" width="7.36328125" bestFit="1" customWidth="1"/>
  </cols>
  <sheetData>
    <row r="1" spans="1:20" x14ac:dyDescent="0.35">
      <c r="A1" s="5" t="s">
        <v>134</v>
      </c>
      <c r="B1" s="9" t="s">
        <v>274</v>
      </c>
      <c r="C1" s="5"/>
      <c r="D1" s="20"/>
      <c r="E1" s="21"/>
      <c r="F1" s="21"/>
      <c r="G1" s="21"/>
      <c r="H1" s="21"/>
      <c r="I1" s="21"/>
      <c r="J1" s="21"/>
    </row>
    <row r="2" spans="1:20" x14ac:dyDescent="0.35">
      <c r="A2" s="5" t="s">
        <v>135</v>
      </c>
      <c r="B2" s="9" t="s">
        <v>275</v>
      </c>
      <c r="C2" s="5"/>
      <c r="D2" s="20"/>
      <c r="E2" s="21"/>
      <c r="F2" s="21"/>
      <c r="G2" s="21"/>
      <c r="H2" s="21"/>
      <c r="I2" s="21"/>
      <c r="J2" s="21"/>
    </row>
    <row r="3" spans="1:20" x14ac:dyDescent="0.35">
      <c r="A3" s="5" t="s">
        <v>136</v>
      </c>
      <c r="B3" s="9" t="s">
        <v>276</v>
      </c>
      <c r="C3" s="5"/>
      <c r="D3" s="20"/>
      <c r="E3" s="21"/>
      <c r="F3" s="21"/>
      <c r="G3" s="21"/>
      <c r="H3" s="21"/>
      <c r="I3" s="21"/>
      <c r="J3" s="21"/>
    </row>
    <row r="4" spans="1:20" ht="15" thickBot="1" x14ac:dyDescent="0.4">
      <c r="K4" s="5"/>
      <c r="L4" s="5"/>
      <c r="M4" s="5"/>
      <c r="O4" s="5"/>
      <c r="R4" s="5"/>
    </row>
    <row r="5" spans="1:20" s="5" customFormat="1" ht="15" thickBot="1" x14ac:dyDescent="0.4">
      <c r="A5" s="59" t="s">
        <v>137</v>
      </c>
      <c r="B5" s="60" t="s">
        <v>138</v>
      </c>
      <c r="C5" s="61" t="s">
        <v>139</v>
      </c>
      <c r="D5" s="62" t="s">
        <v>23</v>
      </c>
      <c r="E5" s="62" t="s">
        <v>24</v>
      </c>
      <c r="F5" s="62" t="s">
        <v>25</v>
      </c>
      <c r="G5" s="62" t="s">
        <v>26</v>
      </c>
      <c r="H5" s="62" t="s">
        <v>28</v>
      </c>
      <c r="I5" s="62" t="s">
        <v>27</v>
      </c>
      <c r="J5" s="62" t="s">
        <v>29</v>
      </c>
    </row>
    <row r="6" spans="1:20" s="5" customFormat="1" ht="15" thickBot="1" x14ac:dyDescent="0.4">
      <c r="A6" s="63" t="s">
        <v>154</v>
      </c>
      <c r="B6" s="14"/>
      <c r="C6" s="23"/>
      <c r="D6" s="24"/>
      <c r="E6" s="24"/>
      <c r="F6" s="24"/>
      <c r="G6" s="24"/>
      <c r="H6" s="24"/>
      <c r="I6" s="24"/>
      <c r="J6" s="24"/>
    </row>
    <row r="7" spans="1:20" s="5" customFormat="1" ht="15" thickBot="1" x14ac:dyDescent="0.4">
      <c r="A7" s="63" t="s">
        <v>271</v>
      </c>
      <c r="B7" s="14"/>
      <c r="C7" s="23"/>
      <c r="D7" s="24"/>
      <c r="E7" s="24"/>
      <c r="F7" s="24"/>
      <c r="G7" s="24"/>
      <c r="H7" s="24"/>
      <c r="I7" s="24"/>
      <c r="J7" s="24"/>
    </row>
    <row r="8" spans="1:20" s="6" customFormat="1" x14ac:dyDescent="0.35">
      <c r="A8" s="12"/>
      <c r="B8" s="13" t="s">
        <v>215</v>
      </c>
      <c r="C8" s="25" t="e">
        <f>SUM(D8:J8)</f>
        <v>#DIV/0!</v>
      </c>
      <c r="D8" s="26" t="e">
        <f>DET*PRFEE3</f>
        <v>#DIV/0!</v>
      </c>
      <c r="E8" s="26"/>
      <c r="F8" s="26"/>
      <c r="G8" s="26"/>
      <c r="H8" s="26"/>
      <c r="I8" s="26"/>
      <c r="J8" s="26" t="e">
        <f>SUM(D8:I8)*VAT</f>
        <v>#DIV/0!</v>
      </c>
      <c r="K8" s="7"/>
      <c r="L8" s="7"/>
      <c r="N8" s="7"/>
      <c r="O8" s="17"/>
      <c r="P8" s="18"/>
      <c r="Q8" s="19"/>
      <c r="R8" s="7"/>
      <c r="S8" s="18"/>
      <c r="T8" s="7"/>
    </row>
    <row r="9" spans="1:20" s="6" customFormat="1" x14ac:dyDescent="0.35">
      <c r="A9" s="64"/>
      <c r="B9" s="65" t="s">
        <v>272</v>
      </c>
      <c r="C9" s="25" t="e">
        <f>SUM(D9:J9)</f>
        <v>#DIV/0!</v>
      </c>
      <c r="D9" s="66"/>
      <c r="E9" s="66"/>
      <c r="F9" s="66"/>
      <c r="G9" s="66" t="e">
        <f>PDT*PRFEE3</f>
        <v>#DIV/0!</v>
      </c>
      <c r="H9" s="66"/>
      <c r="I9" s="26"/>
      <c r="J9" s="26" t="e">
        <f>SUM(D9:I9)*VAT</f>
        <v>#DIV/0!</v>
      </c>
      <c r="K9" s="7"/>
      <c r="L9" s="7"/>
      <c r="N9" s="7"/>
      <c r="O9" s="17"/>
      <c r="P9" s="18"/>
      <c r="Q9" s="19"/>
      <c r="R9" s="7"/>
      <c r="S9" s="18"/>
      <c r="T9" s="7"/>
    </row>
    <row r="10" spans="1:20" s="6" customFormat="1" x14ac:dyDescent="0.35">
      <c r="A10" s="64"/>
      <c r="B10" s="65" t="s">
        <v>146</v>
      </c>
      <c r="C10" s="25" t="e">
        <f>SUM(D10:J10)</f>
        <v>#DIV/0!</v>
      </c>
      <c r="D10" s="66"/>
      <c r="E10" s="66"/>
      <c r="F10" s="66"/>
      <c r="G10" s="66" t="e">
        <f>PRET*PRFEE3</f>
        <v>#DIV/0!</v>
      </c>
      <c r="H10" s="66"/>
      <c r="I10" s="26"/>
      <c r="J10" s="26" t="e">
        <f>SUM(D10:I10)*VAT</f>
        <v>#DIV/0!</v>
      </c>
      <c r="K10" s="7"/>
      <c r="L10" s="7"/>
      <c r="N10" s="7"/>
      <c r="O10" s="17"/>
      <c r="P10" s="18"/>
      <c r="Q10" s="19"/>
      <c r="R10" s="7"/>
      <c r="S10" s="18"/>
      <c r="T10" s="7"/>
    </row>
    <row r="11" spans="1:20" s="6" customFormat="1" ht="15" thickBot="1" x14ac:dyDescent="0.4">
      <c r="A11" s="64"/>
      <c r="B11" s="65" t="s">
        <v>208</v>
      </c>
      <c r="C11" s="25">
        <f>SUM(D11:J11)</f>
        <v>0</v>
      </c>
      <c r="D11" s="66"/>
      <c r="E11" s="66"/>
      <c r="F11" s="66"/>
      <c r="G11" s="66">
        <f>C16*CONOHP</f>
        <v>0</v>
      </c>
      <c r="H11" s="66"/>
      <c r="I11" s="26"/>
      <c r="J11" s="26">
        <f>SUM(D11:I11)*VAT</f>
        <v>0</v>
      </c>
      <c r="K11" s="7"/>
      <c r="L11" s="7"/>
      <c r="N11" s="7"/>
      <c r="O11" s="17"/>
      <c r="P11" s="18"/>
      <c r="Q11" s="19"/>
      <c r="R11" s="7"/>
      <c r="S11" s="18"/>
      <c r="T11" s="7"/>
    </row>
    <row r="12" spans="1:20" s="5" customFormat="1" ht="15" thickBot="1" x14ac:dyDescent="0.4">
      <c r="A12" s="63" t="s">
        <v>142</v>
      </c>
      <c r="B12" s="14"/>
      <c r="C12" s="23"/>
      <c r="D12" s="24"/>
      <c r="E12" s="24"/>
      <c r="F12" s="24"/>
      <c r="G12" s="24"/>
      <c r="H12" s="24"/>
      <c r="I12" s="24"/>
      <c r="J12" s="24"/>
    </row>
    <row r="13" spans="1:20" s="6" customFormat="1" x14ac:dyDescent="0.35">
      <c r="A13" s="12"/>
      <c r="B13" s="13" t="s">
        <v>155</v>
      </c>
      <c r="C13" s="25">
        <f>SUM(D13:J13)</f>
        <v>0</v>
      </c>
      <c r="D13" s="129"/>
      <c r="E13" s="129"/>
      <c r="F13" s="129"/>
      <c r="G13" s="129"/>
      <c r="H13" s="129"/>
      <c r="I13" s="26">
        <f>SUM(D13:H13)*CONT</f>
        <v>0</v>
      </c>
      <c r="J13" s="26">
        <f>SUM(D13:I13)*VAT</f>
        <v>0</v>
      </c>
      <c r="K13" s="7"/>
      <c r="L13" s="7"/>
      <c r="N13" s="7"/>
      <c r="O13" s="17"/>
      <c r="P13" s="18"/>
      <c r="Q13" s="19"/>
      <c r="R13" s="7"/>
      <c r="S13" s="18"/>
      <c r="T13" s="7"/>
    </row>
    <row r="14" spans="1:20" s="6" customFormat="1" x14ac:dyDescent="0.35">
      <c r="A14" s="64"/>
      <c r="B14" s="65" t="s">
        <v>156</v>
      </c>
      <c r="C14" s="67">
        <f>SUM(D14:J14)</f>
        <v>0</v>
      </c>
      <c r="D14" s="130"/>
      <c r="E14" s="130"/>
      <c r="F14" s="130"/>
      <c r="G14" s="130"/>
      <c r="H14" s="130"/>
      <c r="I14" s="26">
        <f>SUM(D14:H14)*CONT</f>
        <v>0</v>
      </c>
      <c r="J14" s="26">
        <f>SUM(D14:I14)*VAT</f>
        <v>0</v>
      </c>
      <c r="K14" s="7"/>
      <c r="L14" s="7"/>
      <c r="N14" s="7"/>
      <c r="O14" s="17"/>
      <c r="P14" s="18"/>
      <c r="Q14" s="19"/>
      <c r="R14" s="7"/>
      <c r="S14" s="18"/>
      <c r="T14" s="7"/>
    </row>
    <row r="15" spans="1:20" s="6" customFormat="1" ht="15" thickBot="1" x14ac:dyDescent="0.4">
      <c r="A15" s="64"/>
      <c r="B15" s="65" t="s">
        <v>145</v>
      </c>
      <c r="C15" s="67">
        <f>SUM(D15:J15)</f>
        <v>0</v>
      </c>
      <c r="D15" s="130"/>
      <c r="E15" s="130"/>
      <c r="F15" s="130"/>
      <c r="G15" s="130"/>
      <c r="H15" s="130"/>
      <c r="I15" s="26">
        <f>SUM(D15:H15)*CONT</f>
        <v>0</v>
      </c>
      <c r="J15" s="26">
        <f>SUM(D15:I15)*VAT</f>
        <v>0</v>
      </c>
      <c r="K15" s="7"/>
      <c r="L15" s="7"/>
      <c r="N15" s="7"/>
      <c r="O15" s="17"/>
      <c r="P15" s="18"/>
      <c r="Q15" s="19"/>
      <c r="R15" s="7"/>
      <c r="S15" s="18"/>
      <c r="T15" s="7"/>
    </row>
    <row r="16" spans="1:20" s="6" customFormat="1" ht="29" x14ac:dyDescent="0.35">
      <c r="A16" s="11"/>
      <c r="B16" s="15" t="s">
        <v>240</v>
      </c>
      <c r="C16" s="27">
        <f>SUM(C12:C15)</f>
        <v>0</v>
      </c>
      <c r="D16" s="27"/>
      <c r="E16" s="27"/>
      <c r="F16" s="27"/>
      <c r="G16" s="27"/>
      <c r="H16" s="27"/>
      <c r="I16" s="27"/>
      <c r="J16" s="2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s="6" customFormat="1" x14ac:dyDescent="0.35">
      <c r="B17" s="16" t="s">
        <v>265</v>
      </c>
      <c r="C17" s="28" t="e">
        <f t="shared" ref="C17:J17" si="0">SUM(C7:C15)</f>
        <v>#DIV/0!</v>
      </c>
      <c r="D17" s="28" t="e">
        <f t="shared" si="0"/>
        <v>#DIV/0!</v>
      </c>
      <c r="E17" s="28">
        <f t="shared" si="0"/>
        <v>0</v>
      </c>
      <c r="F17" s="28">
        <f t="shared" si="0"/>
        <v>0</v>
      </c>
      <c r="G17" s="28" t="e">
        <f t="shared" si="0"/>
        <v>#DIV/0!</v>
      </c>
      <c r="H17" s="28">
        <f t="shared" si="0"/>
        <v>0</v>
      </c>
      <c r="I17" s="28">
        <f t="shared" si="0"/>
        <v>0</v>
      </c>
      <c r="J17" s="28" t="e">
        <f t="shared" si="0"/>
        <v>#DIV/0!</v>
      </c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s="7" customFormat="1" x14ac:dyDescent="0.35">
      <c r="A18" s="8"/>
      <c r="C18" s="29"/>
      <c r="D18" s="30"/>
      <c r="E18" s="30"/>
      <c r="F18" s="30"/>
      <c r="G18" s="30"/>
      <c r="H18" s="30"/>
      <c r="I18" s="30"/>
      <c r="J18" s="3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2394-E554-4926-B762-F2F64E21A607}">
  <dimension ref="A1:T29"/>
  <sheetViews>
    <sheetView workbookViewId="0">
      <selection activeCell="D17" activeCellId="1" sqref="D13:H15 D17:H26"/>
    </sheetView>
  </sheetViews>
  <sheetFormatPr defaultColWidth="8.90625" defaultRowHeight="14.5" x14ac:dyDescent="0.35"/>
  <cols>
    <col min="1" max="1" width="8.36328125" customWidth="1"/>
    <col min="2" max="2" width="41.6328125" customWidth="1"/>
    <col min="3" max="3" width="14.6328125" style="22" customWidth="1"/>
    <col min="4" max="10" width="22" style="22" customWidth="1"/>
    <col min="11" max="11" width="3.6328125" bestFit="1" customWidth="1"/>
    <col min="12" max="12" width="11.90625" bestFit="1" customWidth="1"/>
    <col min="13" max="13" width="11.453125" bestFit="1" customWidth="1"/>
    <col min="14" max="14" width="4.453125" bestFit="1" customWidth="1"/>
    <col min="15" max="15" width="4.6328125" bestFit="1" customWidth="1"/>
    <col min="16" max="17" width="7.36328125" bestFit="1" customWidth="1"/>
    <col min="18" max="18" width="4.453125" bestFit="1" customWidth="1"/>
    <col min="19" max="19" width="7.36328125" bestFit="1" customWidth="1"/>
  </cols>
  <sheetData>
    <row r="1" spans="1:20" x14ac:dyDescent="0.35">
      <c r="A1" s="5" t="s">
        <v>134</v>
      </c>
      <c r="B1" s="9" t="s">
        <v>274</v>
      </c>
      <c r="C1" s="5"/>
      <c r="D1" s="20"/>
      <c r="E1" s="21"/>
      <c r="F1" s="21"/>
      <c r="G1" s="21"/>
      <c r="H1" s="21"/>
      <c r="I1" s="21"/>
      <c r="J1" s="21"/>
    </row>
    <row r="2" spans="1:20" x14ac:dyDescent="0.35">
      <c r="A2" s="5" t="s">
        <v>135</v>
      </c>
      <c r="B2" s="9" t="s">
        <v>275</v>
      </c>
      <c r="C2" s="5"/>
      <c r="D2" s="20"/>
      <c r="E2" s="21"/>
      <c r="F2" s="21"/>
      <c r="G2" s="21"/>
      <c r="H2" s="21"/>
      <c r="I2" s="21"/>
      <c r="J2" s="21"/>
    </row>
    <row r="3" spans="1:20" x14ac:dyDescent="0.35">
      <c r="A3" s="5" t="s">
        <v>136</v>
      </c>
      <c r="B3" s="9" t="s">
        <v>276</v>
      </c>
      <c r="C3" s="5"/>
      <c r="D3" s="20"/>
      <c r="E3" s="21"/>
      <c r="F3" s="21"/>
      <c r="G3" s="21"/>
      <c r="H3" s="21"/>
      <c r="I3" s="21"/>
      <c r="J3" s="21"/>
    </row>
    <row r="4" spans="1:20" ht="15" thickBot="1" x14ac:dyDescent="0.4">
      <c r="K4" s="5"/>
      <c r="L4" s="5"/>
      <c r="M4" s="5"/>
      <c r="O4" s="5"/>
      <c r="R4" s="5"/>
    </row>
    <row r="5" spans="1:20" s="5" customFormat="1" ht="15" thickBot="1" x14ac:dyDescent="0.4">
      <c r="A5" s="59" t="s">
        <v>137</v>
      </c>
      <c r="B5" s="60" t="s">
        <v>138</v>
      </c>
      <c r="C5" s="61" t="s">
        <v>139</v>
      </c>
      <c r="D5" s="62" t="s">
        <v>23</v>
      </c>
      <c r="E5" s="62" t="s">
        <v>24</v>
      </c>
      <c r="F5" s="62" t="s">
        <v>25</v>
      </c>
      <c r="G5" s="62" t="s">
        <v>26</v>
      </c>
      <c r="H5" s="62" t="s">
        <v>28</v>
      </c>
      <c r="I5" s="62" t="s">
        <v>27</v>
      </c>
      <c r="J5" s="62" t="s">
        <v>29</v>
      </c>
    </row>
    <row r="6" spans="1:20" s="5" customFormat="1" ht="15" thickBot="1" x14ac:dyDescent="0.4">
      <c r="A6" s="63" t="s">
        <v>158</v>
      </c>
      <c r="B6" s="14"/>
      <c r="C6" s="23"/>
      <c r="D6" s="24"/>
      <c r="E6" s="24"/>
      <c r="F6" s="24"/>
      <c r="G6" s="24"/>
      <c r="H6" s="24"/>
      <c r="I6" s="24"/>
      <c r="J6" s="24"/>
    </row>
    <row r="7" spans="1:20" s="5" customFormat="1" ht="15" thickBot="1" x14ac:dyDescent="0.4">
      <c r="A7" s="63" t="s">
        <v>271</v>
      </c>
      <c r="B7" s="14"/>
      <c r="C7" s="23"/>
      <c r="D7" s="24"/>
      <c r="E7" s="24"/>
      <c r="F7" s="24"/>
      <c r="G7" s="24"/>
      <c r="H7" s="24"/>
      <c r="I7" s="24"/>
      <c r="J7" s="24"/>
    </row>
    <row r="8" spans="1:20" s="6" customFormat="1" x14ac:dyDescent="0.35">
      <c r="A8" s="12"/>
      <c r="B8" s="13" t="s">
        <v>215</v>
      </c>
      <c r="C8" s="25" t="e">
        <f>SUM(D8:J8)</f>
        <v>#DIV/0!</v>
      </c>
      <c r="D8" s="26" t="e">
        <f>DET*PRFEE4</f>
        <v>#DIV/0!</v>
      </c>
      <c r="E8" s="26"/>
      <c r="F8" s="26"/>
      <c r="G8" s="26"/>
      <c r="H8" s="26"/>
      <c r="I8" s="26"/>
      <c r="J8" s="26" t="e">
        <f>SUM(D8:I8)*VAT</f>
        <v>#DIV/0!</v>
      </c>
      <c r="K8" s="7"/>
      <c r="L8" s="7"/>
      <c r="N8" s="7"/>
      <c r="O8" s="17"/>
      <c r="P8" s="18"/>
      <c r="Q8" s="19"/>
      <c r="R8" s="7"/>
      <c r="S8" s="18"/>
      <c r="T8" s="7"/>
    </row>
    <row r="9" spans="1:20" s="6" customFormat="1" x14ac:dyDescent="0.35">
      <c r="A9" s="64"/>
      <c r="B9" s="65" t="s">
        <v>272</v>
      </c>
      <c r="C9" s="25" t="e">
        <f>SUM(D9:J9)</f>
        <v>#DIV/0!</v>
      </c>
      <c r="D9" s="66"/>
      <c r="E9" s="66"/>
      <c r="F9" s="66"/>
      <c r="G9" s="66" t="e">
        <f>PDT*PRFEE4</f>
        <v>#DIV/0!</v>
      </c>
      <c r="H9" s="66"/>
      <c r="I9" s="26"/>
      <c r="J9" s="26" t="e">
        <f>SUM(D9:I9)*VAT</f>
        <v>#DIV/0!</v>
      </c>
      <c r="K9" s="7"/>
      <c r="L9" s="7"/>
      <c r="N9" s="7"/>
      <c r="O9" s="17"/>
      <c r="P9" s="18"/>
      <c r="Q9" s="19"/>
      <c r="R9" s="7"/>
      <c r="S9" s="18"/>
      <c r="T9" s="7"/>
    </row>
    <row r="10" spans="1:20" s="6" customFormat="1" x14ac:dyDescent="0.35">
      <c r="A10" s="64"/>
      <c r="B10" s="65" t="s">
        <v>146</v>
      </c>
      <c r="C10" s="25" t="e">
        <f>SUM(D10:J10)</f>
        <v>#DIV/0!</v>
      </c>
      <c r="D10" s="66"/>
      <c r="E10" s="66"/>
      <c r="F10" s="66"/>
      <c r="G10" s="66" t="e">
        <f>PRET*PRFEE4</f>
        <v>#DIV/0!</v>
      </c>
      <c r="H10" s="66"/>
      <c r="I10" s="26"/>
      <c r="J10" s="26" t="e">
        <f>SUM(D10:I10)*VAT</f>
        <v>#DIV/0!</v>
      </c>
      <c r="K10" s="7"/>
      <c r="L10" s="7"/>
      <c r="N10" s="7"/>
      <c r="O10" s="17"/>
      <c r="P10" s="18"/>
      <c r="Q10" s="19"/>
      <c r="R10" s="7"/>
      <c r="S10" s="18"/>
      <c r="T10" s="7"/>
    </row>
    <row r="11" spans="1:20" s="6" customFormat="1" ht="15" thickBot="1" x14ac:dyDescent="0.4">
      <c r="A11" s="64"/>
      <c r="B11" s="65" t="s">
        <v>208</v>
      </c>
      <c r="C11" s="25">
        <f>SUM(D11:J11)</f>
        <v>0</v>
      </c>
      <c r="D11" s="66"/>
      <c r="E11" s="66"/>
      <c r="F11" s="66"/>
      <c r="G11" s="66">
        <f>C27*CONOHP</f>
        <v>0</v>
      </c>
      <c r="H11" s="66"/>
      <c r="I11" s="26"/>
      <c r="J11" s="26">
        <f>SUM(D11:I11)*VAT</f>
        <v>0</v>
      </c>
      <c r="K11" s="7"/>
      <c r="L11" s="7"/>
      <c r="N11" s="7"/>
      <c r="O11" s="17"/>
      <c r="P11" s="18"/>
      <c r="Q11" s="19"/>
      <c r="R11" s="7"/>
      <c r="S11" s="18"/>
      <c r="T11" s="7"/>
    </row>
    <row r="12" spans="1:20" s="5" customFormat="1" ht="15" thickBot="1" x14ac:dyDescent="0.4">
      <c r="A12" s="63" t="s">
        <v>142</v>
      </c>
      <c r="B12" s="14"/>
      <c r="C12" s="23"/>
      <c r="D12" s="24"/>
      <c r="E12" s="24"/>
      <c r="F12" s="24"/>
      <c r="G12" s="24"/>
      <c r="H12" s="24"/>
      <c r="I12" s="24"/>
      <c r="J12" s="24"/>
    </row>
    <row r="13" spans="1:20" s="6" customFormat="1" x14ac:dyDescent="0.35">
      <c r="A13" s="12"/>
      <c r="B13" s="13" t="s">
        <v>159</v>
      </c>
      <c r="C13" s="25">
        <f>SUM(D13:J13)</f>
        <v>0</v>
      </c>
      <c r="D13" s="129"/>
      <c r="E13" s="129"/>
      <c r="F13" s="129"/>
      <c r="G13" s="129"/>
      <c r="H13" s="129"/>
      <c r="I13" s="26">
        <f>SUM(D13:H13)*CONT</f>
        <v>0</v>
      </c>
      <c r="J13" s="26">
        <f>SUM(D13:I13)*VAT</f>
        <v>0</v>
      </c>
      <c r="K13" s="7"/>
      <c r="L13" s="7"/>
      <c r="N13" s="7"/>
      <c r="O13" s="17"/>
      <c r="P13" s="18"/>
      <c r="Q13" s="19"/>
      <c r="R13" s="7"/>
      <c r="S13" s="18"/>
      <c r="T13" s="7"/>
    </row>
    <row r="14" spans="1:20" s="6" customFormat="1" x14ac:dyDescent="0.35">
      <c r="A14" s="64"/>
      <c r="B14" s="104" t="s">
        <v>160</v>
      </c>
      <c r="C14" s="67">
        <f>SUM(D14:J14)</f>
        <v>0</v>
      </c>
      <c r="D14" s="130"/>
      <c r="E14" s="130"/>
      <c r="F14" s="130"/>
      <c r="G14" s="130"/>
      <c r="H14" s="130"/>
      <c r="I14" s="26">
        <f>SUM(D14:H14)*CONT</f>
        <v>0</v>
      </c>
      <c r="J14" s="26">
        <f>SUM(D14:I14)*VAT</f>
        <v>0</v>
      </c>
      <c r="K14" s="7"/>
      <c r="L14" s="7"/>
      <c r="N14" s="7"/>
      <c r="O14" s="17"/>
      <c r="P14" s="18"/>
      <c r="Q14" s="19"/>
      <c r="R14" s="7"/>
      <c r="S14" s="18"/>
      <c r="T14" s="7"/>
    </row>
    <row r="15" spans="1:20" s="6" customFormat="1" ht="15" thickBot="1" x14ac:dyDescent="0.4">
      <c r="A15" s="102"/>
      <c r="B15" s="103"/>
      <c r="C15" s="67">
        <f t="shared" ref="C15:C26" si="0">SUM(D15:J15)</f>
        <v>0</v>
      </c>
      <c r="D15" s="131"/>
      <c r="E15" s="131"/>
      <c r="F15" s="131"/>
      <c r="G15" s="131"/>
      <c r="H15" s="131"/>
      <c r="I15" s="26">
        <f>SUM(D15:H15)*CONT</f>
        <v>0</v>
      </c>
      <c r="J15" s="26">
        <f>SUM(D15:I15)*VAT</f>
        <v>0</v>
      </c>
      <c r="K15" s="7"/>
      <c r="L15" s="7"/>
      <c r="N15" s="7"/>
      <c r="O15" s="17"/>
      <c r="P15" s="18"/>
      <c r="Q15" s="19"/>
      <c r="R15" s="7"/>
      <c r="S15" s="18"/>
      <c r="T15" s="7"/>
    </row>
    <row r="16" spans="1:20" s="5" customFormat="1" ht="15" thickBot="1" x14ac:dyDescent="0.4">
      <c r="A16" s="63" t="s">
        <v>161</v>
      </c>
      <c r="B16" s="14"/>
      <c r="C16" s="23"/>
      <c r="D16" s="24"/>
      <c r="E16" s="24"/>
      <c r="F16" s="24"/>
      <c r="G16" s="24"/>
      <c r="H16" s="24"/>
      <c r="I16" s="24"/>
      <c r="J16" s="24"/>
    </row>
    <row r="17" spans="1:20" s="6" customFormat="1" ht="26" x14ac:dyDescent="0.35">
      <c r="A17" s="102"/>
      <c r="B17" s="13" t="s">
        <v>162</v>
      </c>
      <c r="C17" s="67">
        <f t="shared" si="0"/>
        <v>0</v>
      </c>
      <c r="D17" s="131"/>
      <c r="E17" s="131"/>
      <c r="F17" s="131"/>
      <c r="G17" s="131"/>
      <c r="H17" s="131"/>
      <c r="I17" s="26">
        <f t="shared" ref="I17:I26" si="1">SUM(D17:H17)*CONT</f>
        <v>0</v>
      </c>
      <c r="J17" s="26">
        <f t="shared" ref="J17:J26" si="2">SUM(D17:I17)*VAT</f>
        <v>0</v>
      </c>
      <c r="K17" s="7"/>
      <c r="L17" s="7"/>
      <c r="N17" s="7"/>
      <c r="O17" s="17"/>
      <c r="P17" s="18"/>
      <c r="Q17" s="19"/>
      <c r="R17" s="7"/>
      <c r="S17" s="18"/>
      <c r="T17" s="7"/>
    </row>
    <row r="18" spans="1:20" s="6" customFormat="1" x14ac:dyDescent="0.35">
      <c r="A18" s="102"/>
      <c r="B18" s="104" t="s">
        <v>163</v>
      </c>
      <c r="C18" s="67">
        <f t="shared" si="0"/>
        <v>0</v>
      </c>
      <c r="D18" s="131"/>
      <c r="E18" s="131"/>
      <c r="F18" s="131"/>
      <c r="G18" s="131"/>
      <c r="H18" s="131"/>
      <c r="I18" s="26">
        <f t="shared" si="1"/>
        <v>0</v>
      </c>
      <c r="J18" s="26">
        <f t="shared" si="2"/>
        <v>0</v>
      </c>
      <c r="K18" s="7"/>
      <c r="L18" s="7"/>
      <c r="N18" s="7"/>
      <c r="O18" s="17"/>
      <c r="P18" s="18"/>
      <c r="Q18" s="19"/>
      <c r="R18" s="7"/>
      <c r="S18" s="18"/>
      <c r="T18" s="7"/>
    </row>
    <row r="19" spans="1:20" s="6" customFormat="1" x14ac:dyDescent="0.35">
      <c r="A19" s="102"/>
      <c r="B19" s="104" t="s">
        <v>164</v>
      </c>
      <c r="C19" s="67">
        <f t="shared" si="0"/>
        <v>0</v>
      </c>
      <c r="D19" s="131"/>
      <c r="E19" s="131"/>
      <c r="F19" s="131"/>
      <c r="G19" s="131"/>
      <c r="H19" s="131"/>
      <c r="I19" s="26">
        <f t="shared" si="1"/>
        <v>0</v>
      </c>
      <c r="J19" s="26">
        <f t="shared" si="2"/>
        <v>0</v>
      </c>
      <c r="K19" s="7"/>
      <c r="L19" s="7"/>
      <c r="N19" s="7"/>
      <c r="O19" s="17"/>
      <c r="P19" s="18"/>
      <c r="Q19" s="19"/>
      <c r="R19" s="7"/>
      <c r="S19" s="18"/>
      <c r="T19" s="7"/>
    </row>
    <row r="20" spans="1:20" s="6" customFormat="1" x14ac:dyDescent="0.35">
      <c r="A20" s="102"/>
      <c r="B20" s="104" t="s">
        <v>165</v>
      </c>
      <c r="C20" s="67">
        <f t="shared" si="0"/>
        <v>0</v>
      </c>
      <c r="D20" s="131"/>
      <c r="E20" s="131"/>
      <c r="F20" s="131"/>
      <c r="G20" s="131"/>
      <c r="H20" s="131"/>
      <c r="I20" s="26">
        <f t="shared" si="1"/>
        <v>0</v>
      </c>
      <c r="J20" s="26">
        <f t="shared" si="2"/>
        <v>0</v>
      </c>
      <c r="K20" s="7"/>
      <c r="L20" s="7"/>
      <c r="N20" s="7"/>
      <c r="O20" s="17"/>
      <c r="P20" s="18"/>
      <c r="Q20" s="19"/>
      <c r="R20" s="7"/>
      <c r="S20" s="18"/>
      <c r="T20" s="7"/>
    </row>
    <row r="21" spans="1:20" s="6" customFormat="1" x14ac:dyDescent="0.35">
      <c r="A21" s="102"/>
      <c r="B21" s="104" t="s">
        <v>278</v>
      </c>
      <c r="C21" s="67">
        <f>SUM(D21:J21)</f>
        <v>0</v>
      </c>
      <c r="D21" s="131"/>
      <c r="E21" s="131"/>
      <c r="F21" s="131"/>
      <c r="G21" s="131"/>
      <c r="H21" s="131"/>
      <c r="I21" s="26">
        <f t="shared" ref="I21" si="3">SUM(D21:H21)*CONT</f>
        <v>0</v>
      </c>
      <c r="J21" s="26">
        <f>SUM(D21:I21)*VAT</f>
        <v>0</v>
      </c>
      <c r="K21" s="7"/>
      <c r="L21" s="7"/>
      <c r="N21" s="7"/>
      <c r="O21" s="17"/>
      <c r="P21" s="18"/>
      <c r="Q21" s="19"/>
      <c r="R21" s="7"/>
      <c r="S21" s="18"/>
      <c r="T21" s="7"/>
    </row>
    <row r="22" spans="1:20" s="6" customFormat="1" x14ac:dyDescent="0.35">
      <c r="A22" s="102"/>
      <c r="B22" s="104" t="s">
        <v>167</v>
      </c>
      <c r="C22" s="67">
        <f t="shared" si="0"/>
        <v>0</v>
      </c>
      <c r="D22" s="131"/>
      <c r="E22" s="131"/>
      <c r="F22" s="131"/>
      <c r="G22" s="131"/>
      <c r="H22" s="131"/>
      <c r="I22" s="26">
        <f t="shared" si="1"/>
        <v>0</v>
      </c>
      <c r="J22" s="26">
        <f t="shared" si="2"/>
        <v>0</v>
      </c>
      <c r="K22" s="7"/>
      <c r="L22" s="7"/>
      <c r="N22" s="7"/>
      <c r="O22" s="17"/>
      <c r="P22" s="18"/>
      <c r="Q22" s="19"/>
      <c r="R22" s="7"/>
      <c r="S22" s="18"/>
      <c r="T22" s="7"/>
    </row>
    <row r="23" spans="1:20" s="6" customFormat="1" x14ac:dyDescent="0.35">
      <c r="A23" s="102"/>
      <c r="B23" s="104" t="s">
        <v>168</v>
      </c>
      <c r="C23" s="67">
        <f t="shared" si="0"/>
        <v>0</v>
      </c>
      <c r="D23" s="131"/>
      <c r="E23" s="131"/>
      <c r="F23" s="131"/>
      <c r="G23" s="131"/>
      <c r="H23" s="131"/>
      <c r="I23" s="26">
        <f t="shared" si="1"/>
        <v>0</v>
      </c>
      <c r="J23" s="26">
        <f t="shared" si="2"/>
        <v>0</v>
      </c>
      <c r="K23" s="7"/>
      <c r="L23" s="7"/>
      <c r="N23" s="7"/>
      <c r="O23" s="17"/>
      <c r="P23" s="18"/>
      <c r="Q23" s="19"/>
      <c r="R23" s="7"/>
      <c r="S23" s="18"/>
      <c r="T23" s="7"/>
    </row>
    <row r="24" spans="1:20" s="6" customFormat="1" x14ac:dyDescent="0.35">
      <c r="A24" s="102"/>
      <c r="B24" s="104" t="s">
        <v>169</v>
      </c>
      <c r="C24" s="67">
        <f t="shared" si="0"/>
        <v>0</v>
      </c>
      <c r="D24" s="131"/>
      <c r="E24" s="131"/>
      <c r="F24" s="131"/>
      <c r="G24" s="131"/>
      <c r="H24" s="131"/>
      <c r="I24" s="26">
        <f t="shared" si="1"/>
        <v>0</v>
      </c>
      <c r="J24" s="26">
        <f t="shared" si="2"/>
        <v>0</v>
      </c>
      <c r="K24" s="7"/>
      <c r="L24" s="7"/>
      <c r="N24" s="7"/>
      <c r="O24" s="17"/>
      <c r="P24" s="18"/>
      <c r="Q24" s="19"/>
      <c r="R24" s="7"/>
      <c r="S24" s="18"/>
      <c r="T24" s="7"/>
    </row>
    <row r="25" spans="1:20" s="6" customFormat="1" x14ac:dyDescent="0.35">
      <c r="A25" s="102"/>
      <c r="B25" s="104" t="s">
        <v>170</v>
      </c>
      <c r="C25" s="67">
        <f t="shared" si="0"/>
        <v>0</v>
      </c>
      <c r="D25" s="131"/>
      <c r="E25" s="131"/>
      <c r="F25" s="131"/>
      <c r="G25" s="131"/>
      <c r="H25" s="131"/>
      <c r="I25" s="26">
        <f t="shared" si="1"/>
        <v>0</v>
      </c>
      <c r="J25" s="26">
        <f t="shared" si="2"/>
        <v>0</v>
      </c>
      <c r="K25" s="7"/>
      <c r="L25" s="7"/>
      <c r="N25" s="7"/>
      <c r="O25" s="17"/>
      <c r="P25" s="18"/>
      <c r="Q25" s="19"/>
      <c r="R25" s="7"/>
      <c r="S25" s="18"/>
      <c r="T25" s="7"/>
    </row>
    <row r="26" spans="1:20" s="6" customFormat="1" ht="26.5" thickBot="1" x14ac:dyDescent="0.4">
      <c r="A26" s="102"/>
      <c r="B26" s="13" t="s">
        <v>171</v>
      </c>
      <c r="C26" s="67">
        <f t="shared" si="0"/>
        <v>0</v>
      </c>
      <c r="D26" s="131"/>
      <c r="E26" s="131"/>
      <c r="F26" s="131"/>
      <c r="G26" s="131"/>
      <c r="H26" s="131"/>
      <c r="I26" s="26">
        <f t="shared" si="1"/>
        <v>0</v>
      </c>
      <c r="J26" s="26">
        <f t="shared" si="2"/>
        <v>0</v>
      </c>
      <c r="K26" s="7"/>
      <c r="L26" s="7"/>
      <c r="N26" s="7"/>
      <c r="O26" s="17"/>
      <c r="P26" s="18"/>
      <c r="Q26" s="19"/>
      <c r="R26" s="7"/>
      <c r="S26" s="18"/>
      <c r="T26" s="7"/>
    </row>
    <row r="27" spans="1:20" s="6" customFormat="1" ht="29" x14ac:dyDescent="0.35">
      <c r="A27" s="11"/>
      <c r="B27" s="15" t="s">
        <v>240</v>
      </c>
      <c r="C27" s="27">
        <f>SUM(C12:C26)</f>
        <v>0</v>
      </c>
      <c r="D27" s="27"/>
      <c r="E27" s="27"/>
      <c r="F27" s="27"/>
      <c r="G27" s="27"/>
      <c r="H27" s="27"/>
      <c r="I27" s="27"/>
      <c r="J27" s="2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s="6" customFormat="1" x14ac:dyDescent="0.35">
      <c r="B28" s="16" t="s">
        <v>265</v>
      </c>
      <c r="C28" s="28" t="e">
        <f t="shared" ref="C28:J28" si="4">SUM(C7:C26)</f>
        <v>#DIV/0!</v>
      </c>
      <c r="D28" s="28" t="e">
        <f t="shared" si="4"/>
        <v>#DIV/0!</v>
      </c>
      <c r="E28" s="28">
        <f t="shared" si="4"/>
        <v>0</v>
      </c>
      <c r="F28" s="28">
        <f t="shared" si="4"/>
        <v>0</v>
      </c>
      <c r="G28" s="28" t="e">
        <f t="shared" si="4"/>
        <v>#DIV/0!</v>
      </c>
      <c r="H28" s="28">
        <f t="shared" si="4"/>
        <v>0</v>
      </c>
      <c r="I28" s="28">
        <f t="shared" si="4"/>
        <v>0</v>
      </c>
      <c r="J28" s="28" t="e">
        <f t="shared" si="4"/>
        <v>#DIV/0!</v>
      </c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s="7" customFormat="1" x14ac:dyDescent="0.35">
      <c r="A29" s="8"/>
      <c r="C29" s="29"/>
      <c r="D29" s="30"/>
      <c r="E29" s="30"/>
      <c r="F29" s="30"/>
      <c r="G29" s="30"/>
      <c r="H29" s="30"/>
      <c r="I29" s="30"/>
      <c r="J29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24</vt:i4>
      </vt:variant>
    </vt:vector>
  </HeadingPairs>
  <TitlesOfParts>
    <vt:vector size="42" baseType="lpstr">
      <vt:lpstr>Summary Sheet</vt:lpstr>
      <vt:lpstr>Project Summarys</vt:lpstr>
      <vt:lpstr>Data</vt:lpstr>
      <vt:lpstr>Fees</vt:lpstr>
      <vt:lpstr>Prelims</vt:lpstr>
      <vt:lpstr>EE1 Flat Roof HOR</vt:lpstr>
      <vt:lpstr>EE2 Glazing</vt:lpstr>
      <vt:lpstr>EE3 Dry Lining</vt:lpstr>
      <vt:lpstr>EE4 BMS HOR</vt:lpstr>
      <vt:lpstr>EE5 Flat Roof RH</vt:lpstr>
      <vt:lpstr>EE6 AHU's</vt:lpstr>
      <vt:lpstr>EE7 - BMS RH</vt:lpstr>
      <vt:lpstr>EE8 - Flat Roof LRC</vt:lpstr>
      <vt:lpstr>EE9 - BMS LRC</vt:lpstr>
      <vt:lpstr>LC1,3,6 -ASHP HTG</vt:lpstr>
      <vt:lpstr>LC2 - ASHP DHW-HOR</vt:lpstr>
      <vt:lpstr>LC4 - AHU-RH</vt:lpstr>
      <vt:lpstr>LC5 - ASHP DHW-RH</vt:lpstr>
      <vt:lpstr>CONOHP</vt:lpstr>
      <vt:lpstr>CONT</vt:lpstr>
      <vt:lpstr>DET</vt:lpstr>
      <vt:lpstr>PDT</vt:lpstr>
      <vt:lpstr>PRET</vt:lpstr>
      <vt:lpstr>PRFEE1</vt:lpstr>
      <vt:lpstr>PRFEE2</vt:lpstr>
      <vt:lpstr>PRFEE3</vt:lpstr>
      <vt:lpstr>PRFEE4</vt:lpstr>
      <vt:lpstr>PRFEE5</vt:lpstr>
      <vt:lpstr>PRFEE6</vt:lpstr>
      <vt:lpstr>PRFEE7</vt:lpstr>
      <vt:lpstr>PRFEE8</vt:lpstr>
      <vt:lpstr>PRFEE9</vt:lpstr>
      <vt:lpstr>PRFHOR</vt:lpstr>
      <vt:lpstr>PRFLC1</vt:lpstr>
      <vt:lpstr>PRFLC2</vt:lpstr>
      <vt:lpstr>PRFLC3</vt:lpstr>
      <vt:lpstr>PRFLC4</vt:lpstr>
      <vt:lpstr>PRFLC5</vt:lpstr>
      <vt:lpstr>PRFLC6</vt:lpstr>
      <vt:lpstr>PRFLRC</vt:lpstr>
      <vt:lpstr>PRFRH</vt:lpstr>
      <vt:lpstr>VAT</vt:lpstr>
    </vt:vector>
  </TitlesOfParts>
  <Company>Bedford College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John-Paul Cain</cp:lastModifiedBy>
  <dcterms:created xsi:type="dcterms:W3CDTF">2022-09-29T15:31:44Z</dcterms:created>
  <dcterms:modified xsi:type="dcterms:W3CDTF">2023-12-06T19:49:52Z</dcterms:modified>
</cp:coreProperties>
</file>