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tiff" ContentType="image/tif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15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U:\LDQ\LDQ2048_Trowbridge Town Council\02. Project Delivery\01. WIP\Design and Calculations\Land\Monitoring\"/>
    </mc:Choice>
  </mc:AlternateContent>
  <xr:revisionPtr revIDLastSave="0" documentId="13_ncr:1_{BFB433F8-D485-4A91-8C21-B39721D9C64F}" xr6:coauthVersionLast="40" xr6:coauthVersionMax="40" xr10:uidLastSave="{00000000-0000-0000-0000-000000000000}"/>
  <workbookProtection workbookAlgorithmName="SHA-512" workbookHashValue="FEqpbxnJFVAJumYbkpuc7Jl1R/eDm9Cr85lDbt7xVHZQheZvyRYNLjp9Yv+C+xloACFJIWKXEgOyVl6rqmXBrQ==" workbookSaltValue="0aB4ubqnDmL4a+oL1A819w==" workbookSpinCount="100000" lockStructure="1"/>
  <bookViews>
    <workbookView xWindow="28680" yWindow="-120" windowWidth="20730" windowHeight="11160" tabRatio="754" activeTab="1" xr2:uid="{00000000-000D-0000-FFFF-FFFF00000000}"/>
  </bookViews>
  <sheets>
    <sheet name="1 - Detail Entry" sheetId="20" r:id="rId1"/>
    <sheet name="2" sheetId="21" r:id="rId2"/>
    <sheet name="3" sheetId="22" r:id="rId3"/>
    <sheet name="4" sheetId="23" r:id="rId4"/>
    <sheet name="5" sheetId="24" r:id="rId5"/>
    <sheet name="6" sheetId="25" r:id="rId6"/>
    <sheet name="7" sheetId="28" r:id="rId7"/>
    <sheet name="8" sheetId="29" r:id="rId8"/>
    <sheet name="9" sheetId="30" r:id="rId9"/>
    <sheet name="10" sheetId="31" r:id="rId10"/>
    <sheet name="11" sheetId="32" r:id="rId11"/>
    <sheet name="12" sheetId="33" r:id="rId12"/>
    <sheet name="Field Sheet Blank" sheetId="35" r:id="rId13"/>
    <sheet name="Gas Assessment" sheetId="36" r:id="rId14"/>
    <sheet name="Groundwater" sheetId="37" r:id="rId15"/>
    <sheet name="Surfer Data" sheetId="27" r:id="rId16"/>
    <sheet name="Version Status" sheetId="38" r:id="rId17"/>
  </sheets>
  <definedNames>
    <definedName name="_xlnm.Print_Area" localSheetId="0">'1 - Detail Entry'!$C$2:$V$45</definedName>
    <definedName name="_xlnm.Print_Area" localSheetId="9">'10'!$C$3:$V$46</definedName>
    <definedName name="_xlnm.Print_Area" localSheetId="10">'11'!$C$3:$V$46</definedName>
    <definedName name="_xlnm.Print_Area" localSheetId="11">'12'!$C$3:$V$46</definedName>
    <definedName name="_xlnm.Print_Area" localSheetId="1">'2'!$C$3:$V$46</definedName>
    <definedName name="_xlnm.Print_Area" localSheetId="2">'3'!$C$3:$V$46</definedName>
    <definedName name="_xlnm.Print_Area" localSheetId="3">'4'!$C$3:$V$46</definedName>
    <definedName name="_xlnm.Print_Area" localSheetId="4">'5'!$C$3:$V$46</definedName>
    <definedName name="_xlnm.Print_Area" localSheetId="5">'6'!$C$3:$V$46</definedName>
    <definedName name="_xlnm.Print_Area" localSheetId="6">'7'!$C$3:$V$46</definedName>
    <definedName name="_xlnm.Print_Area" localSheetId="7">'8'!$C$3:$V$46</definedName>
    <definedName name="_xlnm.Print_Area" localSheetId="8">'9'!$C$3:$V$46</definedName>
    <definedName name="_xlnm.Print_Area" localSheetId="12">'Field Sheet Blank'!$C$3:$V$50</definedName>
    <definedName name="_xlnm.Print_Titles" localSheetId="0">'1 - Detail Entry'!$2:$18</definedName>
    <definedName name="_xlnm.Print_Titles" localSheetId="12">'Field Sheet Blank'!$3:$19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69" i="36" l="1"/>
  <c r="D168" i="36"/>
  <c r="L56" i="36" l="1"/>
  <c r="A33" i="27" l="1"/>
  <c r="A34" i="27"/>
  <c r="A35" i="27"/>
  <c r="A36" i="27"/>
  <c r="A37" i="27"/>
  <c r="A38" i="27"/>
  <c r="A39" i="27"/>
  <c r="A40" i="27"/>
  <c r="A41" i="27"/>
  <c r="A42" i="27"/>
  <c r="A43" i="27"/>
  <c r="A44" i="27"/>
  <c r="C23" i="35" l="1"/>
  <c r="C24" i="35"/>
  <c r="C25" i="35"/>
  <c r="C26" i="35"/>
  <c r="C27" i="35"/>
  <c r="C28" i="35"/>
  <c r="C29" i="35"/>
  <c r="C30" i="35"/>
  <c r="C31" i="35"/>
  <c r="C32" i="35"/>
  <c r="C33" i="35"/>
  <c r="C34" i="35"/>
  <c r="C35" i="35"/>
  <c r="C36" i="35"/>
  <c r="C37" i="35"/>
  <c r="C38" i="35"/>
  <c r="C39" i="35"/>
  <c r="C40" i="35"/>
  <c r="C41" i="35"/>
  <c r="C42" i="35"/>
  <c r="C43" i="35"/>
  <c r="C44" i="35"/>
  <c r="C45" i="35"/>
  <c r="C46" i="35"/>
  <c r="C47" i="35"/>
  <c r="C48" i="35"/>
  <c r="C49" i="35"/>
  <c r="C50" i="35"/>
  <c r="C51" i="35"/>
  <c r="C52" i="35"/>
  <c r="C53" i="35"/>
  <c r="C54" i="35"/>
  <c r="C55" i="35"/>
  <c r="C56" i="35"/>
  <c r="C57" i="35"/>
  <c r="C58" i="35"/>
  <c r="C59" i="35"/>
  <c r="C60" i="35"/>
  <c r="C61" i="35"/>
  <c r="C62" i="35"/>
  <c r="C63" i="35"/>
  <c r="C22" i="35"/>
  <c r="AX197" i="36" l="1"/>
  <c r="AX198" i="36"/>
  <c r="AX199" i="36"/>
  <c r="AX200" i="36"/>
  <c r="CA200" i="36" s="1"/>
  <c r="AX201" i="36"/>
  <c r="AX202" i="36"/>
  <c r="AX203" i="36"/>
  <c r="AX204" i="36"/>
  <c r="AX205" i="36"/>
  <c r="AX206" i="36"/>
  <c r="AX207" i="36"/>
  <c r="AX208" i="36"/>
  <c r="AX209" i="36"/>
  <c r="AX210" i="36"/>
  <c r="AX211" i="36"/>
  <c r="AX212" i="36"/>
  <c r="AX213" i="36"/>
  <c r="AX214" i="36"/>
  <c r="AX215" i="36"/>
  <c r="AX216" i="36"/>
  <c r="AX217" i="36"/>
  <c r="AX218" i="36"/>
  <c r="AX219" i="36"/>
  <c r="AX220" i="36"/>
  <c r="AX221" i="36"/>
  <c r="AX222" i="36"/>
  <c r="AX223" i="36"/>
  <c r="AX224" i="36"/>
  <c r="AX225" i="36"/>
  <c r="AX226" i="36"/>
  <c r="AX227" i="36"/>
  <c r="AX228" i="36"/>
  <c r="AX229" i="36"/>
  <c r="AX230" i="36"/>
  <c r="AX231" i="36"/>
  <c r="AX232" i="36"/>
  <c r="AX233" i="36"/>
  <c r="AX234" i="36"/>
  <c r="AX235" i="36"/>
  <c r="AX236" i="36"/>
  <c r="AX237" i="36"/>
  <c r="AX196" i="36"/>
  <c r="P61" i="37"/>
  <c r="P62" i="37"/>
  <c r="P63" i="37"/>
  <c r="P64" i="37"/>
  <c r="P65" i="37"/>
  <c r="P66" i="37"/>
  <c r="P67" i="37"/>
  <c r="P68" i="37"/>
  <c r="P69" i="37"/>
  <c r="P70" i="37"/>
  <c r="P71" i="37"/>
  <c r="P72" i="37"/>
  <c r="P73" i="37"/>
  <c r="P74" i="37"/>
  <c r="P75" i="37"/>
  <c r="P76" i="37"/>
  <c r="P77" i="37"/>
  <c r="P78" i="37"/>
  <c r="P79" i="37"/>
  <c r="P80" i="37"/>
  <c r="P81" i="37"/>
  <c r="P82" i="37"/>
  <c r="P83" i="37"/>
  <c r="P84" i="37"/>
  <c r="P85" i="37"/>
  <c r="P86" i="37"/>
  <c r="P87" i="37"/>
  <c r="P88" i="37"/>
  <c r="P89" i="37"/>
  <c r="P90" i="37"/>
  <c r="P91" i="37"/>
  <c r="P92" i="37"/>
  <c r="P93" i="37"/>
  <c r="P94" i="37"/>
  <c r="P95" i="37"/>
  <c r="P96" i="37"/>
  <c r="P97" i="37"/>
  <c r="P98" i="37"/>
  <c r="P99" i="37"/>
  <c r="P60" i="37"/>
  <c r="S22" i="23"/>
  <c r="G4" i="27" s="1"/>
  <c r="S23" i="23"/>
  <c r="G5" i="27" s="1"/>
  <c r="S24" i="23"/>
  <c r="G6" i="27" s="1"/>
  <c r="S25" i="23"/>
  <c r="G7" i="27" s="1"/>
  <c r="S26" i="23"/>
  <c r="G8" i="27" s="1"/>
  <c r="S27" i="23"/>
  <c r="G9" i="27" s="1"/>
  <c r="S28" i="23"/>
  <c r="G10" i="27" s="1"/>
  <c r="S29" i="23"/>
  <c r="G11" i="27" s="1"/>
  <c r="S30" i="23"/>
  <c r="G12" i="27" s="1"/>
  <c r="S31" i="23"/>
  <c r="G13" i="27" s="1"/>
  <c r="S32" i="23"/>
  <c r="G14" i="27" s="1"/>
  <c r="S33" i="23"/>
  <c r="G15" i="27" s="1"/>
  <c r="S34" i="23"/>
  <c r="G16" i="27" s="1"/>
  <c r="S35" i="23"/>
  <c r="G17" i="27" s="1"/>
  <c r="S36" i="23"/>
  <c r="G18" i="27" s="1"/>
  <c r="S37" i="23"/>
  <c r="G19" i="27" s="1"/>
  <c r="S38" i="23"/>
  <c r="G20" i="27" s="1"/>
  <c r="S39" i="23"/>
  <c r="G21" i="27" s="1"/>
  <c r="S40" i="23"/>
  <c r="G22" i="27" s="1"/>
  <c r="S41" i="23"/>
  <c r="G23" i="27" s="1"/>
  <c r="S42" i="23"/>
  <c r="G24" i="27" s="1"/>
  <c r="S43" i="23"/>
  <c r="G25" i="27" s="1"/>
  <c r="S44" i="23"/>
  <c r="G26" i="27" s="1"/>
  <c r="S45" i="23"/>
  <c r="G27" i="27" s="1"/>
  <c r="S46" i="23"/>
  <c r="G28" i="27" s="1"/>
  <c r="S47" i="23"/>
  <c r="G29" i="27" s="1"/>
  <c r="S48" i="23"/>
  <c r="G30" i="27" s="1"/>
  <c r="S49" i="23"/>
  <c r="G31" i="27" s="1"/>
  <c r="S50" i="23"/>
  <c r="G32" i="27" s="1"/>
  <c r="S51" i="23"/>
  <c r="G33" i="27" s="1"/>
  <c r="S52" i="23"/>
  <c r="G34" i="27" s="1"/>
  <c r="S53" i="23"/>
  <c r="G35" i="27" s="1"/>
  <c r="S54" i="23"/>
  <c r="G36" i="27" s="1"/>
  <c r="S55" i="23"/>
  <c r="G37" i="27" s="1"/>
  <c r="S56" i="23"/>
  <c r="G38" i="27" s="1"/>
  <c r="S57" i="23"/>
  <c r="G39" i="27" s="1"/>
  <c r="S58" i="23"/>
  <c r="G40" i="27" s="1"/>
  <c r="S59" i="23"/>
  <c r="G41" i="27" s="1"/>
  <c r="S60" i="23"/>
  <c r="G42" i="27" s="1"/>
  <c r="S61" i="23"/>
  <c r="G43" i="27" s="1"/>
  <c r="S62" i="23"/>
  <c r="G44" i="27" s="1"/>
  <c r="S22" i="24"/>
  <c r="H4" i="27" s="1"/>
  <c r="S23" i="24"/>
  <c r="H5" i="27" s="1"/>
  <c r="S24" i="24"/>
  <c r="H6" i="27" s="1"/>
  <c r="S25" i="24"/>
  <c r="H7" i="27" s="1"/>
  <c r="S26" i="24"/>
  <c r="H8" i="27" s="1"/>
  <c r="S27" i="24"/>
  <c r="H9" i="27" s="1"/>
  <c r="S28" i="24"/>
  <c r="H10" i="27" s="1"/>
  <c r="S29" i="24"/>
  <c r="H11" i="27" s="1"/>
  <c r="S30" i="24"/>
  <c r="H12" i="27" s="1"/>
  <c r="S31" i="24"/>
  <c r="H13" i="27" s="1"/>
  <c r="S32" i="24"/>
  <c r="H14" i="27" s="1"/>
  <c r="S33" i="24"/>
  <c r="H15" i="27" s="1"/>
  <c r="S34" i="24"/>
  <c r="H16" i="27" s="1"/>
  <c r="S35" i="24"/>
  <c r="H17" i="27" s="1"/>
  <c r="S36" i="24"/>
  <c r="H18" i="27" s="1"/>
  <c r="S37" i="24"/>
  <c r="H19" i="27" s="1"/>
  <c r="S38" i="24"/>
  <c r="H20" i="27" s="1"/>
  <c r="S39" i="24"/>
  <c r="H21" i="27" s="1"/>
  <c r="S40" i="24"/>
  <c r="H22" i="27" s="1"/>
  <c r="S41" i="24"/>
  <c r="H23" i="27" s="1"/>
  <c r="S42" i="24"/>
  <c r="H24" i="27" s="1"/>
  <c r="S43" i="24"/>
  <c r="H25" i="27" s="1"/>
  <c r="S44" i="24"/>
  <c r="H26" i="27" s="1"/>
  <c r="S45" i="24"/>
  <c r="H27" i="27" s="1"/>
  <c r="S46" i="24"/>
  <c r="H28" i="27" s="1"/>
  <c r="S47" i="24"/>
  <c r="H29" i="27" s="1"/>
  <c r="S48" i="24"/>
  <c r="H30" i="27" s="1"/>
  <c r="S49" i="24"/>
  <c r="H31" i="27" s="1"/>
  <c r="S50" i="24"/>
  <c r="H32" i="27" s="1"/>
  <c r="S51" i="24"/>
  <c r="H33" i="27" s="1"/>
  <c r="S52" i="24"/>
  <c r="H34" i="27" s="1"/>
  <c r="S53" i="24"/>
  <c r="H35" i="27" s="1"/>
  <c r="S54" i="24"/>
  <c r="H36" i="27" s="1"/>
  <c r="S55" i="24"/>
  <c r="H37" i="27" s="1"/>
  <c r="S56" i="24"/>
  <c r="H38" i="27" s="1"/>
  <c r="S57" i="24"/>
  <c r="H39" i="27" s="1"/>
  <c r="S58" i="24"/>
  <c r="H40" i="27" s="1"/>
  <c r="S59" i="24"/>
  <c r="H41" i="27" s="1"/>
  <c r="S60" i="24"/>
  <c r="H42" i="27" s="1"/>
  <c r="S61" i="24"/>
  <c r="H43" i="27" s="1"/>
  <c r="S62" i="24"/>
  <c r="H44" i="27" s="1"/>
  <c r="S22" i="25"/>
  <c r="I4" i="27" s="1"/>
  <c r="S23" i="25"/>
  <c r="I5" i="27" s="1"/>
  <c r="S24" i="25"/>
  <c r="I6" i="27" s="1"/>
  <c r="S25" i="25"/>
  <c r="I7" i="27" s="1"/>
  <c r="S26" i="25"/>
  <c r="I8" i="27" s="1"/>
  <c r="S27" i="25"/>
  <c r="I9" i="27" s="1"/>
  <c r="S28" i="25"/>
  <c r="I10" i="27" s="1"/>
  <c r="S29" i="25"/>
  <c r="I11" i="27" s="1"/>
  <c r="S30" i="25"/>
  <c r="I12" i="27" s="1"/>
  <c r="S31" i="25"/>
  <c r="I13" i="27" s="1"/>
  <c r="S32" i="25"/>
  <c r="I14" i="27" s="1"/>
  <c r="S33" i="25"/>
  <c r="I15" i="27" s="1"/>
  <c r="S34" i="25"/>
  <c r="I16" i="27" s="1"/>
  <c r="S35" i="25"/>
  <c r="I17" i="27" s="1"/>
  <c r="S36" i="25"/>
  <c r="I18" i="27" s="1"/>
  <c r="S37" i="25"/>
  <c r="I19" i="27" s="1"/>
  <c r="S38" i="25"/>
  <c r="I20" i="27" s="1"/>
  <c r="S39" i="25"/>
  <c r="I21" i="27" s="1"/>
  <c r="S40" i="25"/>
  <c r="I22" i="27" s="1"/>
  <c r="S41" i="25"/>
  <c r="I23" i="27" s="1"/>
  <c r="S42" i="25"/>
  <c r="I24" i="27" s="1"/>
  <c r="S43" i="25"/>
  <c r="I25" i="27" s="1"/>
  <c r="S44" i="25"/>
  <c r="I26" i="27" s="1"/>
  <c r="S45" i="25"/>
  <c r="I27" i="27" s="1"/>
  <c r="S46" i="25"/>
  <c r="I28" i="27" s="1"/>
  <c r="S47" i="25"/>
  <c r="I29" i="27" s="1"/>
  <c r="S48" i="25"/>
  <c r="I30" i="27" s="1"/>
  <c r="S49" i="25"/>
  <c r="I31" i="27" s="1"/>
  <c r="S50" i="25"/>
  <c r="I32" i="27" s="1"/>
  <c r="S51" i="25"/>
  <c r="I33" i="27" s="1"/>
  <c r="S52" i="25"/>
  <c r="I34" i="27" s="1"/>
  <c r="S53" i="25"/>
  <c r="I35" i="27" s="1"/>
  <c r="S54" i="25"/>
  <c r="I36" i="27" s="1"/>
  <c r="S55" i="25"/>
  <c r="I37" i="27" s="1"/>
  <c r="S56" i="25"/>
  <c r="I38" i="27" s="1"/>
  <c r="S57" i="25"/>
  <c r="I39" i="27" s="1"/>
  <c r="S58" i="25"/>
  <c r="I40" i="27" s="1"/>
  <c r="S59" i="25"/>
  <c r="I41" i="27" s="1"/>
  <c r="S60" i="25"/>
  <c r="I42" i="27" s="1"/>
  <c r="S61" i="25"/>
  <c r="I43" i="27" s="1"/>
  <c r="S62" i="25"/>
  <c r="I44" i="27" s="1"/>
  <c r="S22" i="28"/>
  <c r="J4" i="27" s="1"/>
  <c r="S23" i="28"/>
  <c r="J5" i="27" s="1"/>
  <c r="S24" i="28"/>
  <c r="J6" i="27" s="1"/>
  <c r="S25" i="28"/>
  <c r="J7" i="27" s="1"/>
  <c r="S26" i="28"/>
  <c r="J8" i="27" s="1"/>
  <c r="S27" i="28"/>
  <c r="J9" i="27" s="1"/>
  <c r="S28" i="28"/>
  <c r="J10" i="27" s="1"/>
  <c r="S29" i="28"/>
  <c r="J11" i="27" s="1"/>
  <c r="S30" i="28"/>
  <c r="J12" i="27" s="1"/>
  <c r="S31" i="28"/>
  <c r="J13" i="27" s="1"/>
  <c r="S32" i="28"/>
  <c r="J14" i="27" s="1"/>
  <c r="S33" i="28"/>
  <c r="J15" i="27" s="1"/>
  <c r="S34" i="28"/>
  <c r="J16" i="27" s="1"/>
  <c r="S35" i="28"/>
  <c r="J17" i="27" s="1"/>
  <c r="S36" i="28"/>
  <c r="J18" i="27" s="1"/>
  <c r="S37" i="28"/>
  <c r="J19" i="27" s="1"/>
  <c r="S38" i="28"/>
  <c r="J20" i="27" s="1"/>
  <c r="S39" i="28"/>
  <c r="J21" i="27" s="1"/>
  <c r="S40" i="28"/>
  <c r="J22" i="27" s="1"/>
  <c r="S41" i="28"/>
  <c r="J23" i="27" s="1"/>
  <c r="S42" i="28"/>
  <c r="J24" i="27" s="1"/>
  <c r="S43" i="28"/>
  <c r="J25" i="27" s="1"/>
  <c r="S44" i="28"/>
  <c r="J26" i="27" s="1"/>
  <c r="S45" i="28"/>
  <c r="J27" i="27" s="1"/>
  <c r="S46" i="28"/>
  <c r="J28" i="27" s="1"/>
  <c r="S47" i="28"/>
  <c r="J29" i="27" s="1"/>
  <c r="S48" i="28"/>
  <c r="J30" i="27" s="1"/>
  <c r="S49" i="28"/>
  <c r="J31" i="27" s="1"/>
  <c r="S50" i="28"/>
  <c r="J32" i="27" s="1"/>
  <c r="S51" i="28"/>
  <c r="J33" i="27" s="1"/>
  <c r="S52" i="28"/>
  <c r="J34" i="27" s="1"/>
  <c r="S53" i="28"/>
  <c r="J35" i="27" s="1"/>
  <c r="S54" i="28"/>
  <c r="J36" i="27" s="1"/>
  <c r="S55" i="28"/>
  <c r="J37" i="27" s="1"/>
  <c r="S56" i="28"/>
  <c r="J38" i="27" s="1"/>
  <c r="S57" i="28"/>
  <c r="J39" i="27" s="1"/>
  <c r="S58" i="28"/>
  <c r="J40" i="27" s="1"/>
  <c r="S59" i="28"/>
  <c r="J41" i="27" s="1"/>
  <c r="S60" i="28"/>
  <c r="J42" i="27" s="1"/>
  <c r="S61" i="28"/>
  <c r="J43" i="27" s="1"/>
  <c r="S62" i="28"/>
  <c r="J44" i="27" s="1"/>
  <c r="S22" i="29"/>
  <c r="K4" i="27" s="1"/>
  <c r="S23" i="29"/>
  <c r="K5" i="27" s="1"/>
  <c r="S24" i="29"/>
  <c r="K6" i="27" s="1"/>
  <c r="S25" i="29"/>
  <c r="K7" i="27" s="1"/>
  <c r="S26" i="29"/>
  <c r="K8" i="27" s="1"/>
  <c r="S27" i="29"/>
  <c r="K9" i="27" s="1"/>
  <c r="S28" i="29"/>
  <c r="K10" i="27" s="1"/>
  <c r="S29" i="29"/>
  <c r="K11" i="27" s="1"/>
  <c r="S30" i="29"/>
  <c r="K12" i="27" s="1"/>
  <c r="S31" i="29"/>
  <c r="K13" i="27" s="1"/>
  <c r="S32" i="29"/>
  <c r="K14" i="27" s="1"/>
  <c r="S33" i="29"/>
  <c r="K15" i="27" s="1"/>
  <c r="S34" i="29"/>
  <c r="K16" i="27" s="1"/>
  <c r="S35" i="29"/>
  <c r="K17" i="27" s="1"/>
  <c r="S36" i="29"/>
  <c r="K18" i="27" s="1"/>
  <c r="S37" i="29"/>
  <c r="K19" i="27" s="1"/>
  <c r="S38" i="29"/>
  <c r="K20" i="27" s="1"/>
  <c r="S39" i="29"/>
  <c r="K21" i="27" s="1"/>
  <c r="S40" i="29"/>
  <c r="K22" i="27" s="1"/>
  <c r="S41" i="29"/>
  <c r="K23" i="27" s="1"/>
  <c r="S42" i="29"/>
  <c r="K24" i="27" s="1"/>
  <c r="S43" i="29"/>
  <c r="K25" i="27" s="1"/>
  <c r="S44" i="29"/>
  <c r="K26" i="27" s="1"/>
  <c r="S45" i="29"/>
  <c r="K27" i="27" s="1"/>
  <c r="S46" i="29"/>
  <c r="K28" i="27" s="1"/>
  <c r="S47" i="29"/>
  <c r="K29" i="27" s="1"/>
  <c r="S48" i="29"/>
  <c r="K30" i="27" s="1"/>
  <c r="S49" i="29"/>
  <c r="K31" i="27" s="1"/>
  <c r="S50" i="29"/>
  <c r="K32" i="27" s="1"/>
  <c r="S51" i="29"/>
  <c r="K33" i="27" s="1"/>
  <c r="S52" i="29"/>
  <c r="K34" i="27" s="1"/>
  <c r="S53" i="29"/>
  <c r="K35" i="27" s="1"/>
  <c r="S54" i="29"/>
  <c r="K36" i="27" s="1"/>
  <c r="S55" i="29"/>
  <c r="K37" i="27" s="1"/>
  <c r="S56" i="29"/>
  <c r="K38" i="27" s="1"/>
  <c r="S57" i="29"/>
  <c r="K39" i="27" s="1"/>
  <c r="S58" i="29"/>
  <c r="K40" i="27" s="1"/>
  <c r="S59" i="29"/>
  <c r="K41" i="27" s="1"/>
  <c r="S60" i="29"/>
  <c r="K42" i="27" s="1"/>
  <c r="S61" i="29"/>
  <c r="K43" i="27" s="1"/>
  <c r="S62" i="29"/>
  <c r="K44" i="27" s="1"/>
  <c r="S22" i="30"/>
  <c r="L4" i="27" s="1"/>
  <c r="S23" i="30"/>
  <c r="L5" i="27" s="1"/>
  <c r="S24" i="30"/>
  <c r="L6" i="27" s="1"/>
  <c r="S25" i="30"/>
  <c r="L7" i="27" s="1"/>
  <c r="S26" i="30"/>
  <c r="L8" i="27" s="1"/>
  <c r="S27" i="30"/>
  <c r="L9" i="27" s="1"/>
  <c r="S28" i="30"/>
  <c r="L10" i="27" s="1"/>
  <c r="S29" i="30"/>
  <c r="L11" i="27" s="1"/>
  <c r="S30" i="30"/>
  <c r="L12" i="27" s="1"/>
  <c r="S31" i="30"/>
  <c r="L13" i="27" s="1"/>
  <c r="S32" i="30"/>
  <c r="L14" i="27" s="1"/>
  <c r="S33" i="30"/>
  <c r="L15" i="27" s="1"/>
  <c r="S34" i="30"/>
  <c r="L16" i="27" s="1"/>
  <c r="S35" i="30"/>
  <c r="L17" i="27" s="1"/>
  <c r="S36" i="30"/>
  <c r="L18" i="27" s="1"/>
  <c r="S37" i="30"/>
  <c r="L19" i="27" s="1"/>
  <c r="S38" i="30"/>
  <c r="L20" i="27" s="1"/>
  <c r="S39" i="30"/>
  <c r="L21" i="27" s="1"/>
  <c r="S40" i="30"/>
  <c r="L22" i="27" s="1"/>
  <c r="S41" i="30"/>
  <c r="L23" i="27" s="1"/>
  <c r="S42" i="30"/>
  <c r="L24" i="27" s="1"/>
  <c r="S43" i="30"/>
  <c r="L25" i="27" s="1"/>
  <c r="S44" i="30"/>
  <c r="L26" i="27" s="1"/>
  <c r="S45" i="30"/>
  <c r="L27" i="27" s="1"/>
  <c r="S46" i="30"/>
  <c r="L28" i="27" s="1"/>
  <c r="S47" i="30"/>
  <c r="L29" i="27" s="1"/>
  <c r="S48" i="30"/>
  <c r="L30" i="27" s="1"/>
  <c r="S49" i="30"/>
  <c r="L31" i="27" s="1"/>
  <c r="S50" i="30"/>
  <c r="L32" i="27" s="1"/>
  <c r="S51" i="30"/>
  <c r="L33" i="27" s="1"/>
  <c r="S52" i="30"/>
  <c r="L34" i="27" s="1"/>
  <c r="S53" i="30"/>
  <c r="L35" i="27" s="1"/>
  <c r="S54" i="30"/>
  <c r="L36" i="27" s="1"/>
  <c r="S55" i="30"/>
  <c r="L37" i="27" s="1"/>
  <c r="S56" i="30"/>
  <c r="L38" i="27" s="1"/>
  <c r="S57" i="30"/>
  <c r="L39" i="27" s="1"/>
  <c r="S58" i="30"/>
  <c r="L40" i="27" s="1"/>
  <c r="S59" i="30"/>
  <c r="L41" i="27" s="1"/>
  <c r="S60" i="30"/>
  <c r="L42" i="27" s="1"/>
  <c r="S61" i="30"/>
  <c r="L43" i="27" s="1"/>
  <c r="S62" i="30"/>
  <c r="L44" i="27" s="1"/>
  <c r="S22" i="31"/>
  <c r="M4" i="27" s="1"/>
  <c r="S23" i="31"/>
  <c r="M5" i="27" s="1"/>
  <c r="S24" i="31"/>
  <c r="M6" i="27" s="1"/>
  <c r="S25" i="31"/>
  <c r="M7" i="27" s="1"/>
  <c r="S26" i="31"/>
  <c r="M8" i="27" s="1"/>
  <c r="S27" i="31"/>
  <c r="M9" i="27" s="1"/>
  <c r="S28" i="31"/>
  <c r="M10" i="27" s="1"/>
  <c r="S29" i="31"/>
  <c r="M11" i="27" s="1"/>
  <c r="S30" i="31"/>
  <c r="M12" i="27" s="1"/>
  <c r="S31" i="31"/>
  <c r="M13" i="27" s="1"/>
  <c r="S32" i="31"/>
  <c r="M14" i="27" s="1"/>
  <c r="S33" i="31"/>
  <c r="M15" i="27" s="1"/>
  <c r="S34" i="31"/>
  <c r="M16" i="27" s="1"/>
  <c r="S35" i="31"/>
  <c r="M17" i="27" s="1"/>
  <c r="S36" i="31"/>
  <c r="M18" i="27" s="1"/>
  <c r="S37" i="31"/>
  <c r="M19" i="27" s="1"/>
  <c r="S38" i="31"/>
  <c r="M20" i="27" s="1"/>
  <c r="S39" i="31"/>
  <c r="M21" i="27" s="1"/>
  <c r="S40" i="31"/>
  <c r="M22" i="27" s="1"/>
  <c r="S41" i="31"/>
  <c r="M23" i="27" s="1"/>
  <c r="S42" i="31"/>
  <c r="M24" i="27" s="1"/>
  <c r="S43" i="31"/>
  <c r="M25" i="27" s="1"/>
  <c r="S44" i="31"/>
  <c r="M26" i="27" s="1"/>
  <c r="S45" i="31"/>
  <c r="M27" i="27" s="1"/>
  <c r="S46" i="31"/>
  <c r="M28" i="27" s="1"/>
  <c r="S47" i="31"/>
  <c r="M29" i="27" s="1"/>
  <c r="S48" i="31"/>
  <c r="M30" i="27" s="1"/>
  <c r="S49" i="31"/>
  <c r="M31" i="27" s="1"/>
  <c r="S50" i="31"/>
  <c r="M32" i="27" s="1"/>
  <c r="S51" i="31"/>
  <c r="M33" i="27" s="1"/>
  <c r="S52" i="31"/>
  <c r="M34" i="27" s="1"/>
  <c r="S53" i="31"/>
  <c r="M35" i="27" s="1"/>
  <c r="S54" i="31"/>
  <c r="M36" i="27" s="1"/>
  <c r="S55" i="31"/>
  <c r="M37" i="27" s="1"/>
  <c r="S56" i="31"/>
  <c r="M38" i="27" s="1"/>
  <c r="S57" i="31"/>
  <c r="M39" i="27" s="1"/>
  <c r="S58" i="31"/>
  <c r="M40" i="27" s="1"/>
  <c r="S59" i="31"/>
  <c r="M41" i="27" s="1"/>
  <c r="S60" i="31"/>
  <c r="M42" i="27" s="1"/>
  <c r="S61" i="31"/>
  <c r="M43" i="27" s="1"/>
  <c r="S62" i="31"/>
  <c r="M44" i="27" s="1"/>
  <c r="S22" i="32"/>
  <c r="N4" i="27" s="1"/>
  <c r="S23" i="32"/>
  <c r="N5" i="27" s="1"/>
  <c r="S24" i="32"/>
  <c r="N6" i="27" s="1"/>
  <c r="S25" i="32"/>
  <c r="N7" i="27" s="1"/>
  <c r="S26" i="32"/>
  <c r="N8" i="27" s="1"/>
  <c r="S27" i="32"/>
  <c r="N9" i="27" s="1"/>
  <c r="S28" i="32"/>
  <c r="N10" i="27" s="1"/>
  <c r="S29" i="32"/>
  <c r="N11" i="27" s="1"/>
  <c r="S30" i="32"/>
  <c r="N12" i="27" s="1"/>
  <c r="S31" i="32"/>
  <c r="N13" i="27" s="1"/>
  <c r="S32" i="32"/>
  <c r="N14" i="27" s="1"/>
  <c r="S33" i="32"/>
  <c r="N15" i="27" s="1"/>
  <c r="S34" i="32"/>
  <c r="N16" i="27" s="1"/>
  <c r="S35" i="32"/>
  <c r="N17" i="27" s="1"/>
  <c r="S36" i="32"/>
  <c r="N18" i="27" s="1"/>
  <c r="S37" i="32"/>
  <c r="N19" i="27" s="1"/>
  <c r="S38" i="32"/>
  <c r="N20" i="27" s="1"/>
  <c r="S39" i="32"/>
  <c r="N21" i="27" s="1"/>
  <c r="S40" i="32"/>
  <c r="N22" i="27" s="1"/>
  <c r="S41" i="32"/>
  <c r="N23" i="27" s="1"/>
  <c r="S42" i="32"/>
  <c r="N24" i="27" s="1"/>
  <c r="S43" i="32"/>
  <c r="N25" i="27" s="1"/>
  <c r="S44" i="32"/>
  <c r="N26" i="27" s="1"/>
  <c r="S45" i="32"/>
  <c r="N27" i="27" s="1"/>
  <c r="S46" i="32"/>
  <c r="N28" i="27" s="1"/>
  <c r="S47" i="32"/>
  <c r="N29" i="27" s="1"/>
  <c r="S48" i="32"/>
  <c r="N30" i="27" s="1"/>
  <c r="S49" i="32"/>
  <c r="N31" i="27" s="1"/>
  <c r="S50" i="32"/>
  <c r="N32" i="27" s="1"/>
  <c r="S51" i="32"/>
  <c r="N33" i="27" s="1"/>
  <c r="S52" i="32"/>
  <c r="N34" i="27" s="1"/>
  <c r="S53" i="32"/>
  <c r="N35" i="27" s="1"/>
  <c r="S54" i="32"/>
  <c r="N36" i="27" s="1"/>
  <c r="S55" i="32"/>
  <c r="N37" i="27" s="1"/>
  <c r="S56" i="32"/>
  <c r="N38" i="27" s="1"/>
  <c r="S57" i="32"/>
  <c r="N39" i="27" s="1"/>
  <c r="S58" i="32"/>
  <c r="N40" i="27" s="1"/>
  <c r="S59" i="32"/>
  <c r="N41" i="27" s="1"/>
  <c r="S60" i="32"/>
  <c r="N42" i="27" s="1"/>
  <c r="S61" i="32"/>
  <c r="N43" i="27" s="1"/>
  <c r="S62" i="32"/>
  <c r="N44" i="27" s="1"/>
  <c r="S22" i="33"/>
  <c r="O4" i="27" s="1"/>
  <c r="S23" i="33"/>
  <c r="O5" i="27" s="1"/>
  <c r="S24" i="33"/>
  <c r="O6" i="27" s="1"/>
  <c r="S25" i="33"/>
  <c r="O7" i="27" s="1"/>
  <c r="S26" i="33"/>
  <c r="O8" i="27" s="1"/>
  <c r="S27" i="33"/>
  <c r="O9" i="27" s="1"/>
  <c r="S28" i="33"/>
  <c r="O10" i="27" s="1"/>
  <c r="S29" i="33"/>
  <c r="O11" i="27" s="1"/>
  <c r="S30" i="33"/>
  <c r="O12" i="27" s="1"/>
  <c r="S31" i="33"/>
  <c r="O13" i="27" s="1"/>
  <c r="S32" i="33"/>
  <c r="O14" i="27" s="1"/>
  <c r="S33" i="33"/>
  <c r="O15" i="27" s="1"/>
  <c r="S34" i="33"/>
  <c r="O16" i="27" s="1"/>
  <c r="S35" i="33"/>
  <c r="O17" i="27" s="1"/>
  <c r="S36" i="33"/>
  <c r="O18" i="27" s="1"/>
  <c r="S37" i="33"/>
  <c r="O19" i="27" s="1"/>
  <c r="S38" i="33"/>
  <c r="O20" i="27" s="1"/>
  <c r="S39" i="33"/>
  <c r="O21" i="27" s="1"/>
  <c r="S40" i="33"/>
  <c r="O22" i="27" s="1"/>
  <c r="S41" i="33"/>
  <c r="O23" i="27" s="1"/>
  <c r="S42" i="33"/>
  <c r="O24" i="27" s="1"/>
  <c r="S43" i="33"/>
  <c r="O25" i="27" s="1"/>
  <c r="S44" i="33"/>
  <c r="O26" i="27" s="1"/>
  <c r="S45" i="33"/>
  <c r="O27" i="27" s="1"/>
  <c r="S46" i="33"/>
  <c r="O28" i="27" s="1"/>
  <c r="S47" i="33"/>
  <c r="O29" i="27" s="1"/>
  <c r="S48" i="33"/>
  <c r="O30" i="27" s="1"/>
  <c r="S49" i="33"/>
  <c r="O31" i="27" s="1"/>
  <c r="S50" i="33"/>
  <c r="O32" i="27" s="1"/>
  <c r="S51" i="33"/>
  <c r="O33" i="27" s="1"/>
  <c r="S52" i="33"/>
  <c r="O34" i="27" s="1"/>
  <c r="S53" i="33"/>
  <c r="O35" i="27" s="1"/>
  <c r="S54" i="33"/>
  <c r="O36" i="27" s="1"/>
  <c r="S55" i="33"/>
  <c r="O37" i="27" s="1"/>
  <c r="S56" i="33"/>
  <c r="O38" i="27" s="1"/>
  <c r="S57" i="33"/>
  <c r="O39" i="27" s="1"/>
  <c r="S58" i="33"/>
  <c r="O40" i="27" s="1"/>
  <c r="S59" i="33"/>
  <c r="O41" i="27" s="1"/>
  <c r="S60" i="33"/>
  <c r="O42" i="27" s="1"/>
  <c r="S61" i="33"/>
  <c r="O43" i="27" s="1"/>
  <c r="S62" i="33"/>
  <c r="O44" i="27" s="1"/>
  <c r="S22" i="22"/>
  <c r="F4" i="27" s="1"/>
  <c r="S23" i="22"/>
  <c r="F5" i="27" s="1"/>
  <c r="S24" i="22"/>
  <c r="F6" i="27" s="1"/>
  <c r="S25" i="22"/>
  <c r="F7" i="27" s="1"/>
  <c r="S26" i="22"/>
  <c r="F8" i="27" s="1"/>
  <c r="S27" i="22"/>
  <c r="F9" i="27" s="1"/>
  <c r="S28" i="22"/>
  <c r="F10" i="27" s="1"/>
  <c r="S29" i="22"/>
  <c r="F11" i="27" s="1"/>
  <c r="S30" i="22"/>
  <c r="F12" i="27" s="1"/>
  <c r="S31" i="22"/>
  <c r="F13" i="27" s="1"/>
  <c r="S32" i="22"/>
  <c r="F14" i="27" s="1"/>
  <c r="S33" i="22"/>
  <c r="F15" i="27" s="1"/>
  <c r="S34" i="22"/>
  <c r="F16" i="27" s="1"/>
  <c r="S35" i="22"/>
  <c r="F17" i="27" s="1"/>
  <c r="S36" i="22"/>
  <c r="F18" i="27" s="1"/>
  <c r="S37" i="22"/>
  <c r="F19" i="27" s="1"/>
  <c r="S38" i="22"/>
  <c r="F20" i="27" s="1"/>
  <c r="S39" i="22"/>
  <c r="F21" i="27" s="1"/>
  <c r="S40" i="22"/>
  <c r="F22" i="27" s="1"/>
  <c r="S41" i="22"/>
  <c r="F23" i="27" s="1"/>
  <c r="S42" i="22"/>
  <c r="F24" i="27" s="1"/>
  <c r="S43" i="22"/>
  <c r="F25" i="27" s="1"/>
  <c r="S44" i="22"/>
  <c r="F26" i="27" s="1"/>
  <c r="S45" i="22"/>
  <c r="F27" i="27" s="1"/>
  <c r="S46" i="22"/>
  <c r="F28" i="27" s="1"/>
  <c r="S47" i="22"/>
  <c r="F29" i="27" s="1"/>
  <c r="S48" i="22"/>
  <c r="F30" i="27" s="1"/>
  <c r="S49" i="22"/>
  <c r="F31" i="27" s="1"/>
  <c r="S50" i="22"/>
  <c r="F32" i="27" s="1"/>
  <c r="S51" i="22"/>
  <c r="F33" i="27" s="1"/>
  <c r="S52" i="22"/>
  <c r="F34" i="27" s="1"/>
  <c r="S53" i="22"/>
  <c r="F35" i="27" s="1"/>
  <c r="S54" i="22"/>
  <c r="F36" i="27" s="1"/>
  <c r="S55" i="22"/>
  <c r="F37" i="27" s="1"/>
  <c r="S56" i="22"/>
  <c r="F38" i="27" s="1"/>
  <c r="S57" i="22"/>
  <c r="F39" i="27" s="1"/>
  <c r="S58" i="22"/>
  <c r="F40" i="27" s="1"/>
  <c r="S59" i="22"/>
  <c r="F41" i="27" s="1"/>
  <c r="S60" i="22"/>
  <c r="F42" i="27" s="1"/>
  <c r="S61" i="22"/>
  <c r="F43" i="27" s="1"/>
  <c r="S62" i="22"/>
  <c r="F44" i="27" s="1"/>
  <c r="S21" i="23"/>
  <c r="G3" i="27" s="1"/>
  <c r="S21" i="24"/>
  <c r="H3" i="27" s="1"/>
  <c r="S21" i="25"/>
  <c r="I3" i="27" s="1"/>
  <c r="S21" i="28"/>
  <c r="J3" i="27" s="1"/>
  <c r="S21" i="29"/>
  <c r="K3" i="27" s="1"/>
  <c r="S21" i="30"/>
  <c r="L3" i="27" s="1"/>
  <c r="S21" i="31"/>
  <c r="M3" i="27" s="1"/>
  <c r="S21" i="32"/>
  <c r="N3" i="27" s="1"/>
  <c r="S21" i="33"/>
  <c r="O3" i="27" s="1"/>
  <c r="S21" i="22"/>
  <c r="F3" i="27" s="1"/>
  <c r="E4" i="27"/>
  <c r="E5" i="27"/>
  <c r="E6" i="27"/>
  <c r="E7" i="27"/>
  <c r="E8" i="27"/>
  <c r="E9" i="27"/>
  <c r="E10" i="27"/>
  <c r="E11" i="27"/>
  <c r="E12" i="27"/>
  <c r="E13" i="27"/>
  <c r="E14" i="27"/>
  <c r="S33" i="21"/>
  <c r="E15" i="27" s="1"/>
  <c r="S34" i="21"/>
  <c r="E16" i="27" s="1"/>
  <c r="S35" i="21"/>
  <c r="E17" i="27" s="1"/>
  <c r="S36" i="21"/>
  <c r="E18" i="27" s="1"/>
  <c r="S37" i="21"/>
  <c r="E19" i="27" s="1"/>
  <c r="S38" i="21"/>
  <c r="E20" i="27" s="1"/>
  <c r="S39" i="21"/>
  <c r="E21" i="27" s="1"/>
  <c r="S40" i="21"/>
  <c r="E22" i="27" s="1"/>
  <c r="S41" i="21"/>
  <c r="E23" i="27" s="1"/>
  <c r="S42" i="21"/>
  <c r="E24" i="27" s="1"/>
  <c r="S43" i="21"/>
  <c r="E25" i="27" s="1"/>
  <c r="S44" i="21"/>
  <c r="E26" i="27" s="1"/>
  <c r="S45" i="21"/>
  <c r="E27" i="27" s="1"/>
  <c r="S46" i="21"/>
  <c r="E28" i="27" s="1"/>
  <c r="S47" i="21"/>
  <c r="E29" i="27" s="1"/>
  <c r="S48" i="21"/>
  <c r="E30" i="27" s="1"/>
  <c r="S49" i="21"/>
  <c r="E31" i="27" s="1"/>
  <c r="S50" i="21"/>
  <c r="E32" i="27" s="1"/>
  <c r="S51" i="21"/>
  <c r="E33" i="27" s="1"/>
  <c r="S52" i="21"/>
  <c r="E34" i="27" s="1"/>
  <c r="S53" i="21"/>
  <c r="E35" i="27" s="1"/>
  <c r="S54" i="21"/>
  <c r="E36" i="27" s="1"/>
  <c r="S55" i="21"/>
  <c r="E37" i="27" s="1"/>
  <c r="S56" i="21"/>
  <c r="E38" i="27" s="1"/>
  <c r="S57" i="21"/>
  <c r="E39" i="27" s="1"/>
  <c r="S58" i="21"/>
  <c r="E40" i="27" s="1"/>
  <c r="S59" i="21"/>
  <c r="E41" i="27" s="1"/>
  <c r="S60" i="21"/>
  <c r="E42" i="27" s="1"/>
  <c r="S61" i="21"/>
  <c r="E43" i="27" s="1"/>
  <c r="S62" i="21"/>
  <c r="E44" i="27" s="1"/>
  <c r="S23" i="20"/>
  <c r="D4" i="27" s="1"/>
  <c r="S24" i="20"/>
  <c r="D5" i="27" s="1"/>
  <c r="S25" i="20"/>
  <c r="D6" i="27" s="1"/>
  <c r="S26" i="20"/>
  <c r="D7" i="27" s="1"/>
  <c r="S27" i="20"/>
  <c r="D8" i="27" s="1"/>
  <c r="S28" i="20"/>
  <c r="D9" i="27" s="1"/>
  <c r="S29" i="20"/>
  <c r="D10" i="27" s="1"/>
  <c r="S30" i="20"/>
  <c r="D11" i="27" s="1"/>
  <c r="S31" i="20"/>
  <c r="D12" i="27" s="1"/>
  <c r="S32" i="20"/>
  <c r="D13" i="27" s="1"/>
  <c r="S33" i="20"/>
  <c r="D14" i="27" s="1"/>
  <c r="S34" i="20"/>
  <c r="D15" i="27" s="1"/>
  <c r="S35" i="20"/>
  <c r="D16" i="27" s="1"/>
  <c r="S36" i="20"/>
  <c r="D17" i="27" s="1"/>
  <c r="S37" i="20"/>
  <c r="D18" i="27" s="1"/>
  <c r="S38" i="20"/>
  <c r="D19" i="27" s="1"/>
  <c r="S39" i="20"/>
  <c r="D20" i="27" s="1"/>
  <c r="S40" i="20"/>
  <c r="D21" i="27" s="1"/>
  <c r="S41" i="20"/>
  <c r="D22" i="27" s="1"/>
  <c r="S42" i="20"/>
  <c r="D23" i="27" s="1"/>
  <c r="S43" i="20"/>
  <c r="D24" i="27" s="1"/>
  <c r="S44" i="20"/>
  <c r="D25" i="27" s="1"/>
  <c r="S45" i="20"/>
  <c r="D26" i="27" s="1"/>
  <c r="S46" i="20"/>
  <c r="D27" i="27" s="1"/>
  <c r="S47" i="20"/>
  <c r="D28" i="27" s="1"/>
  <c r="S48" i="20"/>
  <c r="D29" i="27" s="1"/>
  <c r="S49" i="20"/>
  <c r="D30" i="27" s="1"/>
  <c r="S50" i="20"/>
  <c r="D31" i="27" s="1"/>
  <c r="S51" i="20"/>
  <c r="D32" i="27" s="1"/>
  <c r="S52" i="20"/>
  <c r="D33" i="27" s="1"/>
  <c r="S53" i="20"/>
  <c r="D34" i="27" s="1"/>
  <c r="S54" i="20"/>
  <c r="D35" i="27" s="1"/>
  <c r="S55" i="20"/>
  <c r="D36" i="27" s="1"/>
  <c r="S56" i="20"/>
  <c r="D37" i="27" s="1"/>
  <c r="S57" i="20"/>
  <c r="D38" i="27" s="1"/>
  <c r="S58" i="20"/>
  <c r="D39" i="27" s="1"/>
  <c r="S59" i="20"/>
  <c r="D40" i="27" s="1"/>
  <c r="S60" i="20"/>
  <c r="D41" i="27" s="1"/>
  <c r="S61" i="20"/>
  <c r="D42" i="27" s="1"/>
  <c r="S62" i="20"/>
  <c r="D43" i="27" s="1"/>
  <c r="S63" i="20"/>
  <c r="D44" i="27" s="1"/>
  <c r="S22" i="20"/>
  <c r="D3" i="27" s="1"/>
  <c r="B33" i="27"/>
  <c r="C33" i="27"/>
  <c r="B34" i="27"/>
  <c r="C34" i="27"/>
  <c r="B35" i="27"/>
  <c r="C35" i="27"/>
  <c r="B36" i="27"/>
  <c r="C36" i="27"/>
  <c r="B37" i="27"/>
  <c r="C37" i="27"/>
  <c r="B38" i="27"/>
  <c r="C38" i="27"/>
  <c r="B39" i="27"/>
  <c r="C39" i="27"/>
  <c r="B40" i="27"/>
  <c r="C40" i="27"/>
  <c r="B41" i="27"/>
  <c r="C41" i="27"/>
  <c r="B42" i="27"/>
  <c r="C42" i="27"/>
  <c r="B43" i="27"/>
  <c r="C43" i="27"/>
  <c r="B44" i="27"/>
  <c r="C44" i="27"/>
  <c r="B4" i="27"/>
  <c r="C4" i="27"/>
  <c r="B5" i="27"/>
  <c r="C5" i="27"/>
  <c r="B6" i="27"/>
  <c r="C6" i="27"/>
  <c r="B7" i="27"/>
  <c r="C7" i="27"/>
  <c r="B8" i="27"/>
  <c r="C8" i="27"/>
  <c r="B9" i="27"/>
  <c r="C9" i="27"/>
  <c r="B10" i="27"/>
  <c r="C10" i="27"/>
  <c r="B11" i="27"/>
  <c r="C11" i="27"/>
  <c r="B12" i="27"/>
  <c r="C12" i="27"/>
  <c r="B13" i="27"/>
  <c r="C13" i="27"/>
  <c r="B14" i="27"/>
  <c r="C14" i="27"/>
  <c r="B15" i="27"/>
  <c r="C15" i="27"/>
  <c r="B16" i="27"/>
  <c r="C16" i="27"/>
  <c r="B17" i="27"/>
  <c r="C17" i="27"/>
  <c r="B18" i="27"/>
  <c r="C18" i="27"/>
  <c r="B19" i="27"/>
  <c r="C19" i="27"/>
  <c r="B20" i="27"/>
  <c r="C20" i="27"/>
  <c r="B21" i="27"/>
  <c r="C21" i="27"/>
  <c r="B22" i="27"/>
  <c r="C22" i="27"/>
  <c r="B23" i="27"/>
  <c r="C23" i="27"/>
  <c r="B24" i="27"/>
  <c r="C24" i="27"/>
  <c r="B25" i="27"/>
  <c r="C25" i="27"/>
  <c r="B26" i="27"/>
  <c r="C26" i="27"/>
  <c r="B27" i="27"/>
  <c r="C27" i="27"/>
  <c r="B28" i="27"/>
  <c r="C28" i="27"/>
  <c r="B29" i="27"/>
  <c r="C29" i="27"/>
  <c r="B30" i="27"/>
  <c r="C30" i="27"/>
  <c r="B31" i="27"/>
  <c r="C31" i="27"/>
  <c r="B32" i="27"/>
  <c r="C32" i="27"/>
  <c r="C3" i="27"/>
  <c r="B3" i="27"/>
  <c r="E3" i="27" l="1"/>
  <c r="AF197" i="36"/>
  <c r="AF198" i="36"/>
  <c r="AF199" i="36"/>
  <c r="AF200" i="36"/>
  <c r="AF201" i="36"/>
  <c r="AF202" i="36"/>
  <c r="AF203" i="36"/>
  <c r="AF204" i="36"/>
  <c r="AF205" i="36"/>
  <c r="AF206" i="36"/>
  <c r="AF207" i="36"/>
  <c r="AF208" i="36"/>
  <c r="AF209" i="36"/>
  <c r="AF210" i="36"/>
  <c r="AF211" i="36"/>
  <c r="AF212" i="36"/>
  <c r="AF213" i="36"/>
  <c r="AF214" i="36"/>
  <c r="AF215" i="36"/>
  <c r="AF216" i="36"/>
  <c r="AF217" i="36"/>
  <c r="AF218" i="36"/>
  <c r="AF219" i="36"/>
  <c r="AF220" i="36"/>
  <c r="AF221" i="36"/>
  <c r="AF222" i="36"/>
  <c r="AF223" i="36"/>
  <c r="AF224" i="36"/>
  <c r="AF225" i="36"/>
  <c r="AF226" i="36"/>
  <c r="AF227" i="36"/>
  <c r="AF228" i="36"/>
  <c r="AF229" i="36"/>
  <c r="AF230" i="36"/>
  <c r="AF231" i="36"/>
  <c r="AF232" i="36"/>
  <c r="AF233" i="36"/>
  <c r="AF234" i="36"/>
  <c r="AF235" i="36"/>
  <c r="AF236" i="36"/>
  <c r="AF237" i="36"/>
  <c r="AI197" i="36"/>
  <c r="AI198" i="36"/>
  <c r="AI199" i="36"/>
  <c r="AI200" i="36"/>
  <c r="AI201" i="36"/>
  <c r="AI202" i="36"/>
  <c r="AI203" i="36"/>
  <c r="AI204" i="36"/>
  <c r="AI205" i="36"/>
  <c r="AI206" i="36"/>
  <c r="AI207" i="36"/>
  <c r="AI208" i="36"/>
  <c r="AI209" i="36"/>
  <c r="AI210" i="36"/>
  <c r="AI211" i="36"/>
  <c r="AI212" i="36"/>
  <c r="AI213" i="36"/>
  <c r="AI214" i="36"/>
  <c r="AI215" i="36"/>
  <c r="AI216" i="36"/>
  <c r="AI217" i="36"/>
  <c r="AI218" i="36"/>
  <c r="AI219" i="36"/>
  <c r="AI220" i="36"/>
  <c r="AI221" i="36"/>
  <c r="AI222" i="36"/>
  <c r="AI223" i="36"/>
  <c r="AI224" i="36"/>
  <c r="AI225" i="36"/>
  <c r="AI226" i="36"/>
  <c r="AI227" i="36"/>
  <c r="AI228" i="36"/>
  <c r="AI229" i="36"/>
  <c r="AI230" i="36"/>
  <c r="AI231" i="36"/>
  <c r="AI232" i="36"/>
  <c r="AI233" i="36"/>
  <c r="AI234" i="36"/>
  <c r="AI235" i="36"/>
  <c r="AI236" i="36"/>
  <c r="AI237" i="36"/>
  <c r="AI196" i="36"/>
  <c r="AF196" i="36"/>
  <c r="AC197" i="36"/>
  <c r="AC198" i="36"/>
  <c r="AC199" i="36"/>
  <c r="AC200" i="36"/>
  <c r="AC201" i="36"/>
  <c r="AC202" i="36"/>
  <c r="AC203" i="36"/>
  <c r="AC204" i="36"/>
  <c r="AC205" i="36"/>
  <c r="AC206" i="36"/>
  <c r="AC207" i="36"/>
  <c r="AC208" i="36"/>
  <c r="AC209" i="36"/>
  <c r="AC210" i="36"/>
  <c r="AC211" i="36"/>
  <c r="AC212" i="36"/>
  <c r="AC213" i="36"/>
  <c r="AC214" i="36"/>
  <c r="AC215" i="36"/>
  <c r="AC216" i="36"/>
  <c r="AC217" i="36"/>
  <c r="AC218" i="36"/>
  <c r="AC219" i="36"/>
  <c r="AC220" i="36"/>
  <c r="AC221" i="36"/>
  <c r="AC222" i="36"/>
  <c r="AC223" i="36"/>
  <c r="AC224" i="36"/>
  <c r="AC225" i="36"/>
  <c r="AC226" i="36"/>
  <c r="AC227" i="36"/>
  <c r="AC228" i="36"/>
  <c r="AC229" i="36"/>
  <c r="AC230" i="36"/>
  <c r="AC231" i="36"/>
  <c r="AC232" i="36"/>
  <c r="AC233" i="36"/>
  <c r="AC234" i="36"/>
  <c r="AC235" i="36"/>
  <c r="AC236" i="36"/>
  <c r="AC237" i="36"/>
  <c r="AC196" i="36"/>
  <c r="Z197" i="36"/>
  <c r="Z198" i="36"/>
  <c r="Z199" i="36"/>
  <c r="Z200" i="36"/>
  <c r="Z201" i="36"/>
  <c r="Z202" i="36"/>
  <c r="Z203" i="36"/>
  <c r="Z204" i="36"/>
  <c r="Z205" i="36"/>
  <c r="Z206" i="36"/>
  <c r="Z207" i="36"/>
  <c r="Z208" i="36"/>
  <c r="Z209" i="36"/>
  <c r="Z210" i="36"/>
  <c r="Z211" i="36"/>
  <c r="Z212" i="36"/>
  <c r="Z213" i="36"/>
  <c r="Z214" i="36"/>
  <c r="Z215" i="36"/>
  <c r="Z216" i="36"/>
  <c r="Z217" i="36"/>
  <c r="Z218" i="36"/>
  <c r="Z219" i="36"/>
  <c r="Z220" i="36"/>
  <c r="Z221" i="36"/>
  <c r="Z222" i="36"/>
  <c r="Z223" i="36"/>
  <c r="Z224" i="36"/>
  <c r="Z225" i="36"/>
  <c r="Z226" i="36"/>
  <c r="Z227" i="36"/>
  <c r="Z228" i="36"/>
  <c r="Z229" i="36"/>
  <c r="Z230" i="36"/>
  <c r="Z231" i="36"/>
  <c r="Z232" i="36"/>
  <c r="Z233" i="36"/>
  <c r="Z234" i="36"/>
  <c r="Z235" i="36"/>
  <c r="Z236" i="36"/>
  <c r="Z237" i="36"/>
  <c r="Z196" i="36"/>
  <c r="W197" i="36"/>
  <c r="W198" i="36"/>
  <c r="W199" i="36"/>
  <c r="W200" i="36"/>
  <c r="W201" i="36"/>
  <c r="W202" i="36"/>
  <c r="W203" i="36"/>
  <c r="W204" i="36"/>
  <c r="W205" i="36"/>
  <c r="W206" i="36"/>
  <c r="W207" i="36"/>
  <c r="W208" i="36"/>
  <c r="W209" i="36"/>
  <c r="W210" i="36"/>
  <c r="W211" i="36"/>
  <c r="W212" i="36"/>
  <c r="W213" i="36"/>
  <c r="W214" i="36"/>
  <c r="W215" i="36"/>
  <c r="W216" i="36"/>
  <c r="W217" i="36"/>
  <c r="W218" i="36"/>
  <c r="W219" i="36"/>
  <c r="W220" i="36"/>
  <c r="W221" i="36"/>
  <c r="W222" i="36"/>
  <c r="W223" i="36"/>
  <c r="W224" i="36"/>
  <c r="W225" i="36"/>
  <c r="W226" i="36"/>
  <c r="W227" i="36"/>
  <c r="W228" i="36"/>
  <c r="W229" i="36"/>
  <c r="W230" i="36"/>
  <c r="W231" i="36"/>
  <c r="W232" i="36"/>
  <c r="W233" i="36"/>
  <c r="W234" i="36"/>
  <c r="W235" i="36"/>
  <c r="W236" i="36"/>
  <c r="W237" i="36"/>
  <c r="W196" i="36"/>
  <c r="T197" i="36"/>
  <c r="T198" i="36"/>
  <c r="T199" i="36"/>
  <c r="T200" i="36"/>
  <c r="T201" i="36"/>
  <c r="T202" i="36"/>
  <c r="T203" i="36"/>
  <c r="T204" i="36"/>
  <c r="T205" i="36"/>
  <c r="T206" i="36"/>
  <c r="T207" i="36"/>
  <c r="T208" i="36"/>
  <c r="T209" i="36"/>
  <c r="T210" i="36"/>
  <c r="T211" i="36"/>
  <c r="T212" i="36"/>
  <c r="T213" i="36"/>
  <c r="T214" i="36"/>
  <c r="T215" i="36"/>
  <c r="T216" i="36"/>
  <c r="T217" i="36"/>
  <c r="T218" i="36"/>
  <c r="T219" i="36"/>
  <c r="T220" i="36"/>
  <c r="T221" i="36"/>
  <c r="T222" i="36"/>
  <c r="T223" i="36"/>
  <c r="T224" i="36"/>
  <c r="T225" i="36"/>
  <c r="T226" i="36"/>
  <c r="T227" i="36"/>
  <c r="T228" i="36"/>
  <c r="T229" i="36"/>
  <c r="T230" i="36"/>
  <c r="T231" i="36"/>
  <c r="T232" i="36"/>
  <c r="T233" i="36"/>
  <c r="T234" i="36"/>
  <c r="T235" i="36"/>
  <c r="T236" i="36"/>
  <c r="T237" i="36"/>
  <c r="T196" i="36"/>
  <c r="Q197" i="36"/>
  <c r="Q198" i="36"/>
  <c r="Q199" i="36"/>
  <c r="Q200" i="36"/>
  <c r="Q201" i="36"/>
  <c r="Q202" i="36"/>
  <c r="Q203" i="36"/>
  <c r="Q204" i="36"/>
  <c r="Q205" i="36"/>
  <c r="Q206" i="36"/>
  <c r="Q207" i="36"/>
  <c r="Q208" i="36"/>
  <c r="Q209" i="36"/>
  <c r="Q210" i="36"/>
  <c r="Q211" i="36"/>
  <c r="Q212" i="36"/>
  <c r="Q213" i="36"/>
  <c r="Q214" i="36"/>
  <c r="Q215" i="36"/>
  <c r="Q216" i="36"/>
  <c r="Q217" i="36"/>
  <c r="Q218" i="36"/>
  <c r="Q219" i="36"/>
  <c r="Q220" i="36"/>
  <c r="Q221" i="36"/>
  <c r="Q222" i="36"/>
  <c r="Q223" i="36"/>
  <c r="Q224" i="36"/>
  <c r="Q225" i="36"/>
  <c r="Q226" i="36"/>
  <c r="Q227" i="36"/>
  <c r="Q228" i="36"/>
  <c r="Q229" i="36"/>
  <c r="Q230" i="36"/>
  <c r="Q231" i="36"/>
  <c r="Q232" i="36"/>
  <c r="Q233" i="36"/>
  <c r="Q234" i="36"/>
  <c r="Q235" i="36"/>
  <c r="Q236" i="36"/>
  <c r="Q237" i="36"/>
  <c r="Q196" i="36"/>
  <c r="N197" i="36"/>
  <c r="N198" i="36"/>
  <c r="N199" i="36"/>
  <c r="N200" i="36"/>
  <c r="N201" i="36"/>
  <c r="N202" i="36"/>
  <c r="N203" i="36"/>
  <c r="N204" i="36"/>
  <c r="N205" i="36"/>
  <c r="N206" i="36"/>
  <c r="N207" i="36"/>
  <c r="N208" i="36"/>
  <c r="N209" i="36"/>
  <c r="N210" i="36"/>
  <c r="N211" i="36"/>
  <c r="N212" i="36"/>
  <c r="N213" i="36"/>
  <c r="N214" i="36"/>
  <c r="N215" i="36"/>
  <c r="N216" i="36"/>
  <c r="N217" i="36"/>
  <c r="N218" i="36"/>
  <c r="N219" i="36"/>
  <c r="N220" i="36"/>
  <c r="N221" i="36"/>
  <c r="N222" i="36"/>
  <c r="N223" i="36"/>
  <c r="N224" i="36"/>
  <c r="N225" i="36"/>
  <c r="N226" i="36"/>
  <c r="N227" i="36"/>
  <c r="N228" i="36"/>
  <c r="N229" i="36"/>
  <c r="N230" i="36"/>
  <c r="N231" i="36"/>
  <c r="N232" i="36"/>
  <c r="N233" i="36"/>
  <c r="N234" i="36"/>
  <c r="N235" i="36"/>
  <c r="N236" i="36"/>
  <c r="N237" i="36"/>
  <c r="N196" i="36"/>
  <c r="K197" i="36"/>
  <c r="K198" i="36"/>
  <c r="K199" i="36"/>
  <c r="K200" i="36"/>
  <c r="K201" i="36"/>
  <c r="K202" i="36"/>
  <c r="K203" i="36"/>
  <c r="K204" i="36"/>
  <c r="K205" i="36"/>
  <c r="K206" i="36"/>
  <c r="K207" i="36"/>
  <c r="K208" i="36"/>
  <c r="K209" i="36"/>
  <c r="K210" i="36"/>
  <c r="K211" i="36"/>
  <c r="K212" i="36"/>
  <c r="K213" i="36"/>
  <c r="K214" i="36"/>
  <c r="K215" i="36"/>
  <c r="K216" i="36"/>
  <c r="K217" i="36"/>
  <c r="K218" i="36"/>
  <c r="K219" i="36"/>
  <c r="K220" i="36"/>
  <c r="K221" i="36"/>
  <c r="K222" i="36"/>
  <c r="K223" i="36"/>
  <c r="K224" i="36"/>
  <c r="K225" i="36"/>
  <c r="K226" i="36"/>
  <c r="K227" i="36"/>
  <c r="K228" i="36"/>
  <c r="K229" i="36"/>
  <c r="K230" i="36"/>
  <c r="K231" i="36"/>
  <c r="K232" i="36"/>
  <c r="K233" i="36"/>
  <c r="K234" i="36"/>
  <c r="K235" i="36"/>
  <c r="K236" i="36"/>
  <c r="K237" i="36"/>
  <c r="K196" i="36"/>
  <c r="H197" i="36"/>
  <c r="H198" i="36"/>
  <c r="H199" i="36"/>
  <c r="H200" i="36"/>
  <c r="H201" i="36"/>
  <c r="H202" i="36"/>
  <c r="H203" i="36"/>
  <c r="H204" i="36"/>
  <c r="H205" i="36"/>
  <c r="H206" i="36"/>
  <c r="H207" i="36"/>
  <c r="H208" i="36"/>
  <c r="H209" i="36"/>
  <c r="H210" i="36"/>
  <c r="H211" i="36"/>
  <c r="H212" i="36"/>
  <c r="H213" i="36"/>
  <c r="H214" i="36"/>
  <c r="H215" i="36"/>
  <c r="H216" i="36"/>
  <c r="H217" i="36"/>
  <c r="H218" i="36"/>
  <c r="H219" i="36"/>
  <c r="H220" i="36"/>
  <c r="H221" i="36"/>
  <c r="H222" i="36"/>
  <c r="H223" i="36"/>
  <c r="H224" i="36"/>
  <c r="H225" i="36"/>
  <c r="H226" i="36"/>
  <c r="H227" i="36"/>
  <c r="H228" i="36"/>
  <c r="H229" i="36"/>
  <c r="H230" i="36"/>
  <c r="H231" i="36"/>
  <c r="H232" i="36"/>
  <c r="H233" i="36"/>
  <c r="H234" i="36"/>
  <c r="H235" i="36"/>
  <c r="H236" i="36"/>
  <c r="H237" i="36"/>
  <c r="H196" i="36"/>
  <c r="B196" i="36"/>
  <c r="D171" i="36" l="1"/>
  <c r="B197" i="36"/>
  <c r="B198" i="36"/>
  <c r="B199" i="36"/>
  <c r="B200" i="36"/>
  <c r="B201" i="36"/>
  <c r="B202" i="36"/>
  <c r="B203" i="36"/>
  <c r="B204" i="36"/>
  <c r="B205" i="36"/>
  <c r="B206" i="36"/>
  <c r="B207" i="36"/>
  <c r="B208" i="36"/>
  <c r="B209" i="36"/>
  <c r="B210" i="36"/>
  <c r="B211" i="36"/>
  <c r="B212" i="36"/>
  <c r="B213" i="36"/>
  <c r="B214" i="36"/>
  <c r="B215" i="36"/>
  <c r="B216" i="36"/>
  <c r="B217" i="36"/>
  <c r="B218" i="36"/>
  <c r="B219" i="36"/>
  <c r="B220" i="36"/>
  <c r="B221" i="36"/>
  <c r="B222" i="36"/>
  <c r="B223" i="36"/>
  <c r="B224" i="36"/>
  <c r="B225" i="36"/>
  <c r="B226" i="36"/>
  <c r="B227" i="36"/>
  <c r="B228" i="36"/>
  <c r="B229" i="36"/>
  <c r="B230" i="36"/>
  <c r="B231" i="36"/>
  <c r="B232" i="36"/>
  <c r="B233" i="36"/>
  <c r="B234" i="36"/>
  <c r="B235" i="36"/>
  <c r="B236" i="36"/>
  <c r="B237" i="36"/>
  <c r="C196" i="36"/>
  <c r="D196" i="36"/>
  <c r="E196" i="36"/>
  <c r="F196" i="36"/>
  <c r="G196" i="36"/>
  <c r="I196" i="36"/>
  <c r="J196" i="36"/>
  <c r="L196" i="36"/>
  <c r="M196" i="36"/>
  <c r="O196" i="36"/>
  <c r="P196" i="36"/>
  <c r="R196" i="36"/>
  <c r="S196" i="36"/>
  <c r="U196" i="36"/>
  <c r="V196" i="36"/>
  <c r="X196" i="36"/>
  <c r="Y196" i="36"/>
  <c r="AA196" i="36"/>
  <c r="AB196" i="36"/>
  <c r="AD196" i="36"/>
  <c r="AE196" i="36"/>
  <c r="AG196" i="36"/>
  <c r="AH196" i="36"/>
  <c r="AJ196" i="36"/>
  <c r="AK196" i="36"/>
  <c r="C197" i="36"/>
  <c r="D197" i="36"/>
  <c r="E197" i="36"/>
  <c r="F197" i="36"/>
  <c r="G197" i="36"/>
  <c r="I197" i="36"/>
  <c r="J197" i="36"/>
  <c r="L197" i="36"/>
  <c r="M197" i="36"/>
  <c r="O197" i="36"/>
  <c r="P197" i="36"/>
  <c r="R197" i="36"/>
  <c r="S197" i="36"/>
  <c r="U197" i="36"/>
  <c r="V197" i="36"/>
  <c r="X197" i="36"/>
  <c r="Y197" i="36"/>
  <c r="AA197" i="36"/>
  <c r="AB197" i="36"/>
  <c r="AD197" i="36"/>
  <c r="AE197" i="36"/>
  <c r="AG197" i="36"/>
  <c r="AH197" i="36"/>
  <c r="AJ197" i="36"/>
  <c r="AK197" i="36"/>
  <c r="C198" i="36"/>
  <c r="D198" i="36"/>
  <c r="E198" i="36"/>
  <c r="F198" i="36"/>
  <c r="G198" i="36"/>
  <c r="I198" i="36"/>
  <c r="J198" i="36"/>
  <c r="L198" i="36"/>
  <c r="M198" i="36"/>
  <c r="O198" i="36"/>
  <c r="P198" i="36"/>
  <c r="R198" i="36"/>
  <c r="S198" i="36"/>
  <c r="U198" i="36"/>
  <c r="V198" i="36"/>
  <c r="X198" i="36"/>
  <c r="Y198" i="36"/>
  <c r="AA198" i="36"/>
  <c r="AB198" i="36"/>
  <c r="AD198" i="36"/>
  <c r="AE198" i="36"/>
  <c r="AG198" i="36"/>
  <c r="AH198" i="36"/>
  <c r="AJ198" i="36"/>
  <c r="AK198" i="36"/>
  <c r="C199" i="36"/>
  <c r="D199" i="36"/>
  <c r="E199" i="36"/>
  <c r="F199" i="36"/>
  <c r="G199" i="36"/>
  <c r="I199" i="36"/>
  <c r="J199" i="36"/>
  <c r="L199" i="36"/>
  <c r="M199" i="36"/>
  <c r="O199" i="36"/>
  <c r="P199" i="36"/>
  <c r="R199" i="36"/>
  <c r="S199" i="36"/>
  <c r="U199" i="36"/>
  <c r="V199" i="36"/>
  <c r="X199" i="36"/>
  <c r="Y199" i="36"/>
  <c r="AA199" i="36"/>
  <c r="AB199" i="36"/>
  <c r="AD199" i="36"/>
  <c r="AE199" i="36"/>
  <c r="AG199" i="36"/>
  <c r="AH199" i="36"/>
  <c r="AJ199" i="36"/>
  <c r="AK199" i="36"/>
  <c r="C200" i="36"/>
  <c r="D200" i="36"/>
  <c r="E200" i="36"/>
  <c r="F200" i="36"/>
  <c r="G200" i="36"/>
  <c r="I200" i="36"/>
  <c r="J200" i="36"/>
  <c r="L200" i="36"/>
  <c r="M200" i="36"/>
  <c r="O200" i="36"/>
  <c r="P200" i="36"/>
  <c r="R200" i="36"/>
  <c r="S200" i="36"/>
  <c r="U200" i="36"/>
  <c r="V200" i="36"/>
  <c r="X200" i="36"/>
  <c r="Y200" i="36"/>
  <c r="AA200" i="36"/>
  <c r="AB200" i="36"/>
  <c r="AD200" i="36"/>
  <c r="AE200" i="36"/>
  <c r="AG200" i="36"/>
  <c r="AH200" i="36"/>
  <c r="AJ200" i="36"/>
  <c r="AK200" i="36"/>
  <c r="C201" i="36"/>
  <c r="D201" i="36"/>
  <c r="E201" i="36"/>
  <c r="F201" i="36"/>
  <c r="G201" i="36"/>
  <c r="I201" i="36"/>
  <c r="J201" i="36"/>
  <c r="L201" i="36"/>
  <c r="M201" i="36"/>
  <c r="O201" i="36"/>
  <c r="P201" i="36"/>
  <c r="R201" i="36"/>
  <c r="S201" i="36"/>
  <c r="U201" i="36"/>
  <c r="V201" i="36"/>
  <c r="X201" i="36"/>
  <c r="Y201" i="36"/>
  <c r="AA201" i="36"/>
  <c r="AB201" i="36"/>
  <c r="AD201" i="36"/>
  <c r="AE201" i="36"/>
  <c r="AG201" i="36"/>
  <c r="AH201" i="36"/>
  <c r="AJ201" i="36"/>
  <c r="AK201" i="36"/>
  <c r="C202" i="36"/>
  <c r="D202" i="36"/>
  <c r="E202" i="36"/>
  <c r="F202" i="36"/>
  <c r="G202" i="36"/>
  <c r="I202" i="36"/>
  <c r="J202" i="36"/>
  <c r="L202" i="36"/>
  <c r="M202" i="36"/>
  <c r="O202" i="36"/>
  <c r="P202" i="36"/>
  <c r="R202" i="36"/>
  <c r="S202" i="36"/>
  <c r="U202" i="36"/>
  <c r="V202" i="36"/>
  <c r="X202" i="36"/>
  <c r="Y202" i="36"/>
  <c r="AA202" i="36"/>
  <c r="AB202" i="36"/>
  <c r="AD202" i="36"/>
  <c r="AE202" i="36"/>
  <c r="AG202" i="36"/>
  <c r="AH202" i="36"/>
  <c r="AJ202" i="36"/>
  <c r="AK202" i="36"/>
  <c r="C203" i="36"/>
  <c r="D203" i="36"/>
  <c r="E203" i="36"/>
  <c r="F203" i="36"/>
  <c r="G203" i="36"/>
  <c r="I203" i="36"/>
  <c r="J203" i="36"/>
  <c r="L203" i="36"/>
  <c r="M203" i="36"/>
  <c r="O203" i="36"/>
  <c r="P203" i="36"/>
  <c r="R203" i="36"/>
  <c r="S203" i="36"/>
  <c r="U203" i="36"/>
  <c r="V203" i="36"/>
  <c r="X203" i="36"/>
  <c r="Y203" i="36"/>
  <c r="AA203" i="36"/>
  <c r="AB203" i="36"/>
  <c r="AD203" i="36"/>
  <c r="AE203" i="36"/>
  <c r="AG203" i="36"/>
  <c r="AH203" i="36"/>
  <c r="AJ203" i="36"/>
  <c r="AK203" i="36"/>
  <c r="C204" i="36"/>
  <c r="D204" i="36"/>
  <c r="E204" i="36"/>
  <c r="F204" i="36"/>
  <c r="G204" i="36"/>
  <c r="I204" i="36"/>
  <c r="J204" i="36"/>
  <c r="L204" i="36"/>
  <c r="M204" i="36"/>
  <c r="O204" i="36"/>
  <c r="P204" i="36"/>
  <c r="R204" i="36"/>
  <c r="S204" i="36"/>
  <c r="U204" i="36"/>
  <c r="V204" i="36"/>
  <c r="X204" i="36"/>
  <c r="Y204" i="36"/>
  <c r="AA204" i="36"/>
  <c r="AB204" i="36"/>
  <c r="AD204" i="36"/>
  <c r="AE204" i="36"/>
  <c r="AG204" i="36"/>
  <c r="AH204" i="36"/>
  <c r="AJ204" i="36"/>
  <c r="AK204" i="36"/>
  <c r="C205" i="36"/>
  <c r="D205" i="36"/>
  <c r="E205" i="36"/>
  <c r="F205" i="36"/>
  <c r="G205" i="36"/>
  <c r="I205" i="36"/>
  <c r="J205" i="36"/>
  <c r="L205" i="36"/>
  <c r="M205" i="36"/>
  <c r="O205" i="36"/>
  <c r="P205" i="36"/>
  <c r="R205" i="36"/>
  <c r="S205" i="36"/>
  <c r="U205" i="36"/>
  <c r="V205" i="36"/>
  <c r="X205" i="36"/>
  <c r="Y205" i="36"/>
  <c r="AA205" i="36"/>
  <c r="AB205" i="36"/>
  <c r="AD205" i="36"/>
  <c r="AE205" i="36"/>
  <c r="AG205" i="36"/>
  <c r="AH205" i="36"/>
  <c r="AJ205" i="36"/>
  <c r="AK205" i="36"/>
  <c r="C206" i="36"/>
  <c r="D206" i="36"/>
  <c r="E206" i="36"/>
  <c r="F206" i="36"/>
  <c r="G206" i="36"/>
  <c r="I206" i="36"/>
  <c r="J206" i="36"/>
  <c r="L206" i="36"/>
  <c r="M206" i="36"/>
  <c r="O206" i="36"/>
  <c r="P206" i="36"/>
  <c r="R206" i="36"/>
  <c r="S206" i="36"/>
  <c r="U206" i="36"/>
  <c r="V206" i="36"/>
  <c r="X206" i="36"/>
  <c r="Y206" i="36"/>
  <c r="AA206" i="36"/>
  <c r="AB206" i="36"/>
  <c r="AD206" i="36"/>
  <c r="AE206" i="36"/>
  <c r="AG206" i="36"/>
  <c r="AH206" i="36"/>
  <c r="AJ206" i="36"/>
  <c r="AK206" i="36"/>
  <c r="C207" i="36"/>
  <c r="D207" i="36"/>
  <c r="E207" i="36"/>
  <c r="F207" i="36"/>
  <c r="G207" i="36"/>
  <c r="I207" i="36"/>
  <c r="J207" i="36"/>
  <c r="L207" i="36"/>
  <c r="M207" i="36"/>
  <c r="O207" i="36"/>
  <c r="P207" i="36"/>
  <c r="R207" i="36"/>
  <c r="S207" i="36"/>
  <c r="U207" i="36"/>
  <c r="V207" i="36"/>
  <c r="X207" i="36"/>
  <c r="Y207" i="36"/>
  <c r="AA207" i="36"/>
  <c r="AB207" i="36"/>
  <c r="AD207" i="36"/>
  <c r="AE207" i="36"/>
  <c r="AG207" i="36"/>
  <c r="AH207" i="36"/>
  <c r="AJ207" i="36"/>
  <c r="AK207" i="36"/>
  <c r="C208" i="36"/>
  <c r="D208" i="36"/>
  <c r="E208" i="36"/>
  <c r="F208" i="36"/>
  <c r="G208" i="36"/>
  <c r="I208" i="36"/>
  <c r="J208" i="36"/>
  <c r="L208" i="36"/>
  <c r="M208" i="36"/>
  <c r="O208" i="36"/>
  <c r="P208" i="36"/>
  <c r="R208" i="36"/>
  <c r="S208" i="36"/>
  <c r="U208" i="36"/>
  <c r="V208" i="36"/>
  <c r="X208" i="36"/>
  <c r="Y208" i="36"/>
  <c r="AA208" i="36"/>
  <c r="AB208" i="36"/>
  <c r="AD208" i="36"/>
  <c r="AE208" i="36"/>
  <c r="AG208" i="36"/>
  <c r="AH208" i="36"/>
  <c r="AJ208" i="36"/>
  <c r="AK208" i="36"/>
  <c r="C209" i="36"/>
  <c r="D209" i="36"/>
  <c r="E209" i="36"/>
  <c r="F209" i="36"/>
  <c r="G209" i="36"/>
  <c r="I209" i="36"/>
  <c r="J209" i="36"/>
  <c r="L209" i="36"/>
  <c r="M209" i="36"/>
  <c r="O209" i="36"/>
  <c r="P209" i="36"/>
  <c r="R209" i="36"/>
  <c r="S209" i="36"/>
  <c r="U209" i="36"/>
  <c r="V209" i="36"/>
  <c r="X209" i="36"/>
  <c r="Y209" i="36"/>
  <c r="AA209" i="36"/>
  <c r="AB209" i="36"/>
  <c r="AD209" i="36"/>
  <c r="AE209" i="36"/>
  <c r="AG209" i="36"/>
  <c r="AH209" i="36"/>
  <c r="AJ209" i="36"/>
  <c r="AK209" i="36"/>
  <c r="C210" i="36"/>
  <c r="D210" i="36"/>
  <c r="E210" i="36"/>
  <c r="F210" i="36"/>
  <c r="G210" i="36"/>
  <c r="I210" i="36"/>
  <c r="J210" i="36"/>
  <c r="L210" i="36"/>
  <c r="M210" i="36"/>
  <c r="O210" i="36"/>
  <c r="P210" i="36"/>
  <c r="R210" i="36"/>
  <c r="S210" i="36"/>
  <c r="U210" i="36"/>
  <c r="V210" i="36"/>
  <c r="X210" i="36"/>
  <c r="Y210" i="36"/>
  <c r="AA210" i="36"/>
  <c r="AB210" i="36"/>
  <c r="AD210" i="36"/>
  <c r="AE210" i="36"/>
  <c r="AG210" i="36"/>
  <c r="AH210" i="36"/>
  <c r="AJ210" i="36"/>
  <c r="AK210" i="36"/>
  <c r="C211" i="36"/>
  <c r="D211" i="36"/>
  <c r="E211" i="36"/>
  <c r="F211" i="36"/>
  <c r="G211" i="36"/>
  <c r="I211" i="36"/>
  <c r="J211" i="36"/>
  <c r="L211" i="36"/>
  <c r="M211" i="36"/>
  <c r="O211" i="36"/>
  <c r="P211" i="36"/>
  <c r="R211" i="36"/>
  <c r="S211" i="36"/>
  <c r="U211" i="36"/>
  <c r="V211" i="36"/>
  <c r="X211" i="36"/>
  <c r="Y211" i="36"/>
  <c r="AA211" i="36"/>
  <c r="AB211" i="36"/>
  <c r="AD211" i="36"/>
  <c r="AE211" i="36"/>
  <c r="AG211" i="36"/>
  <c r="AH211" i="36"/>
  <c r="AJ211" i="36"/>
  <c r="AK211" i="36"/>
  <c r="C212" i="36"/>
  <c r="D212" i="36"/>
  <c r="E212" i="36"/>
  <c r="F212" i="36"/>
  <c r="G212" i="36"/>
  <c r="I212" i="36"/>
  <c r="J212" i="36"/>
  <c r="L212" i="36"/>
  <c r="M212" i="36"/>
  <c r="O212" i="36"/>
  <c r="P212" i="36"/>
  <c r="R212" i="36"/>
  <c r="S212" i="36"/>
  <c r="U212" i="36"/>
  <c r="V212" i="36"/>
  <c r="X212" i="36"/>
  <c r="Y212" i="36"/>
  <c r="AA212" i="36"/>
  <c r="AB212" i="36"/>
  <c r="AD212" i="36"/>
  <c r="AE212" i="36"/>
  <c r="AG212" i="36"/>
  <c r="AH212" i="36"/>
  <c r="AJ212" i="36"/>
  <c r="AK212" i="36"/>
  <c r="C213" i="36"/>
  <c r="D213" i="36"/>
  <c r="E213" i="36"/>
  <c r="F213" i="36"/>
  <c r="G213" i="36"/>
  <c r="I213" i="36"/>
  <c r="J213" i="36"/>
  <c r="L213" i="36"/>
  <c r="M213" i="36"/>
  <c r="O213" i="36"/>
  <c r="P213" i="36"/>
  <c r="R213" i="36"/>
  <c r="S213" i="36"/>
  <c r="U213" i="36"/>
  <c r="V213" i="36"/>
  <c r="X213" i="36"/>
  <c r="Y213" i="36"/>
  <c r="AA213" i="36"/>
  <c r="AB213" i="36"/>
  <c r="AD213" i="36"/>
  <c r="AE213" i="36"/>
  <c r="AG213" i="36"/>
  <c r="AH213" i="36"/>
  <c r="AJ213" i="36"/>
  <c r="AK213" i="36"/>
  <c r="C214" i="36"/>
  <c r="D214" i="36"/>
  <c r="E214" i="36"/>
  <c r="F214" i="36"/>
  <c r="G214" i="36"/>
  <c r="I214" i="36"/>
  <c r="J214" i="36"/>
  <c r="L214" i="36"/>
  <c r="M214" i="36"/>
  <c r="O214" i="36"/>
  <c r="P214" i="36"/>
  <c r="R214" i="36"/>
  <c r="S214" i="36"/>
  <c r="U214" i="36"/>
  <c r="V214" i="36"/>
  <c r="X214" i="36"/>
  <c r="Y214" i="36"/>
  <c r="AA214" i="36"/>
  <c r="AB214" i="36"/>
  <c r="AD214" i="36"/>
  <c r="AE214" i="36"/>
  <c r="AG214" i="36"/>
  <c r="AH214" i="36"/>
  <c r="AJ214" i="36"/>
  <c r="AK214" i="36"/>
  <c r="C215" i="36"/>
  <c r="D215" i="36"/>
  <c r="E215" i="36"/>
  <c r="F215" i="36"/>
  <c r="G215" i="36"/>
  <c r="I215" i="36"/>
  <c r="J215" i="36"/>
  <c r="L215" i="36"/>
  <c r="M215" i="36"/>
  <c r="O215" i="36"/>
  <c r="P215" i="36"/>
  <c r="R215" i="36"/>
  <c r="S215" i="36"/>
  <c r="U215" i="36"/>
  <c r="V215" i="36"/>
  <c r="X215" i="36"/>
  <c r="Y215" i="36"/>
  <c r="AA215" i="36"/>
  <c r="AB215" i="36"/>
  <c r="AD215" i="36"/>
  <c r="AE215" i="36"/>
  <c r="AG215" i="36"/>
  <c r="AH215" i="36"/>
  <c r="AJ215" i="36"/>
  <c r="AK215" i="36"/>
  <c r="C216" i="36"/>
  <c r="D216" i="36"/>
  <c r="E216" i="36"/>
  <c r="F216" i="36"/>
  <c r="G216" i="36"/>
  <c r="I216" i="36"/>
  <c r="J216" i="36"/>
  <c r="L216" i="36"/>
  <c r="M216" i="36"/>
  <c r="O216" i="36"/>
  <c r="P216" i="36"/>
  <c r="R216" i="36"/>
  <c r="S216" i="36"/>
  <c r="U216" i="36"/>
  <c r="V216" i="36"/>
  <c r="X216" i="36"/>
  <c r="Y216" i="36"/>
  <c r="AA216" i="36"/>
  <c r="AB216" i="36"/>
  <c r="AD216" i="36"/>
  <c r="AE216" i="36"/>
  <c r="AG216" i="36"/>
  <c r="AH216" i="36"/>
  <c r="AJ216" i="36"/>
  <c r="AK216" i="36"/>
  <c r="C217" i="36"/>
  <c r="D217" i="36"/>
  <c r="E217" i="36"/>
  <c r="F217" i="36"/>
  <c r="G217" i="36"/>
  <c r="I217" i="36"/>
  <c r="J217" i="36"/>
  <c r="L217" i="36"/>
  <c r="M217" i="36"/>
  <c r="O217" i="36"/>
  <c r="P217" i="36"/>
  <c r="R217" i="36"/>
  <c r="S217" i="36"/>
  <c r="U217" i="36"/>
  <c r="V217" i="36"/>
  <c r="X217" i="36"/>
  <c r="Y217" i="36"/>
  <c r="AA217" i="36"/>
  <c r="AB217" i="36"/>
  <c r="AD217" i="36"/>
  <c r="AE217" i="36"/>
  <c r="AG217" i="36"/>
  <c r="AH217" i="36"/>
  <c r="AJ217" i="36"/>
  <c r="AK217" i="36"/>
  <c r="C218" i="36"/>
  <c r="D218" i="36"/>
  <c r="E218" i="36"/>
  <c r="F218" i="36"/>
  <c r="G218" i="36"/>
  <c r="I218" i="36"/>
  <c r="J218" i="36"/>
  <c r="L218" i="36"/>
  <c r="M218" i="36"/>
  <c r="O218" i="36"/>
  <c r="P218" i="36"/>
  <c r="R218" i="36"/>
  <c r="S218" i="36"/>
  <c r="U218" i="36"/>
  <c r="V218" i="36"/>
  <c r="X218" i="36"/>
  <c r="Y218" i="36"/>
  <c r="AA218" i="36"/>
  <c r="AB218" i="36"/>
  <c r="AD218" i="36"/>
  <c r="AE218" i="36"/>
  <c r="AG218" i="36"/>
  <c r="AH218" i="36"/>
  <c r="AJ218" i="36"/>
  <c r="AK218" i="36"/>
  <c r="C219" i="36"/>
  <c r="D219" i="36"/>
  <c r="E219" i="36"/>
  <c r="F219" i="36"/>
  <c r="G219" i="36"/>
  <c r="I219" i="36"/>
  <c r="J219" i="36"/>
  <c r="L219" i="36"/>
  <c r="M219" i="36"/>
  <c r="O219" i="36"/>
  <c r="P219" i="36"/>
  <c r="R219" i="36"/>
  <c r="S219" i="36"/>
  <c r="U219" i="36"/>
  <c r="V219" i="36"/>
  <c r="X219" i="36"/>
  <c r="Y219" i="36"/>
  <c r="AA219" i="36"/>
  <c r="AB219" i="36"/>
  <c r="AD219" i="36"/>
  <c r="AE219" i="36"/>
  <c r="AG219" i="36"/>
  <c r="AH219" i="36"/>
  <c r="AJ219" i="36"/>
  <c r="AK219" i="36"/>
  <c r="C220" i="36"/>
  <c r="D220" i="36"/>
  <c r="E220" i="36"/>
  <c r="F220" i="36"/>
  <c r="G220" i="36"/>
  <c r="I220" i="36"/>
  <c r="J220" i="36"/>
  <c r="L220" i="36"/>
  <c r="M220" i="36"/>
  <c r="O220" i="36"/>
  <c r="P220" i="36"/>
  <c r="R220" i="36"/>
  <c r="S220" i="36"/>
  <c r="U220" i="36"/>
  <c r="V220" i="36"/>
  <c r="X220" i="36"/>
  <c r="Y220" i="36"/>
  <c r="AA220" i="36"/>
  <c r="AB220" i="36"/>
  <c r="AD220" i="36"/>
  <c r="AE220" i="36"/>
  <c r="AG220" i="36"/>
  <c r="AH220" i="36"/>
  <c r="AJ220" i="36"/>
  <c r="AK220" i="36"/>
  <c r="C221" i="36"/>
  <c r="D221" i="36"/>
  <c r="E221" i="36"/>
  <c r="F221" i="36"/>
  <c r="G221" i="36"/>
  <c r="I221" i="36"/>
  <c r="J221" i="36"/>
  <c r="L221" i="36"/>
  <c r="M221" i="36"/>
  <c r="O221" i="36"/>
  <c r="P221" i="36"/>
  <c r="R221" i="36"/>
  <c r="S221" i="36"/>
  <c r="U221" i="36"/>
  <c r="V221" i="36"/>
  <c r="X221" i="36"/>
  <c r="Y221" i="36"/>
  <c r="AA221" i="36"/>
  <c r="AB221" i="36"/>
  <c r="AD221" i="36"/>
  <c r="AE221" i="36"/>
  <c r="AG221" i="36"/>
  <c r="AH221" i="36"/>
  <c r="AJ221" i="36"/>
  <c r="AK221" i="36"/>
  <c r="C222" i="36"/>
  <c r="D222" i="36"/>
  <c r="E222" i="36"/>
  <c r="F222" i="36"/>
  <c r="G222" i="36"/>
  <c r="I222" i="36"/>
  <c r="J222" i="36"/>
  <c r="L222" i="36"/>
  <c r="M222" i="36"/>
  <c r="O222" i="36"/>
  <c r="P222" i="36"/>
  <c r="R222" i="36"/>
  <c r="S222" i="36"/>
  <c r="U222" i="36"/>
  <c r="V222" i="36"/>
  <c r="X222" i="36"/>
  <c r="Y222" i="36"/>
  <c r="AA222" i="36"/>
  <c r="AB222" i="36"/>
  <c r="AD222" i="36"/>
  <c r="AE222" i="36"/>
  <c r="AG222" i="36"/>
  <c r="AH222" i="36"/>
  <c r="AJ222" i="36"/>
  <c r="AK222" i="36"/>
  <c r="C223" i="36"/>
  <c r="D223" i="36"/>
  <c r="E223" i="36"/>
  <c r="F223" i="36"/>
  <c r="G223" i="36"/>
  <c r="I223" i="36"/>
  <c r="J223" i="36"/>
  <c r="L223" i="36"/>
  <c r="M223" i="36"/>
  <c r="O223" i="36"/>
  <c r="P223" i="36"/>
  <c r="R223" i="36"/>
  <c r="S223" i="36"/>
  <c r="U223" i="36"/>
  <c r="V223" i="36"/>
  <c r="X223" i="36"/>
  <c r="Y223" i="36"/>
  <c r="AA223" i="36"/>
  <c r="AB223" i="36"/>
  <c r="AD223" i="36"/>
  <c r="AE223" i="36"/>
  <c r="AG223" i="36"/>
  <c r="AH223" i="36"/>
  <c r="AJ223" i="36"/>
  <c r="AK223" i="36"/>
  <c r="C224" i="36"/>
  <c r="D224" i="36"/>
  <c r="E224" i="36"/>
  <c r="F224" i="36"/>
  <c r="G224" i="36"/>
  <c r="I224" i="36"/>
  <c r="J224" i="36"/>
  <c r="L224" i="36"/>
  <c r="M224" i="36"/>
  <c r="O224" i="36"/>
  <c r="P224" i="36"/>
  <c r="R224" i="36"/>
  <c r="S224" i="36"/>
  <c r="U224" i="36"/>
  <c r="V224" i="36"/>
  <c r="X224" i="36"/>
  <c r="Y224" i="36"/>
  <c r="AA224" i="36"/>
  <c r="AB224" i="36"/>
  <c r="AD224" i="36"/>
  <c r="AE224" i="36"/>
  <c r="AG224" i="36"/>
  <c r="AH224" i="36"/>
  <c r="AJ224" i="36"/>
  <c r="AK224" i="36"/>
  <c r="C225" i="36"/>
  <c r="D225" i="36"/>
  <c r="E225" i="36"/>
  <c r="F225" i="36"/>
  <c r="G225" i="36"/>
  <c r="I225" i="36"/>
  <c r="J225" i="36"/>
  <c r="L225" i="36"/>
  <c r="M225" i="36"/>
  <c r="O225" i="36"/>
  <c r="P225" i="36"/>
  <c r="R225" i="36"/>
  <c r="S225" i="36"/>
  <c r="U225" i="36"/>
  <c r="V225" i="36"/>
  <c r="X225" i="36"/>
  <c r="Y225" i="36"/>
  <c r="AA225" i="36"/>
  <c r="AB225" i="36"/>
  <c r="AD225" i="36"/>
  <c r="AE225" i="36"/>
  <c r="AG225" i="36"/>
  <c r="AH225" i="36"/>
  <c r="AJ225" i="36"/>
  <c r="AK225" i="36"/>
  <c r="C226" i="36"/>
  <c r="D226" i="36"/>
  <c r="E226" i="36"/>
  <c r="F226" i="36"/>
  <c r="G226" i="36"/>
  <c r="I226" i="36"/>
  <c r="J226" i="36"/>
  <c r="L226" i="36"/>
  <c r="M226" i="36"/>
  <c r="O226" i="36"/>
  <c r="P226" i="36"/>
  <c r="R226" i="36"/>
  <c r="S226" i="36"/>
  <c r="U226" i="36"/>
  <c r="V226" i="36"/>
  <c r="X226" i="36"/>
  <c r="Y226" i="36"/>
  <c r="AA226" i="36"/>
  <c r="AB226" i="36"/>
  <c r="AD226" i="36"/>
  <c r="AE226" i="36"/>
  <c r="AG226" i="36"/>
  <c r="AH226" i="36"/>
  <c r="AJ226" i="36"/>
  <c r="AK226" i="36"/>
  <c r="C227" i="36"/>
  <c r="D227" i="36"/>
  <c r="E227" i="36"/>
  <c r="F227" i="36"/>
  <c r="G227" i="36"/>
  <c r="I227" i="36"/>
  <c r="J227" i="36"/>
  <c r="L227" i="36"/>
  <c r="M227" i="36"/>
  <c r="O227" i="36"/>
  <c r="P227" i="36"/>
  <c r="R227" i="36"/>
  <c r="S227" i="36"/>
  <c r="U227" i="36"/>
  <c r="V227" i="36"/>
  <c r="X227" i="36"/>
  <c r="Y227" i="36"/>
  <c r="AA227" i="36"/>
  <c r="AB227" i="36"/>
  <c r="AD227" i="36"/>
  <c r="AE227" i="36"/>
  <c r="AG227" i="36"/>
  <c r="AH227" i="36"/>
  <c r="AJ227" i="36"/>
  <c r="AK227" i="36"/>
  <c r="C228" i="36"/>
  <c r="D228" i="36"/>
  <c r="E228" i="36"/>
  <c r="F228" i="36"/>
  <c r="G228" i="36"/>
  <c r="I228" i="36"/>
  <c r="J228" i="36"/>
  <c r="L228" i="36"/>
  <c r="M228" i="36"/>
  <c r="O228" i="36"/>
  <c r="P228" i="36"/>
  <c r="R228" i="36"/>
  <c r="S228" i="36"/>
  <c r="U228" i="36"/>
  <c r="V228" i="36"/>
  <c r="X228" i="36"/>
  <c r="Y228" i="36"/>
  <c r="AA228" i="36"/>
  <c r="AB228" i="36"/>
  <c r="AD228" i="36"/>
  <c r="AE228" i="36"/>
  <c r="AG228" i="36"/>
  <c r="AH228" i="36"/>
  <c r="AJ228" i="36"/>
  <c r="AK228" i="36"/>
  <c r="C229" i="36"/>
  <c r="D229" i="36"/>
  <c r="E229" i="36"/>
  <c r="F229" i="36"/>
  <c r="G229" i="36"/>
  <c r="I229" i="36"/>
  <c r="J229" i="36"/>
  <c r="L229" i="36"/>
  <c r="M229" i="36"/>
  <c r="O229" i="36"/>
  <c r="P229" i="36"/>
  <c r="R229" i="36"/>
  <c r="S229" i="36"/>
  <c r="U229" i="36"/>
  <c r="V229" i="36"/>
  <c r="X229" i="36"/>
  <c r="Y229" i="36"/>
  <c r="AA229" i="36"/>
  <c r="AB229" i="36"/>
  <c r="AD229" i="36"/>
  <c r="AE229" i="36"/>
  <c r="AG229" i="36"/>
  <c r="AH229" i="36"/>
  <c r="AJ229" i="36"/>
  <c r="AK229" i="36"/>
  <c r="C230" i="36"/>
  <c r="D230" i="36"/>
  <c r="E230" i="36"/>
  <c r="F230" i="36"/>
  <c r="G230" i="36"/>
  <c r="I230" i="36"/>
  <c r="J230" i="36"/>
  <c r="L230" i="36"/>
  <c r="M230" i="36"/>
  <c r="O230" i="36"/>
  <c r="P230" i="36"/>
  <c r="R230" i="36"/>
  <c r="S230" i="36"/>
  <c r="U230" i="36"/>
  <c r="V230" i="36"/>
  <c r="X230" i="36"/>
  <c r="Y230" i="36"/>
  <c r="AA230" i="36"/>
  <c r="AB230" i="36"/>
  <c r="AD230" i="36"/>
  <c r="AE230" i="36"/>
  <c r="AG230" i="36"/>
  <c r="AH230" i="36"/>
  <c r="AJ230" i="36"/>
  <c r="AK230" i="36"/>
  <c r="C231" i="36"/>
  <c r="D231" i="36"/>
  <c r="E231" i="36"/>
  <c r="F231" i="36"/>
  <c r="G231" i="36"/>
  <c r="I231" i="36"/>
  <c r="J231" i="36"/>
  <c r="L231" i="36"/>
  <c r="M231" i="36"/>
  <c r="O231" i="36"/>
  <c r="P231" i="36"/>
  <c r="R231" i="36"/>
  <c r="S231" i="36"/>
  <c r="U231" i="36"/>
  <c r="V231" i="36"/>
  <c r="X231" i="36"/>
  <c r="Y231" i="36"/>
  <c r="AA231" i="36"/>
  <c r="AB231" i="36"/>
  <c r="AD231" i="36"/>
  <c r="AE231" i="36"/>
  <c r="AG231" i="36"/>
  <c r="AH231" i="36"/>
  <c r="AJ231" i="36"/>
  <c r="AK231" i="36"/>
  <c r="C232" i="36"/>
  <c r="D232" i="36"/>
  <c r="E232" i="36"/>
  <c r="F232" i="36"/>
  <c r="G232" i="36"/>
  <c r="I232" i="36"/>
  <c r="J232" i="36"/>
  <c r="L232" i="36"/>
  <c r="M232" i="36"/>
  <c r="O232" i="36"/>
  <c r="P232" i="36"/>
  <c r="R232" i="36"/>
  <c r="S232" i="36"/>
  <c r="U232" i="36"/>
  <c r="V232" i="36"/>
  <c r="X232" i="36"/>
  <c r="Y232" i="36"/>
  <c r="AA232" i="36"/>
  <c r="AB232" i="36"/>
  <c r="AD232" i="36"/>
  <c r="AE232" i="36"/>
  <c r="AG232" i="36"/>
  <c r="AH232" i="36"/>
  <c r="AJ232" i="36"/>
  <c r="AK232" i="36"/>
  <c r="C233" i="36"/>
  <c r="D233" i="36"/>
  <c r="E233" i="36"/>
  <c r="F233" i="36"/>
  <c r="G233" i="36"/>
  <c r="I233" i="36"/>
  <c r="J233" i="36"/>
  <c r="L233" i="36"/>
  <c r="M233" i="36"/>
  <c r="O233" i="36"/>
  <c r="P233" i="36"/>
  <c r="R233" i="36"/>
  <c r="S233" i="36"/>
  <c r="U233" i="36"/>
  <c r="V233" i="36"/>
  <c r="X233" i="36"/>
  <c r="Y233" i="36"/>
  <c r="AA233" i="36"/>
  <c r="AB233" i="36"/>
  <c r="AD233" i="36"/>
  <c r="AE233" i="36"/>
  <c r="AG233" i="36"/>
  <c r="AH233" i="36"/>
  <c r="AJ233" i="36"/>
  <c r="AK233" i="36"/>
  <c r="C234" i="36"/>
  <c r="D234" i="36"/>
  <c r="E234" i="36"/>
  <c r="F234" i="36"/>
  <c r="G234" i="36"/>
  <c r="I234" i="36"/>
  <c r="J234" i="36"/>
  <c r="L234" i="36"/>
  <c r="M234" i="36"/>
  <c r="O234" i="36"/>
  <c r="P234" i="36"/>
  <c r="R234" i="36"/>
  <c r="S234" i="36"/>
  <c r="U234" i="36"/>
  <c r="V234" i="36"/>
  <c r="X234" i="36"/>
  <c r="Y234" i="36"/>
  <c r="AA234" i="36"/>
  <c r="AB234" i="36"/>
  <c r="AD234" i="36"/>
  <c r="AE234" i="36"/>
  <c r="AG234" i="36"/>
  <c r="AH234" i="36"/>
  <c r="AJ234" i="36"/>
  <c r="AK234" i="36"/>
  <c r="C235" i="36"/>
  <c r="D235" i="36"/>
  <c r="E235" i="36"/>
  <c r="F235" i="36"/>
  <c r="G235" i="36"/>
  <c r="I235" i="36"/>
  <c r="J235" i="36"/>
  <c r="L235" i="36"/>
  <c r="M235" i="36"/>
  <c r="O235" i="36"/>
  <c r="P235" i="36"/>
  <c r="R235" i="36"/>
  <c r="S235" i="36"/>
  <c r="U235" i="36"/>
  <c r="V235" i="36"/>
  <c r="X235" i="36"/>
  <c r="Y235" i="36"/>
  <c r="AA235" i="36"/>
  <c r="AB235" i="36"/>
  <c r="AD235" i="36"/>
  <c r="AE235" i="36"/>
  <c r="AG235" i="36"/>
  <c r="AH235" i="36"/>
  <c r="AJ235" i="36"/>
  <c r="AK235" i="36"/>
  <c r="C236" i="36"/>
  <c r="D236" i="36"/>
  <c r="E236" i="36"/>
  <c r="F236" i="36"/>
  <c r="G236" i="36"/>
  <c r="I236" i="36"/>
  <c r="J236" i="36"/>
  <c r="L236" i="36"/>
  <c r="M236" i="36"/>
  <c r="O236" i="36"/>
  <c r="P236" i="36"/>
  <c r="R236" i="36"/>
  <c r="S236" i="36"/>
  <c r="U236" i="36"/>
  <c r="V236" i="36"/>
  <c r="X236" i="36"/>
  <c r="Y236" i="36"/>
  <c r="AA236" i="36"/>
  <c r="AB236" i="36"/>
  <c r="AD236" i="36"/>
  <c r="AE236" i="36"/>
  <c r="AG236" i="36"/>
  <c r="AH236" i="36"/>
  <c r="AJ236" i="36"/>
  <c r="AK236" i="36"/>
  <c r="C237" i="36"/>
  <c r="D237" i="36"/>
  <c r="E237" i="36"/>
  <c r="F237" i="36"/>
  <c r="G237" i="36"/>
  <c r="I237" i="36"/>
  <c r="J237" i="36"/>
  <c r="L237" i="36"/>
  <c r="M237" i="36"/>
  <c r="O237" i="36"/>
  <c r="P237" i="36"/>
  <c r="R237" i="36"/>
  <c r="S237" i="36"/>
  <c r="U237" i="36"/>
  <c r="V237" i="36"/>
  <c r="X237" i="36"/>
  <c r="Y237" i="36"/>
  <c r="AA237" i="36"/>
  <c r="AB237" i="36"/>
  <c r="AD237" i="36"/>
  <c r="AE237" i="36"/>
  <c r="AG237" i="36"/>
  <c r="AH237" i="36"/>
  <c r="AJ237" i="36"/>
  <c r="AK237" i="36"/>
  <c r="N348" i="36"/>
  <c r="M348" i="36"/>
  <c r="L348" i="36"/>
  <c r="K348" i="36"/>
  <c r="J348" i="36"/>
  <c r="I348" i="36"/>
  <c r="H348" i="36"/>
  <c r="G348" i="36"/>
  <c r="F348" i="36"/>
  <c r="E348" i="36"/>
  <c r="D348" i="36"/>
  <c r="C348" i="36"/>
  <c r="B348" i="36"/>
  <c r="E343" i="36"/>
  <c r="N297" i="36"/>
  <c r="M297" i="36"/>
  <c r="L297" i="36"/>
  <c r="K297" i="36"/>
  <c r="J297" i="36"/>
  <c r="I297" i="36"/>
  <c r="H297" i="36"/>
  <c r="G297" i="36"/>
  <c r="F297" i="36"/>
  <c r="E297" i="36"/>
  <c r="D297" i="36"/>
  <c r="C297" i="36"/>
  <c r="B297" i="36"/>
  <c r="N246" i="36"/>
  <c r="M246" i="36"/>
  <c r="E190" i="36" s="1"/>
  <c r="E191" i="36" s="1"/>
  <c r="L246" i="36"/>
  <c r="E188" i="36" s="1"/>
  <c r="E189" i="36" s="1"/>
  <c r="K246" i="36"/>
  <c r="E186" i="36" s="1"/>
  <c r="E187" i="36" s="1"/>
  <c r="J246" i="36"/>
  <c r="E184" i="36" s="1"/>
  <c r="E185" i="36" s="1"/>
  <c r="I246" i="36"/>
  <c r="E182" i="36" s="1"/>
  <c r="E183" i="36" s="1"/>
  <c r="H246" i="36"/>
  <c r="E180" i="36" s="1"/>
  <c r="E181" i="36" s="1"/>
  <c r="G246" i="36"/>
  <c r="E178" i="36" s="1"/>
  <c r="E179" i="36" s="1"/>
  <c r="F246" i="36"/>
  <c r="E176" i="36" s="1"/>
  <c r="E177" i="36" s="1"/>
  <c r="E246" i="36"/>
  <c r="E174" i="36" s="1"/>
  <c r="E175" i="36" s="1"/>
  <c r="D246" i="36"/>
  <c r="E172" i="36" s="1"/>
  <c r="E173" i="36" s="1"/>
  <c r="C246" i="36"/>
  <c r="E170" i="36" s="1"/>
  <c r="E171" i="36" s="1"/>
  <c r="B246" i="36"/>
  <c r="E168" i="36" s="1"/>
  <c r="E169" i="36" s="1"/>
  <c r="AI122" i="36"/>
  <c r="AF122" i="36"/>
  <c r="AC122" i="36"/>
  <c r="Z122" i="36"/>
  <c r="W122" i="36"/>
  <c r="T122" i="36"/>
  <c r="Q122" i="36"/>
  <c r="N122" i="36"/>
  <c r="K122" i="36"/>
  <c r="H122" i="36"/>
  <c r="E122" i="36"/>
  <c r="B122" i="36"/>
  <c r="C48" i="37"/>
  <c r="C35" i="37"/>
  <c r="B35" i="37"/>
  <c r="A35" i="37"/>
  <c r="C34" i="37"/>
  <c r="B34" i="37"/>
  <c r="A34" i="37"/>
  <c r="C33" i="37"/>
  <c r="B33" i="37"/>
  <c r="A33" i="37"/>
  <c r="C32" i="37"/>
  <c r="B32" i="37"/>
  <c r="A32" i="37"/>
  <c r="C31" i="37"/>
  <c r="B31" i="37"/>
  <c r="A31" i="37"/>
  <c r="C30" i="37"/>
  <c r="B30" i="37"/>
  <c r="A30" i="37"/>
  <c r="C29" i="37"/>
  <c r="B29" i="37"/>
  <c r="A29" i="37"/>
  <c r="C28" i="37"/>
  <c r="B28" i="37"/>
  <c r="A28" i="37"/>
  <c r="C27" i="37"/>
  <c r="B27" i="37"/>
  <c r="A27" i="37"/>
  <c r="C26" i="37"/>
  <c r="B26" i="37"/>
  <c r="A26" i="37"/>
  <c r="C25" i="37"/>
  <c r="B25" i="37"/>
  <c r="A25" i="37"/>
  <c r="C24" i="37"/>
  <c r="B24" i="37"/>
  <c r="A24" i="37"/>
  <c r="C23" i="37"/>
  <c r="B23" i="37"/>
  <c r="A23" i="37"/>
  <c r="C22" i="37"/>
  <c r="B22" i="37"/>
  <c r="A22" i="37"/>
  <c r="C21" i="37"/>
  <c r="B21" i="37"/>
  <c r="A21" i="37"/>
  <c r="C20" i="37"/>
  <c r="B20" i="37"/>
  <c r="A20" i="37"/>
  <c r="C19" i="37"/>
  <c r="B19" i="37"/>
  <c r="A19" i="37"/>
  <c r="C18" i="37"/>
  <c r="B18" i="37"/>
  <c r="A18" i="37"/>
  <c r="C17" i="37"/>
  <c r="B17" i="37"/>
  <c r="A17" i="37"/>
  <c r="C16" i="37"/>
  <c r="B16" i="37"/>
  <c r="A16" i="37"/>
  <c r="C15" i="37"/>
  <c r="B15" i="37"/>
  <c r="A15" i="37"/>
  <c r="C14" i="37"/>
  <c r="B14" i="37"/>
  <c r="A14" i="37"/>
  <c r="C13" i="37"/>
  <c r="B13" i="37"/>
  <c r="A13" i="37"/>
  <c r="C12" i="37"/>
  <c r="B12" i="37"/>
  <c r="A12" i="37"/>
  <c r="C11" i="37"/>
  <c r="B11" i="37"/>
  <c r="A11" i="37"/>
  <c r="C10" i="37"/>
  <c r="B10" i="37"/>
  <c r="A10" i="37"/>
  <c r="C9" i="37"/>
  <c r="B9" i="37"/>
  <c r="A9" i="37"/>
  <c r="C8" i="37"/>
  <c r="B8" i="37"/>
  <c r="A8" i="37"/>
  <c r="C7" i="37"/>
  <c r="B7" i="37"/>
  <c r="A7" i="37"/>
  <c r="C6" i="37"/>
  <c r="B6" i="37"/>
  <c r="A6" i="37"/>
  <c r="C5" i="37"/>
  <c r="B5" i="37"/>
  <c r="A5" i="37"/>
  <c r="C4" i="37"/>
  <c r="B4" i="37"/>
  <c r="A4" i="37"/>
  <c r="C3" i="37"/>
  <c r="B3" i="37"/>
  <c r="A3" i="37"/>
  <c r="N56" i="37"/>
  <c r="N112" i="37" s="1"/>
  <c r="M56" i="37"/>
  <c r="M112" i="37" s="1"/>
  <c r="L56" i="37"/>
  <c r="L112" i="37" s="1"/>
  <c r="K56" i="37"/>
  <c r="K112" i="37" s="1"/>
  <c r="J56" i="37"/>
  <c r="J112" i="37" s="1"/>
  <c r="I56" i="37"/>
  <c r="I112" i="37" s="1"/>
  <c r="H56" i="37"/>
  <c r="H112" i="37" s="1"/>
  <c r="F56" i="37"/>
  <c r="F112" i="37" s="1"/>
  <c r="E56" i="37"/>
  <c r="E112" i="37" s="1"/>
  <c r="D56" i="37"/>
  <c r="D112" i="37" s="1"/>
  <c r="G56" i="37"/>
  <c r="G112" i="37" s="1"/>
  <c r="C56" i="37"/>
  <c r="C112" i="37" s="1"/>
  <c r="P117" i="37" l="1"/>
  <c r="P118" i="37"/>
  <c r="P119" i="37"/>
  <c r="P120" i="37"/>
  <c r="P121" i="37"/>
  <c r="P122" i="37"/>
  <c r="P123" i="37"/>
  <c r="P124" i="37"/>
  <c r="P125" i="37"/>
  <c r="P126" i="37"/>
  <c r="P127" i="37"/>
  <c r="P128" i="37"/>
  <c r="P129" i="37"/>
  <c r="P130" i="37"/>
  <c r="P131" i="37"/>
  <c r="P132" i="37"/>
  <c r="P133" i="37"/>
  <c r="P134" i="37"/>
  <c r="P135" i="37"/>
  <c r="P136" i="37"/>
  <c r="P137" i="37"/>
  <c r="P138" i="37"/>
  <c r="P139" i="37"/>
  <c r="P140" i="37"/>
  <c r="P141" i="37"/>
  <c r="P142" i="37"/>
  <c r="P143" i="37"/>
  <c r="P144" i="37"/>
  <c r="P145" i="37"/>
  <c r="P146" i="37"/>
  <c r="P147" i="37"/>
  <c r="P148" i="37"/>
  <c r="P149" i="37"/>
  <c r="P150" i="37"/>
  <c r="P151" i="37"/>
  <c r="P152" i="37"/>
  <c r="P153" i="37"/>
  <c r="P154" i="37"/>
  <c r="P155" i="37"/>
  <c r="P116" i="37"/>
  <c r="B117" i="37"/>
  <c r="B118" i="37"/>
  <c r="B119" i="37"/>
  <c r="B120" i="37"/>
  <c r="B121" i="37"/>
  <c r="B122" i="37"/>
  <c r="B123" i="37"/>
  <c r="B124" i="37"/>
  <c r="B125" i="37"/>
  <c r="B126" i="37"/>
  <c r="B127" i="37"/>
  <c r="B128" i="37"/>
  <c r="B129" i="37"/>
  <c r="B130" i="37"/>
  <c r="B131" i="37"/>
  <c r="B132" i="37"/>
  <c r="B133" i="37"/>
  <c r="B134" i="37"/>
  <c r="B135" i="37"/>
  <c r="B136" i="37"/>
  <c r="B137" i="37"/>
  <c r="B138" i="37"/>
  <c r="B139" i="37"/>
  <c r="B140" i="37"/>
  <c r="B141" i="37"/>
  <c r="B142" i="37"/>
  <c r="B143" i="37"/>
  <c r="B144" i="37"/>
  <c r="B145" i="37"/>
  <c r="B146" i="37"/>
  <c r="B147" i="37"/>
  <c r="B148" i="37"/>
  <c r="B149" i="37"/>
  <c r="B150" i="37"/>
  <c r="B151" i="37"/>
  <c r="B152" i="37"/>
  <c r="B153" i="37"/>
  <c r="B154" i="37"/>
  <c r="B155" i="37"/>
  <c r="B116" i="37"/>
  <c r="B60" i="37"/>
  <c r="C61" i="37"/>
  <c r="C117" i="37" s="1"/>
  <c r="D61" i="37"/>
  <c r="D117" i="37" s="1"/>
  <c r="E61" i="37"/>
  <c r="E117" i="37" s="1"/>
  <c r="F61" i="37"/>
  <c r="F117" i="37" s="1"/>
  <c r="G61" i="37"/>
  <c r="G117" i="37" s="1"/>
  <c r="H61" i="37"/>
  <c r="H117" i="37" s="1"/>
  <c r="I61" i="37"/>
  <c r="I117" i="37" s="1"/>
  <c r="J61" i="37"/>
  <c r="J117" i="37" s="1"/>
  <c r="K61" i="37"/>
  <c r="K117" i="37" s="1"/>
  <c r="L61" i="37"/>
  <c r="L117" i="37" s="1"/>
  <c r="M61" i="37"/>
  <c r="M117" i="37" s="1"/>
  <c r="N61" i="37"/>
  <c r="N117" i="37" s="1"/>
  <c r="C62" i="37"/>
  <c r="C118" i="37" s="1"/>
  <c r="D62" i="37"/>
  <c r="D118" i="37" s="1"/>
  <c r="E62" i="37"/>
  <c r="E118" i="37" s="1"/>
  <c r="F62" i="37"/>
  <c r="F118" i="37" s="1"/>
  <c r="G62" i="37"/>
  <c r="G118" i="37" s="1"/>
  <c r="H62" i="37"/>
  <c r="H118" i="37" s="1"/>
  <c r="I62" i="37"/>
  <c r="I118" i="37" s="1"/>
  <c r="J62" i="37"/>
  <c r="J118" i="37" s="1"/>
  <c r="K62" i="37"/>
  <c r="K118" i="37" s="1"/>
  <c r="L62" i="37"/>
  <c r="L118" i="37" s="1"/>
  <c r="M62" i="37"/>
  <c r="M118" i="37" s="1"/>
  <c r="N62" i="37"/>
  <c r="N118" i="37" s="1"/>
  <c r="C63" i="37"/>
  <c r="C119" i="37" s="1"/>
  <c r="D63" i="37"/>
  <c r="D119" i="37" s="1"/>
  <c r="E63" i="37"/>
  <c r="E119" i="37" s="1"/>
  <c r="F63" i="37"/>
  <c r="F119" i="37" s="1"/>
  <c r="G63" i="37"/>
  <c r="G119" i="37" s="1"/>
  <c r="H63" i="37"/>
  <c r="H119" i="37" s="1"/>
  <c r="I63" i="37"/>
  <c r="I119" i="37" s="1"/>
  <c r="J63" i="37"/>
  <c r="J119" i="37" s="1"/>
  <c r="K63" i="37"/>
  <c r="K119" i="37" s="1"/>
  <c r="L63" i="37"/>
  <c r="L119" i="37" s="1"/>
  <c r="M63" i="37"/>
  <c r="M119" i="37" s="1"/>
  <c r="N63" i="37"/>
  <c r="N119" i="37" s="1"/>
  <c r="C64" i="37"/>
  <c r="C120" i="37" s="1"/>
  <c r="D64" i="37"/>
  <c r="D120" i="37" s="1"/>
  <c r="E64" i="37"/>
  <c r="E120" i="37" s="1"/>
  <c r="F64" i="37"/>
  <c r="F120" i="37" s="1"/>
  <c r="G64" i="37"/>
  <c r="G120" i="37" s="1"/>
  <c r="H64" i="37"/>
  <c r="H120" i="37" s="1"/>
  <c r="I64" i="37"/>
  <c r="I120" i="37" s="1"/>
  <c r="J64" i="37"/>
  <c r="J120" i="37" s="1"/>
  <c r="K64" i="37"/>
  <c r="K120" i="37" s="1"/>
  <c r="L64" i="37"/>
  <c r="L120" i="37" s="1"/>
  <c r="M64" i="37"/>
  <c r="M120" i="37" s="1"/>
  <c r="N64" i="37"/>
  <c r="N120" i="37" s="1"/>
  <c r="C65" i="37"/>
  <c r="C121" i="37" s="1"/>
  <c r="D65" i="37"/>
  <c r="D121" i="37" s="1"/>
  <c r="E65" i="37"/>
  <c r="E121" i="37" s="1"/>
  <c r="F65" i="37"/>
  <c r="F121" i="37" s="1"/>
  <c r="G65" i="37"/>
  <c r="G121" i="37" s="1"/>
  <c r="H65" i="37"/>
  <c r="H121" i="37" s="1"/>
  <c r="I65" i="37"/>
  <c r="I121" i="37" s="1"/>
  <c r="J65" i="37"/>
  <c r="J121" i="37" s="1"/>
  <c r="K65" i="37"/>
  <c r="K121" i="37" s="1"/>
  <c r="L65" i="37"/>
  <c r="L121" i="37" s="1"/>
  <c r="M65" i="37"/>
  <c r="M121" i="37" s="1"/>
  <c r="N65" i="37"/>
  <c r="N121" i="37" s="1"/>
  <c r="C66" i="37"/>
  <c r="C122" i="37" s="1"/>
  <c r="D66" i="37"/>
  <c r="D122" i="37" s="1"/>
  <c r="E66" i="37"/>
  <c r="E122" i="37" s="1"/>
  <c r="F66" i="37"/>
  <c r="F122" i="37" s="1"/>
  <c r="G66" i="37"/>
  <c r="G122" i="37" s="1"/>
  <c r="H66" i="37"/>
  <c r="H122" i="37" s="1"/>
  <c r="I66" i="37"/>
  <c r="I122" i="37" s="1"/>
  <c r="J66" i="37"/>
  <c r="J122" i="37" s="1"/>
  <c r="K66" i="37"/>
  <c r="K122" i="37" s="1"/>
  <c r="L66" i="37"/>
  <c r="L122" i="37" s="1"/>
  <c r="M66" i="37"/>
  <c r="M122" i="37" s="1"/>
  <c r="N66" i="37"/>
  <c r="N122" i="37" s="1"/>
  <c r="C67" i="37"/>
  <c r="C123" i="37" s="1"/>
  <c r="D67" i="37"/>
  <c r="D123" i="37" s="1"/>
  <c r="E67" i="37"/>
  <c r="E123" i="37" s="1"/>
  <c r="F67" i="37"/>
  <c r="F123" i="37" s="1"/>
  <c r="G67" i="37"/>
  <c r="G123" i="37" s="1"/>
  <c r="H67" i="37"/>
  <c r="H123" i="37" s="1"/>
  <c r="I67" i="37"/>
  <c r="I123" i="37" s="1"/>
  <c r="J67" i="37"/>
  <c r="J123" i="37" s="1"/>
  <c r="K67" i="37"/>
  <c r="K123" i="37" s="1"/>
  <c r="L67" i="37"/>
  <c r="L123" i="37" s="1"/>
  <c r="M67" i="37"/>
  <c r="M123" i="37" s="1"/>
  <c r="N67" i="37"/>
  <c r="N123" i="37" s="1"/>
  <c r="C68" i="37"/>
  <c r="C124" i="37" s="1"/>
  <c r="D68" i="37"/>
  <c r="D124" i="37" s="1"/>
  <c r="E68" i="37"/>
  <c r="E124" i="37" s="1"/>
  <c r="F68" i="37"/>
  <c r="F124" i="37" s="1"/>
  <c r="G68" i="37"/>
  <c r="G124" i="37" s="1"/>
  <c r="H68" i="37"/>
  <c r="H124" i="37" s="1"/>
  <c r="I68" i="37"/>
  <c r="I124" i="37" s="1"/>
  <c r="J68" i="37"/>
  <c r="J124" i="37" s="1"/>
  <c r="K68" i="37"/>
  <c r="K124" i="37" s="1"/>
  <c r="L68" i="37"/>
  <c r="L124" i="37" s="1"/>
  <c r="M68" i="37"/>
  <c r="M124" i="37" s="1"/>
  <c r="N68" i="37"/>
  <c r="N124" i="37" s="1"/>
  <c r="C69" i="37"/>
  <c r="C125" i="37" s="1"/>
  <c r="D69" i="37"/>
  <c r="D125" i="37" s="1"/>
  <c r="E69" i="37"/>
  <c r="E125" i="37" s="1"/>
  <c r="F69" i="37"/>
  <c r="F125" i="37" s="1"/>
  <c r="G69" i="37"/>
  <c r="G125" i="37" s="1"/>
  <c r="H69" i="37"/>
  <c r="H125" i="37" s="1"/>
  <c r="I69" i="37"/>
  <c r="I125" i="37" s="1"/>
  <c r="J69" i="37"/>
  <c r="J125" i="37" s="1"/>
  <c r="K69" i="37"/>
  <c r="K125" i="37" s="1"/>
  <c r="L69" i="37"/>
  <c r="L125" i="37" s="1"/>
  <c r="M69" i="37"/>
  <c r="M125" i="37" s="1"/>
  <c r="N69" i="37"/>
  <c r="N125" i="37" s="1"/>
  <c r="C70" i="37"/>
  <c r="C126" i="37" s="1"/>
  <c r="D70" i="37"/>
  <c r="D126" i="37" s="1"/>
  <c r="E70" i="37"/>
  <c r="E126" i="37" s="1"/>
  <c r="F70" i="37"/>
  <c r="F126" i="37" s="1"/>
  <c r="G70" i="37"/>
  <c r="G126" i="37" s="1"/>
  <c r="H70" i="37"/>
  <c r="H126" i="37" s="1"/>
  <c r="I70" i="37"/>
  <c r="I126" i="37" s="1"/>
  <c r="J70" i="37"/>
  <c r="J126" i="37" s="1"/>
  <c r="K70" i="37"/>
  <c r="K126" i="37" s="1"/>
  <c r="L70" i="37"/>
  <c r="L126" i="37" s="1"/>
  <c r="M70" i="37"/>
  <c r="M126" i="37" s="1"/>
  <c r="N70" i="37"/>
  <c r="N126" i="37" s="1"/>
  <c r="C71" i="37"/>
  <c r="C127" i="37" s="1"/>
  <c r="D71" i="37"/>
  <c r="D127" i="37" s="1"/>
  <c r="E71" i="37"/>
  <c r="E127" i="37" s="1"/>
  <c r="F71" i="37"/>
  <c r="F127" i="37" s="1"/>
  <c r="G71" i="37"/>
  <c r="G127" i="37" s="1"/>
  <c r="H71" i="37"/>
  <c r="H127" i="37" s="1"/>
  <c r="I71" i="37"/>
  <c r="I127" i="37" s="1"/>
  <c r="J71" i="37"/>
  <c r="J127" i="37" s="1"/>
  <c r="K71" i="37"/>
  <c r="K127" i="37" s="1"/>
  <c r="L71" i="37"/>
  <c r="L127" i="37" s="1"/>
  <c r="M71" i="37"/>
  <c r="M127" i="37" s="1"/>
  <c r="N71" i="37"/>
  <c r="N127" i="37" s="1"/>
  <c r="C72" i="37"/>
  <c r="C128" i="37" s="1"/>
  <c r="D72" i="37"/>
  <c r="D128" i="37" s="1"/>
  <c r="E72" i="37"/>
  <c r="E128" i="37" s="1"/>
  <c r="F72" i="37"/>
  <c r="F128" i="37" s="1"/>
  <c r="G72" i="37"/>
  <c r="G128" i="37" s="1"/>
  <c r="H72" i="37"/>
  <c r="H128" i="37" s="1"/>
  <c r="I72" i="37"/>
  <c r="I128" i="37" s="1"/>
  <c r="J72" i="37"/>
  <c r="J128" i="37" s="1"/>
  <c r="K72" i="37"/>
  <c r="K128" i="37" s="1"/>
  <c r="L72" i="37"/>
  <c r="L128" i="37" s="1"/>
  <c r="M72" i="37"/>
  <c r="M128" i="37" s="1"/>
  <c r="N72" i="37"/>
  <c r="N128" i="37" s="1"/>
  <c r="C73" i="37"/>
  <c r="C129" i="37" s="1"/>
  <c r="D73" i="37"/>
  <c r="D129" i="37" s="1"/>
  <c r="E73" i="37"/>
  <c r="E129" i="37" s="1"/>
  <c r="F73" i="37"/>
  <c r="F129" i="37" s="1"/>
  <c r="G73" i="37"/>
  <c r="G129" i="37" s="1"/>
  <c r="H73" i="37"/>
  <c r="H129" i="37" s="1"/>
  <c r="I73" i="37"/>
  <c r="I129" i="37" s="1"/>
  <c r="J73" i="37"/>
  <c r="J129" i="37" s="1"/>
  <c r="K73" i="37"/>
  <c r="K129" i="37" s="1"/>
  <c r="L73" i="37"/>
  <c r="L129" i="37" s="1"/>
  <c r="M73" i="37"/>
  <c r="M129" i="37" s="1"/>
  <c r="N73" i="37"/>
  <c r="N129" i="37" s="1"/>
  <c r="C74" i="37"/>
  <c r="C130" i="37" s="1"/>
  <c r="D74" i="37"/>
  <c r="D130" i="37" s="1"/>
  <c r="E74" i="37"/>
  <c r="E130" i="37" s="1"/>
  <c r="F74" i="37"/>
  <c r="F130" i="37" s="1"/>
  <c r="G74" i="37"/>
  <c r="G130" i="37" s="1"/>
  <c r="H74" i="37"/>
  <c r="H130" i="37" s="1"/>
  <c r="I74" i="37"/>
  <c r="I130" i="37" s="1"/>
  <c r="J74" i="37"/>
  <c r="J130" i="37" s="1"/>
  <c r="K74" i="37"/>
  <c r="K130" i="37" s="1"/>
  <c r="L74" i="37"/>
  <c r="L130" i="37" s="1"/>
  <c r="M74" i="37"/>
  <c r="M130" i="37" s="1"/>
  <c r="N74" i="37"/>
  <c r="N130" i="37" s="1"/>
  <c r="C75" i="37"/>
  <c r="C131" i="37" s="1"/>
  <c r="D75" i="37"/>
  <c r="D131" i="37" s="1"/>
  <c r="E75" i="37"/>
  <c r="E131" i="37" s="1"/>
  <c r="F75" i="37"/>
  <c r="F131" i="37" s="1"/>
  <c r="G75" i="37"/>
  <c r="G131" i="37" s="1"/>
  <c r="H75" i="37"/>
  <c r="H131" i="37" s="1"/>
  <c r="I75" i="37"/>
  <c r="I131" i="37" s="1"/>
  <c r="J75" i="37"/>
  <c r="J131" i="37" s="1"/>
  <c r="K75" i="37"/>
  <c r="K131" i="37" s="1"/>
  <c r="L75" i="37"/>
  <c r="L131" i="37" s="1"/>
  <c r="M75" i="37"/>
  <c r="M131" i="37" s="1"/>
  <c r="N75" i="37"/>
  <c r="N131" i="37" s="1"/>
  <c r="C76" i="37"/>
  <c r="C132" i="37" s="1"/>
  <c r="D76" i="37"/>
  <c r="D132" i="37" s="1"/>
  <c r="E76" i="37"/>
  <c r="E132" i="37" s="1"/>
  <c r="F76" i="37"/>
  <c r="F132" i="37" s="1"/>
  <c r="G76" i="37"/>
  <c r="G132" i="37" s="1"/>
  <c r="H76" i="37"/>
  <c r="H132" i="37" s="1"/>
  <c r="I76" i="37"/>
  <c r="I132" i="37" s="1"/>
  <c r="J76" i="37"/>
  <c r="J132" i="37" s="1"/>
  <c r="K76" i="37"/>
  <c r="K132" i="37" s="1"/>
  <c r="L76" i="37"/>
  <c r="L132" i="37" s="1"/>
  <c r="M76" i="37"/>
  <c r="M132" i="37" s="1"/>
  <c r="N76" i="37"/>
  <c r="N132" i="37" s="1"/>
  <c r="C77" i="37"/>
  <c r="C133" i="37" s="1"/>
  <c r="D77" i="37"/>
  <c r="D133" i="37" s="1"/>
  <c r="E77" i="37"/>
  <c r="E133" i="37" s="1"/>
  <c r="F77" i="37"/>
  <c r="F133" i="37" s="1"/>
  <c r="G77" i="37"/>
  <c r="G133" i="37" s="1"/>
  <c r="H77" i="37"/>
  <c r="H133" i="37" s="1"/>
  <c r="I77" i="37"/>
  <c r="I133" i="37" s="1"/>
  <c r="J77" i="37"/>
  <c r="J133" i="37" s="1"/>
  <c r="K77" i="37"/>
  <c r="K133" i="37" s="1"/>
  <c r="L77" i="37"/>
  <c r="L133" i="37" s="1"/>
  <c r="M77" i="37"/>
  <c r="M133" i="37" s="1"/>
  <c r="N77" i="37"/>
  <c r="N133" i="37" s="1"/>
  <c r="C78" i="37"/>
  <c r="C134" i="37" s="1"/>
  <c r="D78" i="37"/>
  <c r="D134" i="37" s="1"/>
  <c r="E78" i="37"/>
  <c r="E134" i="37" s="1"/>
  <c r="F78" i="37"/>
  <c r="F134" i="37" s="1"/>
  <c r="G78" i="37"/>
  <c r="G134" i="37" s="1"/>
  <c r="H78" i="37"/>
  <c r="H134" i="37" s="1"/>
  <c r="I78" i="37"/>
  <c r="I134" i="37" s="1"/>
  <c r="J78" i="37"/>
  <c r="J134" i="37" s="1"/>
  <c r="K78" i="37"/>
  <c r="K134" i="37" s="1"/>
  <c r="L78" i="37"/>
  <c r="L134" i="37" s="1"/>
  <c r="M78" i="37"/>
  <c r="M134" i="37" s="1"/>
  <c r="N78" i="37"/>
  <c r="N134" i="37" s="1"/>
  <c r="C79" i="37"/>
  <c r="C135" i="37" s="1"/>
  <c r="D79" i="37"/>
  <c r="D135" i="37" s="1"/>
  <c r="E79" i="37"/>
  <c r="E135" i="37" s="1"/>
  <c r="F79" i="37"/>
  <c r="F135" i="37" s="1"/>
  <c r="G79" i="37"/>
  <c r="G135" i="37" s="1"/>
  <c r="H79" i="37"/>
  <c r="H135" i="37" s="1"/>
  <c r="I79" i="37"/>
  <c r="I135" i="37" s="1"/>
  <c r="J79" i="37"/>
  <c r="J135" i="37" s="1"/>
  <c r="K79" i="37"/>
  <c r="K135" i="37" s="1"/>
  <c r="L79" i="37"/>
  <c r="L135" i="37" s="1"/>
  <c r="M79" i="37"/>
  <c r="M135" i="37" s="1"/>
  <c r="N79" i="37"/>
  <c r="N135" i="37" s="1"/>
  <c r="C80" i="37"/>
  <c r="C136" i="37" s="1"/>
  <c r="D80" i="37"/>
  <c r="D136" i="37" s="1"/>
  <c r="E80" i="37"/>
  <c r="E136" i="37" s="1"/>
  <c r="F80" i="37"/>
  <c r="F136" i="37" s="1"/>
  <c r="G80" i="37"/>
  <c r="G136" i="37" s="1"/>
  <c r="H80" i="37"/>
  <c r="H136" i="37" s="1"/>
  <c r="I80" i="37"/>
  <c r="I136" i="37" s="1"/>
  <c r="J80" i="37"/>
  <c r="J136" i="37" s="1"/>
  <c r="K80" i="37"/>
  <c r="K136" i="37" s="1"/>
  <c r="L80" i="37"/>
  <c r="L136" i="37" s="1"/>
  <c r="M80" i="37"/>
  <c r="M136" i="37" s="1"/>
  <c r="N80" i="37"/>
  <c r="N136" i="37" s="1"/>
  <c r="C81" i="37"/>
  <c r="C137" i="37" s="1"/>
  <c r="D81" i="37"/>
  <c r="D137" i="37" s="1"/>
  <c r="E81" i="37"/>
  <c r="E137" i="37" s="1"/>
  <c r="F81" i="37"/>
  <c r="F137" i="37" s="1"/>
  <c r="G81" i="37"/>
  <c r="G137" i="37" s="1"/>
  <c r="H81" i="37"/>
  <c r="H137" i="37" s="1"/>
  <c r="I81" i="37"/>
  <c r="I137" i="37" s="1"/>
  <c r="J81" i="37"/>
  <c r="J137" i="37" s="1"/>
  <c r="K81" i="37"/>
  <c r="K137" i="37" s="1"/>
  <c r="L81" i="37"/>
  <c r="L137" i="37" s="1"/>
  <c r="M81" i="37"/>
  <c r="M137" i="37" s="1"/>
  <c r="N81" i="37"/>
  <c r="N137" i="37" s="1"/>
  <c r="C82" i="37"/>
  <c r="C138" i="37" s="1"/>
  <c r="D82" i="37"/>
  <c r="D138" i="37" s="1"/>
  <c r="E82" i="37"/>
  <c r="E138" i="37" s="1"/>
  <c r="F82" i="37"/>
  <c r="F138" i="37" s="1"/>
  <c r="G82" i="37"/>
  <c r="G138" i="37" s="1"/>
  <c r="H82" i="37"/>
  <c r="H138" i="37" s="1"/>
  <c r="I82" i="37"/>
  <c r="I138" i="37" s="1"/>
  <c r="J82" i="37"/>
  <c r="J138" i="37" s="1"/>
  <c r="K82" i="37"/>
  <c r="K138" i="37" s="1"/>
  <c r="L82" i="37"/>
  <c r="L138" i="37" s="1"/>
  <c r="M82" i="37"/>
  <c r="M138" i="37" s="1"/>
  <c r="N82" i="37"/>
  <c r="N138" i="37" s="1"/>
  <c r="C83" i="37"/>
  <c r="C139" i="37" s="1"/>
  <c r="D83" i="37"/>
  <c r="D139" i="37" s="1"/>
  <c r="E83" i="37"/>
  <c r="E139" i="37" s="1"/>
  <c r="F83" i="37"/>
  <c r="F139" i="37" s="1"/>
  <c r="G83" i="37"/>
  <c r="G139" i="37" s="1"/>
  <c r="H83" i="37"/>
  <c r="H139" i="37" s="1"/>
  <c r="I83" i="37"/>
  <c r="I139" i="37" s="1"/>
  <c r="J83" i="37"/>
  <c r="J139" i="37" s="1"/>
  <c r="K83" i="37"/>
  <c r="K139" i="37" s="1"/>
  <c r="L83" i="37"/>
  <c r="L139" i="37" s="1"/>
  <c r="M83" i="37"/>
  <c r="M139" i="37" s="1"/>
  <c r="N83" i="37"/>
  <c r="N139" i="37" s="1"/>
  <c r="C84" i="37"/>
  <c r="C140" i="37" s="1"/>
  <c r="D84" i="37"/>
  <c r="D140" i="37" s="1"/>
  <c r="E84" i="37"/>
  <c r="E140" i="37" s="1"/>
  <c r="F84" i="37"/>
  <c r="F140" i="37" s="1"/>
  <c r="G84" i="37"/>
  <c r="G140" i="37" s="1"/>
  <c r="H84" i="37"/>
  <c r="H140" i="37" s="1"/>
  <c r="I84" i="37"/>
  <c r="I140" i="37" s="1"/>
  <c r="J84" i="37"/>
  <c r="J140" i="37" s="1"/>
  <c r="K84" i="37"/>
  <c r="K140" i="37" s="1"/>
  <c r="L84" i="37"/>
  <c r="L140" i="37" s="1"/>
  <c r="M84" i="37"/>
  <c r="M140" i="37" s="1"/>
  <c r="N84" i="37"/>
  <c r="N140" i="37" s="1"/>
  <c r="C85" i="37"/>
  <c r="C141" i="37" s="1"/>
  <c r="D85" i="37"/>
  <c r="D141" i="37" s="1"/>
  <c r="E85" i="37"/>
  <c r="E141" i="37" s="1"/>
  <c r="F85" i="37"/>
  <c r="F141" i="37" s="1"/>
  <c r="G85" i="37"/>
  <c r="G141" i="37" s="1"/>
  <c r="H85" i="37"/>
  <c r="H141" i="37" s="1"/>
  <c r="I85" i="37"/>
  <c r="I141" i="37" s="1"/>
  <c r="J85" i="37"/>
  <c r="J141" i="37" s="1"/>
  <c r="K85" i="37"/>
  <c r="K141" i="37" s="1"/>
  <c r="L85" i="37"/>
  <c r="L141" i="37" s="1"/>
  <c r="M85" i="37"/>
  <c r="M141" i="37" s="1"/>
  <c r="N85" i="37"/>
  <c r="N141" i="37" s="1"/>
  <c r="C86" i="37"/>
  <c r="C142" i="37" s="1"/>
  <c r="D86" i="37"/>
  <c r="D142" i="37" s="1"/>
  <c r="E86" i="37"/>
  <c r="E142" i="37" s="1"/>
  <c r="F86" i="37"/>
  <c r="F142" i="37" s="1"/>
  <c r="G86" i="37"/>
  <c r="G142" i="37" s="1"/>
  <c r="H86" i="37"/>
  <c r="H142" i="37" s="1"/>
  <c r="I86" i="37"/>
  <c r="I142" i="37" s="1"/>
  <c r="J86" i="37"/>
  <c r="J142" i="37" s="1"/>
  <c r="K86" i="37"/>
  <c r="K142" i="37" s="1"/>
  <c r="L86" i="37"/>
  <c r="L142" i="37" s="1"/>
  <c r="M86" i="37"/>
  <c r="M142" i="37" s="1"/>
  <c r="N86" i="37"/>
  <c r="N142" i="37" s="1"/>
  <c r="C87" i="37"/>
  <c r="C143" i="37" s="1"/>
  <c r="D87" i="37"/>
  <c r="D143" i="37" s="1"/>
  <c r="E87" i="37"/>
  <c r="E143" i="37" s="1"/>
  <c r="F87" i="37"/>
  <c r="F143" i="37" s="1"/>
  <c r="G87" i="37"/>
  <c r="G143" i="37" s="1"/>
  <c r="H87" i="37"/>
  <c r="H143" i="37" s="1"/>
  <c r="I87" i="37"/>
  <c r="I143" i="37" s="1"/>
  <c r="J87" i="37"/>
  <c r="J143" i="37" s="1"/>
  <c r="K87" i="37"/>
  <c r="K143" i="37" s="1"/>
  <c r="L87" i="37"/>
  <c r="L143" i="37" s="1"/>
  <c r="M87" i="37"/>
  <c r="M143" i="37" s="1"/>
  <c r="N87" i="37"/>
  <c r="N143" i="37" s="1"/>
  <c r="C88" i="37"/>
  <c r="C144" i="37" s="1"/>
  <c r="D88" i="37"/>
  <c r="D144" i="37" s="1"/>
  <c r="E88" i="37"/>
  <c r="E144" i="37" s="1"/>
  <c r="F88" i="37"/>
  <c r="F144" i="37" s="1"/>
  <c r="G88" i="37"/>
  <c r="G144" i="37" s="1"/>
  <c r="H88" i="37"/>
  <c r="H144" i="37" s="1"/>
  <c r="I88" i="37"/>
  <c r="I144" i="37" s="1"/>
  <c r="J88" i="37"/>
  <c r="J144" i="37" s="1"/>
  <c r="K88" i="37"/>
  <c r="K144" i="37" s="1"/>
  <c r="L88" i="37"/>
  <c r="L144" i="37" s="1"/>
  <c r="M88" i="37"/>
  <c r="M144" i="37" s="1"/>
  <c r="N88" i="37"/>
  <c r="N144" i="37" s="1"/>
  <c r="C89" i="37"/>
  <c r="C145" i="37" s="1"/>
  <c r="D89" i="37"/>
  <c r="D145" i="37" s="1"/>
  <c r="E89" i="37"/>
  <c r="E145" i="37" s="1"/>
  <c r="F89" i="37"/>
  <c r="F145" i="37" s="1"/>
  <c r="G89" i="37"/>
  <c r="G145" i="37" s="1"/>
  <c r="H89" i="37"/>
  <c r="H145" i="37" s="1"/>
  <c r="I89" i="37"/>
  <c r="I145" i="37" s="1"/>
  <c r="J89" i="37"/>
  <c r="J145" i="37" s="1"/>
  <c r="K89" i="37"/>
  <c r="K145" i="37" s="1"/>
  <c r="L89" i="37"/>
  <c r="L145" i="37" s="1"/>
  <c r="M89" i="37"/>
  <c r="M145" i="37" s="1"/>
  <c r="N89" i="37"/>
  <c r="N145" i="37" s="1"/>
  <c r="C90" i="37"/>
  <c r="C146" i="37" s="1"/>
  <c r="D90" i="37"/>
  <c r="D146" i="37" s="1"/>
  <c r="E90" i="37"/>
  <c r="E146" i="37" s="1"/>
  <c r="F90" i="37"/>
  <c r="F146" i="37" s="1"/>
  <c r="G90" i="37"/>
  <c r="G146" i="37" s="1"/>
  <c r="H90" i="37"/>
  <c r="H146" i="37" s="1"/>
  <c r="I90" i="37"/>
  <c r="I146" i="37" s="1"/>
  <c r="J90" i="37"/>
  <c r="J146" i="37" s="1"/>
  <c r="K90" i="37"/>
  <c r="K146" i="37" s="1"/>
  <c r="L90" i="37"/>
  <c r="L146" i="37" s="1"/>
  <c r="M90" i="37"/>
  <c r="M146" i="37" s="1"/>
  <c r="N90" i="37"/>
  <c r="N146" i="37" s="1"/>
  <c r="C91" i="37"/>
  <c r="C147" i="37" s="1"/>
  <c r="D91" i="37"/>
  <c r="D147" i="37" s="1"/>
  <c r="E91" i="37"/>
  <c r="E147" i="37" s="1"/>
  <c r="F91" i="37"/>
  <c r="F147" i="37" s="1"/>
  <c r="G91" i="37"/>
  <c r="G147" i="37" s="1"/>
  <c r="H91" i="37"/>
  <c r="H147" i="37" s="1"/>
  <c r="I91" i="37"/>
  <c r="I147" i="37" s="1"/>
  <c r="J91" i="37"/>
  <c r="J147" i="37" s="1"/>
  <c r="K91" i="37"/>
  <c r="K147" i="37" s="1"/>
  <c r="L91" i="37"/>
  <c r="L147" i="37" s="1"/>
  <c r="M91" i="37"/>
  <c r="M147" i="37" s="1"/>
  <c r="N91" i="37"/>
  <c r="N147" i="37" s="1"/>
  <c r="C92" i="37"/>
  <c r="C148" i="37" s="1"/>
  <c r="D92" i="37"/>
  <c r="D148" i="37" s="1"/>
  <c r="E92" i="37"/>
  <c r="E148" i="37" s="1"/>
  <c r="F92" i="37"/>
  <c r="F148" i="37" s="1"/>
  <c r="G92" i="37"/>
  <c r="G148" i="37" s="1"/>
  <c r="H92" i="37"/>
  <c r="H148" i="37" s="1"/>
  <c r="I92" i="37"/>
  <c r="I148" i="37" s="1"/>
  <c r="J92" i="37"/>
  <c r="J148" i="37" s="1"/>
  <c r="K92" i="37"/>
  <c r="K148" i="37" s="1"/>
  <c r="L92" i="37"/>
  <c r="L148" i="37" s="1"/>
  <c r="M92" i="37"/>
  <c r="M148" i="37" s="1"/>
  <c r="N92" i="37"/>
  <c r="N148" i="37" s="1"/>
  <c r="C93" i="37"/>
  <c r="C149" i="37" s="1"/>
  <c r="D93" i="37"/>
  <c r="D149" i="37" s="1"/>
  <c r="E93" i="37"/>
  <c r="E149" i="37" s="1"/>
  <c r="F93" i="37"/>
  <c r="F149" i="37" s="1"/>
  <c r="G93" i="37"/>
  <c r="G149" i="37" s="1"/>
  <c r="H93" i="37"/>
  <c r="H149" i="37" s="1"/>
  <c r="I93" i="37"/>
  <c r="I149" i="37" s="1"/>
  <c r="J93" i="37"/>
  <c r="J149" i="37" s="1"/>
  <c r="K93" i="37"/>
  <c r="K149" i="37" s="1"/>
  <c r="L93" i="37"/>
  <c r="L149" i="37" s="1"/>
  <c r="M93" i="37"/>
  <c r="M149" i="37" s="1"/>
  <c r="N93" i="37"/>
  <c r="N149" i="37" s="1"/>
  <c r="C94" i="37"/>
  <c r="C150" i="37" s="1"/>
  <c r="D94" i="37"/>
  <c r="D150" i="37" s="1"/>
  <c r="E94" i="37"/>
  <c r="E150" i="37" s="1"/>
  <c r="F94" i="37"/>
  <c r="F150" i="37" s="1"/>
  <c r="G94" i="37"/>
  <c r="G150" i="37" s="1"/>
  <c r="H94" i="37"/>
  <c r="H150" i="37" s="1"/>
  <c r="I94" i="37"/>
  <c r="I150" i="37" s="1"/>
  <c r="J94" i="37"/>
  <c r="J150" i="37" s="1"/>
  <c r="K94" i="37"/>
  <c r="K150" i="37" s="1"/>
  <c r="L94" i="37"/>
  <c r="L150" i="37" s="1"/>
  <c r="M94" i="37"/>
  <c r="M150" i="37" s="1"/>
  <c r="N94" i="37"/>
  <c r="N150" i="37" s="1"/>
  <c r="C95" i="37"/>
  <c r="C151" i="37" s="1"/>
  <c r="D95" i="37"/>
  <c r="D151" i="37" s="1"/>
  <c r="E95" i="37"/>
  <c r="E151" i="37" s="1"/>
  <c r="F95" i="37"/>
  <c r="F151" i="37" s="1"/>
  <c r="G95" i="37"/>
  <c r="G151" i="37" s="1"/>
  <c r="H95" i="37"/>
  <c r="H151" i="37" s="1"/>
  <c r="I95" i="37"/>
  <c r="I151" i="37" s="1"/>
  <c r="J95" i="37"/>
  <c r="J151" i="37" s="1"/>
  <c r="K95" i="37"/>
  <c r="K151" i="37" s="1"/>
  <c r="L95" i="37"/>
  <c r="L151" i="37" s="1"/>
  <c r="M95" i="37"/>
  <c r="M151" i="37" s="1"/>
  <c r="N95" i="37"/>
  <c r="N151" i="37" s="1"/>
  <c r="C96" i="37"/>
  <c r="C152" i="37" s="1"/>
  <c r="D96" i="37"/>
  <c r="D152" i="37" s="1"/>
  <c r="E96" i="37"/>
  <c r="E152" i="37" s="1"/>
  <c r="F96" i="37"/>
  <c r="F152" i="37" s="1"/>
  <c r="G96" i="37"/>
  <c r="G152" i="37" s="1"/>
  <c r="H96" i="37"/>
  <c r="H152" i="37" s="1"/>
  <c r="I96" i="37"/>
  <c r="I152" i="37" s="1"/>
  <c r="J96" i="37"/>
  <c r="J152" i="37" s="1"/>
  <c r="K96" i="37"/>
  <c r="K152" i="37" s="1"/>
  <c r="L96" i="37"/>
  <c r="L152" i="37" s="1"/>
  <c r="M96" i="37"/>
  <c r="M152" i="37" s="1"/>
  <c r="N96" i="37"/>
  <c r="N152" i="37" s="1"/>
  <c r="C97" i="37"/>
  <c r="C153" i="37" s="1"/>
  <c r="D97" i="37"/>
  <c r="D153" i="37" s="1"/>
  <c r="E97" i="37"/>
  <c r="E153" i="37" s="1"/>
  <c r="F97" i="37"/>
  <c r="F153" i="37" s="1"/>
  <c r="G97" i="37"/>
  <c r="G153" i="37" s="1"/>
  <c r="H97" i="37"/>
  <c r="H153" i="37" s="1"/>
  <c r="I97" i="37"/>
  <c r="I153" i="37" s="1"/>
  <c r="J97" i="37"/>
  <c r="J153" i="37" s="1"/>
  <c r="K97" i="37"/>
  <c r="K153" i="37" s="1"/>
  <c r="L97" i="37"/>
  <c r="L153" i="37" s="1"/>
  <c r="M97" i="37"/>
  <c r="M153" i="37" s="1"/>
  <c r="N97" i="37"/>
  <c r="N153" i="37" s="1"/>
  <c r="C98" i="37"/>
  <c r="C154" i="37" s="1"/>
  <c r="D98" i="37"/>
  <c r="D154" i="37" s="1"/>
  <c r="E98" i="37"/>
  <c r="E154" i="37" s="1"/>
  <c r="F98" i="37"/>
  <c r="F154" i="37" s="1"/>
  <c r="G98" i="37"/>
  <c r="G154" i="37" s="1"/>
  <c r="H98" i="37"/>
  <c r="H154" i="37" s="1"/>
  <c r="I98" i="37"/>
  <c r="I154" i="37" s="1"/>
  <c r="J98" i="37"/>
  <c r="J154" i="37" s="1"/>
  <c r="K98" i="37"/>
  <c r="K154" i="37" s="1"/>
  <c r="L98" i="37"/>
  <c r="L154" i="37" s="1"/>
  <c r="M98" i="37"/>
  <c r="M154" i="37" s="1"/>
  <c r="N98" i="37"/>
  <c r="N154" i="37" s="1"/>
  <c r="C99" i="37"/>
  <c r="C155" i="37" s="1"/>
  <c r="D99" i="37"/>
  <c r="D155" i="37" s="1"/>
  <c r="E99" i="37"/>
  <c r="E155" i="37" s="1"/>
  <c r="F99" i="37"/>
  <c r="F155" i="37" s="1"/>
  <c r="G99" i="37"/>
  <c r="G155" i="37" s="1"/>
  <c r="H99" i="37"/>
  <c r="H155" i="37" s="1"/>
  <c r="I99" i="37"/>
  <c r="I155" i="37" s="1"/>
  <c r="J99" i="37"/>
  <c r="J155" i="37" s="1"/>
  <c r="K99" i="37"/>
  <c r="K155" i="37" s="1"/>
  <c r="L99" i="37"/>
  <c r="L155" i="37" s="1"/>
  <c r="M99" i="37"/>
  <c r="M155" i="37" s="1"/>
  <c r="N99" i="37"/>
  <c r="N155" i="37" s="1"/>
  <c r="N60" i="37"/>
  <c r="N116" i="37" s="1"/>
  <c r="M60" i="37"/>
  <c r="M116" i="37" s="1"/>
  <c r="L60" i="37"/>
  <c r="L116" i="37" s="1"/>
  <c r="K60" i="37"/>
  <c r="K116" i="37" s="1"/>
  <c r="J60" i="37"/>
  <c r="J116" i="37" s="1"/>
  <c r="I60" i="37"/>
  <c r="I116" i="37" s="1"/>
  <c r="H60" i="37"/>
  <c r="H116" i="37" s="1"/>
  <c r="G60" i="37"/>
  <c r="G116" i="37" s="1"/>
  <c r="F60" i="37"/>
  <c r="F116" i="37" s="1"/>
  <c r="E60" i="37"/>
  <c r="E116" i="37" s="1"/>
  <c r="D60" i="37"/>
  <c r="D116" i="37" s="1"/>
  <c r="C60" i="37"/>
  <c r="C116" i="37" s="1"/>
  <c r="B90" i="37"/>
  <c r="B91" i="37"/>
  <c r="B92" i="37"/>
  <c r="B93" i="37"/>
  <c r="B94" i="37"/>
  <c r="B95" i="37"/>
  <c r="B96" i="37"/>
  <c r="B97" i="37"/>
  <c r="B98" i="37"/>
  <c r="B99" i="37"/>
  <c r="B80" i="37"/>
  <c r="B81" i="37"/>
  <c r="B82" i="37"/>
  <c r="B83" i="37"/>
  <c r="B84" i="37"/>
  <c r="B85" i="37"/>
  <c r="B86" i="37"/>
  <c r="B87" i="37"/>
  <c r="B88" i="37"/>
  <c r="B89" i="37"/>
  <c r="B61" i="37"/>
  <c r="B62" i="37"/>
  <c r="B63" i="37"/>
  <c r="B64" i="37"/>
  <c r="B65" i="37"/>
  <c r="B66" i="37"/>
  <c r="B67" i="37"/>
  <c r="B68" i="37"/>
  <c r="B69" i="37"/>
  <c r="B70" i="37"/>
  <c r="B71" i="37"/>
  <c r="B72" i="37"/>
  <c r="B73" i="37"/>
  <c r="B74" i="37"/>
  <c r="B75" i="37"/>
  <c r="B76" i="37"/>
  <c r="B77" i="37"/>
  <c r="B78" i="37"/>
  <c r="B79" i="37"/>
  <c r="C46" i="37" l="1"/>
  <c r="C47" i="37"/>
  <c r="C113" i="37"/>
  <c r="C57" i="37"/>
  <c r="N59" i="37"/>
  <c r="H59" i="37"/>
  <c r="H113" i="37"/>
  <c r="L59" i="37"/>
  <c r="L115" i="37"/>
  <c r="D59" i="37"/>
  <c r="F59" i="37"/>
  <c r="M113" i="37"/>
  <c r="C59" i="37"/>
  <c r="G115" i="37"/>
  <c r="G57" i="37"/>
  <c r="G59" i="37"/>
  <c r="K113" i="37"/>
  <c r="K57" i="37"/>
  <c r="K59" i="37"/>
  <c r="N114" i="37"/>
  <c r="N57" i="37"/>
  <c r="I58" i="37"/>
  <c r="D113" i="37"/>
  <c r="H58" i="37"/>
  <c r="N58" i="37"/>
  <c r="G114" i="37"/>
  <c r="K114" i="37"/>
  <c r="K115" i="37"/>
  <c r="N115" i="37"/>
  <c r="N113" i="37"/>
  <c r="D115" i="37"/>
  <c r="M115" i="37"/>
  <c r="E59" i="37"/>
  <c r="E58" i="37"/>
  <c r="E57" i="37"/>
  <c r="I59" i="37"/>
  <c r="I57" i="37"/>
  <c r="M59" i="37"/>
  <c r="M57" i="37"/>
  <c r="M58" i="37"/>
  <c r="D58" i="37"/>
  <c r="M114" i="37"/>
  <c r="F58" i="37"/>
  <c r="J58" i="37"/>
  <c r="J57" i="37"/>
  <c r="L58" i="37"/>
  <c r="C58" i="37"/>
  <c r="J59" i="37"/>
  <c r="K58" i="37"/>
  <c r="G58" i="37"/>
  <c r="D57" i="37"/>
  <c r="L57" i="37"/>
  <c r="H57" i="37"/>
  <c r="C114" i="37" l="1"/>
  <c r="C49" i="37"/>
  <c r="O59" i="37"/>
  <c r="O58" i="37"/>
  <c r="Q58" i="37" s="1"/>
  <c r="R58" i="37" s="1"/>
  <c r="S58" i="37" s="1"/>
  <c r="L113" i="37"/>
  <c r="H115" i="37"/>
  <c r="H114" i="37"/>
  <c r="L114" i="37"/>
  <c r="G113" i="37"/>
  <c r="D114" i="37"/>
  <c r="I114" i="37"/>
  <c r="I115" i="37"/>
  <c r="I113" i="37"/>
  <c r="J113" i="37"/>
  <c r="J115" i="37"/>
  <c r="J114" i="37"/>
  <c r="E113" i="37"/>
  <c r="E114" i="37"/>
  <c r="E115" i="37"/>
  <c r="C115" i="37"/>
  <c r="F113" i="37"/>
  <c r="F115" i="37"/>
  <c r="F114" i="37"/>
  <c r="O57" i="37"/>
  <c r="O114" i="37" l="1"/>
  <c r="Q114" i="37" s="1"/>
  <c r="R114" i="37" s="1"/>
  <c r="S114" i="37" s="1"/>
  <c r="O113" i="37"/>
  <c r="Q113" i="37" s="1"/>
  <c r="R113" i="37" s="1"/>
  <c r="S113" i="37" s="1"/>
  <c r="O115" i="37"/>
  <c r="Q57" i="37"/>
  <c r="AI123" i="36"/>
  <c r="M251" i="36" s="1"/>
  <c r="AI124" i="36"/>
  <c r="M252" i="36" s="1"/>
  <c r="AI125" i="36"/>
  <c r="M253" i="36" s="1"/>
  <c r="AI126" i="36"/>
  <c r="M254" i="36" s="1"/>
  <c r="AI127" i="36"/>
  <c r="M255" i="36" s="1"/>
  <c r="AI128" i="36"/>
  <c r="M256" i="36" s="1"/>
  <c r="AI129" i="36"/>
  <c r="M257" i="36" s="1"/>
  <c r="AI130" i="36"/>
  <c r="M258" i="36" s="1"/>
  <c r="AI131" i="36"/>
  <c r="M259" i="36" s="1"/>
  <c r="AI132" i="36"/>
  <c r="M260" i="36" s="1"/>
  <c r="AI133" i="36"/>
  <c r="M261" i="36" s="1"/>
  <c r="AI134" i="36"/>
  <c r="M262" i="36" s="1"/>
  <c r="AI135" i="36"/>
  <c r="M263" i="36" s="1"/>
  <c r="AI136" i="36"/>
  <c r="M264" i="36" s="1"/>
  <c r="AI137" i="36"/>
  <c r="M265" i="36" s="1"/>
  <c r="AI138" i="36"/>
  <c r="M266" i="36" s="1"/>
  <c r="AI139" i="36"/>
  <c r="M267" i="36" s="1"/>
  <c r="AI140" i="36"/>
  <c r="M268" i="36" s="1"/>
  <c r="AI141" i="36"/>
  <c r="M269" i="36" s="1"/>
  <c r="AI142" i="36"/>
  <c r="M270" i="36" s="1"/>
  <c r="AI143" i="36"/>
  <c r="M271" i="36" s="1"/>
  <c r="AI144" i="36"/>
  <c r="M272" i="36" s="1"/>
  <c r="AI145" i="36"/>
  <c r="M273" i="36" s="1"/>
  <c r="AI146" i="36"/>
  <c r="M274" i="36" s="1"/>
  <c r="AI147" i="36"/>
  <c r="M275" i="36" s="1"/>
  <c r="AI148" i="36"/>
  <c r="M276" i="36" s="1"/>
  <c r="AI149" i="36"/>
  <c r="M277" i="36" s="1"/>
  <c r="AI150" i="36"/>
  <c r="M278" i="36" s="1"/>
  <c r="AI151" i="36"/>
  <c r="M279" i="36" s="1"/>
  <c r="AI152" i="36"/>
  <c r="M280" i="36" s="1"/>
  <c r="AI153" i="36"/>
  <c r="M281" i="36" s="1"/>
  <c r="AI154" i="36"/>
  <c r="M282" i="36" s="1"/>
  <c r="AI155" i="36"/>
  <c r="M283" i="36" s="1"/>
  <c r="AI156" i="36"/>
  <c r="M284" i="36" s="1"/>
  <c r="AI157" i="36"/>
  <c r="M285" i="36" s="1"/>
  <c r="AI158" i="36"/>
  <c r="M286" i="36" s="1"/>
  <c r="AI159" i="36"/>
  <c r="M287" i="36" s="1"/>
  <c r="AI160" i="36"/>
  <c r="M288" i="36" s="1"/>
  <c r="AI161" i="36"/>
  <c r="M289" i="36" s="1"/>
  <c r="AI162" i="36"/>
  <c r="M290" i="36" s="1"/>
  <c r="AI163" i="36"/>
  <c r="M291" i="36" s="1"/>
  <c r="AI164" i="36"/>
  <c r="M292" i="36" s="1"/>
  <c r="AF123" i="36"/>
  <c r="L251" i="36" s="1"/>
  <c r="AF124" i="36"/>
  <c r="L252" i="36" s="1"/>
  <c r="AF125" i="36"/>
  <c r="L253" i="36" s="1"/>
  <c r="AF126" i="36"/>
  <c r="L254" i="36" s="1"/>
  <c r="AF127" i="36"/>
  <c r="L255" i="36" s="1"/>
  <c r="AF128" i="36"/>
  <c r="L256" i="36" s="1"/>
  <c r="AF129" i="36"/>
  <c r="L257" i="36" s="1"/>
  <c r="AF130" i="36"/>
  <c r="L258" i="36" s="1"/>
  <c r="AF131" i="36"/>
  <c r="L259" i="36" s="1"/>
  <c r="AF132" i="36"/>
  <c r="L260" i="36" s="1"/>
  <c r="AF133" i="36"/>
  <c r="L261" i="36" s="1"/>
  <c r="AF134" i="36"/>
  <c r="L262" i="36" s="1"/>
  <c r="AF135" i="36"/>
  <c r="L263" i="36" s="1"/>
  <c r="AF136" i="36"/>
  <c r="L264" i="36" s="1"/>
  <c r="AF137" i="36"/>
  <c r="L265" i="36" s="1"/>
  <c r="AF138" i="36"/>
  <c r="L266" i="36" s="1"/>
  <c r="AF139" i="36"/>
  <c r="L267" i="36" s="1"/>
  <c r="AF140" i="36"/>
  <c r="L268" i="36" s="1"/>
  <c r="AF141" i="36"/>
  <c r="L269" i="36" s="1"/>
  <c r="AF142" i="36"/>
  <c r="L270" i="36" s="1"/>
  <c r="AF143" i="36"/>
  <c r="L271" i="36" s="1"/>
  <c r="AF144" i="36"/>
  <c r="L272" i="36" s="1"/>
  <c r="AF145" i="36"/>
  <c r="L273" i="36" s="1"/>
  <c r="AF146" i="36"/>
  <c r="L274" i="36" s="1"/>
  <c r="AF147" i="36"/>
  <c r="L275" i="36" s="1"/>
  <c r="AF148" i="36"/>
  <c r="L276" i="36" s="1"/>
  <c r="AF149" i="36"/>
  <c r="L277" i="36" s="1"/>
  <c r="AF150" i="36"/>
  <c r="L278" i="36" s="1"/>
  <c r="AF151" i="36"/>
  <c r="L279" i="36" s="1"/>
  <c r="AF152" i="36"/>
  <c r="L280" i="36" s="1"/>
  <c r="AF153" i="36"/>
  <c r="L281" i="36" s="1"/>
  <c r="AF154" i="36"/>
  <c r="L282" i="36" s="1"/>
  <c r="AF155" i="36"/>
  <c r="L283" i="36" s="1"/>
  <c r="AF156" i="36"/>
  <c r="L284" i="36" s="1"/>
  <c r="AF157" i="36"/>
  <c r="L285" i="36" s="1"/>
  <c r="AF158" i="36"/>
  <c r="L286" i="36" s="1"/>
  <c r="AF159" i="36"/>
  <c r="L287" i="36" s="1"/>
  <c r="AF160" i="36"/>
  <c r="L288" i="36" s="1"/>
  <c r="AF161" i="36"/>
  <c r="L289" i="36" s="1"/>
  <c r="AF162" i="36"/>
  <c r="L290" i="36" s="1"/>
  <c r="AF163" i="36"/>
  <c r="L291" i="36" s="1"/>
  <c r="AF164" i="36"/>
  <c r="L292" i="36" s="1"/>
  <c r="AC123" i="36"/>
  <c r="K251" i="36" s="1"/>
  <c r="AC124" i="36"/>
  <c r="K252" i="36" s="1"/>
  <c r="AC125" i="36"/>
  <c r="K253" i="36" s="1"/>
  <c r="AC126" i="36"/>
  <c r="K254" i="36" s="1"/>
  <c r="AC127" i="36"/>
  <c r="K255" i="36" s="1"/>
  <c r="AC128" i="36"/>
  <c r="K256" i="36" s="1"/>
  <c r="AC129" i="36"/>
  <c r="K257" i="36" s="1"/>
  <c r="AC130" i="36"/>
  <c r="K258" i="36" s="1"/>
  <c r="AC131" i="36"/>
  <c r="K259" i="36" s="1"/>
  <c r="AC132" i="36"/>
  <c r="K260" i="36" s="1"/>
  <c r="AC133" i="36"/>
  <c r="K261" i="36" s="1"/>
  <c r="AC134" i="36"/>
  <c r="K262" i="36" s="1"/>
  <c r="AC135" i="36"/>
  <c r="K263" i="36" s="1"/>
  <c r="AC136" i="36"/>
  <c r="K264" i="36" s="1"/>
  <c r="AC137" i="36"/>
  <c r="K265" i="36" s="1"/>
  <c r="AC138" i="36"/>
  <c r="K266" i="36" s="1"/>
  <c r="AC139" i="36"/>
  <c r="K267" i="36" s="1"/>
  <c r="AC140" i="36"/>
  <c r="K268" i="36" s="1"/>
  <c r="AC141" i="36"/>
  <c r="K269" i="36" s="1"/>
  <c r="AC142" i="36"/>
  <c r="K270" i="36" s="1"/>
  <c r="AC143" i="36"/>
  <c r="K271" i="36" s="1"/>
  <c r="AC144" i="36"/>
  <c r="K272" i="36" s="1"/>
  <c r="AC145" i="36"/>
  <c r="K273" i="36" s="1"/>
  <c r="AC146" i="36"/>
  <c r="K274" i="36" s="1"/>
  <c r="AC147" i="36"/>
  <c r="K275" i="36" s="1"/>
  <c r="AC148" i="36"/>
  <c r="K276" i="36" s="1"/>
  <c r="AC149" i="36"/>
  <c r="K277" i="36" s="1"/>
  <c r="AC150" i="36"/>
  <c r="K278" i="36" s="1"/>
  <c r="AC151" i="36"/>
  <c r="K279" i="36" s="1"/>
  <c r="AC152" i="36"/>
  <c r="K280" i="36" s="1"/>
  <c r="AC153" i="36"/>
  <c r="K281" i="36" s="1"/>
  <c r="AC154" i="36"/>
  <c r="K282" i="36" s="1"/>
  <c r="AC155" i="36"/>
  <c r="K283" i="36" s="1"/>
  <c r="AC156" i="36"/>
  <c r="K284" i="36" s="1"/>
  <c r="AC157" i="36"/>
  <c r="K285" i="36" s="1"/>
  <c r="AC158" i="36"/>
  <c r="K286" i="36" s="1"/>
  <c r="AC159" i="36"/>
  <c r="K287" i="36" s="1"/>
  <c r="AC160" i="36"/>
  <c r="K288" i="36" s="1"/>
  <c r="AC161" i="36"/>
  <c r="K289" i="36" s="1"/>
  <c r="AC162" i="36"/>
  <c r="K290" i="36" s="1"/>
  <c r="AC163" i="36"/>
  <c r="K291" i="36" s="1"/>
  <c r="AC164" i="36"/>
  <c r="K292" i="36" s="1"/>
  <c r="Z123" i="36"/>
  <c r="J251" i="36" s="1"/>
  <c r="Z124" i="36"/>
  <c r="J252" i="36" s="1"/>
  <c r="Z125" i="36"/>
  <c r="J253" i="36" s="1"/>
  <c r="Z126" i="36"/>
  <c r="J254" i="36" s="1"/>
  <c r="Z127" i="36"/>
  <c r="J255" i="36" s="1"/>
  <c r="Z128" i="36"/>
  <c r="J256" i="36" s="1"/>
  <c r="Z129" i="36"/>
  <c r="J257" i="36" s="1"/>
  <c r="Z130" i="36"/>
  <c r="J258" i="36" s="1"/>
  <c r="Z131" i="36"/>
  <c r="J259" i="36" s="1"/>
  <c r="Z132" i="36"/>
  <c r="J260" i="36" s="1"/>
  <c r="Z133" i="36"/>
  <c r="J261" i="36" s="1"/>
  <c r="Z134" i="36"/>
  <c r="J262" i="36" s="1"/>
  <c r="Z135" i="36"/>
  <c r="J263" i="36" s="1"/>
  <c r="Z136" i="36"/>
  <c r="J264" i="36" s="1"/>
  <c r="Z137" i="36"/>
  <c r="J265" i="36" s="1"/>
  <c r="Z138" i="36"/>
  <c r="J266" i="36" s="1"/>
  <c r="Z139" i="36"/>
  <c r="J267" i="36" s="1"/>
  <c r="Z140" i="36"/>
  <c r="J268" i="36" s="1"/>
  <c r="Z141" i="36"/>
  <c r="J269" i="36" s="1"/>
  <c r="Z142" i="36"/>
  <c r="J270" i="36" s="1"/>
  <c r="Z143" i="36"/>
  <c r="J271" i="36" s="1"/>
  <c r="Z144" i="36"/>
  <c r="J272" i="36" s="1"/>
  <c r="Z145" i="36"/>
  <c r="J273" i="36" s="1"/>
  <c r="Z146" i="36"/>
  <c r="J274" i="36" s="1"/>
  <c r="Z147" i="36"/>
  <c r="J275" i="36" s="1"/>
  <c r="Z148" i="36"/>
  <c r="J276" i="36" s="1"/>
  <c r="Z149" i="36"/>
  <c r="J277" i="36" s="1"/>
  <c r="Z150" i="36"/>
  <c r="J278" i="36" s="1"/>
  <c r="Z151" i="36"/>
  <c r="J279" i="36" s="1"/>
  <c r="Z152" i="36"/>
  <c r="J280" i="36" s="1"/>
  <c r="Z153" i="36"/>
  <c r="J281" i="36" s="1"/>
  <c r="Z154" i="36"/>
  <c r="J282" i="36" s="1"/>
  <c r="Z155" i="36"/>
  <c r="J283" i="36" s="1"/>
  <c r="Z156" i="36"/>
  <c r="J284" i="36" s="1"/>
  <c r="Z157" i="36"/>
  <c r="J285" i="36" s="1"/>
  <c r="Z158" i="36"/>
  <c r="J286" i="36" s="1"/>
  <c r="Z159" i="36"/>
  <c r="J287" i="36" s="1"/>
  <c r="Z160" i="36"/>
  <c r="J288" i="36" s="1"/>
  <c r="Z161" i="36"/>
  <c r="J289" i="36" s="1"/>
  <c r="Z162" i="36"/>
  <c r="J290" i="36" s="1"/>
  <c r="Z163" i="36"/>
  <c r="J291" i="36" s="1"/>
  <c r="Z164" i="36"/>
  <c r="J292" i="36" s="1"/>
  <c r="W123" i="36"/>
  <c r="I251" i="36" s="1"/>
  <c r="W124" i="36"/>
  <c r="I252" i="36" s="1"/>
  <c r="W125" i="36"/>
  <c r="I253" i="36" s="1"/>
  <c r="W126" i="36"/>
  <c r="I254" i="36" s="1"/>
  <c r="W127" i="36"/>
  <c r="I255" i="36" s="1"/>
  <c r="W128" i="36"/>
  <c r="I256" i="36" s="1"/>
  <c r="W129" i="36"/>
  <c r="I257" i="36" s="1"/>
  <c r="W130" i="36"/>
  <c r="I258" i="36" s="1"/>
  <c r="W131" i="36"/>
  <c r="I259" i="36" s="1"/>
  <c r="W132" i="36"/>
  <c r="I260" i="36" s="1"/>
  <c r="W133" i="36"/>
  <c r="I261" i="36" s="1"/>
  <c r="W134" i="36"/>
  <c r="I262" i="36" s="1"/>
  <c r="W135" i="36"/>
  <c r="I263" i="36" s="1"/>
  <c r="W136" i="36"/>
  <c r="I264" i="36" s="1"/>
  <c r="W137" i="36"/>
  <c r="I265" i="36" s="1"/>
  <c r="W138" i="36"/>
  <c r="I266" i="36" s="1"/>
  <c r="W139" i="36"/>
  <c r="I267" i="36" s="1"/>
  <c r="W140" i="36"/>
  <c r="I268" i="36" s="1"/>
  <c r="W141" i="36"/>
  <c r="I269" i="36" s="1"/>
  <c r="W142" i="36"/>
  <c r="I270" i="36" s="1"/>
  <c r="W143" i="36"/>
  <c r="I271" i="36" s="1"/>
  <c r="W144" i="36"/>
  <c r="I272" i="36" s="1"/>
  <c r="W145" i="36"/>
  <c r="I273" i="36" s="1"/>
  <c r="W146" i="36"/>
  <c r="I274" i="36" s="1"/>
  <c r="W147" i="36"/>
  <c r="I275" i="36" s="1"/>
  <c r="W148" i="36"/>
  <c r="I276" i="36" s="1"/>
  <c r="W149" i="36"/>
  <c r="I277" i="36" s="1"/>
  <c r="W150" i="36"/>
  <c r="I278" i="36" s="1"/>
  <c r="W151" i="36"/>
  <c r="I279" i="36" s="1"/>
  <c r="W152" i="36"/>
  <c r="I280" i="36" s="1"/>
  <c r="W153" i="36"/>
  <c r="I281" i="36" s="1"/>
  <c r="W154" i="36"/>
  <c r="I282" i="36" s="1"/>
  <c r="W155" i="36"/>
  <c r="I283" i="36" s="1"/>
  <c r="W156" i="36"/>
  <c r="I284" i="36" s="1"/>
  <c r="W157" i="36"/>
  <c r="I285" i="36" s="1"/>
  <c r="W158" i="36"/>
  <c r="I286" i="36" s="1"/>
  <c r="W159" i="36"/>
  <c r="I287" i="36" s="1"/>
  <c r="W160" i="36"/>
  <c r="I288" i="36" s="1"/>
  <c r="W161" i="36"/>
  <c r="I289" i="36" s="1"/>
  <c r="W162" i="36"/>
  <c r="I290" i="36" s="1"/>
  <c r="W163" i="36"/>
  <c r="I291" i="36" s="1"/>
  <c r="W164" i="36"/>
  <c r="I292" i="36" s="1"/>
  <c r="T123" i="36"/>
  <c r="H251" i="36" s="1"/>
  <c r="T124" i="36"/>
  <c r="H252" i="36" s="1"/>
  <c r="T125" i="36"/>
  <c r="H253" i="36" s="1"/>
  <c r="T126" i="36"/>
  <c r="H254" i="36" s="1"/>
  <c r="T127" i="36"/>
  <c r="H255" i="36" s="1"/>
  <c r="T128" i="36"/>
  <c r="H256" i="36" s="1"/>
  <c r="T129" i="36"/>
  <c r="H257" i="36" s="1"/>
  <c r="T130" i="36"/>
  <c r="H258" i="36" s="1"/>
  <c r="T131" i="36"/>
  <c r="H259" i="36" s="1"/>
  <c r="T132" i="36"/>
  <c r="H260" i="36" s="1"/>
  <c r="T133" i="36"/>
  <c r="H261" i="36" s="1"/>
  <c r="T134" i="36"/>
  <c r="H262" i="36" s="1"/>
  <c r="T135" i="36"/>
  <c r="H263" i="36" s="1"/>
  <c r="T136" i="36"/>
  <c r="H264" i="36" s="1"/>
  <c r="T137" i="36"/>
  <c r="H265" i="36" s="1"/>
  <c r="T138" i="36"/>
  <c r="H266" i="36" s="1"/>
  <c r="T139" i="36"/>
  <c r="H267" i="36" s="1"/>
  <c r="T140" i="36"/>
  <c r="H268" i="36" s="1"/>
  <c r="T141" i="36"/>
  <c r="H269" i="36" s="1"/>
  <c r="T142" i="36"/>
  <c r="H270" i="36" s="1"/>
  <c r="T143" i="36"/>
  <c r="H271" i="36" s="1"/>
  <c r="T144" i="36"/>
  <c r="H272" i="36" s="1"/>
  <c r="T145" i="36"/>
  <c r="H273" i="36" s="1"/>
  <c r="T146" i="36"/>
  <c r="H274" i="36" s="1"/>
  <c r="T147" i="36"/>
  <c r="H275" i="36" s="1"/>
  <c r="T148" i="36"/>
  <c r="H276" i="36" s="1"/>
  <c r="T149" i="36"/>
  <c r="H277" i="36" s="1"/>
  <c r="T150" i="36"/>
  <c r="H278" i="36" s="1"/>
  <c r="T151" i="36"/>
  <c r="H279" i="36" s="1"/>
  <c r="T152" i="36"/>
  <c r="H280" i="36" s="1"/>
  <c r="T153" i="36"/>
  <c r="H281" i="36" s="1"/>
  <c r="T154" i="36"/>
  <c r="H282" i="36" s="1"/>
  <c r="T155" i="36"/>
  <c r="H283" i="36" s="1"/>
  <c r="T156" i="36"/>
  <c r="H284" i="36" s="1"/>
  <c r="T157" i="36"/>
  <c r="H285" i="36" s="1"/>
  <c r="T158" i="36"/>
  <c r="H286" i="36" s="1"/>
  <c r="T159" i="36"/>
  <c r="H287" i="36" s="1"/>
  <c r="T160" i="36"/>
  <c r="H288" i="36" s="1"/>
  <c r="T161" i="36"/>
  <c r="H289" i="36" s="1"/>
  <c r="T162" i="36"/>
  <c r="H290" i="36" s="1"/>
  <c r="T163" i="36"/>
  <c r="H291" i="36" s="1"/>
  <c r="T164" i="36"/>
  <c r="H292" i="36" s="1"/>
  <c r="Q123" i="36"/>
  <c r="G251" i="36" s="1"/>
  <c r="Q124" i="36"/>
  <c r="G252" i="36" s="1"/>
  <c r="Q125" i="36"/>
  <c r="G253" i="36" s="1"/>
  <c r="Q126" i="36"/>
  <c r="G254" i="36" s="1"/>
  <c r="Q127" i="36"/>
  <c r="G255" i="36" s="1"/>
  <c r="Q128" i="36"/>
  <c r="G256" i="36" s="1"/>
  <c r="Q129" i="36"/>
  <c r="G257" i="36" s="1"/>
  <c r="Q130" i="36"/>
  <c r="G258" i="36" s="1"/>
  <c r="Q131" i="36"/>
  <c r="G259" i="36" s="1"/>
  <c r="Q132" i="36"/>
  <c r="G260" i="36" s="1"/>
  <c r="Q133" i="36"/>
  <c r="G261" i="36" s="1"/>
  <c r="Q134" i="36"/>
  <c r="G262" i="36" s="1"/>
  <c r="Q135" i="36"/>
  <c r="G263" i="36" s="1"/>
  <c r="Q136" i="36"/>
  <c r="G264" i="36" s="1"/>
  <c r="Q137" i="36"/>
  <c r="G265" i="36" s="1"/>
  <c r="Q138" i="36"/>
  <c r="G266" i="36" s="1"/>
  <c r="Q139" i="36"/>
  <c r="G267" i="36" s="1"/>
  <c r="Q140" i="36"/>
  <c r="G268" i="36" s="1"/>
  <c r="Q141" i="36"/>
  <c r="G269" i="36" s="1"/>
  <c r="Q142" i="36"/>
  <c r="G270" i="36" s="1"/>
  <c r="Q143" i="36"/>
  <c r="G271" i="36" s="1"/>
  <c r="Q144" i="36"/>
  <c r="G272" i="36" s="1"/>
  <c r="Q145" i="36"/>
  <c r="G273" i="36" s="1"/>
  <c r="Q146" i="36"/>
  <c r="G274" i="36" s="1"/>
  <c r="Q147" i="36"/>
  <c r="G275" i="36" s="1"/>
  <c r="Q148" i="36"/>
  <c r="G276" i="36" s="1"/>
  <c r="Q149" i="36"/>
  <c r="G277" i="36" s="1"/>
  <c r="Q150" i="36"/>
  <c r="G278" i="36" s="1"/>
  <c r="Q151" i="36"/>
  <c r="G279" i="36" s="1"/>
  <c r="Q152" i="36"/>
  <c r="G280" i="36" s="1"/>
  <c r="Q153" i="36"/>
  <c r="G281" i="36" s="1"/>
  <c r="Q154" i="36"/>
  <c r="G282" i="36" s="1"/>
  <c r="Q155" i="36"/>
  <c r="G283" i="36" s="1"/>
  <c r="Q156" i="36"/>
  <c r="G284" i="36" s="1"/>
  <c r="Q157" i="36"/>
  <c r="G285" i="36" s="1"/>
  <c r="Q158" i="36"/>
  <c r="G286" i="36" s="1"/>
  <c r="Q159" i="36"/>
  <c r="G287" i="36" s="1"/>
  <c r="Q160" i="36"/>
  <c r="G288" i="36" s="1"/>
  <c r="Q161" i="36"/>
  <c r="G289" i="36" s="1"/>
  <c r="Q162" i="36"/>
  <c r="G290" i="36" s="1"/>
  <c r="Q163" i="36"/>
  <c r="G291" i="36" s="1"/>
  <c r="Q164" i="36"/>
  <c r="G292" i="36" s="1"/>
  <c r="N123" i="36"/>
  <c r="F251" i="36" s="1"/>
  <c r="N124" i="36"/>
  <c r="F252" i="36" s="1"/>
  <c r="N125" i="36"/>
  <c r="F253" i="36" s="1"/>
  <c r="N126" i="36"/>
  <c r="F254" i="36" s="1"/>
  <c r="N127" i="36"/>
  <c r="F255" i="36" s="1"/>
  <c r="N128" i="36"/>
  <c r="F256" i="36" s="1"/>
  <c r="N129" i="36"/>
  <c r="F257" i="36" s="1"/>
  <c r="N130" i="36"/>
  <c r="F258" i="36" s="1"/>
  <c r="N131" i="36"/>
  <c r="F259" i="36" s="1"/>
  <c r="N132" i="36"/>
  <c r="F260" i="36" s="1"/>
  <c r="N133" i="36"/>
  <c r="F261" i="36" s="1"/>
  <c r="N134" i="36"/>
  <c r="F262" i="36" s="1"/>
  <c r="N135" i="36"/>
  <c r="F263" i="36" s="1"/>
  <c r="N136" i="36"/>
  <c r="F264" i="36" s="1"/>
  <c r="N137" i="36"/>
  <c r="F265" i="36" s="1"/>
  <c r="N138" i="36"/>
  <c r="F266" i="36" s="1"/>
  <c r="N139" i="36"/>
  <c r="F267" i="36" s="1"/>
  <c r="N140" i="36"/>
  <c r="F268" i="36" s="1"/>
  <c r="N141" i="36"/>
  <c r="F269" i="36" s="1"/>
  <c r="N142" i="36"/>
  <c r="F270" i="36" s="1"/>
  <c r="N143" i="36"/>
  <c r="F271" i="36" s="1"/>
  <c r="N144" i="36"/>
  <c r="F272" i="36" s="1"/>
  <c r="N145" i="36"/>
  <c r="F273" i="36" s="1"/>
  <c r="N146" i="36"/>
  <c r="F274" i="36" s="1"/>
  <c r="N147" i="36"/>
  <c r="F275" i="36" s="1"/>
  <c r="N148" i="36"/>
  <c r="F276" i="36" s="1"/>
  <c r="N149" i="36"/>
  <c r="F277" i="36" s="1"/>
  <c r="N150" i="36"/>
  <c r="F278" i="36" s="1"/>
  <c r="N151" i="36"/>
  <c r="F279" i="36" s="1"/>
  <c r="N152" i="36"/>
  <c r="F280" i="36" s="1"/>
  <c r="N153" i="36"/>
  <c r="F281" i="36" s="1"/>
  <c r="N154" i="36"/>
  <c r="F282" i="36" s="1"/>
  <c r="N155" i="36"/>
  <c r="F283" i="36" s="1"/>
  <c r="N156" i="36"/>
  <c r="F284" i="36" s="1"/>
  <c r="N157" i="36"/>
  <c r="F285" i="36" s="1"/>
  <c r="N158" i="36"/>
  <c r="F286" i="36" s="1"/>
  <c r="N159" i="36"/>
  <c r="F287" i="36" s="1"/>
  <c r="N160" i="36"/>
  <c r="F288" i="36" s="1"/>
  <c r="N161" i="36"/>
  <c r="F289" i="36" s="1"/>
  <c r="N162" i="36"/>
  <c r="F290" i="36" s="1"/>
  <c r="N163" i="36"/>
  <c r="F291" i="36" s="1"/>
  <c r="N164" i="36"/>
  <c r="F292" i="36" s="1"/>
  <c r="K123" i="36"/>
  <c r="E251" i="36" s="1"/>
  <c r="K124" i="36"/>
  <c r="E252" i="36" s="1"/>
  <c r="K125" i="36"/>
  <c r="E253" i="36" s="1"/>
  <c r="K126" i="36"/>
  <c r="E254" i="36" s="1"/>
  <c r="K127" i="36"/>
  <c r="E255" i="36" s="1"/>
  <c r="K128" i="36"/>
  <c r="E256" i="36" s="1"/>
  <c r="K129" i="36"/>
  <c r="E257" i="36" s="1"/>
  <c r="K130" i="36"/>
  <c r="E258" i="36" s="1"/>
  <c r="K131" i="36"/>
  <c r="E259" i="36" s="1"/>
  <c r="K132" i="36"/>
  <c r="E260" i="36" s="1"/>
  <c r="K133" i="36"/>
  <c r="E261" i="36" s="1"/>
  <c r="K134" i="36"/>
  <c r="E262" i="36" s="1"/>
  <c r="K135" i="36"/>
  <c r="E263" i="36" s="1"/>
  <c r="K136" i="36"/>
  <c r="E264" i="36" s="1"/>
  <c r="K137" i="36"/>
  <c r="E265" i="36" s="1"/>
  <c r="K138" i="36"/>
  <c r="E266" i="36" s="1"/>
  <c r="K139" i="36"/>
  <c r="E267" i="36" s="1"/>
  <c r="K140" i="36"/>
  <c r="E268" i="36" s="1"/>
  <c r="K141" i="36"/>
  <c r="E269" i="36" s="1"/>
  <c r="K142" i="36"/>
  <c r="E270" i="36" s="1"/>
  <c r="K143" i="36"/>
  <c r="E271" i="36" s="1"/>
  <c r="K144" i="36"/>
  <c r="E272" i="36" s="1"/>
  <c r="K145" i="36"/>
  <c r="E273" i="36" s="1"/>
  <c r="K146" i="36"/>
  <c r="E274" i="36" s="1"/>
  <c r="K147" i="36"/>
  <c r="E275" i="36" s="1"/>
  <c r="K148" i="36"/>
  <c r="E276" i="36" s="1"/>
  <c r="K149" i="36"/>
  <c r="E277" i="36" s="1"/>
  <c r="K150" i="36"/>
  <c r="E278" i="36" s="1"/>
  <c r="K151" i="36"/>
  <c r="E279" i="36" s="1"/>
  <c r="K152" i="36"/>
  <c r="E280" i="36" s="1"/>
  <c r="K153" i="36"/>
  <c r="E281" i="36" s="1"/>
  <c r="K154" i="36"/>
  <c r="E282" i="36" s="1"/>
  <c r="K155" i="36"/>
  <c r="E283" i="36" s="1"/>
  <c r="K156" i="36"/>
  <c r="E284" i="36" s="1"/>
  <c r="K157" i="36"/>
  <c r="E285" i="36" s="1"/>
  <c r="K158" i="36"/>
  <c r="E286" i="36" s="1"/>
  <c r="K159" i="36"/>
  <c r="E287" i="36" s="1"/>
  <c r="K160" i="36"/>
  <c r="E288" i="36" s="1"/>
  <c r="K161" i="36"/>
  <c r="E289" i="36" s="1"/>
  <c r="K162" i="36"/>
  <c r="E290" i="36" s="1"/>
  <c r="K163" i="36"/>
  <c r="E291" i="36" s="1"/>
  <c r="K164" i="36"/>
  <c r="E292" i="36" s="1"/>
  <c r="H123" i="36"/>
  <c r="D251" i="36" s="1"/>
  <c r="H124" i="36"/>
  <c r="D252" i="36" s="1"/>
  <c r="H125" i="36"/>
  <c r="D253" i="36" s="1"/>
  <c r="H126" i="36"/>
  <c r="D254" i="36" s="1"/>
  <c r="H127" i="36"/>
  <c r="D255" i="36" s="1"/>
  <c r="H128" i="36"/>
  <c r="D256" i="36" s="1"/>
  <c r="H129" i="36"/>
  <c r="D257" i="36" s="1"/>
  <c r="H130" i="36"/>
  <c r="D258" i="36" s="1"/>
  <c r="H131" i="36"/>
  <c r="D259" i="36" s="1"/>
  <c r="H132" i="36"/>
  <c r="D260" i="36" s="1"/>
  <c r="H133" i="36"/>
  <c r="D261" i="36" s="1"/>
  <c r="H134" i="36"/>
  <c r="D262" i="36" s="1"/>
  <c r="H135" i="36"/>
  <c r="D263" i="36" s="1"/>
  <c r="H136" i="36"/>
  <c r="D264" i="36" s="1"/>
  <c r="H137" i="36"/>
  <c r="D265" i="36" s="1"/>
  <c r="H138" i="36"/>
  <c r="D266" i="36" s="1"/>
  <c r="H139" i="36"/>
  <c r="D267" i="36" s="1"/>
  <c r="H140" i="36"/>
  <c r="D268" i="36" s="1"/>
  <c r="H141" i="36"/>
  <c r="D269" i="36" s="1"/>
  <c r="H142" i="36"/>
  <c r="D270" i="36" s="1"/>
  <c r="H143" i="36"/>
  <c r="D271" i="36" s="1"/>
  <c r="H144" i="36"/>
  <c r="D272" i="36" s="1"/>
  <c r="H145" i="36"/>
  <c r="D273" i="36" s="1"/>
  <c r="H146" i="36"/>
  <c r="D274" i="36" s="1"/>
  <c r="H147" i="36"/>
  <c r="D275" i="36" s="1"/>
  <c r="H148" i="36"/>
  <c r="D276" i="36" s="1"/>
  <c r="H149" i="36"/>
  <c r="D277" i="36" s="1"/>
  <c r="H150" i="36"/>
  <c r="D278" i="36" s="1"/>
  <c r="H151" i="36"/>
  <c r="D279" i="36" s="1"/>
  <c r="H152" i="36"/>
  <c r="D280" i="36" s="1"/>
  <c r="H153" i="36"/>
  <c r="D281" i="36" s="1"/>
  <c r="H154" i="36"/>
  <c r="D282" i="36" s="1"/>
  <c r="H155" i="36"/>
  <c r="D283" i="36" s="1"/>
  <c r="H156" i="36"/>
  <c r="D284" i="36" s="1"/>
  <c r="H157" i="36"/>
  <c r="D285" i="36" s="1"/>
  <c r="H158" i="36"/>
  <c r="D286" i="36" s="1"/>
  <c r="H159" i="36"/>
  <c r="D287" i="36" s="1"/>
  <c r="H160" i="36"/>
  <c r="D288" i="36" s="1"/>
  <c r="H161" i="36"/>
  <c r="D289" i="36" s="1"/>
  <c r="H162" i="36"/>
  <c r="D290" i="36" s="1"/>
  <c r="H163" i="36"/>
  <c r="D291" i="36" s="1"/>
  <c r="H164" i="36"/>
  <c r="D292" i="36" s="1"/>
  <c r="E123" i="36"/>
  <c r="C251" i="36" s="1"/>
  <c r="E124" i="36"/>
  <c r="C252" i="36" s="1"/>
  <c r="E125" i="36"/>
  <c r="C253" i="36" s="1"/>
  <c r="E126" i="36"/>
  <c r="C254" i="36" s="1"/>
  <c r="E127" i="36"/>
  <c r="C255" i="36" s="1"/>
  <c r="E128" i="36"/>
  <c r="C256" i="36" s="1"/>
  <c r="E129" i="36"/>
  <c r="C257" i="36" s="1"/>
  <c r="E130" i="36"/>
  <c r="C258" i="36" s="1"/>
  <c r="E131" i="36"/>
  <c r="C259" i="36" s="1"/>
  <c r="E132" i="36"/>
  <c r="C260" i="36" s="1"/>
  <c r="E133" i="36"/>
  <c r="C261" i="36" s="1"/>
  <c r="E134" i="36"/>
  <c r="C262" i="36" s="1"/>
  <c r="E135" i="36"/>
  <c r="C263" i="36" s="1"/>
  <c r="E136" i="36"/>
  <c r="C264" i="36" s="1"/>
  <c r="E137" i="36"/>
  <c r="C265" i="36" s="1"/>
  <c r="E138" i="36"/>
  <c r="C266" i="36" s="1"/>
  <c r="E139" i="36"/>
  <c r="C267" i="36" s="1"/>
  <c r="E140" i="36"/>
  <c r="C268" i="36" s="1"/>
  <c r="E141" i="36"/>
  <c r="C269" i="36" s="1"/>
  <c r="E142" i="36"/>
  <c r="C270" i="36" s="1"/>
  <c r="E143" i="36"/>
  <c r="C271" i="36" s="1"/>
  <c r="E144" i="36"/>
  <c r="C272" i="36" s="1"/>
  <c r="E145" i="36"/>
  <c r="C273" i="36" s="1"/>
  <c r="E146" i="36"/>
  <c r="C274" i="36" s="1"/>
  <c r="E147" i="36"/>
  <c r="C275" i="36" s="1"/>
  <c r="E148" i="36"/>
  <c r="C276" i="36" s="1"/>
  <c r="E149" i="36"/>
  <c r="C277" i="36" s="1"/>
  <c r="E150" i="36"/>
  <c r="C278" i="36" s="1"/>
  <c r="E151" i="36"/>
  <c r="C279" i="36" s="1"/>
  <c r="E152" i="36"/>
  <c r="C280" i="36" s="1"/>
  <c r="E153" i="36"/>
  <c r="C281" i="36" s="1"/>
  <c r="E154" i="36"/>
  <c r="C282" i="36" s="1"/>
  <c r="E155" i="36"/>
  <c r="C283" i="36" s="1"/>
  <c r="E156" i="36"/>
  <c r="C284" i="36" s="1"/>
  <c r="E157" i="36"/>
  <c r="C285" i="36" s="1"/>
  <c r="E158" i="36"/>
  <c r="C286" i="36" s="1"/>
  <c r="E159" i="36"/>
  <c r="C287" i="36" s="1"/>
  <c r="E160" i="36"/>
  <c r="C288" i="36" s="1"/>
  <c r="E161" i="36"/>
  <c r="C289" i="36" s="1"/>
  <c r="E162" i="36"/>
  <c r="C290" i="36" s="1"/>
  <c r="E163" i="36"/>
  <c r="C291" i="36" s="1"/>
  <c r="E164" i="36"/>
  <c r="C292" i="36" s="1"/>
  <c r="B123" i="36"/>
  <c r="B251" i="36" s="1"/>
  <c r="B124" i="36"/>
  <c r="B252" i="36" s="1"/>
  <c r="B125" i="36"/>
  <c r="B253" i="36" s="1"/>
  <c r="B126" i="36"/>
  <c r="B254" i="36" s="1"/>
  <c r="B127" i="36"/>
  <c r="B255" i="36" s="1"/>
  <c r="B128" i="36"/>
  <c r="B256" i="36" s="1"/>
  <c r="B129" i="36"/>
  <c r="B257" i="36" s="1"/>
  <c r="B130" i="36"/>
  <c r="B258" i="36" s="1"/>
  <c r="B131" i="36"/>
  <c r="B259" i="36" s="1"/>
  <c r="B132" i="36"/>
  <c r="B260" i="36" s="1"/>
  <c r="B133" i="36"/>
  <c r="B261" i="36" s="1"/>
  <c r="B134" i="36"/>
  <c r="B262" i="36" s="1"/>
  <c r="B135" i="36"/>
  <c r="B263" i="36" s="1"/>
  <c r="B136" i="36"/>
  <c r="B264" i="36" s="1"/>
  <c r="B137" i="36"/>
  <c r="B265" i="36" s="1"/>
  <c r="B138" i="36"/>
  <c r="B266" i="36" s="1"/>
  <c r="B139" i="36"/>
  <c r="B267" i="36" s="1"/>
  <c r="B140" i="36"/>
  <c r="B268" i="36" s="1"/>
  <c r="B141" i="36"/>
  <c r="B269" i="36" s="1"/>
  <c r="B142" i="36"/>
  <c r="B270" i="36" s="1"/>
  <c r="B143" i="36"/>
  <c r="B271" i="36" s="1"/>
  <c r="B144" i="36"/>
  <c r="B272" i="36" s="1"/>
  <c r="B145" i="36"/>
  <c r="B273" i="36" s="1"/>
  <c r="B146" i="36"/>
  <c r="B274" i="36" s="1"/>
  <c r="B147" i="36"/>
  <c r="B275" i="36" s="1"/>
  <c r="B148" i="36"/>
  <c r="B276" i="36" s="1"/>
  <c r="B149" i="36"/>
  <c r="B277" i="36" s="1"/>
  <c r="B150" i="36"/>
  <c r="B278" i="36" s="1"/>
  <c r="B151" i="36"/>
  <c r="B279" i="36" s="1"/>
  <c r="B152" i="36"/>
  <c r="B280" i="36" s="1"/>
  <c r="B153" i="36"/>
  <c r="B281" i="36" s="1"/>
  <c r="B154" i="36"/>
  <c r="B282" i="36" s="1"/>
  <c r="B155" i="36"/>
  <c r="B283" i="36" s="1"/>
  <c r="B156" i="36"/>
  <c r="B284" i="36" s="1"/>
  <c r="B157" i="36"/>
  <c r="B285" i="36" s="1"/>
  <c r="B158" i="36"/>
  <c r="B286" i="36" s="1"/>
  <c r="B159" i="36"/>
  <c r="B287" i="36" s="1"/>
  <c r="B160" i="36"/>
  <c r="B288" i="36" s="1"/>
  <c r="B161" i="36"/>
  <c r="B289" i="36" s="1"/>
  <c r="B162" i="36"/>
  <c r="B290" i="36" s="1"/>
  <c r="B163" i="36"/>
  <c r="B291" i="36" s="1"/>
  <c r="B164" i="36"/>
  <c r="B292" i="36" s="1"/>
  <c r="R57" i="37" l="1"/>
  <c r="S57" i="37" s="1"/>
  <c r="G250" i="36"/>
  <c r="K250" i="36"/>
  <c r="F250" i="36"/>
  <c r="J250" i="36"/>
  <c r="E250" i="36"/>
  <c r="I250" i="36"/>
  <c r="M250" i="36"/>
  <c r="D250" i="36"/>
  <c r="H250" i="36"/>
  <c r="L250" i="36"/>
  <c r="C250" i="36"/>
  <c r="C249" i="36" s="1"/>
  <c r="B250" i="36"/>
  <c r="AL128" i="36"/>
  <c r="P3" i="27"/>
  <c r="P4" i="27"/>
  <c r="P5" i="27"/>
  <c r="P6" i="27"/>
  <c r="P7" i="27"/>
  <c r="P8" i="27"/>
  <c r="P10" i="27"/>
  <c r="P11" i="27"/>
  <c r="P12" i="27"/>
  <c r="P13" i="27"/>
  <c r="P14" i="27"/>
  <c r="P15" i="27"/>
  <c r="P16" i="27"/>
  <c r="P17" i="27"/>
  <c r="P18" i="27"/>
  <c r="P19" i="27"/>
  <c r="P20" i="27"/>
  <c r="P21" i="27"/>
  <c r="P22" i="27"/>
  <c r="P23" i="27"/>
  <c r="P24" i="27"/>
  <c r="P25" i="27"/>
  <c r="P26" i="27"/>
  <c r="P27" i="27"/>
  <c r="P28" i="27"/>
  <c r="P29" i="27"/>
  <c r="P30" i="27"/>
  <c r="P31" i="27"/>
  <c r="P32" i="27"/>
  <c r="D249" i="36" l="1"/>
  <c r="D247" i="36"/>
  <c r="D248" i="36"/>
  <c r="J248" i="36"/>
  <c r="J249" i="36"/>
  <c r="J247" i="36"/>
  <c r="M249" i="36"/>
  <c r="M247" i="36"/>
  <c r="M248" i="36"/>
  <c r="F248" i="36"/>
  <c r="F249" i="36"/>
  <c r="F247" i="36"/>
  <c r="L249" i="36"/>
  <c r="L247" i="36"/>
  <c r="L248" i="36"/>
  <c r="I249" i="36"/>
  <c r="I247" i="36"/>
  <c r="I248" i="36"/>
  <c r="K248" i="36"/>
  <c r="K249" i="36"/>
  <c r="K247" i="36"/>
  <c r="H249" i="36"/>
  <c r="H247" i="36"/>
  <c r="H248" i="36"/>
  <c r="E249" i="36"/>
  <c r="E247" i="36"/>
  <c r="E248" i="36"/>
  <c r="G248" i="36"/>
  <c r="G249" i="36"/>
  <c r="G247" i="36"/>
  <c r="C248" i="36"/>
  <c r="C247" i="36"/>
  <c r="N250" i="36"/>
  <c r="B247" i="36"/>
  <c r="B248" i="36"/>
  <c r="B249" i="36"/>
  <c r="G6" i="33"/>
  <c r="N249" i="36" l="1"/>
  <c r="N248" i="36"/>
  <c r="O248" i="36" s="1"/>
  <c r="P248" i="36" s="1"/>
  <c r="Q248" i="36" s="1"/>
  <c r="N247" i="36"/>
  <c r="O247" i="36" s="1"/>
  <c r="P247" i="36" s="1"/>
  <c r="Q247" i="36" s="1"/>
  <c r="E33" i="37"/>
  <c r="E34" i="37"/>
  <c r="E35" i="37"/>
  <c r="C123" i="36"/>
  <c r="B353" i="36" s="1"/>
  <c r="D123" i="36"/>
  <c r="B302" i="36" s="1"/>
  <c r="D124" i="36"/>
  <c r="B303" i="36" s="1"/>
  <c r="C125" i="36"/>
  <c r="B355" i="36" s="1"/>
  <c r="D125" i="36"/>
  <c r="B304" i="36" s="1"/>
  <c r="C126" i="36"/>
  <c r="B356" i="36" s="1"/>
  <c r="D126" i="36"/>
  <c r="B305" i="36" s="1"/>
  <c r="C127" i="36"/>
  <c r="B357" i="36" s="1"/>
  <c r="D127" i="36"/>
  <c r="B306" i="36" s="1"/>
  <c r="C128" i="36"/>
  <c r="B358" i="36" s="1"/>
  <c r="D128" i="36"/>
  <c r="B307" i="36" s="1"/>
  <c r="C129" i="36"/>
  <c r="B359" i="36" s="1"/>
  <c r="D129" i="36"/>
  <c r="B308" i="36" s="1"/>
  <c r="C130" i="36"/>
  <c r="B360" i="36" s="1"/>
  <c r="D130" i="36"/>
  <c r="B309" i="36" s="1"/>
  <c r="C131" i="36"/>
  <c r="B361" i="36" s="1"/>
  <c r="D131" i="36"/>
  <c r="B310" i="36" s="1"/>
  <c r="C132" i="36"/>
  <c r="B362" i="36" s="1"/>
  <c r="D132" i="36"/>
  <c r="B311" i="36" s="1"/>
  <c r="C133" i="36"/>
  <c r="B363" i="36" s="1"/>
  <c r="D133" i="36"/>
  <c r="B312" i="36" s="1"/>
  <c r="C134" i="36"/>
  <c r="B364" i="36" s="1"/>
  <c r="D134" i="36"/>
  <c r="B313" i="36" s="1"/>
  <c r="C135" i="36"/>
  <c r="B365" i="36" s="1"/>
  <c r="D135" i="36"/>
  <c r="B314" i="36" s="1"/>
  <c r="C136" i="36"/>
  <c r="B366" i="36" s="1"/>
  <c r="D136" i="36"/>
  <c r="B315" i="36" s="1"/>
  <c r="D137" i="36"/>
  <c r="B316" i="36" s="1"/>
  <c r="C138" i="36"/>
  <c r="B368" i="36" s="1"/>
  <c r="D138" i="36"/>
  <c r="B317" i="36" s="1"/>
  <c r="C139" i="36"/>
  <c r="B369" i="36" s="1"/>
  <c r="D139" i="36"/>
  <c r="B318" i="36" s="1"/>
  <c r="D140" i="36"/>
  <c r="B319" i="36" s="1"/>
  <c r="C141" i="36"/>
  <c r="B371" i="36" s="1"/>
  <c r="D141" i="36"/>
  <c r="B320" i="36" s="1"/>
  <c r="C142" i="36"/>
  <c r="B372" i="36" s="1"/>
  <c r="D142" i="36"/>
  <c r="B321" i="36" s="1"/>
  <c r="C143" i="36"/>
  <c r="B373" i="36" s="1"/>
  <c r="D143" i="36"/>
  <c r="B322" i="36" s="1"/>
  <c r="C144" i="36"/>
  <c r="B374" i="36" s="1"/>
  <c r="D144" i="36"/>
  <c r="B323" i="36" s="1"/>
  <c r="C145" i="36"/>
  <c r="B375" i="36" s="1"/>
  <c r="D145" i="36"/>
  <c r="B324" i="36" s="1"/>
  <c r="C146" i="36"/>
  <c r="B376" i="36" s="1"/>
  <c r="D146" i="36"/>
  <c r="B325" i="36" s="1"/>
  <c r="C147" i="36"/>
  <c r="B377" i="36" s="1"/>
  <c r="D147" i="36"/>
  <c r="B326" i="36" s="1"/>
  <c r="C148" i="36"/>
  <c r="B378" i="36" s="1"/>
  <c r="D148" i="36"/>
  <c r="B327" i="36" s="1"/>
  <c r="C149" i="36"/>
  <c r="B379" i="36" s="1"/>
  <c r="D149" i="36"/>
  <c r="B328" i="36" s="1"/>
  <c r="C150" i="36"/>
  <c r="B380" i="36" s="1"/>
  <c r="D150" i="36"/>
  <c r="B329" i="36" s="1"/>
  <c r="C151" i="36"/>
  <c r="B381" i="36" s="1"/>
  <c r="D151" i="36"/>
  <c r="B330" i="36" s="1"/>
  <c r="C152" i="36"/>
  <c r="B382" i="36" s="1"/>
  <c r="D152" i="36"/>
  <c r="B331" i="36" s="1"/>
  <c r="D153" i="36"/>
  <c r="B332" i="36" s="1"/>
  <c r="C154" i="36"/>
  <c r="B384" i="36" s="1"/>
  <c r="D154" i="36"/>
  <c r="B333" i="36" s="1"/>
  <c r="C155" i="36"/>
  <c r="B385" i="36" s="1"/>
  <c r="D155" i="36"/>
  <c r="B334" i="36" s="1"/>
  <c r="D156" i="36"/>
  <c r="B335" i="36" s="1"/>
  <c r="C157" i="36"/>
  <c r="B387" i="36" s="1"/>
  <c r="D157" i="36"/>
  <c r="B336" i="36" s="1"/>
  <c r="C158" i="36"/>
  <c r="B388" i="36" s="1"/>
  <c r="D158" i="36"/>
  <c r="B337" i="36" s="1"/>
  <c r="D159" i="36"/>
  <c r="B338" i="36" s="1"/>
  <c r="C160" i="36"/>
  <c r="B390" i="36" s="1"/>
  <c r="D160" i="36"/>
  <c r="B339" i="36" s="1"/>
  <c r="C161" i="36"/>
  <c r="B391" i="36" s="1"/>
  <c r="D161" i="36"/>
  <c r="B340" i="36" s="1"/>
  <c r="C162" i="36"/>
  <c r="B392" i="36" s="1"/>
  <c r="D162" i="36"/>
  <c r="B341" i="36" s="1"/>
  <c r="C163" i="36"/>
  <c r="B393" i="36" s="1"/>
  <c r="D163" i="36"/>
  <c r="B342" i="36" s="1"/>
  <c r="C164" i="36"/>
  <c r="B394" i="36" s="1"/>
  <c r="D164" i="36"/>
  <c r="B343" i="36" s="1"/>
  <c r="A4" i="27"/>
  <c r="A5" i="27"/>
  <c r="A6" i="27"/>
  <c r="A7" i="27"/>
  <c r="A8" i="27"/>
  <c r="A9" i="27"/>
  <c r="A10" i="27"/>
  <c r="A11" i="27"/>
  <c r="A12" i="27"/>
  <c r="A13" i="27"/>
  <c r="A14" i="27"/>
  <c r="A15" i="27"/>
  <c r="A16" i="27"/>
  <c r="A17" i="27"/>
  <c r="A18" i="27"/>
  <c r="A19" i="27"/>
  <c r="A20" i="27"/>
  <c r="A21" i="27"/>
  <c r="A22" i="27"/>
  <c r="A23" i="27"/>
  <c r="A24" i="27"/>
  <c r="A25" i="27"/>
  <c r="A26" i="27"/>
  <c r="A27" i="27"/>
  <c r="A28" i="27"/>
  <c r="A29" i="27"/>
  <c r="A30" i="27"/>
  <c r="A31" i="27"/>
  <c r="A32" i="27"/>
  <c r="A3" i="27"/>
  <c r="S63" i="35"/>
  <c r="S62" i="35"/>
  <c r="S61" i="35"/>
  <c r="S60" i="35"/>
  <c r="S59" i="35"/>
  <c r="S58" i="35"/>
  <c r="S57" i="35"/>
  <c r="S56" i="35"/>
  <c r="S55" i="35"/>
  <c r="S48" i="35"/>
  <c r="S41" i="35"/>
  <c r="S40" i="35"/>
  <c r="S39" i="35"/>
  <c r="S38" i="35"/>
  <c r="S37" i="35"/>
  <c r="S36" i="35"/>
  <c r="S35" i="35"/>
  <c r="S34" i="35"/>
  <c r="C62" i="22"/>
  <c r="C62" i="23"/>
  <c r="C62" i="24"/>
  <c r="C62" i="25"/>
  <c r="C62" i="28"/>
  <c r="C62" i="29"/>
  <c r="C62" i="30"/>
  <c r="C62" i="31"/>
  <c r="C62" i="32"/>
  <c r="C62" i="33"/>
  <c r="C62" i="21"/>
  <c r="C61" i="22"/>
  <c r="C61" i="23"/>
  <c r="C61" i="24"/>
  <c r="C61" i="25"/>
  <c r="C61" i="28"/>
  <c r="C61" i="29"/>
  <c r="C61" i="30"/>
  <c r="C61" i="31"/>
  <c r="C61" i="32"/>
  <c r="C61" i="33"/>
  <c r="C61" i="21"/>
  <c r="C60" i="22"/>
  <c r="C60" i="23"/>
  <c r="C60" i="24"/>
  <c r="C60" i="25"/>
  <c r="C60" i="28"/>
  <c r="C60" i="29"/>
  <c r="C60" i="30"/>
  <c r="C60" i="31"/>
  <c r="C60" i="32"/>
  <c r="C60" i="33"/>
  <c r="C60" i="21"/>
  <c r="C59" i="22"/>
  <c r="C59" i="23"/>
  <c r="C59" i="24"/>
  <c r="C59" i="25"/>
  <c r="C59" i="28"/>
  <c r="C59" i="29"/>
  <c r="C59" i="30"/>
  <c r="C59" i="31"/>
  <c r="C59" i="32"/>
  <c r="C59" i="33"/>
  <c r="C59" i="21"/>
  <c r="C58" i="22"/>
  <c r="C58" i="23"/>
  <c r="C58" i="24"/>
  <c r="C58" i="25"/>
  <c r="C58" i="28"/>
  <c r="C58" i="29"/>
  <c r="C58" i="30"/>
  <c r="C58" i="31"/>
  <c r="C58" i="32"/>
  <c r="C58" i="33"/>
  <c r="C58" i="21"/>
  <c r="C57" i="22"/>
  <c r="C57" i="23"/>
  <c r="C57" i="24"/>
  <c r="C57" i="25"/>
  <c r="C57" i="28"/>
  <c r="C57" i="29"/>
  <c r="C57" i="30"/>
  <c r="C57" i="31"/>
  <c r="C57" i="32"/>
  <c r="C57" i="33"/>
  <c r="C57" i="21"/>
  <c r="C56" i="22"/>
  <c r="C56" i="23"/>
  <c r="C56" i="24"/>
  <c r="C56" i="25"/>
  <c r="C56" i="28"/>
  <c r="C56" i="29"/>
  <c r="C56" i="30"/>
  <c r="C56" i="31"/>
  <c r="C56" i="32"/>
  <c r="C56" i="33"/>
  <c r="C56" i="21"/>
  <c r="C55" i="22"/>
  <c r="C55" i="23"/>
  <c r="C55" i="24"/>
  <c r="C55" i="25"/>
  <c r="C55" i="28"/>
  <c r="C55" i="29"/>
  <c r="C55" i="30"/>
  <c r="C55" i="31"/>
  <c r="C55" i="32"/>
  <c r="C55" i="33"/>
  <c r="C55" i="21"/>
  <c r="C54" i="22"/>
  <c r="C54" i="23"/>
  <c r="C54" i="24"/>
  <c r="C54" i="25"/>
  <c r="C54" i="28"/>
  <c r="C54" i="29"/>
  <c r="C54" i="30"/>
  <c r="C54" i="31"/>
  <c r="C54" i="32"/>
  <c r="C54" i="33"/>
  <c r="C54" i="21"/>
  <c r="C53" i="22"/>
  <c r="C53" i="23"/>
  <c r="C53" i="24"/>
  <c r="C53" i="25"/>
  <c r="C53" i="28"/>
  <c r="C53" i="29"/>
  <c r="C53" i="30"/>
  <c r="C53" i="31"/>
  <c r="C53" i="32"/>
  <c r="C53" i="33"/>
  <c r="C53" i="21"/>
  <c r="C52" i="22"/>
  <c r="C52" i="23"/>
  <c r="C52" i="24"/>
  <c r="C52" i="25"/>
  <c r="C52" i="28"/>
  <c r="C52" i="29"/>
  <c r="C52" i="30"/>
  <c r="C52" i="31"/>
  <c r="C52" i="32"/>
  <c r="C52" i="33"/>
  <c r="C52" i="21"/>
  <c r="C51" i="22"/>
  <c r="C51" i="23"/>
  <c r="C51" i="24"/>
  <c r="C51" i="25"/>
  <c r="C51" i="28"/>
  <c r="C51" i="29"/>
  <c r="C51" i="30"/>
  <c r="C51" i="31"/>
  <c r="C51" i="32"/>
  <c r="C51" i="33"/>
  <c r="C51" i="21"/>
  <c r="C50" i="22"/>
  <c r="C50" i="23"/>
  <c r="C50" i="24"/>
  <c r="C50" i="25"/>
  <c r="C50" i="28"/>
  <c r="C50" i="29"/>
  <c r="C50" i="30"/>
  <c r="C50" i="31"/>
  <c r="C50" i="32"/>
  <c r="C50" i="33"/>
  <c r="C50" i="21"/>
  <c r="C49" i="22"/>
  <c r="C49" i="23"/>
  <c r="C49" i="24"/>
  <c r="C49" i="25"/>
  <c r="C49" i="28"/>
  <c r="C49" i="29"/>
  <c r="C49" i="30"/>
  <c r="C49" i="31"/>
  <c r="C49" i="32"/>
  <c r="C49" i="33"/>
  <c r="C49" i="21"/>
  <c r="C48" i="22"/>
  <c r="C48" i="23"/>
  <c r="C48" i="24"/>
  <c r="C48" i="25"/>
  <c r="C48" i="28"/>
  <c r="C48" i="29"/>
  <c r="C48" i="30"/>
  <c r="C48" i="31"/>
  <c r="C48" i="32"/>
  <c r="C48" i="33"/>
  <c r="C48" i="21"/>
  <c r="C47" i="22"/>
  <c r="C47" i="23"/>
  <c r="C47" i="24"/>
  <c r="C47" i="25"/>
  <c r="C47" i="28"/>
  <c r="C47" i="29"/>
  <c r="C47" i="30"/>
  <c r="C47" i="31"/>
  <c r="C47" i="32"/>
  <c r="C47" i="33"/>
  <c r="C47" i="21"/>
  <c r="C46" i="22"/>
  <c r="C46" i="23"/>
  <c r="C46" i="24"/>
  <c r="C46" i="25"/>
  <c r="C46" i="28"/>
  <c r="C46" i="29"/>
  <c r="C46" i="30"/>
  <c r="C46" i="31"/>
  <c r="C46" i="32"/>
  <c r="C46" i="33"/>
  <c r="C46" i="21"/>
  <c r="C45" i="22"/>
  <c r="C45" i="23"/>
  <c r="C45" i="24"/>
  <c r="C45" i="25"/>
  <c r="C45" i="28"/>
  <c r="C45" i="29"/>
  <c r="C45" i="30"/>
  <c r="C45" i="31"/>
  <c r="C45" i="32"/>
  <c r="C45" i="33"/>
  <c r="C45" i="21"/>
  <c r="C44" i="22"/>
  <c r="C44" i="23"/>
  <c r="C44" i="24"/>
  <c r="C44" i="25"/>
  <c r="C44" i="28"/>
  <c r="C44" i="29"/>
  <c r="C44" i="30"/>
  <c r="C44" i="31"/>
  <c r="C44" i="32"/>
  <c r="C44" i="33"/>
  <c r="C44" i="21"/>
  <c r="C43" i="22"/>
  <c r="C43" i="23"/>
  <c r="C43" i="24"/>
  <c r="C43" i="25"/>
  <c r="C43" i="28"/>
  <c r="C43" i="29"/>
  <c r="C43" i="30"/>
  <c r="C43" i="31"/>
  <c r="C43" i="32"/>
  <c r="C43" i="33"/>
  <c r="C43" i="21"/>
  <c r="C42" i="22"/>
  <c r="C42" i="23"/>
  <c r="C42" i="24"/>
  <c r="C42" i="25"/>
  <c r="C42" i="28"/>
  <c r="C42" i="29"/>
  <c r="C42" i="30"/>
  <c r="C42" i="31"/>
  <c r="C42" i="32"/>
  <c r="C42" i="33"/>
  <c r="C42" i="21"/>
  <c r="C41" i="22"/>
  <c r="C41" i="23"/>
  <c r="C41" i="24"/>
  <c r="C41" i="25"/>
  <c r="C41" i="28"/>
  <c r="C41" i="29"/>
  <c r="C41" i="30"/>
  <c r="C41" i="31"/>
  <c r="C41" i="32"/>
  <c r="C41" i="33"/>
  <c r="C41" i="21"/>
  <c r="C40" i="22"/>
  <c r="C40" i="23"/>
  <c r="C40" i="24"/>
  <c r="C40" i="25"/>
  <c r="C40" i="28"/>
  <c r="C40" i="29"/>
  <c r="C40" i="30"/>
  <c r="C40" i="31"/>
  <c r="C40" i="32"/>
  <c r="C40" i="33"/>
  <c r="C40" i="21"/>
  <c r="C39" i="22"/>
  <c r="C39" i="23"/>
  <c r="C39" i="24"/>
  <c r="C39" i="25"/>
  <c r="C39" i="28"/>
  <c r="C39" i="29"/>
  <c r="C39" i="30"/>
  <c r="C39" i="31"/>
  <c r="C39" i="32"/>
  <c r="C39" i="33"/>
  <c r="C39" i="21"/>
  <c r="C38" i="22"/>
  <c r="C38" i="23"/>
  <c r="C38" i="24"/>
  <c r="C38" i="25"/>
  <c r="C38" i="28"/>
  <c r="C38" i="29"/>
  <c r="C38" i="30"/>
  <c r="C38" i="31"/>
  <c r="C38" i="32"/>
  <c r="C38" i="33"/>
  <c r="C38" i="21"/>
  <c r="C37" i="22"/>
  <c r="C37" i="23"/>
  <c r="C37" i="24"/>
  <c r="C37" i="25"/>
  <c r="C37" i="28"/>
  <c r="C37" i="29"/>
  <c r="C37" i="30"/>
  <c r="C37" i="31"/>
  <c r="C37" i="32"/>
  <c r="C37" i="33"/>
  <c r="C37" i="21"/>
  <c r="C36" i="22"/>
  <c r="C36" i="23"/>
  <c r="C36" i="24"/>
  <c r="C36" i="25"/>
  <c r="C36" i="28"/>
  <c r="C36" i="29"/>
  <c r="C36" i="30"/>
  <c r="C36" i="31"/>
  <c r="C36" i="32"/>
  <c r="C36" i="33"/>
  <c r="C36" i="21"/>
  <c r="C35" i="22"/>
  <c r="C35" i="23"/>
  <c r="C35" i="24"/>
  <c r="C35" i="25"/>
  <c r="C35" i="28"/>
  <c r="C35" i="29"/>
  <c r="C35" i="30"/>
  <c r="C35" i="31"/>
  <c r="C35" i="32"/>
  <c r="C35" i="33"/>
  <c r="C35" i="21"/>
  <c r="C33" i="22"/>
  <c r="C33" i="23"/>
  <c r="C33" i="24"/>
  <c r="C33" i="25"/>
  <c r="C33" i="28"/>
  <c r="C33" i="29"/>
  <c r="C33" i="30"/>
  <c r="C33" i="31"/>
  <c r="C33" i="32"/>
  <c r="C33" i="33"/>
  <c r="C33" i="21"/>
  <c r="C34" i="22"/>
  <c r="C34" i="23"/>
  <c r="C34" i="24"/>
  <c r="C34" i="25"/>
  <c r="C34" i="28"/>
  <c r="C34" i="29"/>
  <c r="C34" i="30"/>
  <c r="C34" i="31"/>
  <c r="C34" i="32"/>
  <c r="C34" i="33"/>
  <c r="C34" i="21"/>
  <c r="C32" i="22"/>
  <c r="C32" i="23"/>
  <c r="C32" i="24"/>
  <c r="C32" i="25"/>
  <c r="C32" i="28"/>
  <c r="C32" i="29"/>
  <c r="C32" i="30"/>
  <c r="C32" i="31"/>
  <c r="C32" i="32"/>
  <c r="C32" i="33"/>
  <c r="C31" i="22"/>
  <c r="C31" i="23"/>
  <c r="C31" i="24"/>
  <c r="C31" i="25"/>
  <c r="C31" i="28"/>
  <c r="C31" i="29"/>
  <c r="C31" i="30"/>
  <c r="C31" i="31"/>
  <c r="C31" i="32"/>
  <c r="C31" i="33"/>
  <c r="C30" i="22"/>
  <c r="C30" i="23"/>
  <c r="C30" i="24"/>
  <c r="C30" i="25"/>
  <c r="C30" i="28"/>
  <c r="C30" i="29"/>
  <c r="C30" i="30"/>
  <c r="C30" i="31"/>
  <c r="C30" i="32"/>
  <c r="C30" i="33"/>
  <c r="C29" i="22"/>
  <c r="C29" i="23"/>
  <c r="C29" i="24"/>
  <c r="C29" i="25"/>
  <c r="C29" i="28"/>
  <c r="C29" i="29"/>
  <c r="C29" i="30"/>
  <c r="C29" i="31"/>
  <c r="C29" i="32"/>
  <c r="C29" i="33"/>
  <c r="C28" i="22"/>
  <c r="C28" i="23"/>
  <c r="C28" i="24"/>
  <c r="C28" i="25"/>
  <c r="C28" i="28"/>
  <c r="C28" i="29"/>
  <c r="C28" i="30"/>
  <c r="C28" i="31"/>
  <c r="C28" i="32"/>
  <c r="C28" i="33"/>
  <c r="C26" i="22"/>
  <c r="C26" i="23"/>
  <c r="C26" i="24"/>
  <c r="C26" i="25"/>
  <c r="C26" i="28"/>
  <c r="C26" i="29"/>
  <c r="C26" i="30"/>
  <c r="C26" i="31"/>
  <c r="C26" i="32"/>
  <c r="C26" i="33"/>
  <c r="C27" i="22"/>
  <c r="C27" i="23"/>
  <c r="C27" i="24"/>
  <c r="C27" i="25"/>
  <c r="C27" i="28"/>
  <c r="C27" i="29"/>
  <c r="C27" i="30"/>
  <c r="C27" i="31"/>
  <c r="C27" i="32"/>
  <c r="C27" i="33"/>
  <c r="C25" i="22"/>
  <c r="C25" i="23"/>
  <c r="C25" i="24"/>
  <c r="C25" i="25"/>
  <c r="C25" i="28"/>
  <c r="C25" i="29"/>
  <c r="C25" i="30"/>
  <c r="C25" i="31"/>
  <c r="C25" i="32"/>
  <c r="C25" i="33"/>
  <c r="C24" i="22"/>
  <c r="C24" i="23"/>
  <c r="C24" i="24"/>
  <c r="C24" i="25"/>
  <c r="C24" i="28"/>
  <c r="C24" i="29"/>
  <c r="C24" i="30"/>
  <c r="C24" i="31"/>
  <c r="C24" i="32"/>
  <c r="C24" i="33"/>
  <c r="C23" i="22"/>
  <c r="C23" i="23"/>
  <c r="C23" i="24"/>
  <c r="C23" i="25"/>
  <c r="C23" i="28"/>
  <c r="C23" i="29"/>
  <c r="C23" i="30"/>
  <c r="C23" i="31"/>
  <c r="C23" i="32"/>
  <c r="C23" i="33"/>
  <c r="C22" i="22"/>
  <c r="C22" i="23"/>
  <c r="C22" i="24"/>
  <c r="C22" i="25"/>
  <c r="C22" i="28"/>
  <c r="C22" i="29"/>
  <c r="C22" i="30"/>
  <c r="C22" i="31"/>
  <c r="C22" i="32"/>
  <c r="C22" i="33"/>
  <c r="C21" i="22"/>
  <c r="C21" i="23"/>
  <c r="C21" i="24"/>
  <c r="C21" i="25"/>
  <c r="C21" i="28"/>
  <c r="C21" i="29"/>
  <c r="C21" i="30"/>
  <c r="C21" i="31"/>
  <c r="C21" i="32"/>
  <c r="C21" i="33"/>
  <c r="G4" i="33"/>
  <c r="G4" i="32"/>
  <c r="G4" i="31"/>
  <c r="G4" i="30"/>
  <c r="G4" i="29"/>
  <c r="G4" i="28"/>
  <c r="G4" i="25"/>
  <c r="G4" i="24"/>
  <c r="G4" i="23"/>
  <c r="C14" i="36"/>
  <c r="A251" i="36" s="1"/>
  <c r="A302" i="36" s="1"/>
  <c r="A353" i="36" s="1"/>
  <c r="C15" i="36"/>
  <c r="A252" i="36" s="1"/>
  <c r="A303" i="36" s="1"/>
  <c r="A354" i="36" s="1"/>
  <c r="C16" i="36"/>
  <c r="A253" i="36" s="1"/>
  <c r="A304" i="36" s="1"/>
  <c r="A355" i="36" s="1"/>
  <c r="C17" i="36"/>
  <c r="A254" i="36" s="1"/>
  <c r="A305" i="36" s="1"/>
  <c r="A356" i="36" s="1"/>
  <c r="C18" i="36"/>
  <c r="A255" i="36" s="1"/>
  <c r="A306" i="36" s="1"/>
  <c r="A357" i="36" s="1"/>
  <c r="C19" i="36"/>
  <c r="A256" i="36" s="1"/>
  <c r="A307" i="36" s="1"/>
  <c r="A358" i="36" s="1"/>
  <c r="C20" i="36"/>
  <c r="A257" i="36" s="1"/>
  <c r="A308" i="36" s="1"/>
  <c r="A359" i="36" s="1"/>
  <c r="C21" i="36"/>
  <c r="A258" i="36" s="1"/>
  <c r="A309" i="36" s="1"/>
  <c r="A360" i="36" s="1"/>
  <c r="C22" i="36"/>
  <c r="A259" i="36" s="1"/>
  <c r="A310" i="36" s="1"/>
  <c r="A361" i="36" s="1"/>
  <c r="C23" i="36"/>
  <c r="A260" i="36" s="1"/>
  <c r="A311" i="36" s="1"/>
  <c r="A362" i="36" s="1"/>
  <c r="C24" i="36"/>
  <c r="A261" i="36" s="1"/>
  <c r="A312" i="36" s="1"/>
  <c r="A363" i="36" s="1"/>
  <c r="C25" i="36"/>
  <c r="A262" i="36" s="1"/>
  <c r="A313" i="36" s="1"/>
  <c r="A364" i="36" s="1"/>
  <c r="C26" i="36"/>
  <c r="A263" i="36" s="1"/>
  <c r="A314" i="36" s="1"/>
  <c r="A365" i="36" s="1"/>
  <c r="C27" i="36"/>
  <c r="A264" i="36" s="1"/>
  <c r="A315" i="36" s="1"/>
  <c r="A366" i="36" s="1"/>
  <c r="C28" i="36"/>
  <c r="A265" i="36" s="1"/>
  <c r="A316" i="36" s="1"/>
  <c r="A367" i="36" s="1"/>
  <c r="C29" i="36"/>
  <c r="A266" i="36" s="1"/>
  <c r="A317" i="36" s="1"/>
  <c r="A368" i="36" s="1"/>
  <c r="C30" i="36"/>
  <c r="A267" i="36" s="1"/>
  <c r="A318" i="36" s="1"/>
  <c r="A369" i="36" s="1"/>
  <c r="C31" i="36"/>
  <c r="A268" i="36" s="1"/>
  <c r="A319" i="36" s="1"/>
  <c r="A370" i="36" s="1"/>
  <c r="C32" i="36"/>
  <c r="A269" i="36" s="1"/>
  <c r="A320" i="36" s="1"/>
  <c r="A371" i="36" s="1"/>
  <c r="C33" i="36"/>
  <c r="A270" i="36" s="1"/>
  <c r="A321" i="36" s="1"/>
  <c r="A372" i="36" s="1"/>
  <c r="C34" i="36"/>
  <c r="A271" i="36" s="1"/>
  <c r="A322" i="36" s="1"/>
  <c r="A373" i="36" s="1"/>
  <c r="C35" i="36"/>
  <c r="A272" i="36" s="1"/>
  <c r="A323" i="36" s="1"/>
  <c r="A374" i="36" s="1"/>
  <c r="C36" i="36"/>
  <c r="A273" i="36" s="1"/>
  <c r="A324" i="36" s="1"/>
  <c r="A375" i="36" s="1"/>
  <c r="C37" i="36"/>
  <c r="A274" i="36" s="1"/>
  <c r="A325" i="36" s="1"/>
  <c r="A376" i="36" s="1"/>
  <c r="C38" i="36"/>
  <c r="A275" i="36" s="1"/>
  <c r="A326" i="36" s="1"/>
  <c r="A377" i="36" s="1"/>
  <c r="C39" i="36"/>
  <c r="A276" i="36" s="1"/>
  <c r="A327" i="36" s="1"/>
  <c r="A378" i="36" s="1"/>
  <c r="C40" i="36"/>
  <c r="A277" i="36" s="1"/>
  <c r="A328" i="36" s="1"/>
  <c r="A379" i="36" s="1"/>
  <c r="C41" i="36"/>
  <c r="A278" i="36" s="1"/>
  <c r="A329" i="36" s="1"/>
  <c r="A380" i="36" s="1"/>
  <c r="C42" i="36"/>
  <c r="A279" i="36" s="1"/>
  <c r="A330" i="36" s="1"/>
  <c r="A381" i="36" s="1"/>
  <c r="C43" i="36"/>
  <c r="A280" i="36" s="1"/>
  <c r="A331" i="36" s="1"/>
  <c r="A382" i="36" s="1"/>
  <c r="C44" i="36"/>
  <c r="A281" i="36" s="1"/>
  <c r="A332" i="36" s="1"/>
  <c r="A383" i="36" s="1"/>
  <c r="C45" i="36"/>
  <c r="A282" i="36" s="1"/>
  <c r="A333" i="36" s="1"/>
  <c r="A384" i="36" s="1"/>
  <c r="C46" i="36"/>
  <c r="A283" i="36" s="1"/>
  <c r="A334" i="36" s="1"/>
  <c r="A385" i="36" s="1"/>
  <c r="C47" i="36"/>
  <c r="A284" i="36" s="1"/>
  <c r="A335" i="36" s="1"/>
  <c r="A386" i="36" s="1"/>
  <c r="C48" i="36"/>
  <c r="A285" i="36" s="1"/>
  <c r="A336" i="36" s="1"/>
  <c r="A387" i="36" s="1"/>
  <c r="C49" i="36"/>
  <c r="A286" i="36" s="1"/>
  <c r="A337" i="36" s="1"/>
  <c r="A388" i="36" s="1"/>
  <c r="C50" i="36"/>
  <c r="A287" i="36" s="1"/>
  <c r="A338" i="36" s="1"/>
  <c r="A389" i="36" s="1"/>
  <c r="C51" i="36"/>
  <c r="A288" i="36" s="1"/>
  <c r="A339" i="36" s="1"/>
  <c r="A390" i="36" s="1"/>
  <c r="C52" i="36"/>
  <c r="A289" i="36" s="1"/>
  <c r="A340" i="36" s="1"/>
  <c r="A391" i="36" s="1"/>
  <c r="C53" i="36"/>
  <c r="A290" i="36" s="1"/>
  <c r="A341" i="36" s="1"/>
  <c r="A392" i="36" s="1"/>
  <c r="C54" i="36"/>
  <c r="A291" i="36" s="1"/>
  <c r="A342" i="36" s="1"/>
  <c r="A393" i="36" s="1"/>
  <c r="C55" i="36"/>
  <c r="A292" i="36" s="1"/>
  <c r="A343" i="36" s="1"/>
  <c r="A394" i="36" s="1"/>
  <c r="BM228" i="36"/>
  <c r="BK229" i="36"/>
  <c r="BK230" i="36"/>
  <c r="BT231" i="36"/>
  <c r="BE232" i="36"/>
  <c r="CD233" i="36"/>
  <c r="BI234" i="36"/>
  <c r="BW235" i="36"/>
  <c r="CA236" i="36"/>
  <c r="BB237" i="36"/>
  <c r="BT196" i="36"/>
  <c r="BT197" i="36"/>
  <c r="CD198" i="36"/>
  <c r="BV199" i="36"/>
  <c r="BM200" i="36"/>
  <c r="BR201" i="36"/>
  <c r="CK202" i="36"/>
  <c r="CO203" i="36"/>
  <c r="BU204" i="36"/>
  <c r="BC205" i="36"/>
  <c r="BL206" i="36"/>
  <c r="BT207" i="36"/>
  <c r="BA208" i="36"/>
  <c r="BJ209" i="36"/>
  <c r="BD210" i="36"/>
  <c r="CD211" i="36"/>
  <c r="BS214" i="36"/>
  <c r="BM215" i="36"/>
  <c r="BL216" i="36"/>
  <c r="BK218" i="36"/>
  <c r="BL219" i="36"/>
  <c r="BN220" i="36"/>
  <c r="BS221" i="36"/>
  <c r="AZ222" i="36"/>
  <c r="BL223" i="36"/>
  <c r="BD224" i="36"/>
  <c r="BA225" i="36"/>
  <c r="BC227" i="36"/>
  <c r="AX123" i="36"/>
  <c r="BY123" i="36" s="1"/>
  <c r="AX124" i="36"/>
  <c r="BU124" i="36" s="1"/>
  <c r="AX125" i="36"/>
  <c r="AX126" i="36"/>
  <c r="AX127" i="36"/>
  <c r="BW127" i="36" s="1"/>
  <c r="AX128" i="36"/>
  <c r="BU128" i="36" s="1"/>
  <c r="AX129" i="36"/>
  <c r="BA129" i="36" s="1"/>
  <c r="AX130" i="36"/>
  <c r="BD130" i="36" s="1"/>
  <c r="AX131" i="36"/>
  <c r="BA131" i="36" s="1"/>
  <c r="AX132" i="36"/>
  <c r="BE132" i="36" s="1"/>
  <c r="AX133" i="36"/>
  <c r="BW133" i="36" s="1"/>
  <c r="AX134" i="36"/>
  <c r="BA134" i="36" s="1"/>
  <c r="AX135" i="36"/>
  <c r="CN135" i="36" s="1"/>
  <c r="AX136" i="36"/>
  <c r="CN136" i="36" s="1"/>
  <c r="AX137" i="36"/>
  <c r="BC137" i="36" s="1"/>
  <c r="AX138" i="36"/>
  <c r="BJ138" i="36" s="1"/>
  <c r="AX139" i="36"/>
  <c r="BW139" i="36" s="1"/>
  <c r="AX140" i="36"/>
  <c r="BP140" i="36" s="1"/>
  <c r="AX141" i="36"/>
  <c r="BE141" i="36" s="1"/>
  <c r="AX142" i="36"/>
  <c r="AX143" i="36"/>
  <c r="CH143" i="36" s="1"/>
  <c r="AX144" i="36"/>
  <c r="CM144" i="36" s="1"/>
  <c r="AX145" i="36"/>
  <c r="BC145" i="36" s="1"/>
  <c r="AX146" i="36"/>
  <c r="AX147" i="36"/>
  <c r="BA147" i="36" s="1"/>
  <c r="AX148" i="36"/>
  <c r="CN148" i="36" s="1"/>
  <c r="AX149" i="36"/>
  <c r="BF149" i="36" s="1"/>
  <c r="AX150" i="36"/>
  <c r="CN150" i="36" s="1"/>
  <c r="AX151" i="36"/>
  <c r="BX151" i="36" s="1"/>
  <c r="AX152" i="36"/>
  <c r="BJ152" i="36" s="1"/>
  <c r="AX153" i="36"/>
  <c r="BK153" i="36" s="1"/>
  <c r="AX154" i="36"/>
  <c r="BG154" i="36" s="1"/>
  <c r="AX155" i="36"/>
  <c r="BN155" i="36" s="1"/>
  <c r="AX156" i="36"/>
  <c r="CM156" i="36" s="1"/>
  <c r="AX157" i="36"/>
  <c r="BD157" i="36" s="1"/>
  <c r="AX158" i="36"/>
  <c r="BX158" i="36" s="1"/>
  <c r="AX159" i="36"/>
  <c r="AX160" i="36"/>
  <c r="CN160" i="36" s="1"/>
  <c r="AX161" i="36"/>
  <c r="BB161" i="36" s="1"/>
  <c r="AX162" i="36"/>
  <c r="AX163" i="36"/>
  <c r="BP163" i="36" s="1"/>
  <c r="AX164" i="36"/>
  <c r="CJ164" i="36" s="1"/>
  <c r="F123" i="36"/>
  <c r="C353" i="36" s="1"/>
  <c r="G123" i="36"/>
  <c r="C302" i="36" s="1"/>
  <c r="I123" i="36"/>
  <c r="D353" i="36" s="1"/>
  <c r="J123" i="36"/>
  <c r="D302" i="36" s="1"/>
  <c r="L123" i="36"/>
  <c r="E353" i="36" s="1"/>
  <c r="M123" i="36"/>
  <c r="O123" i="36"/>
  <c r="F353" i="36" s="1"/>
  <c r="P123" i="36"/>
  <c r="F302" i="36" s="1"/>
  <c r="R123" i="36"/>
  <c r="G353" i="36" s="1"/>
  <c r="S123" i="36"/>
  <c r="G302" i="36" s="1"/>
  <c r="U123" i="36"/>
  <c r="H353" i="36" s="1"/>
  <c r="V123" i="36"/>
  <c r="H302" i="36" s="1"/>
  <c r="X123" i="36"/>
  <c r="I353" i="36" s="1"/>
  <c r="Y123" i="36"/>
  <c r="I302" i="36" s="1"/>
  <c r="AA123" i="36"/>
  <c r="J353" i="36" s="1"/>
  <c r="AB123" i="36"/>
  <c r="J302" i="36" s="1"/>
  <c r="AD123" i="36"/>
  <c r="K353" i="36" s="1"/>
  <c r="AE123" i="36"/>
  <c r="K302" i="36" s="1"/>
  <c r="AG123" i="36"/>
  <c r="L353" i="36" s="1"/>
  <c r="AH123" i="36"/>
  <c r="L302" i="36" s="1"/>
  <c r="AJ123" i="36"/>
  <c r="M353" i="36" s="1"/>
  <c r="AK123" i="36"/>
  <c r="M302" i="36" s="1"/>
  <c r="F124" i="36"/>
  <c r="C354" i="36" s="1"/>
  <c r="G124" i="36"/>
  <c r="C303" i="36" s="1"/>
  <c r="I124" i="36"/>
  <c r="D354" i="36" s="1"/>
  <c r="J124" i="36"/>
  <c r="D303" i="36" s="1"/>
  <c r="L124" i="36"/>
  <c r="E354" i="36" s="1"/>
  <c r="M124" i="36"/>
  <c r="E302" i="36" s="1"/>
  <c r="O124" i="36"/>
  <c r="F354" i="36" s="1"/>
  <c r="P124" i="36"/>
  <c r="F303" i="36" s="1"/>
  <c r="R124" i="36"/>
  <c r="G354" i="36" s="1"/>
  <c r="S124" i="36"/>
  <c r="G303" i="36" s="1"/>
  <c r="U124" i="36"/>
  <c r="H354" i="36" s="1"/>
  <c r="V124" i="36"/>
  <c r="H303" i="36" s="1"/>
  <c r="X124" i="36"/>
  <c r="I354" i="36" s="1"/>
  <c r="Y124" i="36"/>
  <c r="I303" i="36" s="1"/>
  <c r="AA124" i="36"/>
  <c r="J354" i="36" s="1"/>
  <c r="AB124" i="36"/>
  <c r="J303" i="36" s="1"/>
  <c r="AD124" i="36"/>
  <c r="K354" i="36" s="1"/>
  <c r="AE124" i="36"/>
  <c r="K303" i="36" s="1"/>
  <c r="AG124" i="36"/>
  <c r="L354" i="36" s="1"/>
  <c r="AH124" i="36"/>
  <c r="L303" i="36" s="1"/>
  <c r="AJ124" i="36"/>
  <c r="M354" i="36" s="1"/>
  <c r="AK124" i="36"/>
  <c r="M303" i="36" s="1"/>
  <c r="F125" i="36"/>
  <c r="C355" i="36" s="1"/>
  <c r="G125" i="36"/>
  <c r="C304" i="36" s="1"/>
  <c r="I125" i="36"/>
  <c r="D355" i="36" s="1"/>
  <c r="J125" i="36"/>
  <c r="D304" i="36" s="1"/>
  <c r="L125" i="36"/>
  <c r="E355" i="36" s="1"/>
  <c r="M125" i="36"/>
  <c r="E303" i="36" s="1"/>
  <c r="O125" i="36"/>
  <c r="F355" i="36" s="1"/>
  <c r="P125" i="36"/>
  <c r="F304" i="36" s="1"/>
  <c r="R125" i="36"/>
  <c r="G355" i="36" s="1"/>
  <c r="S125" i="36"/>
  <c r="G304" i="36" s="1"/>
  <c r="U125" i="36"/>
  <c r="H355" i="36" s="1"/>
  <c r="V125" i="36"/>
  <c r="H304" i="36" s="1"/>
  <c r="X125" i="36"/>
  <c r="I355" i="36" s="1"/>
  <c r="Y125" i="36"/>
  <c r="I304" i="36" s="1"/>
  <c r="AA125" i="36"/>
  <c r="J355" i="36" s="1"/>
  <c r="AB125" i="36"/>
  <c r="J304" i="36" s="1"/>
  <c r="AD125" i="36"/>
  <c r="K355" i="36" s="1"/>
  <c r="AE125" i="36"/>
  <c r="K304" i="36" s="1"/>
  <c r="AG125" i="36"/>
  <c r="L355" i="36" s="1"/>
  <c r="AH125" i="36"/>
  <c r="L304" i="36" s="1"/>
  <c r="AJ125" i="36"/>
  <c r="M355" i="36" s="1"/>
  <c r="AK125" i="36"/>
  <c r="M304" i="36" s="1"/>
  <c r="F126" i="36"/>
  <c r="C356" i="36" s="1"/>
  <c r="G126" i="36"/>
  <c r="C305" i="36" s="1"/>
  <c r="I126" i="36"/>
  <c r="D356" i="36" s="1"/>
  <c r="J126" i="36"/>
  <c r="D305" i="36" s="1"/>
  <c r="L126" i="36"/>
  <c r="E356" i="36" s="1"/>
  <c r="M126" i="36"/>
  <c r="E304" i="36" s="1"/>
  <c r="O126" i="36"/>
  <c r="F356" i="36" s="1"/>
  <c r="P126" i="36"/>
  <c r="F305" i="36" s="1"/>
  <c r="R126" i="36"/>
  <c r="G356" i="36" s="1"/>
  <c r="S126" i="36"/>
  <c r="G305" i="36" s="1"/>
  <c r="U126" i="36"/>
  <c r="H356" i="36" s="1"/>
  <c r="V126" i="36"/>
  <c r="H305" i="36" s="1"/>
  <c r="X126" i="36"/>
  <c r="I356" i="36" s="1"/>
  <c r="Y126" i="36"/>
  <c r="I305" i="36" s="1"/>
  <c r="AA126" i="36"/>
  <c r="J356" i="36" s="1"/>
  <c r="AB126" i="36"/>
  <c r="J305" i="36" s="1"/>
  <c r="AD126" i="36"/>
  <c r="K356" i="36" s="1"/>
  <c r="AE126" i="36"/>
  <c r="K305" i="36" s="1"/>
  <c r="AG126" i="36"/>
  <c r="L356" i="36" s="1"/>
  <c r="AH126" i="36"/>
  <c r="L305" i="36" s="1"/>
  <c r="AJ126" i="36"/>
  <c r="M356" i="36" s="1"/>
  <c r="AK126" i="36"/>
  <c r="M305" i="36" s="1"/>
  <c r="F127" i="36"/>
  <c r="C357" i="36" s="1"/>
  <c r="G127" i="36"/>
  <c r="C306" i="36" s="1"/>
  <c r="I127" i="36"/>
  <c r="D357" i="36" s="1"/>
  <c r="J127" i="36"/>
  <c r="D306" i="36" s="1"/>
  <c r="L127" i="36"/>
  <c r="E357" i="36" s="1"/>
  <c r="M127" i="36"/>
  <c r="E305" i="36" s="1"/>
  <c r="O127" i="36"/>
  <c r="F357" i="36" s="1"/>
  <c r="P127" i="36"/>
  <c r="F306" i="36" s="1"/>
  <c r="R127" i="36"/>
  <c r="G357" i="36" s="1"/>
  <c r="S127" i="36"/>
  <c r="G306" i="36" s="1"/>
  <c r="U127" i="36"/>
  <c r="H357" i="36" s="1"/>
  <c r="V127" i="36"/>
  <c r="H306" i="36" s="1"/>
  <c r="X127" i="36"/>
  <c r="I357" i="36" s="1"/>
  <c r="Y127" i="36"/>
  <c r="I306" i="36" s="1"/>
  <c r="AA127" i="36"/>
  <c r="J357" i="36" s="1"/>
  <c r="AB127" i="36"/>
  <c r="J306" i="36" s="1"/>
  <c r="AD127" i="36"/>
  <c r="K357" i="36" s="1"/>
  <c r="AE127" i="36"/>
  <c r="K306" i="36" s="1"/>
  <c r="AG127" i="36"/>
  <c r="L357" i="36" s="1"/>
  <c r="AH127" i="36"/>
  <c r="L306" i="36" s="1"/>
  <c r="AJ127" i="36"/>
  <c r="M357" i="36" s="1"/>
  <c r="AK127" i="36"/>
  <c r="M306" i="36" s="1"/>
  <c r="F128" i="36"/>
  <c r="C358" i="36" s="1"/>
  <c r="G128" i="36"/>
  <c r="C307" i="36" s="1"/>
  <c r="I128" i="36"/>
  <c r="D358" i="36" s="1"/>
  <c r="J128" i="36"/>
  <c r="D307" i="36" s="1"/>
  <c r="L128" i="36"/>
  <c r="E358" i="36" s="1"/>
  <c r="M128" i="36"/>
  <c r="E306" i="36" s="1"/>
  <c r="O128" i="36"/>
  <c r="F358" i="36" s="1"/>
  <c r="P128" i="36"/>
  <c r="F307" i="36" s="1"/>
  <c r="R128" i="36"/>
  <c r="G358" i="36" s="1"/>
  <c r="S128" i="36"/>
  <c r="G307" i="36" s="1"/>
  <c r="U128" i="36"/>
  <c r="H358" i="36" s="1"/>
  <c r="V128" i="36"/>
  <c r="H307" i="36" s="1"/>
  <c r="X128" i="36"/>
  <c r="I358" i="36" s="1"/>
  <c r="Y128" i="36"/>
  <c r="I307" i="36" s="1"/>
  <c r="AA128" i="36"/>
  <c r="J358" i="36" s="1"/>
  <c r="AB128" i="36"/>
  <c r="J307" i="36" s="1"/>
  <c r="AD128" i="36"/>
  <c r="K358" i="36" s="1"/>
  <c r="AE128" i="36"/>
  <c r="K307" i="36" s="1"/>
  <c r="AG128" i="36"/>
  <c r="L358" i="36" s="1"/>
  <c r="AH128" i="36"/>
  <c r="L307" i="36" s="1"/>
  <c r="AJ128" i="36"/>
  <c r="M358" i="36" s="1"/>
  <c r="AK128" i="36"/>
  <c r="M307" i="36" s="1"/>
  <c r="F129" i="36"/>
  <c r="C359" i="36" s="1"/>
  <c r="G129" i="36"/>
  <c r="C308" i="36" s="1"/>
  <c r="I129" i="36"/>
  <c r="D359" i="36" s="1"/>
  <c r="J129" i="36"/>
  <c r="D308" i="36" s="1"/>
  <c r="L129" i="36"/>
  <c r="E359" i="36" s="1"/>
  <c r="M129" i="36"/>
  <c r="E307" i="36" s="1"/>
  <c r="O129" i="36"/>
  <c r="F359" i="36" s="1"/>
  <c r="P129" i="36"/>
  <c r="F308" i="36" s="1"/>
  <c r="R129" i="36"/>
  <c r="G359" i="36" s="1"/>
  <c r="S129" i="36"/>
  <c r="G308" i="36" s="1"/>
  <c r="U129" i="36"/>
  <c r="H359" i="36" s="1"/>
  <c r="V129" i="36"/>
  <c r="H308" i="36" s="1"/>
  <c r="X129" i="36"/>
  <c r="I359" i="36" s="1"/>
  <c r="Y129" i="36"/>
  <c r="I308" i="36" s="1"/>
  <c r="AA129" i="36"/>
  <c r="J359" i="36" s="1"/>
  <c r="AB129" i="36"/>
  <c r="J308" i="36" s="1"/>
  <c r="AD129" i="36"/>
  <c r="K359" i="36" s="1"/>
  <c r="AE129" i="36"/>
  <c r="K308" i="36" s="1"/>
  <c r="AG129" i="36"/>
  <c r="L359" i="36" s="1"/>
  <c r="AH129" i="36"/>
  <c r="L308" i="36" s="1"/>
  <c r="AJ129" i="36"/>
  <c r="M359" i="36" s="1"/>
  <c r="AK129" i="36"/>
  <c r="M308" i="36" s="1"/>
  <c r="F130" i="36"/>
  <c r="C360" i="36" s="1"/>
  <c r="G130" i="36"/>
  <c r="C309" i="36" s="1"/>
  <c r="I130" i="36"/>
  <c r="D360" i="36" s="1"/>
  <c r="J130" i="36"/>
  <c r="D309" i="36" s="1"/>
  <c r="L130" i="36"/>
  <c r="E360" i="36" s="1"/>
  <c r="M130" i="36"/>
  <c r="E308" i="36" s="1"/>
  <c r="O130" i="36"/>
  <c r="F360" i="36" s="1"/>
  <c r="P130" i="36"/>
  <c r="F309" i="36" s="1"/>
  <c r="R130" i="36"/>
  <c r="G360" i="36" s="1"/>
  <c r="S130" i="36"/>
  <c r="G309" i="36" s="1"/>
  <c r="U130" i="36"/>
  <c r="H360" i="36" s="1"/>
  <c r="V130" i="36"/>
  <c r="H309" i="36" s="1"/>
  <c r="X130" i="36"/>
  <c r="I360" i="36" s="1"/>
  <c r="Y130" i="36"/>
  <c r="I309" i="36" s="1"/>
  <c r="AA130" i="36"/>
  <c r="J360" i="36" s="1"/>
  <c r="AB130" i="36"/>
  <c r="J309" i="36" s="1"/>
  <c r="AD130" i="36"/>
  <c r="K360" i="36" s="1"/>
  <c r="AE130" i="36"/>
  <c r="K309" i="36" s="1"/>
  <c r="AG130" i="36"/>
  <c r="L360" i="36" s="1"/>
  <c r="AH130" i="36"/>
  <c r="L309" i="36" s="1"/>
  <c r="AJ130" i="36"/>
  <c r="M360" i="36" s="1"/>
  <c r="AK130" i="36"/>
  <c r="M309" i="36" s="1"/>
  <c r="F131" i="36"/>
  <c r="C361" i="36" s="1"/>
  <c r="G131" i="36"/>
  <c r="C310" i="36" s="1"/>
  <c r="I131" i="36"/>
  <c r="D361" i="36" s="1"/>
  <c r="J131" i="36"/>
  <c r="D310" i="36" s="1"/>
  <c r="L131" i="36"/>
  <c r="E361" i="36" s="1"/>
  <c r="M131" i="36"/>
  <c r="E309" i="36" s="1"/>
  <c r="O131" i="36"/>
  <c r="F361" i="36" s="1"/>
  <c r="P131" i="36"/>
  <c r="F310" i="36" s="1"/>
  <c r="R131" i="36"/>
  <c r="G361" i="36" s="1"/>
  <c r="S131" i="36"/>
  <c r="G310" i="36" s="1"/>
  <c r="U131" i="36"/>
  <c r="H361" i="36" s="1"/>
  <c r="V131" i="36"/>
  <c r="H310" i="36" s="1"/>
  <c r="X131" i="36"/>
  <c r="I361" i="36" s="1"/>
  <c r="Y131" i="36"/>
  <c r="I310" i="36" s="1"/>
  <c r="AA131" i="36"/>
  <c r="J361" i="36" s="1"/>
  <c r="AB131" i="36"/>
  <c r="J310" i="36" s="1"/>
  <c r="AD131" i="36"/>
  <c r="K361" i="36" s="1"/>
  <c r="AE131" i="36"/>
  <c r="K310" i="36" s="1"/>
  <c r="AG131" i="36"/>
  <c r="L361" i="36" s="1"/>
  <c r="AH131" i="36"/>
  <c r="L310" i="36" s="1"/>
  <c r="AJ131" i="36"/>
  <c r="M361" i="36" s="1"/>
  <c r="AK131" i="36"/>
  <c r="M310" i="36" s="1"/>
  <c r="F132" i="36"/>
  <c r="C362" i="36" s="1"/>
  <c r="G132" i="36"/>
  <c r="C311" i="36" s="1"/>
  <c r="I132" i="36"/>
  <c r="D362" i="36" s="1"/>
  <c r="J132" i="36"/>
  <c r="D311" i="36" s="1"/>
  <c r="L132" i="36"/>
  <c r="E362" i="36" s="1"/>
  <c r="M132" i="36"/>
  <c r="E310" i="36" s="1"/>
  <c r="O132" i="36"/>
  <c r="F362" i="36" s="1"/>
  <c r="P132" i="36"/>
  <c r="F311" i="36" s="1"/>
  <c r="R132" i="36"/>
  <c r="G362" i="36" s="1"/>
  <c r="S132" i="36"/>
  <c r="G311" i="36" s="1"/>
  <c r="U132" i="36"/>
  <c r="H362" i="36" s="1"/>
  <c r="V132" i="36"/>
  <c r="H311" i="36" s="1"/>
  <c r="X132" i="36"/>
  <c r="I362" i="36" s="1"/>
  <c r="Y132" i="36"/>
  <c r="I311" i="36" s="1"/>
  <c r="AA132" i="36"/>
  <c r="J362" i="36" s="1"/>
  <c r="AB132" i="36"/>
  <c r="J311" i="36" s="1"/>
  <c r="AD132" i="36"/>
  <c r="K362" i="36" s="1"/>
  <c r="AE132" i="36"/>
  <c r="K311" i="36" s="1"/>
  <c r="AG132" i="36"/>
  <c r="L362" i="36" s="1"/>
  <c r="AH132" i="36"/>
  <c r="L311" i="36" s="1"/>
  <c r="AJ132" i="36"/>
  <c r="M362" i="36" s="1"/>
  <c r="AK132" i="36"/>
  <c r="M311" i="36" s="1"/>
  <c r="F133" i="36"/>
  <c r="C363" i="36" s="1"/>
  <c r="G133" i="36"/>
  <c r="C312" i="36" s="1"/>
  <c r="I133" i="36"/>
  <c r="D363" i="36" s="1"/>
  <c r="J133" i="36"/>
  <c r="D312" i="36" s="1"/>
  <c r="L133" i="36"/>
  <c r="E363" i="36" s="1"/>
  <c r="M133" i="36"/>
  <c r="E311" i="36" s="1"/>
  <c r="O133" i="36"/>
  <c r="F363" i="36" s="1"/>
  <c r="P133" i="36"/>
  <c r="F312" i="36" s="1"/>
  <c r="R133" i="36"/>
  <c r="G363" i="36" s="1"/>
  <c r="S133" i="36"/>
  <c r="G312" i="36" s="1"/>
  <c r="U133" i="36"/>
  <c r="H363" i="36" s="1"/>
  <c r="V133" i="36"/>
  <c r="H312" i="36" s="1"/>
  <c r="X133" i="36"/>
  <c r="I363" i="36" s="1"/>
  <c r="Y133" i="36"/>
  <c r="I312" i="36" s="1"/>
  <c r="AA133" i="36"/>
  <c r="J363" i="36" s="1"/>
  <c r="AB133" i="36"/>
  <c r="J312" i="36" s="1"/>
  <c r="AD133" i="36"/>
  <c r="K363" i="36" s="1"/>
  <c r="AE133" i="36"/>
  <c r="K312" i="36" s="1"/>
  <c r="AG133" i="36"/>
  <c r="L363" i="36" s="1"/>
  <c r="AH133" i="36"/>
  <c r="L312" i="36" s="1"/>
  <c r="AJ133" i="36"/>
  <c r="M363" i="36" s="1"/>
  <c r="AK133" i="36"/>
  <c r="M312" i="36" s="1"/>
  <c r="F134" i="36"/>
  <c r="C364" i="36" s="1"/>
  <c r="G134" i="36"/>
  <c r="C313" i="36" s="1"/>
  <c r="I134" i="36"/>
  <c r="D364" i="36" s="1"/>
  <c r="J134" i="36"/>
  <c r="D313" i="36" s="1"/>
  <c r="L134" i="36"/>
  <c r="E364" i="36" s="1"/>
  <c r="M134" i="36"/>
  <c r="E312" i="36" s="1"/>
  <c r="O134" i="36"/>
  <c r="F364" i="36" s="1"/>
  <c r="P134" i="36"/>
  <c r="F313" i="36" s="1"/>
  <c r="R134" i="36"/>
  <c r="G364" i="36" s="1"/>
  <c r="S134" i="36"/>
  <c r="G313" i="36" s="1"/>
  <c r="U134" i="36"/>
  <c r="H364" i="36" s="1"/>
  <c r="V134" i="36"/>
  <c r="H313" i="36" s="1"/>
  <c r="X134" i="36"/>
  <c r="I364" i="36" s="1"/>
  <c r="Y134" i="36"/>
  <c r="I313" i="36" s="1"/>
  <c r="AA134" i="36"/>
  <c r="J364" i="36" s="1"/>
  <c r="AB134" i="36"/>
  <c r="J313" i="36" s="1"/>
  <c r="AD134" i="36"/>
  <c r="K364" i="36" s="1"/>
  <c r="AE134" i="36"/>
  <c r="K313" i="36" s="1"/>
  <c r="AG134" i="36"/>
  <c r="L364" i="36" s="1"/>
  <c r="AH134" i="36"/>
  <c r="L313" i="36" s="1"/>
  <c r="AJ134" i="36"/>
  <c r="M364" i="36" s="1"/>
  <c r="AK134" i="36"/>
  <c r="M313" i="36" s="1"/>
  <c r="F135" i="36"/>
  <c r="C365" i="36" s="1"/>
  <c r="G135" i="36"/>
  <c r="C314" i="36" s="1"/>
  <c r="I135" i="36"/>
  <c r="D365" i="36" s="1"/>
  <c r="J135" i="36"/>
  <c r="D314" i="36" s="1"/>
  <c r="L135" i="36"/>
  <c r="E365" i="36" s="1"/>
  <c r="M135" i="36"/>
  <c r="E313" i="36" s="1"/>
  <c r="O135" i="36"/>
  <c r="F365" i="36" s="1"/>
  <c r="P135" i="36"/>
  <c r="F314" i="36" s="1"/>
  <c r="R135" i="36"/>
  <c r="G365" i="36" s="1"/>
  <c r="S135" i="36"/>
  <c r="G314" i="36" s="1"/>
  <c r="U135" i="36"/>
  <c r="H365" i="36" s="1"/>
  <c r="V135" i="36"/>
  <c r="H314" i="36" s="1"/>
  <c r="X135" i="36"/>
  <c r="I365" i="36" s="1"/>
  <c r="Y135" i="36"/>
  <c r="I314" i="36" s="1"/>
  <c r="AA135" i="36"/>
  <c r="J365" i="36" s="1"/>
  <c r="AB135" i="36"/>
  <c r="J314" i="36" s="1"/>
  <c r="AD135" i="36"/>
  <c r="K365" i="36" s="1"/>
  <c r="AE135" i="36"/>
  <c r="K314" i="36" s="1"/>
  <c r="AG135" i="36"/>
  <c r="L365" i="36" s="1"/>
  <c r="AH135" i="36"/>
  <c r="L314" i="36" s="1"/>
  <c r="AJ135" i="36"/>
  <c r="M365" i="36" s="1"/>
  <c r="AK135" i="36"/>
  <c r="M314" i="36" s="1"/>
  <c r="F136" i="36"/>
  <c r="C366" i="36" s="1"/>
  <c r="G136" i="36"/>
  <c r="C315" i="36" s="1"/>
  <c r="I136" i="36"/>
  <c r="D366" i="36" s="1"/>
  <c r="J136" i="36"/>
  <c r="D315" i="36" s="1"/>
  <c r="L136" i="36"/>
  <c r="E366" i="36" s="1"/>
  <c r="M136" i="36"/>
  <c r="E314" i="36" s="1"/>
  <c r="O136" i="36"/>
  <c r="F366" i="36" s="1"/>
  <c r="P136" i="36"/>
  <c r="F315" i="36" s="1"/>
  <c r="R136" i="36"/>
  <c r="G366" i="36" s="1"/>
  <c r="S136" i="36"/>
  <c r="G315" i="36" s="1"/>
  <c r="U136" i="36"/>
  <c r="H366" i="36" s="1"/>
  <c r="V136" i="36"/>
  <c r="H315" i="36" s="1"/>
  <c r="X136" i="36"/>
  <c r="I366" i="36" s="1"/>
  <c r="Y136" i="36"/>
  <c r="I315" i="36" s="1"/>
  <c r="AA136" i="36"/>
  <c r="J366" i="36" s="1"/>
  <c r="AB136" i="36"/>
  <c r="J315" i="36" s="1"/>
  <c r="AD136" i="36"/>
  <c r="K366" i="36" s="1"/>
  <c r="AE136" i="36"/>
  <c r="K315" i="36" s="1"/>
  <c r="AG136" i="36"/>
  <c r="L366" i="36" s="1"/>
  <c r="AH136" i="36"/>
  <c r="L315" i="36" s="1"/>
  <c r="AJ136" i="36"/>
  <c r="M366" i="36" s="1"/>
  <c r="AK136" i="36"/>
  <c r="M315" i="36" s="1"/>
  <c r="F137" i="36"/>
  <c r="C367" i="36" s="1"/>
  <c r="G137" i="36"/>
  <c r="C316" i="36" s="1"/>
  <c r="I137" i="36"/>
  <c r="D367" i="36" s="1"/>
  <c r="J137" i="36"/>
  <c r="D316" i="36" s="1"/>
  <c r="L137" i="36"/>
  <c r="E367" i="36" s="1"/>
  <c r="M137" i="36"/>
  <c r="E315" i="36" s="1"/>
  <c r="O137" i="36"/>
  <c r="F367" i="36" s="1"/>
  <c r="P137" i="36"/>
  <c r="F316" i="36" s="1"/>
  <c r="R137" i="36"/>
  <c r="G367" i="36" s="1"/>
  <c r="S137" i="36"/>
  <c r="G316" i="36" s="1"/>
  <c r="U137" i="36"/>
  <c r="H367" i="36" s="1"/>
  <c r="V137" i="36"/>
  <c r="H316" i="36" s="1"/>
  <c r="X137" i="36"/>
  <c r="I367" i="36" s="1"/>
  <c r="Y137" i="36"/>
  <c r="I316" i="36" s="1"/>
  <c r="AA137" i="36"/>
  <c r="J367" i="36" s="1"/>
  <c r="AB137" i="36"/>
  <c r="J316" i="36" s="1"/>
  <c r="AD137" i="36"/>
  <c r="K367" i="36" s="1"/>
  <c r="AE137" i="36"/>
  <c r="K316" i="36" s="1"/>
  <c r="AG137" i="36"/>
  <c r="L367" i="36" s="1"/>
  <c r="AH137" i="36"/>
  <c r="L316" i="36" s="1"/>
  <c r="AJ137" i="36"/>
  <c r="M367" i="36" s="1"/>
  <c r="AK137" i="36"/>
  <c r="M316" i="36" s="1"/>
  <c r="F138" i="36"/>
  <c r="C368" i="36" s="1"/>
  <c r="G138" i="36"/>
  <c r="C317" i="36" s="1"/>
  <c r="I138" i="36"/>
  <c r="D368" i="36" s="1"/>
  <c r="J138" i="36"/>
  <c r="D317" i="36" s="1"/>
  <c r="L138" i="36"/>
  <c r="E368" i="36" s="1"/>
  <c r="M138" i="36"/>
  <c r="E316" i="36" s="1"/>
  <c r="O138" i="36"/>
  <c r="F368" i="36" s="1"/>
  <c r="P138" i="36"/>
  <c r="F317" i="36" s="1"/>
  <c r="R138" i="36"/>
  <c r="G368" i="36" s="1"/>
  <c r="S138" i="36"/>
  <c r="G317" i="36" s="1"/>
  <c r="U138" i="36"/>
  <c r="H368" i="36" s="1"/>
  <c r="V138" i="36"/>
  <c r="H317" i="36" s="1"/>
  <c r="X138" i="36"/>
  <c r="I368" i="36" s="1"/>
  <c r="Y138" i="36"/>
  <c r="I317" i="36" s="1"/>
  <c r="AA138" i="36"/>
  <c r="J368" i="36" s="1"/>
  <c r="AB138" i="36"/>
  <c r="J317" i="36" s="1"/>
  <c r="AD138" i="36"/>
  <c r="K368" i="36" s="1"/>
  <c r="AE138" i="36"/>
  <c r="K317" i="36" s="1"/>
  <c r="AG138" i="36"/>
  <c r="L368" i="36" s="1"/>
  <c r="AH138" i="36"/>
  <c r="L317" i="36" s="1"/>
  <c r="AJ138" i="36"/>
  <c r="M368" i="36" s="1"/>
  <c r="AK138" i="36"/>
  <c r="M317" i="36" s="1"/>
  <c r="F139" i="36"/>
  <c r="C369" i="36" s="1"/>
  <c r="G139" i="36"/>
  <c r="C318" i="36" s="1"/>
  <c r="I139" i="36"/>
  <c r="D369" i="36" s="1"/>
  <c r="J139" i="36"/>
  <c r="D318" i="36" s="1"/>
  <c r="L139" i="36"/>
  <c r="E369" i="36" s="1"/>
  <c r="M139" i="36"/>
  <c r="E317" i="36" s="1"/>
  <c r="O139" i="36"/>
  <c r="F369" i="36" s="1"/>
  <c r="P139" i="36"/>
  <c r="F318" i="36" s="1"/>
  <c r="R139" i="36"/>
  <c r="G369" i="36" s="1"/>
  <c r="S139" i="36"/>
  <c r="G318" i="36" s="1"/>
  <c r="U139" i="36"/>
  <c r="H369" i="36" s="1"/>
  <c r="V139" i="36"/>
  <c r="H318" i="36" s="1"/>
  <c r="X139" i="36"/>
  <c r="I369" i="36" s="1"/>
  <c r="Y139" i="36"/>
  <c r="I318" i="36" s="1"/>
  <c r="AA139" i="36"/>
  <c r="J369" i="36" s="1"/>
  <c r="AB139" i="36"/>
  <c r="J318" i="36" s="1"/>
  <c r="AD139" i="36"/>
  <c r="K369" i="36" s="1"/>
  <c r="AE139" i="36"/>
  <c r="K318" i="36" s="1"/>
  <c r="AG139" i="36"/>
  <c r="L369" i="36" s="1"/>
  <c r="AH139" i="36"/>
  <c r="L318" i="36" s="1"/>
  <c r="AJ139" i="36"/>
  <c r="M369" i="36" s="1"/>
  <c r="AK139" i="36"/>
  <c r="M318" i="36" s="1"/>
  <c r="F140" i="36"/>
  <c r="C370" i="36" s="1"/>
  <c r="G140" i="36"/>
  <c r="C319" i="36" s="1"/>
  <c r="I140" i="36"/>
  <c r="D370" i="36" s="1"/>
  <c r="J140" i="36"/>
  <c r="D319" i="36" s="1"/>
  <c r="L140" i="36"/>
  <c r="E370" i="36" s="1"/>
  <c r="M140" i="36"/>
  <c r="E318" i="36" s="1"/>
  <c r="O140" i="36"/>
  <c r="F370" i="36" s="1"/>
  <c r="P140" i="36"/>
  <c r="F319" i="36" s="1"/>
  <c r="R140" i="36"/>
  <c r="G370" i="36" s="1"/>
  <c r="S140" i="36"/>
  <c r="G319" i="36" s="1"/>
  <c r="U140" i="36"/>
  <c r="H370" i="36" s="1"/>
  <c r="V140" i="36"/>
  <c r="H319" i="36" s="1"/>
  <c r="X140" i="36"/>
  <c r="I370" i="36" s="1"/>
  <c r="Y140" i="36"/>
  <c r="I319" i="36" s="1"/>
  <c r="AA140" i="36"/>
  <c r="J370" i="36" s="1"/>
  <c r="AB140" i="36"/>
  <c r="J319" i="36" s="1"/>
  <c r="AD140" i="36"/>
  <c r="K370" i="36" s="1"/>
  <c r="AE140" i="36"/>
  <c r="K319" i="36" s="1"/>
  <c r="AG140" i="36"/>
  <c r="L370" i="36" s="1"/>
  <c r="AH140" i="36"/>
  <c r="L319" i="36" s="1"/>
  <c r="AJ140" i="36"/>
  <c r="M370" i="36" s="1"/>
  <c r="AK140" i="36"/>
  <c r="M319" i="36" s="1"/>
  <c r="F141" i="36"/>
  <c r="C371" i="36" s="1"/>
  <c r="G141" i="36"/>
  <c r="C320" i="36" s="1"/>
  <c r="I141" i="36"/>
  <c r="D371" i="36" s="1"/>
  <c r="J141" i="36"/>
  <c r="D320" i="36" s="1"/>
  <c r="L141" i="36"/>
  <c r="E371" i="36" s="1"/>
  <c r="M141" i="36"/>
  <c r="E319" i="36" s="1"/>
  <c r="O141" i="36"/>
  <c r="F371" i="36" s="1"/>
  <c r="P141" i="36"/>
  <c r="F320" i="36" s="1"/>
  <c r="R141" i="36"/>
  <c r="G371" i="36" s="1"/>
  <c r="S141" i="36"/>
  <c r="G320" i="36" s="1"/>
  <c r="U141" i="36"/>
  <c r="H371" i="36" s="1"/>
  <c r="V141" i="36"/>
  <c r="H320" i="36" s="1"/>
  <c r="X141" i="36"/>
  <c r="I371" i="36" s="1"/>
  <c r="Y141" i="36"/>
  <c r="I320" i="36" s="1"/>
  <c r="AA141" i="36"/>
  <c r="J371" i="36" s="1"/>
  <c r="AB141" i="36"/>
  <c r="J320" i="36" s="1"/>
  <c r="AD141" i="36"/>
  <c r="K371" i="36" s="1"/>
  <c r="AE141" i="36"/>
  <c r="K320" i="36" s="1"/>
  <c r="AG141" i="36"/>
  <c r="L371" i="36" s="1"/>
  <c r="AH141" i="36"/>
  <c r="L320" i="36" s="1"/>
  <c r="AJ141" i="36"/>
  <c r="M371" i="36" s="1"/>
  <c r="AK141" i="36"/>
  <c r="M320" i="36" s="1"/>
  <c r="F142" i="36"/>
  <c r="C372" i="36" s="1"/>
  <c r="G142" i="36"/>
  <c r="C321" i="36" s="1"/>
  <c r="I142" i="36"/>
  <c r="D372" i="36" s="1"/>
  <c r="J142" i="36"/>
  <c r="D321" i="36" s="1"/>
  <c r="L142" i="36"/>
  <c r="E372" i="36" s="1"/>
  <c r="M142" i="36"/>
  <c r="E320" i="36" s="1"/>
  <c r="O142" i="36"/>
  <c r="F372" i="36" s="1"/>
  <c r="P142" i="36"/>
  <c r="F321" i="36" s="1"/>
  <c r="R142" i="36"/>
  <c r="G372" i="36" s="1"/>
  <c r="S142" i="36"/>
  <c r="G321" i="36" s="1"/>
  <c r="U142" i="36"/>
  <c r="H372" i="36" s="1"/>
  <c r="V142" i="36"/>
  <c r="H321" i="36" s="1"/>
  <c r="X142" i="36"/>
  <c r="I372" i="36" s="1"/>
  <c r="Y142" i="36"/>
  <c r="I321" i="36" s="1"/>
  <c r="AA142" i="36"/>
  <c r="J372" i="36" s="1"/>
  <c r="AB142" i="36"/>
  <c r="J321" i="36" s="1"/>
  <c r="AD142" i="36"/>
  <c r="K372" i="36" s="1"/>
  <c r="AE142" i="36"/>
  <c r="K321" i="36" s="1"/>
  <c r="AG142" i="36"/>
  <c r="L372" i="36" s="1"/>
  <c r="AH142" i="36"/>
  <c r="L321" i="36" s="1"/>
  <c r="AJ142" i="36"/>
  <c r="M372" i="36" s="1"/>
  <c r="AK142" i="36"/>
  <c r="M321" i="36" s="1"/>
  <c r="F143" i="36"/>
  <c r="C373" i="36" s="1"/>
  <c r="G143" i="36"/>
  <c r="C322" i="36" s="1"/>
  <c r="I143" i="36"/>
  <c r="D373" i="36" s="1"/>
  <c r="J143" i="36"/>
  <c r="D322" i="36" s="1"/>
  <c r="L143" i="36"/>
  <c r="E373" i="36" s="1"/>
  <c r="M143" i="36"/>
  <c r="E321" i="36" s="1"/>
  <c r="O143" i="36"/>
  <c r="F373" i="36" s="1"/>
  <c r="P143" i="36"/>
  <c r="F322" i="36" s="1"/>
  <c r="R143" i="36"/>
  <c r="G373" i="36" s="1"/>
  <c r="S143" i="36"/>
  <c r="G322" i="36" s="1"/>
  <c r="U143" i="36"/>
  <c r="H373" i="36" s="1"/>
  <c r="V143" i="36"/>
  <c r="H322" i="36" s="1"/>
  <c r="X143" i="36"/>
  <c r="I373" i="36" s="1"/>
  <c r="Y143" i="36"/>
  <c r="I322" i="36" s="1"/>
  <c r="AA143" i="36"/>
  <c r="J373" i="36" s="1"/>
  <c r="AB143" i="36"/>
  <c r="J322" i="36" s="1"/>
  <c r="AD143" i="36"/>
  <c r="K373" i="36" s="1"/>
  <c r="AE143" i="36"/>
  <c r="K322" i="36" s="1"/>
  <c r="AG143" i="36"/>
  <c r="L373" i="36" s="1"/>
  <c r="AH143" i="36"/>
  <c r="L322" i="36" s="1"/>
  <c r="AJ143" i="36"/>
  <c r="M373" i="36" s="1"/>
  <c r="AK143" i="36"/>
  <c r="M322" i="36" s="1"/>
  <c r="F144" i="36"/>
  <c r="C374" i="36" s="1"/>
  <c r="G144" i="36"/>
  <c r="C323" i="36" s="1"/>
  <c r="I144" i="36"/>
  <c r="D374" i="36" s="1"/>
  <c r="J144" i="36"/>
  <c r="D323" i="36" s="1"/>
  <c r="L144" i="36"/>
  <c r="E374" i="36" s="1"/>
  <c r="M144" i="36"/>
  <c r="E322" i="36" s="1"/>
  <c r="O144" i="36"/>
  <c r="F374" i="36" s="1"/>
  <c r="P144" i="36"/>
  <c r="F323" i="36" s="1"/>
  <c r="R144" i="36"/>
  <c r="G374" i="36" s="1"/>
  <c r="S144" i="36"/>
  <c r="G323" i="36" s="1"/>
  <c r="U144" i="36"/>
  <c r="H374" i="36" s="1"/>
  <c r="V144" i="36"/>
  <c r="H323" i="36" s="1"/>
  <c r="X144" i="36"/>
  <c r="I374" i="36" s="1"/>
  <c r="Y144" i="36"/>
  <c r="I323" i="36" s="1"/>
  <c r="AA144" i="36"/>
  <c r="J374" i="36" s="1"/>
  <c r="AB144" i="36"/>
  <c r="J323" i="36" s="1"/>
  <c r="AD144" i="36"/>
  <c r="K374" i="36" s="1"/>
  <c r="AE144" i="36"/>
  <c r="K323" i="36" s="1"/>
  <c r="AG144" i="36"/>
  <c r="L374" i="36" s="1"/>
  <c r="AH144" i="36"/>
  <c r="L323" i="36" s="1"/>
  <c r="AJ144" i="36"/>
  <c r="M374" i="36" s="1"/>
  <c r="AK144" i="36"/>
  <c r="M323" i="36" s="1"/>
  <c r="F145" i="36"/>
  <c r="C375" i="36" s="1"/>
  <c r="G145" i="36"/>
  <c r="C324" i="36" s="1"/>
  <c r="I145" i="36"/>
  <c r="D375" i="36" s="1"/>
  <c r="J145" i="36"/>
  <c r="D324" i="36" s="1"/>
  <c r="L145" i="36"/>
  <c r="E375" i="36" s="1"/>
  <c r="M145" i="36"/>
  <c r="E323" i="36" s="1"/>
  <c r="O145" i="36"/>
  <c r="F375" i="36" s="1"/>
  <c r="P145" i="36"/>
  <c r="F324" i="36" s="1"/>
  <c r="R145" i="36"/>
  <c r="G375" i="36" s="1"/>
  <c r="S145" i="36"/>
  <c r="G324" i="36" s="1"/>
  <c r="U145" i="36"/>
  <c r="H375" i="36" s="1"/>
  <c r="V145" i="36"/>
  <c r="H324" i="36" s="1"/>
  <c r="X145" i="36"/>
  <c r="I375" i="36" s="1"/>
  <c r="Y145" i="36"/>
  <c r="I324" i="36" s="1"/>
  <c r="AA145" i="36"/>
  <c r="J375" i="36" s="1"/>
  <c r="AB145" i="36"/>
  <c r="J324" i="36" s="1"/>
  <c r="AD145" i="36"/>
  <c r="K375" i="36" s="1"/>
  <c r="AE145" i="36"/>
  <c r="K324" i="36" s="1"/>
  <c r="AG145" i="36"/>
  <c r="L375" i="36" s="1"/>
  <c r="AH145" i="36"/>
  <c r="L324" i="36" s="1"/>
  <c r="AJ145" i="36"/>
  <c r="M375" i="36" s="1"/>
  <c r="AK145" i="36"/>
  <c r="M324" i="36" s="1"/>
  <c r="F146" i="36"/>
  <c r="C376" i="36" s="1"/>
  <c r="G146" i="36"/>
  <c r="C325" i="36" s="1"/>
  <c r="I146" i="36"/>
  <c r="D376" i="36" s="1"/>
  <c r="J146" i="36"/>
  <c r="D325" i="36" s="1"/>
  <c r="L146" i="36"/>
  <c r="E376" i="36" s="1"/>
  <c r="M146" i="36"/>
  <c r="E324" i="36" s="1"/>
  <c r="O146" i="36"/>
  <c r="F376" i="36" s="1"/>
  <c r="P146" i="36"/>
  <c r="F325" i="36" s="1"/>
  <c r="R146" i="36"/>
  <c r="G376" i="36" s="1"/>
  <c r="S146" i="36"/>
  <c r="G325" i="36" s="1"/>
  <c r="U146" i="36"/>
  <c r="H376" i="36" s="1"/>
  <c r="V146" i="36"/>
  <c r="H325" i="36" s="1"/>
  <c r="X146" i="36"/>
  <c r="I376" i="36" s="1"/>
  <c r="Y146" i="36"/>
  <c r="I325" i="36" s="1"/>
  <c r="AA146" i="36"/>
  <c r="J376" i="36" s="1"/>
  <c r="AB146" i="36"/>
  <c r="J325" i="36" s="1"/>
  <c r="AD146" i="36"/>
  <c r="K376" i="36" s="1"/>
  <c r="AE146" i="36"/>
  <c r="K325" i="36" s="1"/>
  <c r="AG146" i="36"/>
  <c r="L376" i="36" s="1"/>
  <c r="AH146" i="36"/>
  <c r="L325" i="36" s="1"/>
  <c r="AJ146" i="36"/>
  <c r="M376" i="36" s="1"/>
  <c r="AK146" i="36"/>
  <c r="M325" i="36" s="1"/>
  <c r="F147" i="36"/>
  <c r="C377" i="36" s="1"/>
  <c r="G147" i="36"/>
  <c r="C326" i="36" s="1"/>
  <c r="I147" i="36"/>
  <c r="D377" i="36" s="1"/>
  <c r="J147" i="36"/>
  <c r="D326" i="36" s="1"/>
  <c r="L147" i="36"/>
  <c r="E377" i="36" s="1"/>
  <c r="M147" i="36"/>
  <c r="E325" i="36" s="1"/>
  <c r="O147" i="36"/>
  <c r="F377" i="36" s="1"/>
  <c r="P147" i="36"/>
  <c r="F326" i="36" s="1"/>
  <c r="R147" i="36"/>
  <c r="G377" i="36" s="1"/>
  <c r="S147" i="36"/>
  <c r="G326" i="36" s="1"/>
  <c r="U147" i="36"/>
  <c r="H377" i="36" s="1"/>
  <c r="V147" i="36"/>
  <c r="H326" i="36" s="1"/>
  <c r="X147" i="36"/>
  <c r="I377" i="36" s="1"/>
  <c r="Y147" i="36"/>
  <c r="I326" i="36" s="1"/>
  <c r="AA147" i="36"/>
  <c r="J377" i="36" s="1"/>
  <c r="AB147" i="36"/>
  <c r="J326" i="36" s="1"/>
  <c r="AD147" i="36"/>
  <c r="K377" i="36" s="1"/>
  <c r="AE147" i="36"/>
  <c r="K326" i="36" s="1"/>
  <c r="AG147" i="36"/>
  <c r="L377" i="36" s="1"/>
  <c r="AH147" i="36"/>
  <c r="L326" i="36" s="1"/>
  <c r="AJ147" i="36"/>
  <c r="M377" i="36" s="1"/>
  <c r="AK147" i="36"/>
  <c r="M326" i="36" s="1"/>
  <c r="F148" i="36"/>
  <c r="C378" i="36" s="1"/>
  <c r="G148" i="36"/>
  <c r="C327" i="36" s="1"/>
  <c r="I148" i="36"/>
  <c r="D378" i="36" s="1"/>
  <c r="J148" i="36"/>
  <c r="D327" i="36" s="1"/>
  <c r="L148" i="36"/>
  <c r="E378" i="36" s="1"/>
  <c r="M148" i="36"/>
  <c r="E326" i="36" s="1"/>
  <c r="O148" i="36"/>
  <c r="F378" i="36" s="1"/>
  <c r="P148" i="36"/>
  <c r="F327" i="36" s="1"/>
  <c r="R148" i="36"/>
  <c r="G378" i="36" s="1"/>
  <c r="S148" i="36"/>
  <c r="G327" i="36" s="1"/>
  <c r="U148" i="36"/>
  <c r="H378" i="36" s="1"/>
  <c r="V148" i="36"/>
  <c r="H327" i="36" s="1"/>
  <c r="X148" i="36"/>
  <c r="I378" i="36" s="1"/>
  <c r="Y148" i="36"/>
  <c r="I327" i="36" s="1"/>
  <c r="AA148" i="36"/>
  <c r="J378" i="36" s="1"/>
  <c r="AB148" i="36"/>
  <c r="J327" i="36" s="1"/>
  <c r="AD148" i="36"/>
  <c r="K378" i="36" s="1"/>
  <c r="AE148" i="36"/>
  <c r="K327" i="36" s="1"/>
  <c r="AG148" i="36"/>
  <c r="L378" i="36" s="1"/>
  <c r="AH148" i="36"/>
  <c r="L327" i="36" s="1"/>
  <c r="AJ148" i="36"/>
  <c r="M378" i="36" s="1"/>
  <c r="AK148" i="36"/>
  <c r="M327" i="36" s="1"/>
  <c r="F149" i="36"/>
  <c r="C379" i="36" s="1"/>
  <c r="G149" i="36"/>
  <c r="C328" i="36" s="1"/>
  <c r="I149" i="36"/>
  <c r="D379" i="36" s="1"/>
  <c r="J149" i="36"/>
  <c r="D328" i="36" s="1"/>
  <c r="L149" i="36"/>
  <c r="E379" i="36" s="1"/>
  <c r="M149" i="36"/>
  <c r="E327" i="36" s="1"/>
  <c r="O149" i="36"/>
  <c r="F379" i="36" s="1"/>
  <c r="P149" i="36"/>
  <c r="F328" i="36" s="1"/>
  <c r="R149" i="36"/>
  <c r="G379" i="36" s="1"/>
  <c r="S149" i="36"/>
  <c r="G328" i="36" s="1"/>
  <c r="U149" i="36"/>
  <c r="H379" i="36" s="1"/>
  <c r="V149" i="36"/>
  <c r="H328" i="36" s="1"/>
  <c r="X149" i="36"/>
  <c r="I379" i="36" s="1"/>
  <c r="Y149" i="36"/>
  <c r="I328" i="36" s="1"/>
  <c r="AA149" i="36"/>
  <c r="J379" i="36" s="1"/>
  <c r="AB149" i="36"/>
  <c r="J328" i="36" s="1"/>
  <c r="AD149" i="36"/>
  <c r="K379" i="36" s="1"/>
  <c r="AE149" i="36"/>
  <c r="K328" i="36" s="1"/>
  <c r="AG149" i="36"/>
  <c r="L379" i="36" s="1"/>
  <c r="AH149" i="36"/>
  <c r="L328" i="36" s="1"/>
  <c r="AJ149" i="36"/>
  <c r="M379" i="36" s="1"/>
  <c r="AK149" i="36"/>
  <c r="M328" i="36" s="1"/>
  <c r="F150" i="36"/>
  <c r="C380" i="36" s="1"/>
  <c r="G150" i="36"/>
  <c r="C329" i="36" s="1"/>
  <c r="I150" i="36"/>
  <c r="D380" i="36" s="1"/>
  <c r="J150" i="36"/>
  <c r="D329" i="36" s="1"/>
  <c r="L150" i="36"/>
  <c r="E380" i="36" s="1"/>
  <c r="M150" i="36"/>
  <c r="E328" i="36" s="1"/>
  <c r="O150" i="36"/>
  <c r="F380" i="36" s="1"/>
  <c r="P150" i="36"/>
  <c r="F329" i="36" s="1"/>
  <c r="R150" i="36"/>
  <c r="G380" i="36" s="1"/>
  <c r="S150" i="36"/>
  <c r="G329" i="36" s="1"/>
  <c r="U150" i="36"/>
  <c r="H380" i="36" s="1"/>
  <c r="V150" i="36"/>
  <c r="H329" i="36" s="1"/>
  <c r="X150" i="36"/>
  <c r="I380" i="36" s="1"/>
  <c r="Y150" i="36"/>
  <c r="I329" i="36" s="1"/>
  <c r="AA150" i="36"/>
  <c r="J380" i="36" s="1"/>
  <c r="AB150" i="36"/>
  <c r="J329" i="36" s="1"/>
  <c r="AD150" i="36"/>
  <c r="K380" i="36" s="1"/>
  <c r="AE150" i="36"/>
  <c r="K329" i="36" s="1"/>
  <c r="AG150" i="36"/>
  <c r="L380" i="36" s="1"/>
  <c r="AH150" i="36"/>
  <c r="L329" i="36" s="1"/>
  <c r="AJ150" i="36"/>
  <c r="M380" i="36" s="1"/>
  <c r="AK150" i="36"/>
  <c r="M329" i="36" s="1"/>
  <c r="F151" i="36"/>
  <c r="C381" i="36" s="1"/>
  <c r="G151" i="36"/>
  <c r="C330" i="36" s="1"/>
  <c r="I151" i="36"/>
  <c r="D381" i="36" s="1"/>
  <c r="J151" i="36"/>
  <c r="D330" i="36" s="1"/>
  <c r="L151" i="36"/>
  <c r="E381" i="36" s="1"/>
  <c r="M151" i="36"/>
  <c r="E329" i="36" s="1"/>
  <c r="O151" i="36"/>
  <c r="F381" i="36" s="1"/>
  <c r="P151" i="36"/>
  <c r="F330" i="36" s="1"/>
  <c r="R151" i="36"/>
  <c r="G381" i="36" s="1"/>
  <c r="S151" i="36"/>
  <c r="G330" i="36" s="1"/>
  <c r="U151" i="36"/>
  <c r="H381" i="36" s="1"/>
  <c r="V151" i="36"/>
  <c r="H330" i="36" s="1"/>
  <c r="X151" i="36"/>
  <c r="I381" i="36" s="1"/>
  <c r="Y151" i="36"/>
  <c r="I330" i="36" s="1"/>
  <c r="AA151" i="36"/>
  <c r="J381" i="36" s="1"/>
  <c r="AB151" i="36"/>
  <c r="J330" i="36" s="1"/>
  <c r="AD151" i="36"/>
  <c r="K381" i="36" s="1"/>
  <c r="AE151" i="36"/>
  <c r="K330" i="36" s="1"/>
  <c r="AG151" i="36"/>
  <c r="L381" i="36" s="1"/>
  <c r="AH151" i="36"/>
  <c r="L330" i="36" s="1"/>
  <c r="AJ151" i="36"/>
  <c r="M381" i="36" s="1"/>
  <c r="AK151" i="36"/>
  <c r="M330" i="36" s="1"/>
  <c r="F152" i="36"/>
  <c r="C382" i="36" s="1"/>
  <c r="G152" i="36"/>
  <c r="C331" i="36" s="1"/>
  <c r="I152" i="36"/>
  <c r="D382" i="36" s="1"/>
  <c r="J152" i="36"/>
  <c r="D331" i="36" s="1"/>
  <c r="L152" i="36"/>
  <c r="E382" i="36" s="1"/>
  <c r="M152" i="36"/>
  <c r="E330" i="36" s="1"/>
  <c r="O152" i="36"/>
  <c r="F382" i="36" s="1"/>
  <c r="P152" i="36"/>
  <c r="F331" i="36" s="1"/>
  <c r="R152" i="36"/>
  <c r="G382" i="36" s="1"/>
  <c r="S152" i="36"/>
  <c r="G331" i="36" s="1"/>
  <c r="U152" i="36"/>
  <c r="H382" i="36" s="1"/>
  <c r="V152" i="36"/>
  <c r="H331" i="36" s="1"/>
  <c r="X152" i="36"/>
  <c r="I382" i="36" s="1"/>
  <c r="Y152" i="36"/>
  <c r="I331" i="36" s="1"/>
  <c r="AA152" i="36"/>
  <c r="J382" i="36" s="1"/>
  <c r="AB152" i="36"/>
  <c r="J331" i="36" s="1"/>
  <c r="AD152" i="36"/>
  <c r="K382" i="36" s="1"/>
  <c r="AE152" i="36"/>
  <c r="K331" i="36" s="1"/>
  <c r="AG152" i="36"/>
  <c r="L382" i="36" s="1"/>
  <c r="AH152" i="36"/>
  <c r="L331" i="36" s="1"/>
  <c r="AJ152" i="36"/>
  <c r="M382" i="36" s="1"/>
  <c r="AK152" i="36"/>
  <c r="M331" i="36" s="1"/>
  <c r="F153" i="36"/>
  <c r="C383" i="36" s="1"/>
  <c r="G153" i="36"/>
  <c r="C332" i="36" s="1"/>
  <c r="I153" i="36"/>
  <c r="D383" i="36" s="1"/>
  <c r="J153" i="36"/>
  <c r="D332" i="36" s="1"/>
  <c r="L153" i="36"/>
  <c r="E383" i="36" s="1"/>
  <c r="M153" i="36"/>
  <c r="E331" i="36" s="1"/>
  <c r="O153" i="36"/>
  <c r="F383" i="36" s="1"/>
  <c r="P153" i="36"/>
  <c r="F332" i="36" s="1"/>
  <c r="R153" i="36"/>
  <c r="G383" i="36" s="1"/>
  <c r="S153" i="36"/>
  <c r="G332" i="36" s="1"/>
  <c r="U153" i="36"/>
  <c r="H383" i="36" s="1"/>
  <c r="V153" i="36"/>
  <c r="H332" i="36" s="1"/>
  <c r="X153" i="36"/>
  <c r="I383" i="36" s="1"/>
  <c r="Y153" i="36"/>
  <c r="I332" i="36" s="1"/>
  <c r="AA153" i="36"/>
  <c r="J383" i="36" s="1"/>
  <c r="AB153" i="36"/>
  <c r="J332" i="36" s="1"/>
  <c r="AD153" i="36"/>
  <c r="K383" i="36" s="1"/>
  <c r="AE153" i="36"/>
  <c r="K332" i="36" s="1"/>
  <c r="AG153" i="36"/>
  <c r="L383" i="36" s="1"/>
  <c r="AH153" i="36"/>
  <c r="L332" i="36" s="1"/>
  <c r="AJ153" i="36"/>
  <c r="M383" i="36" s="1"/>
  <c r="AK153" i="36"/>
  <c r="M332" i="36" s="1"/>
  <c r="F154" i="36"/>
  <c r="C384" i="36" s="1"/>
  <c r="G154" i="36"/>
  <c r="C333" i="36" s="1"/>
  <c r="I154" i="36"/>
  <c r="D384" i="36" s="1"/>
  <c r="J154" i="36"/>
  <c r="D333" i="36" s="1"/>
  <c r="L154" i="36"/>
  <c r="E384" i="36" s="1"/>
  <c r="M154" i="36"/>
  <c r="E332" i="36" s="1"/>
  <c r="O154" i="36"/>
  <c r="F384" i="36" s="1"/>
  <c r="P154" i="36"/>
  <c r="F333" i="36" s="1"/>
  <c r="R154" i="36"/>
  <c r="G384" i="36" s="1"/>
  <c r="S154" i="36"/>
  <c r="G333" i="36" s="1"/>
  <c r="U154" i="36"/>
  <c r="H384" i="36" s="1"/>
  <c r="V154" i="36"/>
  <c r="H333" i="36" s="1"/>
  <c r="X154" i="36"/>
  <c r="I384" i="36" s="1"/>
  <c r="Y154" i="36"/>
  <c r="I333" i="36" s="1"/>
  <c r="AA154" i="36"/>
  <c r="J384" i="36" s="1"/>
  <c r="AB154" i="36"/>
  <c r="J333" i="36" s="1"/>
  <c r="AD154" i="36"/>
  <c r="K384" i="36" s="1"/>
  <c r="AE154" i="36"/>
  <c r="K333" i="36" s="1"/>
  <c r="AG154" i="36"/>
  <c r="L384" i="36" s="1"/>
  <c r="AH154" i="36"/>
  <c r="L333" i="36" s="1"/>
  <c r="AJ154" i="36"/>
  <c r="M384" i="36" s="1"/>
  <c r="AK154" i="36"/>
  <c r="M333" i="36" s="1"/>
  <c r="F155" i="36"/>
  <c r="C385" i="36" s="1"/>
  <c r="G155" i="36"/>
  <c r="C334" i="36" s="1"/>
  <c r="I155" i="36"/>
  <c r="D385" i="36" s="1"/>
  <c r="J155" i="36"/>
  <c r="D334" i="36" s="1"/>
  <c r="L155" i="36"/>
  <c r="E385" i="36" s="1"/>
  <c r="M155" i="36"/>
  <c r="E333" i="36" s="1"/>
  <c r="O155" i="36"/>
  <c r="F385" i="36" s="1"/>
  <c r="P155" i="36"/>
  <c r="F334" i="36" s="1"/>
  <c r="R155" i="36"/>
  <c r="G385" i="36" s="1"/>
  <c r="S155" i="36"/>
  <c r="G334" i="36" s="1"/>
  <c r="U155" i="36"/>
  <c r="H385" i="36" s="1"/>
  <c r="V155" i="36"/>
  <c r="H334" i="36" s="1"/>
  <c r="X155" i="36"/>
  <c r="I385" i="36" s="1"/>
  <c r="Y155" i="36"/>
  <c r="I334" i="36" s="1"/>
  <c r="AA155" i="36"/>
  <c r="J385" i="36" s="1"/>
  <c r="AB155" i="36"/>
  <c r="J334" i="36" s="1"/>
  <c r="AD155" i="36"/>
  <c r="K385" i="36" s="1"/>
  <c r="AE155" i="36"/>
  <c r="K334" i="36" s="1"/>
  <c r="AG155" i="36"/>
  <c r="L385" i="36" s="1"/>
  <c r="AH155" i="36"/>
  <c r="L334" i="36" s="1"/>
  <c r="AJ155" i="36"/>
  <c r="M385" i="36" s="1"/>
  <c r="AK155" i="36"/>
  <c r="M334" i="36" s="1"/>
  <c r="F156" i="36"/>
  <c r="C386" i="36" s="1"/>
  <c r="G156" i="36"/>
  <c r="C335" i="36" s="1"/>
  <c r="I156" i="36"/>
  <c r="D386" i="36" s="1"/>
  <c r="J156" i="36"/>
  <c r="D335" i="36" s="1"/>
  <c r="L156" i="36"/>
  <c r="E386" i="36" s="1"/>
  <c r="M156" i="36"/>
  <c r="E334" i="36" s="1"/>
  <c r="O156" i="36"/>
  <c r="F386" i="36" s="1"/>
  <c r="P156" i="36"/>
  <c r="F335" i="36" s="1"/>
  <c r="R156" i="36"/>
  <c r="G386" i="36" s="1"/>
  <c r="S156" i="36"/>
  <c r="G335" i="36" s="1"/>
  <c r="U156" i="36"/>
  <c r="H386" i="36" s="1"/>
  <c r="V156" i="36"/>
  <c r="H335" i="36" s="1"/>
  <c r="X156" i="36"/>
  <c r="I386" i="36" s="1"/>
  <c r="Y156" i="36"/>
  <c r="I335" i="36" s="1"/>
  <c r="AA156" i="36"/>
  <c r="J386" i="36" s="1"/>
  <c r="AB156" i="36"/>
  <c r="J335" i="36" s="1"/>
  <c r="AD156" i="36"/>
  <c r="K386" i="36" s="1"/>
  <c r="AE156" i="36"/>
  <c r="K335" i="36" s="1"/>
  <c r="AG156" i="36"/>
  <c r="L386" i="36" s="1"/>
  <c r="AH156" i="36"/>
  <c r="L335" i="36" s="1"/>
  <c r="AJ156" i="36"/>
  <c r="M386" i="36" s="1"/>
  <c r="AK156" i="36"/>
  <c r="M335" i="36" s="1"/>
  <c r="F157" i="36"/>
  <c r="C387" i="36" s="1"/>
  <c r="G157" i="36"/>
  <c r="C336" i="36" s="1"/>
  <c r="I157" i="36"/>
  <c r="D387" i="36" s="1"/>
  <c r="J157" i="36"/>
  <c r="D336" i="36" s="1"/>
  <c r="L157" i="36"/>
  <c r="E387" i="36" s="1"/>
  <c r="M157" i="36"/>
  <c r="E335" i="36" s="1"/>
  <c r="O157" i="36"/>
  <c r="F387" i="36" s="1"/>
  <c r="P157" i="36"/>
  <c r="F336" i="36" s="1"/>
  <c r="R157" i="36"/>
  <c r="G387" i="36" s="1"/>
  <c r="S157" i="36"/>
  <c r="G336" i="36" s="1"/>
  <c r="U157" i="36"/>
  <c r="H387" i="36" s="1"/>
  <c r="V157" i="36"/>
  <c r="H336" i="36" s="1"/>
  <c r="X157" i="36"/>
  <c r="I387" i="36" s="1"/>
  <c r="Y157" i="36"/>
  <c r="I336" i="36" s="1"/>
  <c r="AA157" i="36"/>
  <c r="J387" i="36" s="1"/>
  <c r="AB157" i="36"/>
  <c r="J336" i="36" s="1"/>
  <c r="AD157" i="36"/>
  <c r="K387" i="36" s="1"/>
  <c r="AE157" i="36"/>
  <c r="K336" i="36" s="1"/>
  <c r="AG157" i="36"/>
  <c r="L387" i="36" s="1"/>
  <c r="AH157" i="36"/>
  <c r="L336" i="36" s="1"/>
  <c r="AJ157" i="36"/>
  <c r="M387" i="36" s="1"/>
  <c r="AK157" i="36"/>
  <c r="M336" i="36" s="1"/>
  <c r="F158" i="36"/>
  <c r="C388" i="36" s="1"/>
  <c r="G158" i="36"/>
  <c r="C337" i="36" s="1"/>
  <c r="I158" i="36"/>
  <c r="D388" i="36" s="1"/>
  <c r="J158" i="36"/>
  <c r="D337" i="36" s="1"/>
  <c r="L158" i="36"/>
  <c r="E388" i="36" s="1"/>
  <c r="M158" i="36"/>
  <c r="E336" i="36" s="1"/>
  <c r="O158" i="36"/>
  <c r="F388" i="36" s="1"/>
  <c r="P158" i="36"/>
  <c r="F337" i="36" s="1"/>
  <c r="R158" i="36"/>
  <c r="G388" i="36" s="1"/>
  <c r="S158" i="36"/>
  <c r="G337" i="36" s="1"/>
  <c r="U158" i="36"/>
  <c r="H388" i="36" s="1"/>
  <c r="V158" i="36"/>
  <c r="H337" i="36" s="1"/>
  <c r="X158" i="36"/>
  <c r="I388" i="36" s="1"/>
  <c r="Y158" i="36"/>
  <c r="I337" i="36" s="1"/>
  <c r="AA158" i="36"/>
  <c r="J388" i="36" s="1"/>
  <c r="AB158" i="36"/>
  <c r="J337" i="36" s="1"/>
  <c r="AD158" i="36"/>
  <c r="K388" i="36" s="1"/>
  <c r="AE158" i="36"/>
  <c r="K337" i="36" s="1"/>
  <c r="AG158" i="36"/>
  <c r="L388" i="36" s="1"/>
  <c r="AH158" i="36"/>
  <c r="L337" i="36" s="1"/>
  <c r="AJ158" i="36"/>
  <c r="M388" i="36" s="1"/>
  <c r="AK158" i="36"/>
  <c r="M337" i="36" s="1"/>
  <c r="F159" i="36"/>
  <c r="C389" i="36" s="1"/>
  <c r="G159" i="36"/>
  <c r="C338" i="36" s="1"/>
  <c r="I159" i="36"/>
  <c r="D389" i="36" s="1"/>
  <c r="J159" i="36"/>
  <c r="D338" i="36" s="1"/>
  <c r="L159" i="36"/>
  <c r="E389" i="36" s="1"/>
  <c r="M159" i="36"/>
  <c r="E337" i="36" s="1"/>
  <c r="O159" i="36"/>
  <c r="F389" i="36" s="1"/>
  <c r="P159" i="36"/>
  <c r="F338" i="36" s="1"/>
  <c r="R159" i="36"/>
  <c r="G389" i="36" s="1"/>
  <c r="S159" i="36"/>
  <c r="G338" i="36" s="1"/>
  <c r="U159" i="36"/>
  <c r="H389" i="36" s="1"/>
  <c r="V159" i="36"/>
  <c r="H338" i="36" s="1"/>
  <c r="X159" i="36"/>
  <c r="I389" i="36" s="1"/>
  <c r="Y159" i="36"/>
  <c r="I338" i="36" s="1"/>
  <c r="AA159" i="36"/>
  <c r="J389" i="36" s="1"/>
  <c r="AB159" i="36"/>
  <c r="J338" i="36" s="1"/>
  <c r="AD159" i="36"/>
  <c r="K389" i="36" s="1"/>
  <c r="AE159" i="36"/>
  <c r="K338" i="36" s="1"/>
  <c r="AG159" i="36"/>
  <c r="L389" i="36" s="1"/>
  <c r="AH159" i="36"/>
  <c r="L338" i="36" s="1"/>
  <c r="AJ159" i="36"/>
  <c r="M389" i="36" s="1"/>
  <c r="AK159" i="36"/>
  <c r="M338" i="36" s="1"/>
  <c r="F160" i="36"/>
  <c r="C390" i="36" s="1"/>
  <c r="G160" i="36"/>
  <c r="C339" i="36" s="1"/>
  <c r="I160" i="36"/>
  <c r="D390" i="36" s="1"/>
  <c r="J160" i="36"/>
  <c r="D339" i="36" s="1"/>
  <c r="L160" i="36"/>
  <c r="E390" i="36" s="1"/>
  <c r="M160" i="36"/>
  <c r="E338" i="36" s="1"/>
  <c r="O160" i="36"/>
  <c r="F390" i="36" s="1"/>
  <c r="P160" i="36"/>
  <c r="F339" i="36" s="1"/>
  <c r="R160" i="36"/>
  <c r="G390" i="36" s="1"/>
  <c r="S160" i="36"/>
  <c r="G339" i="36" s="1"/>
  <c r="U160" i="36"/>
  <c r="H390" i="36" s="1"/>
  <c r="V160" i="36"/>
  <c r="H339" i="36" s="1"/>
  <c r="X160" i="36"/>
  <c r="I390" i="36" s="1"/>
  <c r="Y160" i="36"/>
  <c r="I339" i="36" s="1"/>
  <c r="AA160" i="36"/>
  <c r="J390" i="36" s="1"/>
  <c r="AB160" i="36"/>
  <c r="J339" i="36" s="1"/>
  <c r="AD160" i="36"/>
  <c r="K390" i="36" s="1"/>
  <c r="AE160" i="36"/>
  <c r="K339" i="36" s="1"/>
  <c r="AG160" i="36"/>
  <c r="L390" i="36" s="1"/>
  <c r="AH160" i="36"/>
  <c r="L339" i="36" s="1"/>
  <c r="AJ160" i="36"/>
  <c r="M390" i="36" s="1"/>
  <c r="AK160" i="36"/>
  <c r="M339" i="36" s="1"/>
  <c r="F161" i="36"/>
  <c r="C391" i="36" s="1"/>
  <c r="G161" i="36"/>
  <c r="C340" i="36" s="1"/>
  <c r="I161" i="36"/>
  <c r="D391" i="36" s="1"/>
  <c r="J161" i="36"/>
  <c r="D340" i="36" s="1"/>
  <c r="L161" i="36"/>
  <c r="E391" i="36" s="1"/>
  <c r="M161" i="36"/>
  <c r="E339" i="36" s="1"/>
  <c r="O161" i="36"/>
  <c r="F391" i="36" s="1"/>
  <c r="P161" i="36"/>
  <c r="F340" i="36" s="1"/>
  <c r="R161" i="36"/>
  <c r="G391" i="36" s="1"/>
  <c r="S161" i="36"/>
  <c r="G340" i="36" s="1"/>
  <c r="U161" i="36"/>
  <c r="H391" i="36" s="1"/>
  <c r="V161" i="36"/>
  <c r="H340" i="36" s="1"/>
  <c r="X161" i="36"/>
  <c r="I391" i="36" s="1"/>
  <c r="Y161" i="36"/>
  <c r="I340" i="36" s="1"/>
  <c r="AA161" i="36"/>
  <c r="J391" i="36" s="1"/>
  <c r="AB161" i="36"/>
  <c r="J340" i="36" s="1"/>
  <c r="AD161" i="36"/>
  <c r="K391" i="36" s="1"/>
  <c r="AE161" i="36"/>
  <c r="K340" i="36" s="1"/>
  <c r="AG161" i="36"/>
  <c r="L391" i="36" s="1"/>
  <c r="AH161" i="36"/>
  <c r="L340" i="36" s="1"/>
  <c r="AJ161" i="36"/>
  <c r="M391" i="36" s="1"/>
  <c r="AK161" i="36"/>
  <c r="M340" i="36" s="1"/>
  <c r="F162" i="36"/>
  <c r="C392" i="36" s="1"/>
  <c r="G162" i="36"/>
  <c r="C341" i="36" s="1"/>
  <c r="I162" i="36"/>
  <c r="D392" i="36" s="1"/>
  <c r="J162" i="36"/>
  <c r="D341" i="36" s="1"/>
  <c r="L162" i="36"/>
  <c r="E392" i="36" s="1"/>
  <c r="M162" i="36"/>
  <c r="E340" i="36" s="1"/>
  <c r="O162" i="36"/>
  <c r="F392" i="36" s="1"/>
  <c r="P162" i="36"/>
  <c r="F341" i="36" s="1"/>
  <c r="R162" i="36"/>
  <c r="G392" i="36" s="1"/>
  <c r="S162" i="36"/>
  <c r="G341" i="36" s="1"/>
  <c r="U162" i="36"/>
  <c r="H392" i="36" s="1"/>
  <c r="V162" i="36"/>
  <c r="H341" i="36" s="1"/>
  <c r="X162" i="36"/>
  <c r="I392" i="36" s="1"/>
  <c r="Y162" i="36"/>
  <c r="I341" i="36" s="1"/>
  <c r="AA162" i="36"/>
  <c r="J392" i="36" s="1"/>
  <c r="AB162" i="36"/>
  <c r="J341" i="36" s="1"/>
  <c r="AD162" i="36"/>
  <c r="K392" i="36" s="1"/>
  <c r="AE162" i="36"/>
  <c r="K341" i="36" s="1"/>
  <c r="AG162" i="36"/>
  <c r="L392" i="36" s="1"/>
  <c r="AH162" i="36"/>
  <c r="L341" i="36" s="1"/>
  <c r="AJ162" i="36"/>
  <c r="M392" i="36" s="1"/>
  <c r="AK162" i="36"/>
  <c r="M341" i="36" s="1"/>
  <c r="F163" i="36"/>
  <c r="C393" i="36" s="1"/>
  <c r="G163" i="36"/>
  <c r="C342" i="36" s="1"/>
  <c r="I163" i="36"/>
  <c r="D393" i="36" s="1"/>
  <c r="J163" i="36"/>
  <c r="D342" i="36" s="1"/>
  <c r="L163" i="36"/>
  <c r="E393" i="36" s="1"/>
  <c r="M163" i="36"/>
  <c r="E341" i="36" s="1"/>
  <c r="O163" i="36"/>
  <c r="F393" i="36" s="1"/>
  <c r="P163" i="36"/>
  <c r="F342" i="36" s="1"/>
  <c r="R163" i="36"/>
  <c r="G393" i="36" s="1"/>
  <c r="S163" i="36"/>
  <c r="G342" i="36" s="1"/>
  <c r="U163" i="36"/>
  <c r="H393" i="36" s="1"/>
  <c r="V163" i="36"/>
  <c r="H342" i="36" s="1"/>
  <c r="X163" i="36"/>
  <c r="I393" i="36" s="1"/>
  <c r="Y163" i="36"/>
  <c r="I342" i="36" s="1"/>
  <c r="AA163" i="36"/>
  <c r="J393" i="36" s="1"/>
  <c r="AB163" i="36"/>
  <c r="J342" i="36" s="1"/>
  <c r="AD163" i="36"/>
  <c r="K393" i="36" s="1"/>
  <c r="AE163" i="36"/>
  <c r="K342" i="36" s="1"/>
  <c r="AG163" i="36"/>
  <c r="L393" i="36" s="1"/>
  <c r="AH163" i="36"/>
  <c r="L342" i="36" s="1"/>
  <c r="AJ163" i="36"/>
  <c r="M393" i="36" s="1"/>
  <c r="AK163" i="36"/>
  <c r="M342" i="36" s="1"/>
  <c r="F164" i="36"/>
  <c r="C394" i="36" s="1"/>
  <c r="G164" i="36"/>
  <c r="C343" i="36" s="1"/>
  <c r="I164" i="36"/>
  <c r="D394" i="36" s="1"/>
  <c r="J164" i="36"/>
  <c r="D343" i="36" s="1"/>
  <c r="L164" i="36"/>
  <c r="E394" i="36" s="1"/>
  <c r="M164" i="36"/>
  <c r="E342" i="36" s="1"/>
  <c r="O164" i="36"/>
  <c r="F394" i="36" s="1"/>
  <c r="P164" i="36"/>
  <c r="F343" i="36" s="1"/>
  <c r="R164" i="36"/>
  <c r="G394" i="36" s="1"/>
  <c r="S164" i="36"/>
  <c r="G343" i="36" s="1"/>
  <c r="U164" i="36"/>
  <c r="H394" i="36" s="1"/>
  <c r="V164" i="36"/>
  <c r="H343" i="36" s="1"/>
  <c r="X164" i="36"/>
  <c r="I394" i="36" s="1"/>
  <c r="Y164" i="36"/>
  <c r="I343" i="36" s="1"/>
  <c r="AA164" i="36"/>
  <c r="J394" i="36" s="1"/>
  <c r="AB164" i="36"/>
  <c r="J343" i="36" s="1"/>
  <c r="AD164" i="36"/>
  <c r="K394" i="36" s="1"/>
  <c r="AE164" i="36"/>
  <c r="K343" i="36" s="1"/>
  <c r="AG164" i="36"/>
  <c r="L394" i="36" s="1"/>
  <c r="AH164" i="36"/>
  <c r="L343" i="36" s="1"/>
  <c r="AJ164" i="36"/>
  <c r="M394" i="36" s="1"/>
  <c r="AK164" i="36"/>
  <c r="M343" i="36" s="1"/>
  <c r="D170" i="36"/>
  <c r="D172" i="36"/>
  <c r="D173" i="36"/>
  <c r="D174" i="36"/>
  <c r="D175" i="36"/>
  <c r="D176" i="36"/>
  <c r="D177" i="36"/>
  <c r="D178" i="36"/>
  <c r="D179" i="36"/>
  <c r="D180" i="36"/>
  <c r="D181" i="36"/>
  <c r="D182" i="36"/>
  <c r="D183" i="36"/>
  <c r="D184" i="36"/>
  <c r="D185" i="36"/>
  <c r="D186" i="36"/>
  <c r="D187" i="36"/>
  <c r="D188" i="36"/>
  <c r="D189" i="36"/>
  <c r="D190" i="36"/>
  <c r="D191" i="36"/>
  <c r="G5" i="33"/>
  <c r="G6" i="32"/>
  <c r="G5" i="32"/>
  <c r="G6" i="31"/>
  <c r="G5" i="31"/>
  <c r="G6" i="30"/>
  <c r="G5" i="30"/>
  <c r="G6" i="29"/>
  <c r="G5" i="29"/>
  <c r="G6" i="28"/>
  <c r="G5" i="28"/>
  <c r="G6" i="25"/>
  <c r="G5" i="25"/>
  <c r="G6" i="24"/>
  <c r="G5" i="24"/>
  <c r="G6" i="23"/>
  <c r="G5" i="23"/>
  <c r="BV149" i="36" l="1"/>
  <c r="CC157" i="36"/>
  <c r="CN129" i="36"/>
  <c r="BR202" i="36"/>
  <c r="CB144" i="36"/>
  <c r="E26" i="37"/>
  <c r="E32" i="37"/>
  <c r="E25" i="37"/>
  <c r="E30" i="37"/>
  <c r="E27" i="37"/>
  <c r="E23" i="37"/>
  <c r="BO137" i="36"/>
  <c r="BY161" i="36"/>
  <c r="E31" i="37"/>
  <c r="E28" i="37"/>
  <c r="E24" i="37"/>
  <c r="D193" i="36"/>
  <c r="E193" i="36" s="1"/>
  <c r="F193" i="36" s="1"/>
  <c r="D192" i="36"/>
  <c r="D47" i="37"/>
  <c r="D46" i="37"/>
  <c r="E46" i="37"/>
  <c r="E47" i="37"/>
  <c r="CA145" i="36"/>
  <c r="BD137" i="36"/>
  <c r="BG157" i="36"/>
  <c r="BB227" i="36"/>
  <c r="CC201" i="36"/>
  <c r="BC141" i="36"/>
  <c r="CO153" i="36"/>
  <c r="CE233" i="36"/>
  <c r="CJ227" i="36"/>
  <c r="CO201" i="36"/>
  <c r="BL133" i="36"/>
  <c r="CC153" i="36"/>
  <c r="BM161" i="36"/>
  <c r="BW227" i="36"/>
  <c r="BM216" i="36"/>
  <c r="K301" i="36"/>
  <c r="K300" i="36" s="1"/>
  <c r="G301" i="36"/>
  <c r="G299" i="36" s="1"/>
  <c r="CA132" i="36"/>
  <c r="CE216" i="36"/>
  <c r="K352" i="36"/>
  <c r="G352" i="36"/>
  <c r="C352" i="36"/>
  <c r="L352" i="36"/>
  <c r="J352" i="36"/>
  <c r="H352" i="36"/>
  <c r="F352" i="36"/>
  <c r="D352" i="36"/>
  <c r="BR227" i="36"/>
  <c r="CL227" i="36"/>
  <c r="CD227" i="36"/>
  <c r="C301" i="36"/>
  <c r="C299" i="36" s="1"/>
  <c r="CK198" i="36"/>
  <c r="BV227" i="36"/>
  <c r="CN227" i="36"/>
  <c r="I352" i="36"/>
  <c r="M352" i="36"/>
  <c r="E352" i="36"/>
  <c r="CF133" i="36"/>
  <c r="BE137" i="36"/>
  <c r="CQ145" i="36"/>
  <c r="BM153" i="36"/>
  <c r="BX161" i="36"/>
  <c r="BV230" i="36"/>
  <c r="BL230" i="36"/>
  <c r="CD218" i="36"/>
  <c r="CA227" i="36"/>
  <c r="BS227" i="36"/>
  <c r="BM206" i="36"/>
  <c r="J301" i="36"/>
  <c r="B301" i="36"/>
  <c r="CM140" i="36"/>
  <c r="AZ198" i="36"/>
  <c r="F301" i="36"/>
  <c r="CF164" i="36"/>
  <c r="CE128" i="36"/>
  <c r="BC132" i="36"/>
  <c r="CL229" i="36"/>
  <c r="CC237" i="36"/>
  <c r="BW237" i="36"/>
  <c r="CL218" i="36"/>
  <c r="CC206" i="36"/>
  <c r="E301" i="36"/>
  <c r="I301" i="36"/>
  <c r="M301" i="36"/>
  <c r="BI132" i="36"/>
  <c r="BM160" i="36"/>
  <c r="BV237" i="36"/>
  <c r="CC124" i="36"/>
  <c r="CL144" i="36"/>
  <c r="CE198" i="36"/>
  <c r="CJ237" i="36"/>
  <c r="CK237" i="36"/>
  <c r="CE206" i="36"/>
  <c r="D301" i="36"/>
  <c r="H301" i="36"/>
  <c r="L301" i="36"/>
  <c r="BT216" i="36"/>
  <c r="CJ216" i="36"/>
  <c r="BE222" i="36"/>
  <c r="BI216" i="36"/>
  <c r="BV216" i="36"/>
  <c r="CL216" i="36"/>
  <c r="CJ222" i="36"/>
  <c r="CD222" i="36"/>
  <c r="CK216" i="36"/>
  <c r="BV222" i="36"/>
  <c r="BK216" i="36"/>
  <c r="CA216" i="36"/>
  <c r="BS216" i="36"/>
  <c r="CK125" i="36"/>
  <c r="BT129" i="36"/>
  <c r="CB137" i="36"/>
  <c r="BK141" i="36"/>
  <c r="BJ145" i="36"/>
  <c r="CB153" i="36"/>
  <c r="CD157" i="36"/>
  <c r="BR157" i="36"/>
  <c r="BN161" i="36"/>
  <c r="AZ161" i="36"/>
  <c r="BT124" i="36"/>
  <c r="CD129" i="36"/>
  <c r="BT133" i="36"/>
  <c r="CA137" i="36"/>
  <c r="BP137" i="36"/>
  <c r="CK141" i="36"/>
  <c r="BA144" i="36"/>
  <c r="CF149" i="36"/>
  <c r="BJ153" i="36"/>
  <c r="BS157" i="36"/>
  <c r="BF157" i="36"/>
  <c r="BA161" i="36"/>
  <c r="BR229" i="36"/>
  <c r="BT234" i="36"/>
  <c r="BC230" i="36"/>
  <c r="CD230" i="36"/>
  <c r="BT206" i="36"/>
  <c r="BV219" i="36"/>
  <c r="BD227" i="36"/>
  <c r="CC227" i="36"/>
  <c r="BA227" i="36"/>
  <c r="CO227" i="36"/>
  <c r="BD208" i="36"/>
  <c r="CO216" i="36"/>
  <c r="BN216" i="36"/>
  <c r="CF206" i="36"/>
  <c r="CP125" i="36"/>
  <c r="CH125" i="36"/>
  <c r="CL129" i="36"/>
  <c r="BB129" i="36"/>
  <c r="BW129" i="36"/>
  <c r="CL133" i="36"/>
  <c r="BM133" i="36"/>
  <c r="CD133" i="36"/>
  <c r="BX137" i="36"/>
  <c r="BM137" i="36"/>
  <c r="AZ137" i="36"/>
  <c r="BY137" i="36"/>
  <c r="BN137" i="36"/>
  <c r="BA137" i="36"/>
  <c r="CL141" i="36"/>
  <c r="BI141" i="36"/>
  <c r="BU141" i="36"/>
  <c r="BO145" i="36"/>
  <c r="CK145" i="36"/>
  <c r="BA145" i="36"/>
  <c r="BW149" i="36"/>
  <c r="BD149" i="36"/>
  <c r="CM153" i="36"/>
  <c r="BU153" i="36"/>
  <c r="CN153" i="36"/>
  <c r="CA153" i="36"/>
  <c r="BI153" i="36"/>
  <c r="CB157" i="36"/>
  <c r="BP157" i="36"/>
  <c r="BC157" i="36"/>
  <c r="CA157" i="36"/>
  <c r="BO157" i="36"/>
  <c r="BB157" i="36"/>
  <c r="CQ161" i="36"/>
  <c r="BW161" i="36"/>
  <c r="BJ161" i="36"/>
  <c r="CP161" i="36"/>
  <c r="BV161" i="36"/>
  <c r="BI161" i="36"/>
  <c r="BB204" i="36"/>
  <c r="CE221" i="36"/>
  <c r="CM124" i="36"/>
  <c r="CJ125" i="36"/>
  <c r="BM128" i="36"/>
  <c r="CC129" i="36"/>
  <c r="CO129" i="36"/>
  <c r="BU129" i="36"/>
  <c r="AZ132" i="36"/>
  <c r="CE133" i="36"/>
  <c r="BK133" i="36"/>
  <c r="BU133" i="36"/>
  <c r="CG137" i="36"/>
  <c r="BV137" i="36"/>
  <c r="BI137" i="36"/>
  <c r="CH137" i="36"/>
  <c r="BW137" i="36"/>
  <c r="BJ137" i="36"/>
  <c r="CL140" i="36"/>
  <c r="CJ141" i="36"/>
  <c r="BB141" i="36"/>
  <c r="BL141" i="36"/>
  <c r="CC144" i="36"/>
  <c r="CP145" i="36"/>
  <c r="BI145" i="36"/>
  <c r="CB145" i="36"/>
  <c r="CO148" i="36"/>
  <c r="BE149" i="36"/>
  <c r="CB152" i="36"/>
  <c r="CF153" i="36"/>
  <c r="BS153" i="36"/>
  <c r="CL153" i="36"/>
  <c r="BT153" i="36"/>
  <c r="BL156" i="36"/>
  <c r="BY157" i="36"/>
  <c r="BL157" i="36"/>
  <c r="BA157" i="36"/>
  <c r="BX157" i="36"/>
  <c r="BK157" i="36"/>
  <c r="AZ157" i="36"/>
  <c r="CO161" i="36"/>
  <c r="BS161" i="36"/>
  <c r="BG161" i="36"/>
  <c r="CN161" i="36"/>
  <c r="BR161" i="36"/>
  <c r="BF161" i="36"/>
  <c r="CL124" i="36"/>
  <c r="CD124" i="36"/>
  <c r="CG125" i="36"/>
  <c r="CQ125" i="36"/>
  <c r="CF128" i="36"/>
  <c r="BV129" i="36"/>
  <c r="CM129" i="36"/>
  <c r="BC129" i="36"/>
  <c r="BU132" i="36"/>
  <c r="CC133" i="36"/>
  <c r="CM133" i="36"/>
  <c r="BN133" i="36"/>
  <c r="CE137" i="36"/>
  <c r="BR137" i="36"/>
  <c r="BF137" i="36"/>
  <c r="CF137" i="36"/>
  <c r="BS137" i="36"/>
  <c r="BG137" i="36"/>
  <c r="BD140" i="36"/>
  <c r="BT141" i="36"/>
  <c r="CM141" i="36"/>
  <c r="BJ141" i="36"/>
  <c r="BT144" i="36"/>
  <c r="CJ145" i="36"/>
  <c r="AZ145" i="36"/>
  <c r="BP145" i="36"/>
  <c r="BV148" i="36"/>
  <c r="CE149" i="36"/>
  <c r="BI152" i="36"/>
  <c r="CD153" i="36"/>
  <c r="BN153" i="36"/>
  <c r="CE153" i="36"/>
  <c r="BR153" i="36"/>
  <c r="CH157" i="36"/>
  <c r="BU157" i="36"/>
  <c r="BJ157" i="36"/>
  <c r="CG157" i="36"/>
  <c r="BT157" i="36"/>
  <c r="BI157" i="36"/>
  <c r="BN160" i="36"/>
  <c r="CK161" i="36"/>
  <c r="BP161" i="36"/>
  <c r="BE161" i="36"/>
  <c r="CJ161" i="36"/>
  <c r="BO161" i="36"/>
  <c r="BD161" i="36"/>
  <c r="CA198" i="36"/>
  <c r="BV229" i="36"/>
  <c r="CM198" i="36"/>
  <c r="CC202" i="36"/>
  <c r="BE237" i="36"/>
  <c r="BR216" i="36"/>
  <c r="CC216" i="36"/>
  <c r="CN216" i="36"/>
  <c r="BR206" i="36"/>
  <c r="CL206" i="36"/>
  <c r="CD225" i="36"/>
  <c r="CD216" i="36"/>
  <c r="BS206" i="36"/>
  <c r="BU225" i="36"/>
  <c r="BS200" i="36"/>
  <c r="CJ231" i="36"/>
  <c r="CF200" i="36"/>
  <c r="BV127" i="36"/>
  <c r="CE200" i="36"/>
  <c r="BI231" i="36"/>
  <c r="CN204" i="36"/>
  <c r="CL209" i="36"/>
  <c r="CF208" i="36"/>
  <c r="BK235" i="36"/>
  <c r="CK204" i="36"/>
  <c r="BL220" i="36"/>
  <c r="BX123" i="36"/>
  <c r="CE196" i="36"/>
  <c r="BS231" i="36"/>
  <c r="BN123" i="36"/>
  <c r="BL127" i="36"/>
  <c r="AZ131" i="36"/>
  <c r="BB200" i="36"/>
  <c r="BT230" i="36"/>
  <c r="BR204" i="36"/>
  <c r="BN204" i="36"/>
  <c r="BB209" i="36"/>
  <c r="CB216" i="36"/>
  <c r="CB208" i="36"/>
  <c r="CM206" i="36"/>
  <c r="CJ208" i="36"/>
  <c r="BK208" i="36"/>
  <c r="CO206" i="36"/>
  <c r="BU206" i="36"/>
  <c r="CA125" i="36"/>
  <c r="CB125" i="36"/>
  <c r="CE129" i="36"/>
  <c r="BD129" i="36"/>
  <c r="CF129" i="36"/>
  <c r="BE129" i="36"/>
  <c r="CN133" i="36"/>
  <c r="BV133" i="36"/>
  <c r="CO133" i="36"/>
  <c r="BK135" i="36"/>
  <c r="CC137" i="36"/>
  <c r="BT137" i="36"/>
  <c r="BK137" i="36"/>
  <c r="BB137" i="36"/>
  <c r="CD137" i="36"/>
  <c r="BU137" i="36"/>
  <c r="BL137" i="36"/>
  <c r="BR141" i="36"/>
  <c r="AZ141" i="36"/>
  <c r="BS141" i="36"/>
  <c r="BA141" i="36"/>
  <c r="CG145" i="36"/>
  <c r="BF145" i="36"/>
  <c r="CH145" i="36"/>
  <c r="BG145" i="36"/>
  <c r="CO149" i="36"/>
  <c r="CN149" i="36"/>
  <c r="CK153" i="36"/>
  <c r="BW153" i="36"/>
  <c r="BL153" i="36"/>
  <c r="CJ153" i="36"/>
  <c r="BV153" i="36"/>
  <c r="CF157" i="36"/>
  <c r="BW157" i="36"/>
  <c r="BN157" i="36"/>
  <c r="BE157" i="36"/>
  <c r="CE157" i="36"/>
  <c r="BV157" i="36"/>
  <c r="BM157" i="36"/>
  <c r="CM161" i="36"/>
  <c r="BU161" i="36"/>
  <c r="BL161" i="36"/>
  <c r="BC161" i="36"/>
  <c r="CL161" i="36"/>
  <c r="BT161" i="36"/>
  <c r="BK161" i="36"/>
  <c r="BA198" i="36"/>
  <c r="CL198" i="36"/>
  <c r="BD198" i="36"/>
  <c r="BD229" i="36"/>
  <c r="BS229" i="36"/>
  <c r="CB198" i="36"/>
  <c r="BE209" i="36"/>
  <c r="BM209" i="36"/>
  <c r="BI206" i="36"/>
  <c r="CA206" i="36"/>
  <c r="CN206" i="36"/>
  <c r="BE225" i="36"/>
  <c r="CM208" i="36"/>
  <c r="BN208" i="36"/>
  <c r="CB206" i="36"/>
  <c r="CD200" i="36"/>
  <c r="CE231" i="36"/>
  <c r="BV235" i="36"/>
  <c r="CM231" i="36"/>
  <c r="CL204" i="36"/>
  <c r="BM204" i="36"/>
  <c r="CB200" i="36"/>
  <c r="CM204" i="36"/>
  <c r="BS204" i="36"/>
  <c r="BJ206" i="36"/>
  <c r="CE130" i="36"/>
  <c r="AZ134" i="36"/>
  <c r="BI138" i="36"/>
  <c r="BT200" i="36"/>
  <c r="BV231" i="36"/>
  <c r="CC235" i="36"/>
  <c r="CJ204" i="36"/>
  <c r="BI204" i="36"/>
  <c r="BK220" i="36"/>
  <c r="BL204" i="36"/>
  <c r="CC210" i="36"/>
  <c r="BI200" i="36"/>
  <c r="BK231" i="36"/>
  <c r="BD235" i="36"/>
  <c r="BT204" i="36"/>
  <c r="BD204" i="36"/>
  <c r="BA235" i="36"/>
  <c r="BC204" i="36"/>
  <c r="CJ214" i="36"/>
  <c r="BV220" i="36"/>
  <c r="CO204" i="36"/>
  <c r="BE204" i="36"/>
  <c r="BY131" i="36"/>
  <c r="BY147" i="36"/>
  <c r="AZ208" i="36"/>
  <c r="BK127" i="36"/>
  <c r="BL131" i="36"/>
  <c r="CP143" i="36"/>
  <c r="BI147" i="36"/>
  <c r="BW151" i="36"/>
  <c r="BM123" i="36"/>
  <c r="CH135" i="36"/>
  <c r="CE139" i="36"/>
  <c r="CM123" i="36"/>
  <c r="CH127" i="36"/>
  <c r="BX131" i="36"/>
  <c r="BA135" i="36"/>
  <c r="CL123" i="36"/>
  <c r="CG127" i="36"/>
  <c r="BK131" i="36"/>
  <c r="CM227" i="36"/>
  <c r="BW225" i="36"/>
  <c r="CK224" i="36"/>
  <c r="CM216" i="36"/>
  <c r="BW216" i="36"/>
  <c r="CN208" i="36"/>
  <c r="CC208" i="36"/>
  <c r="BJ208" i="36"/>
  <c r="CD206" i="36"/>
  <c r="BN206" i="36"/>
  <c r="BJ204" i="36"/>
  <c r="BX163" i="36"/>
  <c r="CP163" i="36"/>
  <c r="BY163" i="36"/>
  <c r="CQ163" i="36"/>
  <c r="BO163" i="36"/>
  <c r="CN163" i="36"/>
  <c r="CF163" i="36"/>
  <c r="BV163" i="36"/>
  <c r="BN163" i="36"/>
  <c r="CH163" i="36"/>
  <c r="CK159" i="36"/>
  <c r="CB159" i="36"/>
  <c r="BF155" i="36"/>
  <c r="CG155" i="36"/>
  <c r="BG155" i="36"/>
  <c r="CH155" i="36"/>
  <c r="BM155" i="36"/>
  <c r="CP155" i="36"/>
  <c r="CF155" i="36"/>
  <c r="BO155" i="36"/>
  <c r="CO155" i="36"/>
  <c r="BE155" i="36"/>
  <c r="BF151" i="36"/>
  <c r="BR151" i="36"/>
  <c r="CN151" i="36"/>
  <c r="BG151" i="36"/>
  <c r="BS151" i="36"/>
  <c r="CO151" i="36"/>
  <c r="BM151" i="36"/>
  <c r="CJ151" i="36"/>
  <c r="BJ151" i="36"/>
  <c r="BY151" i="36"/>
  <c r="BN151" i="36"/>
  <c r="CK151" i="36"/>
  <c r="BO151" i="36"/>
  <c r="CP151" i="36"/>
  <c r="BG147" i="36"/>
  <c r="BS147" i="36"/>
  <c r="BF147" i="36"/>
  <c r="BR147" i="36"/>
  <c r="CE147" i="36"/>
  <c r="CB147" i="36"/>
  <c r="BJ147" i="36"/>
  <c r="AZ147" i="36"/>
  <c r="BO147" i="36"/>
  <c r="CG147" i="36"/>
  <c r="CF147" i="36"/>
  <c r="BT147" i="36"/>
  <c r="CH147" i="36"/>
  <c r="BN147" i="36"/>
  <c r="BB147" i="36"/>
  <c r="BV147" i="36"/>
  <c r="BJ143" i="36"/>
  <c r="CB143" i="36"/>
  <c r="BI143" i="36"/>
  <c r="CA143" i="36"/>
  <c r="BP143" i="36"/>
  <c r="CK143" i="36"/>
  <c r="BX143" i="36"/>
  <c r="BS143" i="36"/>
  <c r="CQ143" i="36"/>
  <c r="CG143" i="36"/>
  <c r="BG139" i="36"/>
  <c r="BU139" i="36"/>
  <c r="CM139" i="36"/>
  <c r="BT139" i="36"/>
  <c r="CL139" i="36"/>
  <c r="BC139" i="36"/>
  <c r="CF139" i="36"/>
  <c r="BV139" i="36"/>
  <c r="CO139" i="36"/>
  <c r="BE139" i="36"/>
  <c r="CC139" i="36"/>
  <c r="BE135" i="36"/>
  <c r="BN135" i="36"/>
  <c r="CF135" i="36"/>
  <c r="CO135" i="36"/>
  <c r="BD135" i="36"/>
  <c r="BM135" i="36"/>
  <c r="BC135" i="36"/>
  <c r="BP135" i="36"/>
  <c r="CK135" i="36"/>
  <c r="BB135" i="36"/>
  <c r="BO135" i="36"/>
  <c r="CG135" i="36"/>
  <c r="CP135" i="36"/>
  <c r="BG135" i="36"/>
  <c r="CM135" i="36"/>
  <c r="CA135" i="36"/>
  <c r="CJ135" i="36"/>
  <c r="CB135" i="36"/>
  <c r="BF135" i="36"/>
  <c r="BE131" i="36"/>
  <c r="BN131" i="36"/>
  <c r="BW131" i="36"/>
  <c r="CO131" i="36"/>
  <c r="BD131" i="36"/>
  <c r="BM131" i="36"/>
  <c r="BV131" i="36"/>
  <c r="CN131" i="36"/>
  <c r="BA127" i="36"/>
  <c r="BJ127" i="36"/>
  <c r="BS127" i="36"/>
  <c r="CB127" i="36"/>
  <c r="AZ127" i="36"/>
  <c r="BI127" i="36"/>
  <c r="BR127" i="36"/>
  <c r="CA127" i="36"/>
  <c r="BJ123" i="36"/>
  <c r="BS123" i="36"/>
  <c r="CB123" i="36"/>
  <c r="CK123" i="36"/>
  <c r="BI123" i="36"/>
  <c r="BR123" i="36"/>
  <c r="CA123" i="36"/>
  <c r="CJ123" i="36"/>
  <c r="CG123" i="36"/>
  <c r="BV123" i="36"/>
  <c r="BK123" i="36"/>
  <c r="CH123" i="36"/>
  <c r="BW123" i="36"/>
  <c r="BL123" i="36"/>
  <c r="CE127" i="36"/>
  <c r="BT127" i="36"/>
  <c r="BF127" i="36"/>
  <c r="CF127" i="36"/>
  <c r="BU127" i="36"/>
  <c r="BG127" i="36"/>
  <c r="CP131" i="36"/>
  <c r="BT131" i="36"/>
  <c r="BI131" i="36"/>
  <c r="CQ131" i="36"/>
  <c r="BU131" i="36"/>
  <c r="BJ131" i="36"/>
  <c r="CL135" i="36"/>
  <c r="BI135" i="36"/>
  <c r="CD135" i="36"/>
  <c r="BD139" i="36"/>
  <c r="CJ143" i="36"/>
  <c r="BY143" i="36"/>
  <c r="CC147" i="36"/>
  <c r="BW147" i="36"/>
  <c r="BP151" i="36"/>
  <c r="BV151" i="36"/>
  <c r="CN155" i="36"/>
  <c r="CG163" i="36"/>
  <c r="CP123" i="36"/>
  <c r="CE123" i="36"/>
  <c r="BT123" i="36"/>
  <c r="CQ123" i="36"/>
  <c r="CF123" i="36"/>
  <c r="BU123" i="36"/>
  <c r="CC127" i="36"/>
  <c r="BO127" i="36"/>
  <c r="BD127" i="36"/>
  <c r="CD127" i="36"/>
  <c r="BP127" i="36"/>
  <c r="BE127" i="36"/>
  <c r="CL131" i="36"/>
  <c r="BR131" i="36"/>
  <c r="BF131" i="36"/>
  <c r="CM131" i="36"/>
  <c r="BS131" i="36"/>
  <c r="BG131" i="36"/>
  <c r="CE135" i="36"/>
  <c r="AZ135" i="36"/>
  <c r="BL135" i="36"/>
  <c r="BB139" i="36"/>
  <c r="BR143" i="36"/>
  <c r="CA147" i="36"/>
  <c r="BP147" i="36"/>
  <c r="BE151" i="36"/>
  <c r="BI151" i="36"/>
  <c r="CQ155" i="36"/>
  <c r="CE155" i="36"/>
  <c r="CJ159" i="36"/>
  <c r="CO163" i="36"/>
  <c r="CE163" i="36"/>
  <c r="CN123" i="36"/>
  <c r="CC123" i="36"/>
  <c r="BO123" i="36"/>
  <c r="CO123" i="36"/>
  <c r="CD123" i="36"/>
  <c r="BP123" i="36"/>
  <c r="BX127" i="36"/>
  <c r="BM127" i="36"/>
  <c r="BB127" i="36"/>
  <c r="BY127" i="36"/>
  <c r="BN127" i="36"/>
  <c r="BC127" i="36"/>
  <c r="CJ131" i="36"/>
  <c r="BO131" i="36"/>
  <c r="BB131" i="36"/>
  <c r="CK131" i="36"/>
  <c r="BP131" i="36"/>
  <c r="BC131" i="36"/>
  <c r="CC135" i="36"/>
  <c r="CQ135" i="36"/>
  <c r="BJ135" i="36"/>
  <c r="CN139" i="36"/>
  <c r="CD139" i="36"/>
  <c r="BO143" i="36"/>
  <c r="CD147" i="36"/>
  <c r="BK147" i="36"/>
  <c r="BE147" i="36"/>
  <c r="CQ151" i="36"/>
  <c r="BA151" i="36"/>
  <c r="BD151" i="36"/>
  <c r="BP155" i="36"/>
  <c r="BD155" i="36"/>
  <c r="CA159" i="36"/>
  <c r="BW163" i="36"/>
  <c r="BM163" i="36"/>
  <c r="BR146" i="36"/>
  <c r="BS146" i="36"/>
  <c r="BU230" i="36"/>
  <c r="CF230" i="36"/>
  <c r="BE230" i="36"/>
  <c r="CE230" i="36"/>
  <c r="BI230" i="36"/>
  <c r="BN128" i="36"/>
  <c r="BR132" i="36"/>
  <c r="BL132" i="36"/>
  <c r="BC237" i="36"/>
  <c r="CN237" i="36"/>
  <c r="BR237" i="36"/>
  <c r="CB237" i="36"/>
  <c r="CM237" i="36"/>
  <c r="BC233" i="36"/>
  <c r="BI233" i="36"/>
  <c r="CA164" i="36"/>
  <c r="BS164" i="36"/>
  <c r="AZ160" i="36"/>
  <c r="CO160" i="36"/>
  <c r="BM152" i="36"/>
  <c r="CA152" i="36"/>
  <c r="BI148" i="36"/>
  <c r="BW148" i="36"/>
  <c r="BE144" i="36"/>
  <c r="BB144" i="36"/>
  <c r="BA140" i="36"/>
  <c r="BE140" i="36"/>
  <c r="BO140" i="36"/>
  <c r="BG136" i="36"/>
  <c r="CO136" i="36"/>
  <c r="CM229" i="36"/>
  <c r="BE200" i="36"/>
  <c r="BR235" i="36"/>
  <c r="BV204" i="36"/>
  <c r="BK204" i="36"/>
  <c r="AZ204" i="36"/>
  <c r="BW204" i="36"/>
  <c r="BA204" i="36"/>
  <c r="BK206" i="36"/>
  <c r="BV206" i="36"/>
  <c r="CJ206" i="36"/>
  <c r="BA214" i="36"/>
  <c r="BT227" i="36"/>
  <c r="CE227" i="36"/>
  <c r="BE227" i="36"/>
  <c r="CK227" i="36"/>
  <c r="CK206" i="36"/>
  <c r="BW206" i="36"/>
  <c r="CH164" i="36"/>
  <c r="CJ124" i="36"/>
  <c r="CA124" i="36"/>
  <c r="BR124" i="36"/>
  <c r="CK124" i="36"/>
  <c r="CB124" i="36"/>
  <c r="BS124" i="36"/>
  <c r="CC128" i="36"/>
  <c r="BK128" i="36"/>
  <c r="CD128" i="36"/>
  <c r="BL128" i="36"/>
  <c r="BX132" i="36"/>
  <c r="BO132" i="36"/>
  <c r="BF132" i="36"/>
  <c r="CB132" i="36"/>
  <c r="BS132" i="36"/>
  <c r="BJ132" i="36"/>
  <c r="BA132" i="36"/>
  <c r="BV136" i="36"/>
  <c r="BW136" i="36"/>
  <c r="CG140" i="36"/>
  <c r="BM140" i="36"/>
  <c r="BB140" i="36"/>
  <c r="CH140" i="36"/>
  <c r="BN140" i="36"/>
  <c r="BC140" i="36"/>
  <c r="CJ144" i="36"/>
  <c r="CA144" i="36"/>
  <c r="BR144" i="36"/>
  <c r="AZ144" i="36"/>
  <c r="CK144" i="36"/>
  <c r="BW144" i="36"/>
  <c r="CK148" i="36"/>
  <c r="BS148" i="36"/>
  <c r="CJ148" i="36"/>
  <c r="BR148" i="36"/>
  <c r="BW152" i="36"/>
  <c r="BE152" i="36"/>
  <c r="BV152" i="36"/>
  <c r="BD152" i="36"/>
  <c r="CL156" i="36"/>
  <c r="CK160" i="36"/>
  <c r="BJ160" i="36"/>
  <c r="CJ160" i="36"/>
  <c r="BI160" i="36"/>
  <c r="BA164" i="36"/>
  <c r="BV232" i="36"/>
  <c r="BU227" i="36"/>
  <c r="CO164" i="36"/>
  <c r="CP124" i="36"/>
  <c r="CG124" i="36"/>
  <c r="BX124" i="36"/>
  <c r="CQ124" i="36"/>
  <c r="CH124" i="36"/>
  <c r="BY124" i="36"/>
  <c r="CN128" i="36"/>
  <c r="BV128" i="36"/>
  <c r="CO128" i="36"/>
  <c r="BW128" i="36"/>
  <c r="BV132" i="36"/>
  <c r="BM132" i="36"/>
  <c r="BD132" i="36"/>
  <c r="BY132" i="36"/>
  <c r="BP132" i="36"/>
  <c r="BG132" i="36"/>
  <c r="BM136" i="36"/>
  <c r="BN136" i="36"/>
  <c r="CP140" i="36"/>
  <c r="CE140" i="36"/>
  <c r="BK140" i="36"/>
  <c r="CQ140" i="36"/>
  <c r="CF140" i="36"/>
  <c r="BL140" i="36"/>
  <c r="CP144" i="36"/>
  <c r="CG144" i="36"/>
  <c r="BX144" i="36"/>
  <c r="BF144" i="36"/>
  <c r="CQ144" i="36"/>
  <c r="CH144" i="36"/>
  <c r="BS144" i="36"/>
  <c r="CF148" i="36"/>
  <c r="BN148" i="36"/>
  <c r="CE148" i="36"/>
  <c r="BM148" i="36"/>
  <c r="BS152" i="36"/>
  <c r="BA152" i="36"/>
  <c r="BR152" i="36"/>
  <c r="AZ152" i="36"/>
  <c r="BK156" i="36"/>
  <c r="CF160" i="36"/>
  <c r="BE160" i="36"/>
  <c r="CE160" i="36"/>
  <c r="BD160" i="36"/>
  <c r="BF164" i="36"/>
  <c r="BI196" i="36"/>
  <c r="CC203" i="36"/>
  <c r="BY164" i="36"/>
  <c r="CQ164" i="36"/>
  <c r="CN124" i="36"/>
  <c r="CE124" i="36"/>
  <c r="BV124" i="36"/>
  <c r="CO124" i="36"/>
  <c r="CF124" i="36"/>
  <c r="BW124" i="36"/>
  <c r="CL128" i="36"/>
  <c r="BT128" i="36"/>
  <c r="CM128" i="36"/>
  <c r="BT132" i="36"/>
  <c r="BK132" i="36"/>
  <c r="BB132" i="36"/>
  <c r="BW132" i="36"/>
  <c r="BN132" i="36"/>
  <c r="BD136" i="36"/>
  <c r="BE136" i="36"/>
  <c r="CN140" i="36"/>
  <c r="CC140" i="36"/>
  <c r="BF140" i="36"/>
  <c r="CO140" i="36"/>
  <c r="CD140" i="36"/>
  <c r="BG140" i="36"/>
  <c r="CN144" i="36"/>
  <c r="CE144" i="36"/>
  <c r="BV144" i="36"/>
  <c r="BD144" i="36"/>
  <c r="CO144" i="36"/>
  <c r="CF144" i="36"/>
  <c r="CB148" i="36"/>
  <c r="BJ148" i="36"/>
  <c r="CA148" i="36"/>
  <c r="CF152" i="36"/>
  <c r="BN152" i="36"/>
  <c r="CE152" i="36"/>
  <c r="CB160" i="36"/>
  <c r="BA160" i="36"/>
  <c r="CA160" i="36"/>
  <c r="CJ223" i="36"/>
  <c r="BM225" i="36"/>
  <c r="BV226" i="36"/>
  <c r="CB226" i="36"/>
  <c r="BW219" i="36"/>
  <c r="BR219" i="36"/>
  <c r="BJ219" i="36"/>
  <c r="BA219" i="36"/>
  <c r="CL219" i="36"/>
  <c r="BD219" i="36"/>
  <c r="BS210" i="36"/>
  <c r="BC210" i="36"/>
  <c r="BK210" i="36"/>
  <c r="BW210" i="36"/>
  <c r="AZ210" i="36"/>
  <c r="BV210" i="36"/>
  <c r="CO196" i="36"/>
  <c r="CJ196" i="36"/>
  <c r="BV196" i="36"/>
  <c r="BK196" i="36"/>
  <c r="CF196" i="36"/>
  <c r="BS196" i="36"/>
  <c r="CN196" i="36"/>
  <c r="CC196" i="36"/>
  <c r="BR196" i="36"/>
  <c r="CL236" i="36"/>
  <c r="CF236" i="36"/>
  <c r="BM236" i="36"/>
  <c r="BM196" i="36"/>
  <c r="CL196" i="36"/>
  <c r="BI236" i="36"/>
  <c r="CB196" i="36"/>
  <c r="BR210" i="36"/>
  <c r="BK219" i="36"/>
  <c r="BE210" i="36"/>
  <c r="CG164" i="36"/>
  <c r="BR164" i="36"/>
  <c r="BU164" i="36"/>
  <c r="CP164" i="36"/>
  <c r="AZ164" i="36"/>
  <c r="BC164" i="36"/>
  <c r="BF160" i="36"/>
  <c r="BO160" i="36"/>
  <c r="CG160" i="36"/>
  <c r="CP160" i="36"/>
  <c r="BG160" i="36"/>
  <c r="BP160" i="36"/>
  <c r="CH160" i="36"/>
  <c r="CQ160" i="36"/>
  <c r="BB160" i="36"/>
  <c r="BK160" i="36"/>
  <c r="CC160" i="36"/>
  <c r="CL160" i="36"/>
  <c r="BC160" i="36"/>
  <c r="BL160" i="36"/>
  <c r="CD160" i="36"/>
  <c r="CM160" i="36"/>
  <c r="BF156" i="36"/>
  <c r="BT156" i="36"/>
  <c r="BU156" i="36"/>
  <c r="BB156" i="36"/>
  <c r="BC156" i="36"/>
  <c r="BB152" i="36"/>
  <c r="BK152" i="36"/>
  <c r="BT152" i="36"/>
  <c r="CC152" i="36"/>
  <c r="BC152" i="36"/>
  <c r="BL152" i="36"/>
  <c r="BU152" i="36"/>
  <c r="CD152" i="36"/>
  <c r="BF152" i="36"/>
  <c r="BO152" i="36"/>
  <c r="BX152" i="36"/>
  <c r="CG152" i="36"/>
  <c r="BG152" i="36"/>
  <c r="BP152" i="36"/>
  <c r="BY152" i="36"/>
  <c r="CH152" i="36"/>
  <c r="BK148" i="36"/>
  <c r="BT148" i="36"/>
  <c r="CC148" i="36"/>
  <c r="CL148" i="36"/>
  <c r="BL148" i="36"/>
  <c r="BU148" i="36"/>
  <c r="CD148" i="36"/>
  <c r="CM148" i="36"/>
  <c r="BO148" i="36"/>
  <c r="BX148" i="36"/>
  <c r="CG148" i="36"/>
  <c r="CP148" i="36"/>
  <c r="BP148" i="36"/>
  <c r="BY148" i="36"/>
  <c r="CH148" i="36"/>
  <c r="CQ148" i="36"/>
  <c r="BC144" i="36"/>
  <c r="BU144" i="36"/>
  <c r="CD144" i="36"/>
  <c r="BG144" i="36"/>
  <c r="BY144" i="36"/>
  <c r="AZ235" i="36"/>
  <c r="BN235" i="36"/>
  <c r="BE235" i="36"/>
  <c r="CE235" i="36"/>
  <c r="BT235" i="36"/>
  <c r="BI235" i="36"/>
  <c r="CD235" i="36"/>
  <c r="CA235" i="36"/>
  <c r="BM235" i="36"/>
  <c r="BB235" i="36"/>
  <c r="CD210" i="36"/>
  <c r="BJ201" i="36"/>
  <c r="BN201" i="36"/>
  <c r="BI201" i="36"/>
  <c r="CE201" i="36"/>
  <c r="BT201" i="36"/>
  <c r="BW201" i="36"/>
  <c r="CJ234" i="36"/>
  <c r="BB234" i="36"/>
  <c r="BN234" i="36"/>
  <c r="BS234" i="36"/>
  <c r="BM234" i="36"/>
  <c r="CA196" i="36"/>
  <c r="CN234" i="36"/>
  <c r="CD196" i="36"/>
  <c r="BS201" i="36"/>
  <c r="CN201" i="36"/>
  <c r="BW236" i="36"/>
  <c r="CO219" i="36"/>
  <c r="BU219" i="36"/>
  <c r="BL210" i="36"/>
  <c r="BC200" i="36"/>
  <c r="BU200" i="36"/>
  <c r="AZ200" i="36"/>
  <c r="BK200" i="36"/>
  <c r="BV200" i="36"/>
  <c r="BW200" i="36"/>
  <c r="BA200" i="36"/>
  <c r="BJ200" i="36"/>
  <c r="BN200" i="36"/>
  <c r="BD200" i="36"/>
  <c r="BR200" i="36"/>
  <c r="CC200" i="36"/>
  <c r="BL200" i="36"/>
  <c r="CM197" i="36"/>
  <c r="CE197" i="36"/>
  <c r="CD197" i="36"/>
  <c r="AZ237" i="36"/>
  <c r="CF237" i="36"/>
  <c r="CD237" i="36"/>
  <c r="BA237" i="36"/>
  <c r="CE237" i="36"/>
  <c r="BT237" i="36"/>
  <c r="BU237" i="36"/>
  <c r="CO237" i="36"/>
  <c r="BS237" i="36"/>
  <c r="CL237" i="36"/>
  <c r="CA237" i="36"/>
  <c r="BD237" i="36"/>
  <c r="CF227" i="36"/>
  <c r="BI225" i="36"/>
  <c r="BR226" i="36"/>
  <c r="BB223" i="36"/>
  <c r="CG162" i="36"/>
  <c r="BK162" i="36"/>
  <c r="CP158" i="36"/>
  <c r="BY158" i="36"/>
  <c r="BX154" i="36"/>
  <c r="BF154" i="36"/>
  <c r="CH154" i="36"/>
  <c r="AZ150" i="36"/>
  <c r="CA150" i="36"/>
  <c r="CO150" i="36"/>
  <c r="BF150" i="36"/>
  <c r="CB150" i="36"/>
  <c r="BC146" i="36"/>
  <c r="BJ146" i="36"/>
  <c r="BA146" i="36"/>
  <c r="AZ146" i="36"/>
  <c r="BI146" i="36"/>
  <c r="BE142" i="36"/>
  <c r="AZ142" i="36"/>
  <c r="BA142" i="36"/>
  <c r="BL138" i="36"/>
  <c r="CB138" i="36"/>
  <c r="CA138" i="36"/>
  <c r="CK138" i="36"/>
  <c r="CJ138" i="36"/>
  <c r="BC134" i="36"/>
  <c r="CK134" i="36"/>
  <c r="CB134" i="36"/>
  <c r="CA134" i="36"/>
  <c r="CJ134" i="36"/>
  <c r="BG130" i="36"/>
  <c r="BN130" i="36"/>
  <c r="CO130" i="36"/>
  <c r="BE130" i="36"/>
  <c r="CF130" i="36"/>
  <c r="BC126" i="36"/>
  <c r="BF126" i="36"/>
  <c r="CB223" i="36"/>
  <c r="BV217" i="36"/>
  <c r="CF217" i="36"/>
  <c r="CN213" i="36"/>
  <c r="AZ213" i="36"/>
  <c r="BA213" i="36"/>
  <c r="CB213" i="36"/>
  <c r="BM211" i="36"/>
  <c r="CA211" i="36"/>
  <c r="CL211" i="36"/>
  <c r="BI211" i="36"/>
  <c r="BT211" i="36"/>
  <c r="CE211" i="36"/>
  <c r="BS211" i="36"/>
  <c r="CO211" i="36"/>
  <c r="BL211" i="36"/>
  <c r="CK211" i="36"/>
  <c r="BA207" i="36"/>
  <c r="CE207" i="36"/>
  <c r="BU207" i="36"/>
  <c r="BC199" i="36"/>
  <c r="CK199" i="36"/>
  <c r="CJ199" i="36"/>
  <c r="BE199" i="36"/>
  <c r="BT199" i="36"/>
  <c r="CO199" i="36"/>
  <c r="AZ199" i="36"/>
  <c r="BM130" i="36"/>
  <c r="BR134" i="36"/>
  <c r="BR138" i="36"/>
  <c r="CJ146" i="36"/>
  <c r="CG154" i="36"/>
  <c r="CC223" i="36"/>
  <c r="CB221" i="36"/>
  <c r="CC221" i="36"/>
  <c r="BN221" i="36"/>
  <c r="CM221" i="36"/>
  <c r="CN221" i="36"/>
  <c r="BR221" i="36"/>
  <c r="CO221" i="36"/>
  <c r="BI221" i="36"/>
  <c r="CD221" i="36"/>
  <c r="BT221" i="36"/>
  <c r="CM226" i="36"/>
  <c r="CO226" i="36"/>
  <c r="BL226" i="36"/>
  <c r="CC226" i="36"/>
  <c r="BK226" i="36"/>
  <c r="BU226" i="36"/>
  <c r="CD226" i="36"/>
  <c r="CJ226" i="36"/>
  <c r="BT226" i="36"/>
  <c r="CE226" i="36"/>
  <c r="CF226" i="36"/>
  <c r="BS226" i="36"/>
  <c r="CN226" i="36"/>
  <c r="BI226" i="36"/>
  <c r="BC223" i="36"/>
  <c r="BN223" i="36"/>
  <c r="CK223" i="36"/>
  <c r="CE223" i="36"/>
  <c r="BK223" i="36"/>
  <c r="AZ223" i="36"/>
  <c r="BJ223" i="36"/>
  <c r="CD223" i="36"/>
  <c r="CO223" i="36"/>
  <c r="CL223" i="36"/>
  <c r="CA223" i="36"/>
  <c r="BD223" i="36"/>
  <c r="BE223" i="36"/>
  <c r="CM223" i="36"/>
  <c r="CN223" i="36"/>
  <c r="BI223" i="36"/>
  <c r="BA223" i="36"/>
  <c r="CF223" i="36"/>
  <c r="BM223" i="36"/>
  <c r="CN130" i="36"/>
  <c r="BS134" i="36"/>
  <c r="BS138" i="36"/>
  <c r="CK146" i="36"/>
  <c r="BG150" i="36"/>
  <c r="BW162" i="36"/>
  <c r="CK226" i="36"/>
  <c r="BW224" i="36"/>
  <c r="BI224" i="36"/>
  <c r="CN224" i="36"/>
  <c r="CL224" i="36"/>
  <c r="BW211" i="36"/>
  <c r="CF207" i="36"/>
  <c r="BU202" i="36"/>
  <c r="BD202" i="36"/>
  <c r="CE202" i="36"/>
  <c r="BA202" i="36"/>
  <c r="CD202" i="36"/>
  <c r="BT202" i="36"/>
  <c r="CB202" i="36"/>
  <c r="BE202" i="36"/>
  <c r="CN202" i="36"/>
  <c r="CM199" i="36"/>
  <c r="CD232" i="36"/>
  <c r="CJ232" i="36"/>
  <c r="AZ232" i="36"/>
  <c r="CL164" i="36"/>
  <c r="BX164" i="36"/>
  <c r="CF220" i="36"/>
  <c r="CD220" i="36"/>
  <c r="CE220" i="36"/>
  <c r="BI220" i="36"/>
  <c r="BJ220" i="36"/>
  <c r="BE220" i="36"/>
  <c r="BT220" i="36"/>
  <c r="BB218" i="36"/>
  <c r="AZ218" i="36"/>
  <c r="BE218" i="36"/>
  <c r="CJ218" i="36"/>
  <c r="CF203" i="36"/>
  <c r="CE203" i="36"/>
  <c r="AZ203" i="36"/>
  <c r="BC198" i="36"/>
  <c r="CC198" i="36"/>
  <c r="CN198" i="36"/>
  <c r="CO198" i="36"/>
  <c r="CF198" i="36"/>
  <c r="BB198" i="36"/>
  <c r="CJ198" i="36"/>
  <c r="BE198" i="36"/>
  <c r="BJ236" i="36"/>
  <c r="CC236" i="36"/>
  <c r="BK236" i="36"/>
  <c r="CB236" i="36"/>
  <c r="CD236" i="36"/>
  <c r="CN236" i="36"/>
  <c r="BR236" i="36"/>
  <c r="BJ234" i="36"/>
  <c r="BW234" i="36"/>
  <c r="BV234" i="36"/>
  <c r="BK234" i="36"/>
  <c r="BA234" i="36"/>
  <c r="CL234" i="36"/>
  <c r="BR234" i="36"/>
  <c r="BD234" i="36"/>
  <c r="AZ219" i="36"/>
  <c r="BC219" i="36"/>
  <c r="CM219" i="36"/>
  <c r="CK219" i="36"/>
  <c r="BE219" i="36"/>
  <c r="CJ219" i="36"/>
  <c r="BM219" i="36"/>
  <c r="BB219" i="36"/>
  <c r="BN219" i="36"/>
  <c r="BS219" i="36"/>
  <c r="CN219" i="36"/>
  <c r="BT219" i="36"/>
  <c r="BI219" i="36"/>
  <c r="BJ210" i="36"/>
  <c r="BU210" i="36"/>
  <c r="CF210" i="36"/>
  <c r="BB210" i="36"/>
  <c r="BM210" i="36"/>
  <c r="CA210" i="36"/>
  <c r="BA210" i="36"/>
  <c r="BN210" i="36"/>
  <c r="CB210" i="36"/>
  <c r="BI210" i="36"/>
  <c r="BT210" i="36"/>
  <c r="CE210" i="36"/>
  <c r="BJ196" i="36"/>
  <c r="BU196" i="36"/>
  <c r="BN196" i="36"/>
  <c r="CK196" i="36"/>
  <c r="BL196" i="36"/>
  <c r="CM196" i="36"/>
  <c r="BW196" i="36"/>
  <c r="BN229" i="36"/>
  <c r="CO229" i="36"/>
  <c r="CN229" i="36"/>
  <c r="BT229" i="36"/>
  <c r="BI229" i="36"/>
  <c r="BL229" i="36"/>
  <c r="CJ229" i="36"/>
  <c r="BM229" i="36"/>
  <c r="BB229" i="36"/>
  <c r="BU235" i="36"/>
  <c r="AZ162" i="36"/>
  <c r="BB162" i="36"/>
  <c r="BM162" i="36"/>
  <c r="BX162" i="36"/>
  <c r="BC162" i="36"/>
  <c r="BN162" i="36"/>
  <c r="BY162" i="36"/>
  <c r="BD162" i="36"/>
  <c r="BO162" i="36"/>
  <c r="CC162" i="36"/>
  <c r="BE162" i="36"/>
  <c r="BP162" i="36"/>
  <c r="CD162" i="36"/>
  <c r="BA215" i="36"/>
  <c r="BL215" i="36"/>
  <c r="BW215" i="36"/>
  <c r="BV215" i="36"/>
  <c r="BK215" i="36"/>
  <c r="BC215" i="36"/>
  <c r="BN215" i="36"/>
  <c r="CB215" i="36"/>
  <c r="CE215" i="36"/>
  <c r="BT215" i="36"/>
  <c r="BI215" i="36"/>
  <c r="BE215" i="36"/>
  <c r="CD215" i="36"/>
  <c r="CA215" i="36"/>
  <c r="BB215" i="36"/>
  <c r="BJ215" i="36"/>
  <c r="CF215" i="36"/>
  <c r="BR215" i="36"/>
  <c r="BV212" i="36"/>
  <c r="CB212" i="36"/>
  <c r="CJ212" i="36"/>
  <c r="CL130" i="36"/>
  <c r="CM130" i="36"/>
  <c r="BK130" i="36"/>
  <c r="BL130" i="36"/>
  <c r="BC130" i="36"/>
  <c r="CG134" i="36"/>
  <c r="BF134" i="36"/>
  <c r="CQ134" i="36"/>
  <c r="BY134" i="36"/>
  <c r="BG134" i="36"/>
  <c r="CG138" i="36"/>
  <c r="BO138" i="36"/>
  <c r="CQ138" i="36"/>
  <c r="BY138" i="36"/>
  <c r="CB142" i="36"/>
  <c r="BX146" i="36"/>
  <c r="BF146" i="36"/>
  <c r="BP146" i="36"/>
  <c r="CK150" i="36"/>
  <c r="BE150" i="36"/>
  <c r="BO150" i="36"/>
  <c r="BE154" i="36"/>
  <c r="BD154" i="36"/>
  <c r="BS158" i="36"/>
  <c r="BR158" i="36"/>
  <c r="BU162" i="36"/>
  <c r="BF162" i="36"/>
  <c r="BI228" i="36"/>
  <c r="BC228" i="36"/>
  <c r="CC215" i="36"/>
  <c r="BU215" i="36"/>
  <c r="BA126" i="36"/>
  <c r="CJ130" i="36"/>
  <c r="CA130" i="36"/>
  <c r="CK130" i="36"/>
  <c r="CB130" i="36"/>
  <c r="BI130" i="36"/>
  <c r="AZ130" i="36"/>
  <c r="BJ130" i="36"/>
  <c r="BA130" i="36"/>
  <c r="CN134" i="36"/>
  <c r="CE134" i="36"/>
  <c r="BV134" i="36"/>
  <c r="BD134" i="36"/>
  <c r="CO134" i="36"/>
  <c r="CF134" i="36"/>
  <c r="BW134" i="36"/>
  <c r="BE134" i="36"/>
  <c r="CN138" i="36"/>
  <c r="CE138" i="36"/>
  <c r="BV138" i="36"/>
  <c r="BM138" i="36"/>
  <c r="CO138" i="36"/>
  <c r="CF138" i="36"/>
  <c r="BW138" i="36"/>
  <c r="BN138" i="36"/>
  <c r="BR142" i="36"/>
  <c r="BS142" i="36"/>
  <c r="CN146" i="36"/>
  <c r="BV146" i="36"/>
  <c r="BM146" i="36"/>
  <c r="BD146" i="36"/>
  <c r="CO146" i="36"/>
  <c r="BW146" i="36"/>
  <c r="BN146" i="36"/>
  <c r="BE146" i="36"/>
  <c r="CH150" i="36"/>
  <c r="BN150" i="36"/>
  <c r="BA150" i="36"/>
  <c r="CG150" i="36"/>
  <c r="BM150" i="36"/>
  <c r="CQ154" i="36"/>
  <c r="BY154" i="36"/>
  <c r="CP154" i="36"/>
  <c r="CQ158" i="36"/>
  <c r="CH162" i="36"/>
  <c r="BL162" i="36"/>
  <c r="BV162" i="36"/>
  <c r="BB214" i="36"/>
  <c r="CK212" i="36"/>
  <c r="AZ224" i="36"/>
  <c r="BA224" i="36"/>
  <c r="BN224" i="36"/>
  <c r="CM224" i="36"/>
  <c r="CJ224" i="36"/>
  <c r="BM224" i="36"/>
  <c r="BB224" i="36"/>
  <c r="BC224" i="36"/>
  <c r="BS224" i="36"/>
  <c r="CO224" i="36"/>
  <c r="BV224" i="36"/>
  <c r="BK224" i="36"/>
  <c r="BE224" i="36"/>
  <c r="BT224" i="36"/>
  <c r="BL224" i="36"/>
  <c r="BR224" i="36"/>
  <c r="BS215" i="36"/>
  <c r="BJ231" i="36"/>
  <c r="BU231" i="36"/>
  <c r="CD231" i="36"/>
  <c r="CB231" i="36"/>
  <c r="BL231" i="36"/>
  <c r="CK231" i="36"/>
  <c r="BN231" i="36"/>
  <c r="BW231" i="36"/>
  <c r="BM231" i="36"/>
  <c r="CA231" i="36"/>
  <c r="CL231" i="36"/>
  <c r="CF231" i="36"/>
  <c r="CO231" i="36"/>
  <c r="BR231" i="36"/>
  <c r="CC231" i="36"/>
  <c r="CN231" i="36"/>
  <c r="BI158" i="36"/>
  <c r="CA158" i="36"/>
  <c r="BJ158" i="36"/>
  <c r="CB158" i="36"/>
  <c r="BO158" i="36"/>
  <c r="CG158" i="36"/>
  <c r="BP158" i="36"/>
  <c r="CH158" i="36"/>
  <c r="AZ154" i="36"/>
  <c r="BR154" i="36"/>
  <c r="CA154" i="36"/>
  <c r="CJ154" i="36"/>
  <c r="BA154" i="36"/>
  <c r="BS154" i="36"/>
  <c r="CB154" i="36"/>
  <c r="CK154" i="36"/>
  <c r="BB154" i="36"/>
  <c r="BT154" i="36"/>
  <c r="CC154" i="36"/>
  <c r="CL154" i="36"/>
  <c r="BC154" i="36"/>
  <c r="BU154" i="36"/>
  <c r="CD154" i="36"/>
  <c r="CM154" i="36"/>
  <c r="BB150" i="36"/>
  <c r="BK150" i="36"/>
  <c r="CC150" i="36"/>
  <c r="CL150" i="36"/>
  <c r="BC150" i="36"/>
  <c r="BL150" i="36"/>
  <c r="CD150" i="36"/>
  <c r="CM150" i="36"/>
  <c r="AZ228" i="36"/>
  <c r="CD228" i="36"/>
  <c r="CL228" i="36"/>
  <c r="CK228" i="36"/>
  <c r="BJ228" i="36"/>
  <c r="CE228" i="36"/>
  <c r="CO228" i="36"/>
  <c r="BB228" i="36"/>
  <c r="CQ126" i="36"/>
  <c r="CC130" i="36"/>
  <c r="CD130" i="36"/>
  <c r="BB130" i="36"/>
  <c r="CP134" i="36"/>
  <c r="BX134" i="36"/>
  <c r="CH134" i="36"/>
  <c r="CP138" i="36"/>
  <c r="BX138" i="36"/>
  <c r="CH138" i="36"/>
  <c r="BP138" i="36"/>
  <c r="CA142" i="36"/>
  <c r="CP146" i="36"/>
  <c r="BO146" i="36"/>
  <c r="CQ146" i="36"/>
  <c r="BY146" i="36"/>
  <c r="BG146" i="36"/>
  <c r="BP150" i="36"/>
  <c r="CJ150" i="36"/>
  <c r="BD150" i="36"/>
  <c r="CF154" i="36"/>
  <c r="CE154" i="36"/>
  <c r="CE162" i="36"/>
  <c r="AZ214" i="36"/>
  <c r="BU214" i="36"/>
  <c r="CO214" i="36"/>
  <c r="BL214" i="36"/>
  <c r="CN214" i="36"/>
  <c r="BT214" i="36"/>
  <c r="BI214" i="36"/>
  <c r="BC214" i="36"/>
  <c r="CM214" i="36"/>
  <c r="CK214" i="36"/>
  <c r="BE214" i="36"/>
  <c r="CL214" i="36"/>
  <c r="BR214" i="36"/>
  <c r="BD214" i="36"/>
  <c r="BJ214" i="36"/>
  <c r="BV214" i="36"/>
  <c r="BN214" i="36"/>
  <c r="BW214" i="36"/>
  <c r="BM214" i="36"/>
  <c r="CJ126" i="36"/>
  <c r="CP130" i="36"/>
  <c r="CG130" i="36"/>
  <c r="CQ130" i="36"/>
  <c r="CH130" i="36"/>
  <c r="BO130" i="36"/>
  <c r="BF130" i="36"/>
  <c r="BP130" i="36"/>
  <c r="CL134" i="36"/>
  <c r="CC134" i="36"/>
  <c r="BT134" i="36"/>
  <c r="BB134" i="36"/>
  <c r="CM134" i="36"/>
  <c r="CD134" i="36"/>
  <c r="BU134" i="36"/>
  <c r="CL138" i="36"/>
  <c r="CC138" i="36"/>
  <c r="BT138" i="36"/>
  <c r="BK138" i="36"/>
  <c r="CM138" i="36"/>
  <c r="CD138" i="36"/>
  <c r="BU138" i="36"/>
  <c r="BI142" i="36"/>
  <c r="BJ142" i="36"/>
  <c r="CL146" i="36"/>
  <c r="BT146" i="36"/>
  <c r="BK146" i="36"/>
  <c r="BB146" i="36"/>
  <c r="CM146" i="36"/>
  <c r="BU146" i="36"/>
  <c r="BL146" i="36"/>
  <c r="CQ150" i="36"/>
  <c r="CF150" i="36"/>
  <c r="BJ150" i="36"/>
  <c r="CP150" i="36"/>
  <c r="CE150" i="36"/>
  <c r="BI150" i="36"/>
  <c r="CO154" i="36"/>
  <c r="BW154" i="36"/>
  <c r="CN154" i="36"/>
  <c r="BV154" i="36"/>
  <c r="CK158" i="36"/>
  <c r="CJ158" i="36"/>
  <c r="CF162" i="36"/>
  <c r="BG162" i="36"/>
  <c r="BT162" i="36"/>
  <c r="BE228" i="36"/>
  <c r="BK214" i="36"/>
  <c r="BD215" i="36"/>
  <c r="BI163" i="36"/>
  <c r="BR163" i="36"/>
  <c r="CA163" i="36"/>
  <c r="CJ163" i="36"/>
  <c r="BJ163" i="36"/>
  <c r="BS163" i="36"/>
  <c r="CB163" i="36"/>
  <c r="CK163" i="36"/>
  <c r="BK163" i="36"/>
  <c r="BT163" i="36"/>
  <c r="CC163" i="36"/>
  <c r="CL163" i="36"/>
  <c r="BL163" i="36"/>
  <c r="BU163" i="36"/>
  <c r="CD163" i="36"/>
  <c r="CM163" i="36"/>
  <c r="BD159" i="36"/>
  <c r="AZ159" i="36"/>
  <c r="BA159" i="36"/>
  <c r="BR159" i="36"/>
  <c r="BS159" i="36"/>
  <c r="AZ155" i="36"/>
  <c r="BI155" i="36"/>
  <c r="CA155" i="36"/>
  <c r="CJ155" i="36"/>
  <c r="BA155" i="36"/>
  <c r="BJ155" i="36"/>
  <c r="CB155" i="36"/>
  <c r="CK155" i="36"/>
  <c r="BB155" i="36"/>
  <c r="BK155" i="36"/>
  <c r="CC155" i="36"/>
  <c r="CL155" i="36"/>
  <c r="BC155" i="36"/>
  <c r="BL155" i="36"/>
  <c r="CD155" i="36"/>
  <c r="CM155" i="36"/>
  <c r="AZ151" i="36"/>
  <c r="BB151" i="36"/>
  <c r="BK151" i="36"/>
  <c r="BT151" i="36"/>
  <c r="CL151" i="36"/>
  <c r="BC151" i="36"/>
  <c r="BL151" i="36"/>
  <c r="BU151" i="36"/>
  <c r="CM151" i="36"/>
  <c r="BC147" i="36"/>
  <c r="BL147" i="36"/>
  <c r="BU147" i="36"/>
  <c r="BD147" i="36"/>
  <c r="BM147" i="36"/>
  <c r="BX147" i="36"/>
  <c r="BA217" i="36"/>
  <c r="BD217" i="36"/>
  <c r="CB217" i="36"/>
  <c r="CM217" i="36"/>
  <c r="BR217" i="36"/>
  <c r="CC217" i="36"/>
  <c r="CN217" i="36"/>
  <c r="AZ217" i="36"/>
  <c r="CJ217" i="36"/>
  <c r="BU217" i="36"/>
  <c r="AZ215" i="36"/>
  <c r="BN213" i="36"/>
  <c r="BC213" i="36"/>
  <c r="CJ213" i="36"/>
  <c r="BD213" i="36"/>
  <c r="CM213" i="36"/>
  <c r="BL213" i="36"/>
  <c r="BJ213" i="36"/>
  <c r="CL213" i="36"/>
  <c r="BK213" i="36"/>
  <c r="CK213" i="36"/>
  <c r="BE213" i="36"/>
  <c r="CA213" i="36"/>
  <c r="BB213" i="36"/>
  <c r="CO213" i="36"/>
  <c r="CC213" i="36"/>
  <c r="BM213" i="36"/>
  <c r="CD213" i="36"/>
  <c r="CB203" i="36"/>
  <c r="BJ203" i="36"/>
  <c r="BB203" i="36"/>
  <c r="BM203" i="36"/>
  <c r="CJ203" i="36"/>
  <c r="CK203" i="36"/>
  <c r="BA203" i="36"/>
  <c r="CM203" i="36"/>
  <c r="BD203" i="36"/>
  <c r="CA203" i="36"/>
  <c r="CL203" i="36"/>
  <c r="CD203" i="36"/>
  <c r="BC203" i="36"/>
  <c r="BI203" i="36"/>
  <c r="CN203" i="36"/>
  <c r="BL203" i="36"/>
  <c r="BN203" i="36"/>
  <c r="BK203" i="36"/>
  <c r="BE203" i="36"/>
  <c r="CE225" i="36"/>
  <c r="BN225" i="36"/>
  <c r="BJ221" i="36"/>
  <c r="BU221" i="36"/>
  <c r="CF221" i="36"/>
  <c r="CL221" i="36"/>
  <c r="CA221" i="36"/>
  <c r="BM221" i="36"/>
  <c r="BL221" i="36"/>
  <c r="BW221" i="36"/>
  <c r="CK221" i="36"/>
  <c r="CJ221" i="36"/>
  <c r="BV221" i="36"/>
  <c r="BK221" i="36"/>
  <c r="AZ220" i="36"/>
  <c r="BU220" i="36"/>
  <c r="BW220" i="36"/>
  <c r="BA220" i="36"/>
  <c r="CC220" i="36"/>
  <c r="BR220" i="36"/>
  <c r="BD220" i="36"/>
  <c r="BC220" i="36"/>
  <c r="CB220" i="36"/>
  <c r="BS220" i="36"/>
  <c r="CA220" i="36"/>
  <c r="BM220" i="36"/>
  <c r="BB220" i="36"/>
  <c r="BJ218" i="36"/>
  <c r="CB218" i="36"/>
  <c r="BA218" i="36"/>
  <c r="CA218" i="36"/>
  <c r="BN218" i="36"/>
  <c r="BM218" i="36"/>
  <c r="AZ234" i="36"/>
  <c r="BU234" i="36"/>
  <c r="CO234" i="36"/>
  <c r="BL234" i="36"/>
  <c r="BC234" i="36"/>
  <c r="CM234" i="36"/>
  <c r="CK234" i="36"/>
  <c r="BE234" i="36"/>
  <c r="AZ229" i="36"/>
  <c r="BC229" i="36"/>
  <c r="CK229" i="36"/>
  <c r="BE229" i="36"/>
  <c r="BJ229" i="36"/>
  <c r="BW229" i="36"/>
  <c r="BA229" i="36"/>
  <c r="AZ225" i="36"/>
  <c r="BB225" i="36"/>
  <c r="BJ225" i="36"/>
  <c r="BS225" i="36"/>
  <c r="CA225" i="36"/>
  <c r="CF225" i="36"/>
  <c r="BC225" i="36"/>
  <c r="BL225" i="36"/>
  <c r="BT225" i="36"/>
  <c r="CB225" i="36"/>
  <c r="BU201" i="36"/>
  <c r="CM201" i="36"/>
  <c r="BK201" i="36"/>
  <c r="BV201" i="36"/>
  <c r="CJ201" i="36"/>
  <c r="CK201" i="36"/>
  <c r="BL201" i="36"/>
  <c r="CF201" i="36"/>
  <c r="CB201" i="36"/>
  <c r="BM201" i="36"/>
  <c r="CA201" i="36"/>
  <c r="CL201" i="36"/>
  <c r="CD201" i="36"/>
  <c r="BN236" i="36"/>
  <c r="CM236" i="36"/>
  <c r="CO236" i="36"/>
  <c r="BS236" i="36"/>
  <c r="CJ236" i="36"/>
  <c r="BV236" i="36"/>
  <c r="BU236" i="36"/>
  <c r="CK236" i="36"/>
  <c r="BL236" i="36"/>
  <c r="CE236" i="36"/>
  <c r="BT236" i="36"/>
  <c r="BC235" i="36"/>
  <c r="CB235" i="36"/>
  <c r="BS235" i="36"/>
  <c r="BJ235" i="36"/>
  <c r="CF235" i="36"/>
  <c r="BL235" i="36"/>
  <c r="BA233" i="36"/>
  <c r="BE233" i="36"/>
  <c r="AZ227" i="36"/>
  <c r="BJ230" i="36"/>
  <c r="AP133" i="36"/>
  <c r="BA133" i="36" s="1"/>
  <c r="AO133" i="36"/>
  <c r="AZ133" i="36" s="1"/>
  <c r="CD164" i="36"/>
  <c r="CM164" i="36"/>
  <c r="BW164" i="36"/>
  <c r="BE164" i="36"/>
  <c r="BT164" i="36"/>
  <c r="BB164" i="36"/>
  <c r="CE164" i="36"/>
  <c r="CN164" i="36"/>
  <c r="CB164" i="36"/>
  <c r="CK164" i="36"/>
  <c r="BG164" i="36"/>
  <c r="BV164" i="36"/>
  <c r="BD164" i="36"/>
  <c r="CC164" i="36"/>
  <c r="CB162" i="36"/>
  <c r="BS162" i="36"/>
  <c r="BJ162" i="36"/>
  <c r="BA162" i="36"/>
  <c r="CA162" i="36"/>
  <c r="BR162" i="36"/>
  <c r="BI162" i="36"/>
  <c r="CC233" i="36"/>
  <c r="CK233" i="36"/>
  <c r="BN233" i="36"/>
  <c r="CA233" i="36"/>
  <c r="BM233" i="36"/>
  <c r="BB233" i="36"/>
  <c r="CM233" i="36"/>
  <c r="CB233" i="36"/>
  <c r="BJ233" i="36"/>
  <c r="CF233" i="36"/>
  <c r="BD233" i="36"/>
  <c r="BL233" i="36"/>
  <c r="CJ233" i="36"/>
  <c r="BK233" i="36"/>
  <c r="AZ233" i="36"/>
  <c r="CO233" i="36"/>
  <c r="CL233" i="36"/>
  <c r="CN233" i="36"/>
  <c r="CB232" i="36"/>
  <c r="CQ159" i="36"/>
  <c r="BY159" i="36"/>
  <c r="BG159" i="36"/>
  <c r="BX159" i="36"/>
  <c r="BF159" i="36"/>
  <c r="BT232" i="36"/>
  <c r="CK232" i="36"/>
  <c r="CM159" i="36"/>
  <c r="CD159" i="36"/>
  <c r="BU159" i="36"/>
  <c r="BC159" i="36"/>
  <c r="CL159" i="36"/>
  <c r="CC159" i="36"/>
  <c r="BT159" i="36"/>
  <c r="BB159" i="36"/>
  <c r="CL232" i="36"/>
  <c r="CA232" i="36"/>
  <c r="BB232" i="36"/>
  <c r="BW232" i="36"/>
  <c r="BC232" i="36"/>
  <c r="CF232" i="36"/>
  <c r="BA232" i="36"/>
  <c r="CH159" i="36"/>
  <c r="CP159" i="36"/>
  <c r="CG159" i="36"/>
  <c r="CE232" i="36"/>
  <c r="BU232" i="36"/>
  <c r="CO159" i="36"/>
  <c r="CF159" i="36"/>
  <c r="BW159" i="36"/>
  <c r="BE159" i="36"/>
  <c r="CN159" i="36"/>
  <c r="CE159" i="36"/>
  <c r="BV159" i="36"/>
  <c r="CN232" i="36"/>
  <c r="CC232" i="36"/>
  <c r="BR232" i="36"/>
  <c r="BD232" i="36"/>
  <c r="BS232" i="36"/>
  <c r="CO232" i="36"/>
  <c r="CM232" i="36"/>
  <c r="CM158" i="36"/>
  <c r="CD158" i="36"/>
  <c r="BU158" i="36"/>
  <c r="BL158" i="36"/>
  <c r="CL158" i="36"/>
  <c r="CC158" i="36"/>
  <c r="BT158" i="36"/>
  <c r="BK158" i="36"/>
  <c r="CO158" i="36"/>
  <c r="CF158" i="36"/>
  <c r="BW158" i="36"/>
  <c r="BN158" i="36"/>
  <c r="CN158" i="36"/>
  <c r="CE158" i="36"/>
  <c r="BV158" i="36"/>
  <c r="BM158" i="36"/>
  <c r="CB230" i="36"/>
  <c r="BD230" i="36"/>
  <c r="BR230" i="36"/>
  <c r="CC230" i="36"/>
  <c r="BS230" i="36"/>
  <c r="AZ230" i="36"/>
  <c r="BN230" i="36"/>
  <c r="BB230" i="36"/>
  <c r="BM230" i="36"/>
  <c r="CA230" i="36"/>
  <c r="BW230" i="36"/>
  <c r="BA230" i="36"/>
  <c r="CK156" i="36"/>
  <c r="BS156" i="36"/>
  <c r="BA156" i="36"/>
  <c r="AZ156" i="36"/>
  <c r="CO156" i="36"/>
  <c r="BW156" i="36"/>
  <c r="BN156" i="36"/>
  <c r="BE156" i="36"/>
  <c r="CN156" i="36"/>
  <c r="BV156" i="36"/>
  <c r="BM156" i="36"/>
  <c r="BD156" i="36"/>
  <c r="BJ156" i="36"/>
  <c r="CJ156" i="36"/>
  <c r="BR156" i="36"/>
  <c r="BI156" i="36"/>
  <c r="CQ156" i="36"/>
  <c r="BY156" i="36"/>
  <c r="BP156" i="36"/>
  <c r="BG156" i="36"/>
  <c r="CP156" i="36"/>
  <c r="BX156" i="36"/>
  <c r="BO156" i="36"/>
  <c r="BU229" i="36"/>
  <c r="BD228" i="36"/>
  <c r="BA228" i="36"/>
  <c r="BN228" i="36"/>
  <c r="CJ228" i="36"/>
  <c r="CM228" i="36"/>
  <c r="CA228" i="36"/>
  <c r="BK228" i="36"/>
  <c r="BL228" i="36"/>
  <c r="CB228" i="36"/>
  <c r="CC228" i="36"/>
  <c r="CN228" i="36"/>
  <c r="CF228" i="36"/>
  <c r="CB227" i="36"/>
  <c r="BJ226" i="36"/>
  <c r="CQ153" i="36"/>
  <c r="CH153" i="36"/>
  <c r="BY153" i="36"/>
  <c r="BP153" i="36"/>
  <c r="CP153" i="36"/>
  <c r="CG153" i="36"/>
  <c r="BX153" i="36"/>
  <c r="BO153" i="36"/>
  <c r="BM226" i="36"/>
  <c r="CA226" i="36"/>
  <c r="CL226" i="36"/>
  <c r="BW226" i="36"/>
  <c r="BN226" i="36"/>
  <c r="CC225" i="36"/>
  <c r="BV225" i="36"/>
  <c r="BR225" i="36"/>
  <c r="BK225" i="36"/>
  <c r="BD225" i="36"/>
  <c r="BU224" i="36"/>
  <c r="BJ224" i="36"/>
  <c r="CD149" i="36"/>
  <c r="CL149" i="36"/>
  <c r="BT149" i="36"/>
  <c r="BB149" i="36"/>
  <c r="BB222" i="36"/>
  <c r="CA222" i="36"/>
  <c r="CF222" i="36"/>
  <c r="CK149" i="36"/>
  <c r="CB149" i="36"/>
  <c r="BS149" i="36"/>
  <c r="BA149" i="36"/>
  <c r="CJ149" i="36"/>
  <c r="CA149" i="36"/>
  <c r="BR149" i="36"/>
  <c r="AZ149" i="36"/>
  <c r="BD222" i="36"/>
  <c r="BR222" i="36"/>
  <c r="CC222" i="36"/>
  <c r="CN222" i="36"/>
  <c r="BS222" i="36"/>
  <c r="CO222" i="36"/>
  <c r="CB222" i="36"/>
  <c r="BC222" i="36"/>
  <c r="CM222" i="36"/>
  <c r="CM149" i="36"/>
  <c r="BU149" i="36"/>
  <c r="BC149" i="36"/>
  <c r="CC149" i="36"/>
  <c r="CL222" i="36"/>
  <c r="CK222" i="36"/>
  <c r="CQ149" i="36"/>
  <c r="CH149" i="36"/>
  <c r="BY149" i="36"/>
  <c r="BG149" i="36"/>
  <c r="CP149" i="36"/>
  <c r="CG149" i="36"/>
  <c r="BX149" i="36"/>
  <c r="BT222" i="36"/>
  <c r="CE222" i="36"/>
  <c r="BA222" i="36"/>
  <c r="BW222" i="36"/>
  <c r="BU222" i="36"/>
  <c r="CN145" i="36"/>
  <c r="CE145" i="36"/>
  <c r="BM145" i="36"/>
  <c r="BD145" i="36"/>
  <c r="CO145" i="36"/>
  <c r="CF145" i="36"/>
  <c r="BN145" i="36"/>
  <c r="BE145" i="36"/>
  <c r="BD218" i="36"/>
  <c r="CC218" i="36"/>
  <c r="CN218" i="36"/>
  <c r="BL218" i="36"/>
  <c r="CK218" i="36"/>
  <c r="CM218" i="36"/>
  <c r="CF218" i="36"/>
  <c r="CL145" i="36"/>
  <c r="CC145" i="36"/>
  <c r="BK145" i="36"/>
  <c r="BB145" i="36"/>
  <c r="CM145" i="36"/>
  <c r="CD145" i="36"/>
  <c r="BL145" i="36"/>
  <c r="BI218" i="36"/>
  <c r="CE218" i="36"/>
  <c r="CO218" i="36"/>
  <c r="BC218" i="36"/>
  <c r="CL217" i="36"/>
  <c r="CE217" i="36"/>
  <c r="CA217" i="36"/>
  <c r="BT217" i="36"/>
  <c r="BB217" i="36"/>
  <c r="BC217" i="36"/>
  <c r="CO217" i="36"/>
  <c r="CK217" i="36"/>
  <c r="CD217" i="36"/>
  <c r="BW217" i="36"/>
  <c r="BS217" i="36"/>
  <c r="BE217" i="36"/>
  <c r="CL143" i="36"/>
  <c r="CC143" i="36"/>
  <c r="BT143" i="36"/>
  <c r="BK143" i="36"/>
  <c r="CM143" i="36"/>
  <c r="CD143" i="36"/>
  <c r="BU143" i="36"/>
  <c r="BL143" i="36"/>
  <c r="CN143" i="36"/>
  <c r="CE143" i="36"/>
  <c r="BV143" i="36"/>
  <c r="BM143" i="36"/>
  <c r="CO143" i="36"/>
  <c r="CF143" i="36"/>
  <c r="BW143" i="36"/>
  <c r="BN143" i="36"/>
  <c r="CF216" i="36"/>
  <c r="BU216" i="36"/>
  <c r="BJ216" i="36"/>
  <c r="CC142" i="36"/>
  <c r="BT142" i="36"/>
  <c r="BK142" i="36"/>
  <c r="BB142" i="36"/>
  <c r="CD142" i="36"/>
  <c r="BU142" i="36"/>
  <c r="BL142" i="36"/>
  <c r="BC142" i="36"/>
  <c r="CG142" i="36"/>
  <c r="BX142" i="36"/>
  <c r="BO142" i="36"/>
  <c r="BF142" i="36"/>
  <c r="CH142" i="36"/>
  <c r="BY142" i="36"/>
  <c r="BP142" i="36"/>
  <c r="BG142" i="36"/>
  <c r="CE142" i="36"/>
  <c r="BV142" i="36"/>
  <c r="BM142" i="36"/>
  <c r="BD142" i="36"/>
  <c r="CF142" i="36"/>
  <c r="BW142" i="36"/>
  <c r="BN142" i="36"/>
  <c r="CP141" i="36"/>
  <c r="BX141" i="36"/>
  <c r="BO141" i="36"/>
  <c r="BF141" i="36"/>
  <c r="CQ141" i="36"/>
  <c r="BY141" i="36"/>
  <c r="BP141" i="36"/>
  <c r="BG141" i="36"/>
  <c r="CN141" i="36"/>
  <c r="BV141" i="36"/>
  <c r="BM141" i="36"/>
  <c r="BD141" i="36"/>
  <c r="CO141" i="36"/>
  <c r="BW141" i="36"/>
  <c r="BN141" i="36"/>
  <c r="CJ140" i="36"/>
  <c r="CA140" i="36"/>
  <c r="BI140" i="36"/>
  <c r="AZ140" i="36"/>
  <c r="CK140" i="36"/>
  <c r="CB140" i="36"/>
  <c r="BJ140" i="36"/>
  <c r="CF213" i="36"/>
  <c r="BI213" i="36"/>
  <c r="CE213" i="36"/>
  <c r="CL212" i="36"/>
  <c r="CM212" i="36"/>
  <c r="CD212" i="36"/>
  <c r="CF212" i="36"/>
  <c r="CJ139" i="36"/>
  <c r="CA139" i="36"/>
  <c r="BR139" i="36"/>
  <c r="AZ139" i="36"/>
  <c r="CK139" i="36"/>
  <c r="CB139" i="36"/>
  <c r="BS139" i="36"/>
  <c r="BA139" i="36"/>
  <c r="BD212" i="36"/>
  <c r="BR212" i="36"/>
  <c r="CC212" i="36"/>
  <c r="CN212" i="36"/>
  <c r="BC212" i="36"/>
  <c r="BW212" i="36"/>
  <c r="BA212" i="36"/>
  <c r="BU212" i="36"/>
  <c r="BB212" i="36"/>
  <c r="CA212" i="36"/>
  <c r="BE212" i="36"/>
  <c r="CP139" i="36"/>
  <c r="CG139" i="36"/>
  <c r="BX139" i="36"/>
  <c r="BF139" i="36"/>
  <c r="CQ139" i="36"/>
  <c r="CH139" i="36"/>
  <c r="BY139" i="36"/>
  <c r="BT212" i="36"/>
  <c r="CE212" i="36"/>
  <c r="CO212" i="36"/>
  <c r="BS212" i="36"/>
  <c r="AZ212" i="36"/>
  <c r="CM211" i="36"/>
  <c r="CF211" i="36"/>
  <c r="CB211" i="36"/>
  <c r="BU211" i="36"/>
  <c r="BN211" i="36"/>
  <c r="BJ211" i="36"/>
  <c r="CN211" i="36"/>
  <c r="CJ211" i="36"/>
  <c r="CC211" i="36"/>
  <c r="BV211" i="36"/>
  <c r="BR211" i="36"/>
  <c r="BK211" i="36"/>
  <c r="BK136" i="36"/>
  <c r="CM136" i="36"/>
  <c r="BU136" i="36"/>
  <c r="BL136" i="36"/>
  <c r="BL209" i="36"/>
  <c r="BV209" i="36"/>
  <c r="BK209" i="36"/>
  <c r="BN209" i="36"/>
  <c r="CJ136" i="36"/>
  <c r="BR136" i="36"/>
  <c r="BI136" i="36"/>
  <c r="AZ136" i="36"/>
  <c r="CK136" i="36"/>
  <c r="BS136" i="36"/>
  <c r="BJ136" i="36"/>
  <c r="BA136" i="36"/>
  <c r="BS209" i="36"/>
  <c r="CO209" i="36"/>
  <c r="BT209" i="36"/>
  <c r="BI209" i="36"/>
  <c r="BC209" i="36"/>
  <c r="BU209" i="36"/>
  <c r="CL136" i="36"/>
  <c r="BT136" i="36"/>
  <c r="BB136" i="36"/>
  <c r="BC136" i="36"/>
  <c r="CK209" i="36"/>
  <c r="CJ209" i="36"/>
  <c r="AZ209" i="36"/>
  <c r="CP136" i="36"/>
  <c r="BX136" i="36"/>
  <c r="BO136" i="36"/>
  <c r="BF136" i="36"/>
  <c r="CQ136" i="36"/>
  <c r="BY136" i="36"/>
  <c r="BP136" i="36"/>
  <c r="BA209" i="36"/>
  <c r="BW209" i="36"/>
  <c r="CN209" i="36"/>
  <c r="BR209" i="36"/>
  <c r="BD209" i="36"/>
  <c r="CM209" i="36"/>
  <c r="BC208" i="36"/>
  <c r="CL208" i="36"/>
  <c r="CE208" i="36"/>
  <c r="CA208" i="36"/>
  <c r="BM208" i="36"/>
  <c r="BI208" i="36"/>
  <c r="BB208" i="36"/>
  <c r="CO208" i="36"/>
  <c r="CK208" i="36"/>
  <c r="CD208" i="36"/>
  <c r="BL208" i="36"/>
  <c r="BE208" i="36"/>
  <c r="CN207" i="36"/>
  <c r="BR207" i="36"/>
  <c r="CD207" i="36"/>
  <c r="BE207" i="36"/>
  <c r="CL207" i="36"/>
  <c r="CA207" i="36"/>
  <c r="BB207" i="36"/>
  <c r="CM207" i="36"/>
  <c r="CB207" i="36"/>
  <c r="BC207" i="36"/>
  <c r="CC207" i="36"/>
  <c r="BD207" i="36"/>
  <c r="CO207" i="36"/>
  <c r="BS207" i="36"/>
  <c r="CJ207" i="36"/>
  <c r="BV207" i="36"/>
  <c r="AZ207" i="36"/>
  <c r="CK207" i="36"/>
  <c r="BW207" i="36"/>
  <c r="CP133" i="36"/>
  <c r="CG133" i="36"/>
  <c r="BX133" i="36"/>
  <c r="BO133" i="36"/>
  <c r="CQ133" i="36"/>
  <c r="CH133" i="36"/>
  <c r="BY133" i="36"/>
  <c r="BP133" i="36"/>
  <c r="CJ133" i="36"/>
  <c r="CA133" i="36"/>
  <c r="BR133" i="36"/>
  <c r="BI133" i="36"/>
  <c r="CK133" i="36"/>
  <c r="CB133" i="36"/>
  <c r="BS133" i="36"/>
  <c r="BJ133" i="36"/>
  <c r="BS205" i="36"/>
  <c r="BT205" i="36"/>
  <c r="BI205" i="36"/>
  <c r="BA205" i="36"/>
  <c r="BD205" i="36"/>
  <c r="BE205" i="36"/>
  <c r="CA205" i="36"/>
  <c r="BM205" i="36"/>
  <c r="BB205" i="36"/>
  <c r="CB205" i="36"/>
  <c r="BJ205" i="36"/>
  <c r="BW205" i="36"/>
  <c r="BR205" i="36"/>
  <c r="BN205" i="36"/>
  <c r="BU205" i="36"/>
  <c r="BL205" i="36"/>
  <c r="BV205" i="36"/>
  <c r="BK205" i="36"/>
  <c r="AZ205" i="36"/>
  <c r="CF202" i="36"/>
  <c r="CP129" i="36"/>
  <c r="CG129" i="36"/>
  <c r="BX129" i="36"/>
  <c r="BF129" i="36"/>
  <c r="CQ129" i="36"/>
  <c r="CH129" i="36"/>
  <c r="BY129" i="36"/>
  <c r="BG129" i="36"/>
  <c r="CJ202" i="36"/>
  <c r="BV202" i="36"/>
  <c r="AZ202" i="36"/>
  <c r="BW202" i="36"/>
  <c r="BC202" i="36"/>
  <c r="CJ129" i="36"/>
  <c r="CA129" i="36"/>
  <c r="BR129" i="36"/>
  <c r="AZ129" i="36"/>
  <c r="CK129" i="36"/>
  <c r="CB129" i="36"/>
  <c r="BS129" i="36"/>
  <c r="CL202" i="36"/>
  <c r="CA202" i="36"/>
  <c r="BB202" i="36"/>
  <c r="BS202" i="36"/>
  <c r="CO202" i="36"/>
  <c r="CM202" i="36"/>
  <c r="CP128" i="36"/>
  <c r="CG128" i="36"/>
  <c r="BX128" i="36"/>
  <c r="BO128" i="36"/>
  <c r="CQ128" i="36"/>
  <c r="CH128" i="36"/>
  <c r="BY128" i="36"/>
  <c r="BP128" i="36"/>
  <c r="CJ128" i="36"/>
  <c r="CA128" i="36"/>
  <c r="BR128" i="36"/>
  <c r="BI128" i="36"/>
  <c r="CK128" i="36"/>
  <c r="CB128" i="36"/>
  <c r="BS128" i="36"/>
  <c r="BJ128" i="36"/>
  <c r="CP126" i="36"/>
  <c r="BX126" i="36"/>
  <c r="CO126" i="36"/>
  <c r="BD126" i="36"/>
  <c r="BG126" i="36"/>
  <c r="CN126" i="36"/>
  <c r="CM126" i="36"/>
  <c r="BB126" i="36"/>
  <c r="BE126" i="36"/>
  <c r="BS199" i="36"/>
  <c r="CN199" i="36"/>
  <c r="BR199" i="36"/>
  <c r="BD199" i="36"/>
  <c r="BU199" i="36"/>
  <c r="CL126" i="36"/>
  <c r="BK126" i="36"/>
  <c r="CK126" i="36"/>
  <c r="BI126" i="36"/>
  <c r="AZ126" i="36"/>
  <c r="BA199" i="36"/>
  <c r="BW199" i="36"/>
  <c r="CL199" i="36"/>
  <c r="BB199" i="36"/>
  <c r="CL125" i="36"/>
  <c r="CC125" i="36"/>
  <c r="CM125" i="36"/>
  <c r="CD125" i="36"/>
  <c r="BC125" i="36"/>
  <c r="CN125" i="36"/>
  <c r="CE125" i="36"/>
  <c r="CO125" i="36"/>
  <c r="CF125" i="36"/>
  <c r="BV197" i="36"/>
  <c r="CA197" i="36"/>
  <c r="CL197" i="36"/>
  <c r="BS197" i="36"/>
  <c r="CO197" i="36"/>
  <c r="CF197" i="36"/>
  <c r="CJ197" i="36"/>
  <c r="CK197" i="36"/>
  <c r="BU197" i="36"/>
  <c r="BR197" i="36"/>
  <c r="CC197" i="36"/>
  <c r="CN197" i="36"/>
  <c r="BW197" i="36"/>
  <c r="CB197" i="36"/>
  <c r="O33" i="37"/>
  <c r="O34" i="37"/>
  <c r="O35" i="37"/>
  <c r="N33" i="37"/>
  <c r="N34" i="37"/>
  <c r="M33" i="37"/>
  <c r="N35" i="37"/>
  <c r="M34" i="37"/>
  <c r="M35" i="37"/>
  <c r="L33" i="37"/>
  <c r="L34" i="37"/>
  <c r="K34" i="37"/>
  <c r="L35" i="37"/>
  <c r="K33" i="37"/>
  <c r="K35" i="37"/>
  <c r="I33" i="37"/>
  <c r="J33" i="37"/>
  <c r="J34" i="37"/>
  <c r="J35" i="37"/>
  <c r="I34" i="37"/>
  <c r="I35" i="37"/>
  <c r="H33" i="37"/>
  <c r="H34" i="37"/>
  <c r="H35" i="37"/>
  <c r="G35" i="37"/>
  <c r="G34" i="37"/>
  <c r="G33" i="37"/>
  <c r="F34" i="37"/>
  <c r="F33" i="37"/>
  <c r="F35" i="37"/>
  <c r="D33" i="37"/>
  <c r="AO157" i="36"/>
  <c r="CJ157" i="36" s="1"/>
  <c r="AL141" i="36"/>
  <c r="AL214" i="36" s="1"/>
  <c r="AO141" i="36"/>
  <c r="CA141" i="36" s="1"/>
  <c r="AP141" i="36"/>
  <c r="CB141" i="36" s="1"/>
  <c r="AP155" i="36"/>
  <c r="BS155" i="36" s="1"/>
  <c r="AO152" i="36"/>
  <c r="CJ152" i="36" s="1"/>
  <c r="AL149" i="36"/>
  <c r="AL222" i="36" s="1"/>
  <c r="AP147" i="36"/>
  <c r="CK147" i="36" s="1"/>
  <c r="AL129" i="36"/>
  <c r="AL202" i="36" s="1"/>
  <c r="AP127" i="36"/>
  <c r="CK127" i="36" s="1"/>
  <c r="AO125" i="36"/>
  <c r="BR125" i="36" s="1"/>
  <c r="AP144" i="36"/>
  <c r="BJ144" i="36" s="1"/>
  <c r="AP132" i="36"/>
  <c r="CK132" i="36" s="1"/>
  <c r="AO124" i="36"/>
  <c r="BI124" i="36" s="1"/>
  <c r="AP164" i="36"/>
  <c r="BJ164" i="36" s="1"/>
  <c r="AO149" i="36"/>
  <c r="BI149" i="36" s="1"/>
  <c r="AO161" i="36"/>
  <c r="CA161" i="36" s="1"/>
  <c r="AP159" i="36"/>
  <c r="BJ159" i="36" s="1"/>
  <c r="AP157" i="36"/>
  <c r="CK157" i="36" s="1"/>
  <c r="AO155" i="36"/>
  <c r="BR155" i="36" s="1"/>
  <c r="AP153" i="36"/>
  <c r="BA153" i="36" s="1"/>
  <c r="AP151" i="36"/>
  <c r="CB151" i="36" s="1"/>
  <c r="AP149" i="36"/>
  <c r="BJ149" i="36" s="1"/>
  <c r="AL147" i="36"/>
  <c r="AL220" i="36" s="1"/>
  <c r="AP220" i="36" s="1"/>
  <c r="AL145" i="36"/>
  <c r="AL218" i="36" s="1"/>
  <c r="AL143" i="36"/>
  <c r="AL216" i="36" s="1"/>
  <c r="AL139" i="36"/>
  <c r="AL212" i="36" s="1"/>
  <c r="AL137" i="36"/>
  <c r="AL210" i="36" s="1"/>
  <c r="AP210" i="36" s="1"/>
  <c r="AO135" i="36"/>
  <c r="BR135" i="36" s="1"/>
  <c r="AL133" i="36"/>
  <c r="AL206" i="36" s="1"/>
  <c r="AO206" i="36" s="1"/>
  <c r="AP131" i="36"/>
  <c r="CB131" i="36" s="1"/>
  <c r="AO129" i="36"/>
  <c r="BI129" i="36" s="1"/>
  <c r="AO127" i="36"/>
  <c r="CJ127" i="36" s="1"/>
  <c r="AL125" i="36"/>
  <c r="AL198" i="36" s="1"/>
  <c r="AP198" i="36" s="1"/>
  <c r="E16" i="36" s="1"/>
  <c r="L16" i="36" s="1"/>
  <c r="AO123" i="36"/>
  <c r="AZ123" i="36" s="1"/>
  <c r="AL148" i="36"/>
  <c r="AL221" i="36" s="1"/>
  <c r="AL144" i="36"/>
  <c r="AL217" i="36" s="1"/>
  <c r="AL130" i="36"/>
  <c r="AL203" i="36" s="1"/>
  <c r="AO203" i="36" s="1"/>
  <c r="AL126" i="36"/>
  <c r="AL199" i="36" s="1"/>
  <c r="AO199" i="36" s="1"/>
  <c r="D17" i="36" s="1"/>
  <c r="AP129" i="36"/>
  <c r="BJ129" i="36" s="1"/>
  <c r="AP143" i="36"/>
  <c r="BA143" i="36" s="1"/>
  <c r="AP125" i="36"/>
  <c r="BS125" i="36" s="1"/>
  <c r="AP139" i="36"/>
  <c r="BJ139" i="36" s="1"/>
  <c r="AP145" i="36"/>
  <c r="BS145" i="36" s="1"/>
  <c r="AO131" i="36"/>
  <c r="CA131" i="36" s="1"/>
  <c r="AO139" i="36"/>
  <c r="BI139" i="36" s="1"/>
  <c r="AO147" i="36"/>
  <c r="CJ147" i="36" s="1"/>
  <c r="AL127" i="36"/>
  <c r="AL200" i="36" s="1"/>
  <c r="AP200" i="36" s="1"/>
  <c r="AL135" i="36"/>
  <c r="AL208" i="36" s="1"/>
  <c r="AO208" i="36" s="1"/>
  <c r="AP135" i="36"/>
  <c r="BS135" i="36" s="1"/>
  <c r="AO143" i="36"/>
  <c r="AZ143" i="36" s="1"/>
  <c r="AO151" i="36"/>
  <c r="CA151" i="36" s="1"/>
  <c r="AL123" i="36"/>
  <c r="AL196" i="36" s="1"/>
  <c r="AP196" i="36" s="1"/>
  <c r="AL131" i="36"/>
  <c r="AL204" i="36" s="1"/>
  <c r="AO204" i="36" s="1"/>
  <c r="AL161" i="36"/>
  <c r="AL234" i="36" s="1"/>
  <c r="AP234" i="36" s="1"/>
  <c r="AL157" i="36"/>
  <c r="AL230" i="36" s="1"/>
  <c r="AO230" i="36" s="1"/>
  <c r="AL155" i="36"/>
  <c r="AL228" i="36" s="1"/>
  <c r="AL153" i="36"/>
  <c r="AL226" i="36" s="1"/>
  <c r="AL151" i="36"/>
  <c r="AL224" i="36" s="1"/>
  <c r="AP123" i="36"/>
  <c r="BA123" i="36" s="1"/>
  <c r="AP137" i="36"/>
  <c r="CK137" i="36" s="1"/>
  <c r="AO137" i="36"/>
  <c r="CJ137" i="36" s="1"/>
  <c r="AO145" i="36"/>
  <c r="BR145" i="36" s="1"/>
  <c r="AP161" i="36"/>
  <c r="CB161" i="36" s="1"/>
  <c r="AP160" i="36"/>
  <c r="BS160" i="36" s="1"/>
  <c r="AO156" i="36"/>
  <c r="CA156" i="36" s="1"/>
  <c r="AP148" i="36"/>
  <c r="BA148" i="36" s="1"/>
  <c r="AL140" i="36"/>
  <c r="AL213" i="36" s="1"/>
  <c r="AO213" i="36" s="1"/>
  <c r="AL136" i="36"/>
  <c r="AL209" i="36" s="1"/>
  <c r="AO209" i="36" s="1"/>
  <c r="AL134" i="36"/>
  <c r="AL207" i="36" s="1"/>
  <c r="AO207" i="36" s="1"/>
  <c r="AP128" i="36"/>
  <c r="BA128" i="36" s="1"/>
  <c r="AL164" i="36"/>
  <c r="AL237" i="36" s="1"/>
  <c r="AL156" i="36"/>
  <c r="AL229" i="36" s="1"/>
  <c r="AL152" i="36"/>
  <c r="AL225" i="36" s="1"/>
  <c r="AO148" i="36"/>
  <c r="AZ148" i="36" s="1"/>
  <c r="AO144" i="36"/>
  <c r="BI144" i="36" s="1"/>
  <c r="AP140" i="36"/>
  <c r="BS140" i="36" s="1"/>
  <c r="AP136" i="36"/>
  <c r="CB136" i="36" s="1"/>
  <c r="AL132" i="36"/>
  <c r="AL205" i="36" s="1"/>
  <c r="AO128" i="36"/>
  <c r="AZ128" i="36" s="1"/>
  <c r="AL124" i="36"/>
  <c r="AL197" i="36" s="1"/>
  <c r="AP197" i="36" s="1"/>
  <c r="E15" i="36" s="1"/>
  <c r="AO140" i="36"/>
  <c r="BR140" i="36" s="1"/>
  <c r="AO136" i="36"/>
  <c r="CA136" i="36" s="1"/>
  <c r="AL160" i="36"/>
  <c r="AL233" i="36" s="1"/>
  <c r="AL163" i="36"/>
  <c r="AL236" i="36" s="1"/>
  <c r="AP163" i="36"/>
  <c r="BA163" i="36" s="1"/>
  <c r="AO163" i="36"/>
  <c r="AZ163" i="36" s="1"/>
  <c r="AL159" i="36"/>
  <c r="AL232" i="36" s="1"/>
  <c r="AO159" i="36"/>
  <c r="BI159" i="36" s="1"/>
  <c r="AL154" i="36"/>
  <c r="AL227" i="36" s="1"/>
  <c r="AO154" i="36"/>
  <c r="BI154" i="36" s="1"/>
  <c r="AP154" i="36"/>
  <c r="BJ154" i="36" s="1"/>
  <c r="AL150" i="36"/>
  <c r="AL223" i="36" s="1"/>
  <c r="AO150" i="36"/>
  <c r="BR150" i="36" s="1"/>
  <c r="AP150" i="36"/>
  <c r="BS150" i="36" s="1"/>
  <c r="AO146" i="36"/>
  <c r="CA146" i="36" s="1"/>
  <c r="AP146" i="36"/>
  <c r="CB146" i="36" s="1"/>
  <c r="AO142" i="36"/>
  <c r="CJ142" i="36" s="1"/>
  <c r="AP142" i="36"/>
  <c r="CK142" i="36" s="1"/>
  <c r="AO138" i="36"/>
  <c r="AZ138" i="36" s="1"/>
  <c r="AP138" i="36"/>
  <c r="BA138" i="36" s="1"/>
  <c r="AO134" i="36"/>
  <c r="BI134" i="36" s="1"/>
  <c r="AP134" i="36"/>
  <c r="BJ134" i="36" s="1"/>
  <c r="AO130" i="36"/>
  <c r="BR130" i="36" s="1"/>
  <c r="AP130" i="36"/>
  <c r="BS130" i="36" s="1"/>
  <c r="AO126" i="36"/>
  <c r="CA126" i="36" s="1"/>
  <c r="AP126" i="36"/>
  <c r="CB126" i="36" s="1"/>
  <c r="AP124" i="36"/>
  <c r="BJ124" i="36" s="1"/>
  <c r="AP156" i="36"/>
  <c r="CB156" i="36" s="1"/>
  <c r="AO132" i="36"/>
  <c r="CJ132" i="36" s="1"/>
  <c r="AO153" i="36"/>
  <c r="AZ153" i="36" s="1"/>
  <c r="AO164" i="36"/>
  <c r="BI164" i="36" s="1"/>
  <c r="AL201" i="36"/>
  <c r="AP201" i="36" s="1"/>
  <c r="E19" i="36" s="1"/>
  <c r="L19" i="36" s="1"/>
  <c r="AL138" i="36"/>
  <c r="AL211" i="36" s="1"/>
  <c r="AL142" i="36"/>
  <c r="AL215" i="36" s="1"/>
  <c r="AL146" i="36"/>
  <c r="AL219" i="36" s="1"/>
  <c r="AP152" i="36"/>
  <c r="CK152" i="36" s="1"/>
  <c r="AO160" i="36"/>
  <c r="BR160" i="36" s="1"/>
  <c r="AL162" i="36"/>
  <c r="AL235" i="36" s="1"/>
  <c r="AO162" i="36"/>
  <c r="CJ162" i="36" s="1"/>
  <c r="AP162" i="36"/>
  <c r="CK162" i="36" s="1"/>
  <c r="AL158" i="36"/>
  <c r="AL231" i="36" s="1"/>
  <c r="AO158" i="36"/>
  <c r="AZ158" i="36" s="1"/>
  <c r="AP158" i="36"/>
  <c r="BA158" i="36" s="1"/>
  <c r="AR126" i="36"/>
  <c r="CD126" i="36" s="1"/>
  <c r="AT164" i="36"/>
  <c r="BN164" i="36" s="1"/>
  <c r="AT161" i="36"/>
  <c r="CF161" i="36" s="1"/>
  <c r="AT155" i="36"/>
  <c r="BW155" i="36" s="1"/>
  <c r="AN154" i="36"/>
  <c r="AV154" i="36" s="1"/>
  <c r="BP154" i="36" s="1"/>
  <c r="AT151" i="36"/>
  <c r="CF151" i="36" s="1"/>
  <c r="AT147" i="36"/>
  <c r="CO147" i="36" s="1"/>
  <c r="AU145" i="36"/>
  <c r="BX145" i="36" s="1"/>
  <c r="AN138" i="36"/>
  <c r="AN211" i="36" s="1"/>
  <c r="AT131" i="36"/>
  <c r="CF131" i="36" s="1"/>
  <c r="AN130" i="36"/>
  <c r="AN203" i="36" s="1"/>
  <c r="AU129" i="36"/>
  <c r="BO129" i="36" s="1"/>
  <c r="D35" i="37"/>
  <c r="D34" i="37"/>
  <c r="C124" i="36"/>
  <c r="C156" i="36"/>
  <c r="AT154" i="36"/>
  <c r="BN154" i="36" s="1"/>
  <c r="C140" i="36"/>
  <c r="C137" i="36"/>
  <c r="AN155" i="36"/>
  <c r="AV155" i="36" s="1"/>
  <c r="BY155" i="36" s="1"/>
  <c r="C159" i="36"/>
  <c r="C153" i="36"/>
  <c r="AN148" i="36"/>
  <c r="AV148" i="36" s="1"/>
  <c r="BG148" i="36" s="1"/>
  <c r="AU148" i="36"/>
  <c r="BF148" i="36" s="1"/>
  <c r="AN147" i="36"/>
  <c r="AV147" i="36" s="1"/>
  <c r="CQ147" i="36" s="1"/>
  <c r="AU163" i="36"/>
  <c r="BF163" i="36" s="1"/>
  <c r="AT163" i="36"/>
  <c r="BE163" i="36" s="1"/>
  <c r="AN163" i="36"/>
  <c r="AT160" i="36"/>
  <c r="BW160" i="36" s="1"/>
  <c r="AN160" i="36"/>
  <c r="AU160" i="36"/>
  <c r="BX160" i="36" s="1"/>
  <c r="AU152" i="36"/>
  <c r="CP152" i="36" s="1"/>
  <c r="AN152" i="36"/>
  <c r="AT152" i="36"/>
  <c r="CO152" i="36" s="1"/>
  <c r="AT149" i="36"/>
  <c r="BN149" i="36" s="1"/>
  <c r="AN149" i="36"/>
  <c r="AU149" i="36"/>
  <c r="BO149" i="36" s="1"/>
  <c r="AN144" i="36"/>
  <c r="AT144" i="36"/>
  <c r="BN144" i="36" s="1"/>
  <c r="AU144" i="36"/>
  <c r="BO144" i="36" s="1"/>
  <c r="AT141" i="36"/>
  <c r="CF141" i="36" s="1"/>
  <c r="AN141" i="36"/>
  <c r="AV141" i="36" s="1"/>
  <c r="CH141" i="36" s="1"/>
  <c r="AU141" i="36"/>
  <c r="CG141" i="36" s="1"/>
  <c r="AN136" i="36"/>
  <c r="AT136" i="36"/>
  <c r="CF136" i="36" s="1"/>
  <c r="AU136" i="36"/>
  <c r="CG136" i="36" s="1"/>
  <c r="AN133" i="36"/>
  <c r="AT133" i="36"/>
  <c r="BE133" i="36" s="1"/>
  <c r="AU133" i="36"/>
  <c r="BF133" i="36" s="1"/>
  <c r="AN128" i="36"/>
  <c r="AT128" i="36"/>
  <c r="BE128" i="36" s="1"/>
  <c r="AU128" i="36"/>
  <c r="BF128" i="36" s="1"/>
  <c r="AN125" i="36"/>
  <c r="AV125" i="36" s="1"/>
  <c r="BY125" i="36" s="1"/>
  <c r="AT125" i="36"/>
  <c r="BW125" i="36" s="1"/>
  <c r="AU125" i="36"/>
  <c r="BX125" i="36" s="1"/>
  <c r="AN145" i="36"/>
  <c r="AU164" i="36"/>
  <c r="BO164" i="36" s="1"/>
  <c r="AN164" i="36"/>
  <c r="AV164" i="36" s="1"/>
  <c r="BP164" i="36" s="1"/>
  <c r="AN132" i="36"/>
  <c r="AU132" i="36"/>
  <c r="AN158" i="36"/>
  <c r="AV158" i="36" s="1"/>
  <c r="BG158" i="36" s="1"/>
  <c r="AU158" i="36"/>
  <c r="BF158" i="36" s="1"/>
  <c r="AT158" i="36"/>
  <c r="BE158" i="36" s="1"/>
  <c r="AU150" i="36"/>
  <c r="BX150" i="36" s="1"/>
  <c r="AN150" i="36"/>
  <c r="AU146" i="36"/>
  <c r="CG146" i="36" s="1"/>
  <c r="AN146" i="36"/>
  <c r="AT146" i="36"/>
  <c r="CF146" i="36" s="1"/>
  <c r="AT150" i="36"/>
  <c r="BW150" i="36" s="1"/>
  <c r="AN151" i="36"/>
  <c r="AV151" i="36" s="1"/>
  <c r="CH151" i="36" s="1"/>
  <c r="AT129" i="36"/>
  <c r="BN129" i="36" s="1"/>
  <c r="AT132" i="36"/>
  <c r="AT145" i="36"/>
  <c r="BW145" i="36" s="1"/>
  <c r="AT148" i="36"/>
  <c r="BE148" i="36" s="1"/>
  <c r="AU154" i="36"/>
  <c r="BO154" i="36" s="1"/>
  <c r="AN129" i="36"/>
  <c r="AU147" i="36"/>
  <c r="CP147" i="36" s="1"/>
  <c r="AU151" i="36"/>
  <c r="CG151" i="36" s="1"/>
  <c r="AU155" i="36"/>
  <c r="BX155" i="36" s="1"/>
  <c r="AN161" i="36"/>
  <c r="AU161" i="36"/>
  <c r="CG161" i="36" s="1"/>
  <c r="AQ163" i="36"/>
  <c r="BB163" i="36" s="1"/>
  <c r="AR163" i="36"/>
  <c r="BC163" i="36" s="1"/>
  <c r="AM163" i="36"/>
  <c r="AN143" i="36"/>
  <c r="AU143" i="36"/>
  <c r="BF143" i="36" s="1"/>
  <c r="AT143" i="36"/>
  <c r="BE143" i="36" s="1"/>
  <c r="AN135" i="36"/>
  <c r="AU135" i="36"/>
  <c r="BX135" i="36" s="1"/>
  <c r="AN127" i="36"/>
  <c r="AU127" i="36"/>
  <c r="CP127" i="36" s="1"/>
  <c r="AT127" i="36"/>
  <c r="CO127" i="36" s="1"/>
  <c r="AR160" i="36"/>
  <c r="BU160" i="36" s="1"/>
  <c r="AM160" i="36"/>
  <c r="AQ160" i="36"/>
  <c r="BT160" i="36" s="1"/>
  <c r="AR159" i="36"/>
  <c r="BL159" i="36" s="1"/>
  <c r="AQ159" i="36"/>
  <c r="BK159" i="36" s="1"/>
  <c r="AM159" i="36"/>
  <c r="AM157" i="36"/>
  <c r="AQ157" i="36"/>
  <c r="CL157" i="36" s="1"/>
  <c r="AR157" i="36"/>
  <c r="CM157" i="36" s="1"/>
  <c r="AM155" i="36"/>
  <c r="AQ155" i="36"/>
  <c r="BT155" i="36" s="1"/>
  <c r="AR155" i="36"/>
  <c r="BU155" i="36" s="1"/>
  <c r="AQ153" i="36"/>
  <c r="BB153" i="36" s="1"/>
  <c r="AM153" i="36"/>
  <c r="AR153" i="36"/>
  <c r="BC153" i="36" s="1"/>
  <c r="AR151" i="36"/>
  <c r="CD151" i="36" s="1"/>
  <c r="AM151" i="36"/>
  <c r="AQ151" i="36"/>
  <c r="CC151" i="36" s="1"/>
  <c r="AQ149" i="36"/>
  <c r="BK149" i="36" s="1"/>
  <c r="AM149" i="36"/>
  <c r="AR149" i="36"/>
  <c r="BL149" i="36" s="1"/>
  <c r="AM147" i="36"/>
  <c r="AR147" i="36"/>
  <c r="CM147" i="36" s="1"/>
  <c r="AQ147" i="36"/>
  <c r="CL147" i="36" s="1"/>
  <c r="AQ145" i="36"/>
  <c r="BT145" i="36" s="1"/>
  <c r="AR145" i="36"/>
  <c r="BU145" i="36" s="1"/>
  <c r="AM145" i="36"/>
  <c r="AM143" i="36"/>
  <c r="AQ143" i="36"/>
  <c r="BB143" i="36" s="1"/>
  <c r="AR143" i="36"/>
  <c r="BC143" i="36" s="1"/>
  <c r="AQ141" i="36"/>
  <c r="CC141" i="36" s="1"/>
  <c r="AM141" i="36"/>
  <c r="AR141" i="36"/>
  <c r="CD141" i="36" s="1"/>
  <c r="AM139" i="36"/>
  <c r="AQ139" i="36"/>
  <c r="BK139" i="36" s="1"/>
  <c r="AQ137" i="36"/>
  <c r="CL137" i="36" s="1"/>
  <c r="AR137" i="36"/>
  <c r="CM137" i="36" s="1"/>
  <c r="AM137" i="36"/>
  <c r="AQ135" i="36"/>
  <c r="BT135" i="36" s="1"/>
  <c r="AM135" i="36"/>
  <c r="AM133" i="36"/>
  <c r="AQ133" i="36"/>
  <c r="BB133" i="36" s="1"/>
  <c r="AR133" i="36"/>
  <c r="BC133" i="36" s="1"/>
  <c r="AQ131" i="36"/>
  <c r="CC131" i="36" s="1"/>
  <c r="AR131" i="36"/>
  <c r="CD131" i="36" s="1"/>
  <c r="AM129" i="36"/>
  <c r="AQ129" i="36"/>
  <c r="BK129" i="36" s="1"/>
  <c r="AR129" i="36"/>
  <c r="BL129" i="36" s="1"/>
  <c r="AQ128" i="36"/>
  <c r="BB128" i="36" s="1"/>
  <c r="AR128" i="36"/>
  <c r="BC128" i="36" s="1"/>
  <c r="AM128" i="36"/>
  <c r="AM125" i="36"/>
  <c r="AQ125" i="36"/>
  <c r="BT125" i="36" s="1"/>
  <c r="AR125" i="36"/>
  <c r="BU125" i="36" s="1"/>
  <c r="AQ124" i="36"/>
  <c r="BK124" i="36" s="1"/>
  <c r="AM124" i="36"/>
  <c r="AR124" i="36"/>
  <c r="BL124" i="36" s="1"/>
  <c r="AM131" i="36"/>
  <c r="AT135" i="36"/>
  <c r="BW135" i="36" s="1"/>
  <c r="AT157" i="36"/>
  <c r="CO157" i="36" s="1"/>
  <c r="AU157" i="36"/>
  <c r="CP157" i="36" s="1"/>
  <c r="AN157" i="36"/>
  <c r="AN139" i="36"/>
  <c r="AU139" i="36"/>
  <c r="BO139" i="36" s="1"/>
  <c r="AT139" i="36"/>
  <c r="BN139" i="36" s="1"/>
  <c r="AN131" i="36"/>
  <c r="AU131" i="36"/>
  <c r="CG131" i="36" s="1"/>
  <c r="AN123" i="36"/>
  <c r="AN196" i="36" s="1"/>
  <c r="AT123" i="36"/>
  <c r="BE123" i="36" s="1"/>
  <c r="AR164" i="36"/>
  <c r="BL164" i="36" s="1"/>
  <c r="AM164" i="36"/>
  <c r="AQ164" i="36"/>
  <c r="BK164" i="36" s="1"/>
  <c r="AM162" i="36"/>
  <c r="AQ162" i="36"/>
  <c r="CL162" i="36" s="1"/>
  <c r="AR162" i="36"/>
  <c r="CM162" i="36" s="1"/>
  <c r="AM161" i="36"/>
  <c r="AQ161" i="36"/>
  <c r="CC161" i="36" s="1"/>
  <c r="AR161" i="36"/>
  <c r="CD161" i="36" s="1"/>
  <c r="AM158" i="36"/>
  <c r="AQ158" i="36"/>
  <c r="BB158" i="36" s="1"/>
  <c r="AR156" i="36"/>
  <c r="CD156" i="36" s="1"/>
  <c r="AM156" i="36"/>
  <c r="AQ156" i="36"/>
  <c r="CC156" i="36" s="1"/>
  <c r="AM154" i="36"/>
  <c r="AR154" i="36"/>
  <c r="BL154" i="36" s="1"/>
  <c r="AQ154" i="36"/>
  <c r="BK154" i="36" s="1"/>
  <c r="AR152" i="36"/>
  <c r="CM152" i="36" s="1"/>
  <c r="AM152" i="36"/>
  <c r="AQ152" i="36"/>
  <c r="CL152" i="36" s="1"/>
  <c r="AR150" i="36"/>
  <c r="BU150" i="36" s="1"/>
  <c r="AM150" i="36"/>
  <c r="AQ150" i="36"/>
  <c r="BT150" i="36" s="1"/>
  <c r="AR148" i="36"/>
  <c r="BC148" i="36" s="1"/>
  <c r="AM148" i="36"/>
  <c r="AQ148" i="36"/>
  <c r="BB148" i="36" s="1"/>
  <c r="AM146" i="36"/>
  <c r="AQ146" i="36"/>
  <c r="CC146" i="36" s="1"/>
  <c r="AR146" i="36"/>
  <c r="CD146" i="36" s="1"/>
  <c r="AQ144" i="36"/>
  <c r="BK144" i="36" s="1"/>
  <c r="AR144" i="36"/>
  <c r="BL144" i="36" s="1"/>
  <c r="AM144" i="36"/>
  <c r="AQ142" i="36"/>
  <c r="CL142" i="36" s="1"/>
  <c r="AM142" i="36"/>
  <c r="AR142" i="36"/>
  <c r="CM142" i="36" s="1"/>
  <c r="AQ140" i="36"/>
  <c r="BT140" i="36" s="1"/>
  <c r="AM140" i="36"/>
  <c r="AR140" i="36"/>
  <c r="BU140" i="36" s="1"/>
  <c r="AQ138" i="36"/>
  <c r="BB138" i="36" s="1"/>
  <c r="AR138" i="36"/>
  <c r="BC138" i="36" s="1"/>
  <c r="AM138" i="36"/>
  <c r="AQ136" i="36"/>
  <c r="CC136" i="36" s="1"/>
  <c r="AM136" i="36"/>
  <c r="AR136" i="36"/>
  <c r="CD136" i="36" s="1"/>
  <c r="AQ134" i="36"/>
  <c r="BK134" i="36" s="1"/>
  <c r="AM134" i="36"/>
  <c r="AR134" i="36"/>
  <c r="BL134" i="36" s="1"/>
  <c r="AQ132" i="36"/>
  <c r="AM132" i="36"/>
  <c r="AR132" i="36"/>
  <c r="AQ130" i="36"/>
  <c r="BT130" i="36" s="1"/>
  <c r="AM130" i="36"/>
  <c r="AR130" i="36"/>
  <c r="BU130" i="36" s="1"/>
  <c r="AQ127" i="36"/>
  <c r="CL127" i="36" s="1"/>
  <c r="AM127" i="36"/>
  <c r="AR127" i="36"/>
  <c r="CM127" i="36" s="1"/>
  <c r="AQ126" i="36"/>
  <c r="CC126" i="36" s="1"/>
  <c r="AM126" i="36"/>
  <c r="AQ123" i="36"/>
  <c r="BB123" i="36" s="1"/>
  <c r="AM123" i="36"/>
  <c r="AR158" i="36"/>
  <c r="BC158" i="36" s="1"/>
  <c r="AR135" i="36"/>
  <c r="BU135" i="36" s="1"/>
  <c r="AR139" i="36"/>
  <c r="BL139" i="36" s="1"/>
  <c r="AU142" i="36"/>
  <c r="CP142" i="36" s="1"/>
  <c r="AN142" i="36"/>
  <c r="AT142" i="36"/>
  <c r="CO142" i="36" s="1"/>
  <c r="AU138" i="36"/>
  <c r="BF138" i="36" s="1"/>
  <c r="AT138" i="36"/>
  <c r="BE138" i="36" s="1"/>
  <c r="AU134" i="36"/>
  <c r="BO134" i="36" s="1"/>
  <c r="AN134" i="36"/>
  <c r="AT134" i="36"/>
  <c r="BN134" i="36" s="1"/>
  <c r="AU130" i="36"/>
  <c r="BX130" i="36" s="1"/>
  <c r="AT130" i="36"/>
  <c r="BW130" i="36" s="1"/>
  <c r="AU126" i="36"/>
  <c r="CG126" i="36" s="1"/>
  <c r="AN126" i="36"/>
  <c r="AT126" i="36"/>
  <c r="CF126" i="36" s="1"/>
  <c r="AN162" i="36"/>
  <c r="AT162" i="36"/>
  <c r="CO162" i="36" s="1"/>
  <c r="AU162" i="36"/>
  <c r="CP162" i="36" s="1"/>
  <c r="AU123" i="36"/>
  <c r="BF123" i="36" s="1"/>
  <c r="AR123" i="36"/>
  <c r="BC123" i="36" s="1"/>
  <c r="K299" i="36" l="1"/>
  <c r="BL126" i="36"/>
  <c r="BO126" i="36"/>
  <c r="BJ126" i="36"/>
  <c r="AZ125" i="36"/>
  <c r="BG125" i="36"/>
  <c r="BN126" i="36"/>
  <c r="BI199" i="36"/>
  <c r="BB125" i="36"/>
  <c r="BJ198" i="36"/>
  <c r="BA125" i="36"/>
  <c r="BF125" i="36"/>
  <c r="BE125" i="36"/>
  <c r="BA197" i="36"/>
  <c r="BS126" i="36"/>
  <c r="BS166" i="36" s="1"/>
  <c r="BA124" i="36"/>
  <c r="BB124" i="36"/>
  <c r="BB166" i="36" s="1"/>
  <c r="BC124" i="36"/>
  <c r="BC166" i="36" s="1"/>
  <c r="BT126" i="36"/>
  <c r="BT166" i="36" s="1"/>
  <c r="BR126" i="36"/>
  <c r="BR166" i="36" s="1"/>
  <c r="AZ124" i="36"/>
  <c r="AZ166" i="36" s="1"/>
  <c r="BJ125" i="36"/>
  <c r="BN125" i="36"/>
  <c r="BL125" i="36"/>
  <c r="BK125" i="36"/>
  <c r="BK166" i="36" s="1"/>
  <c r="BU126" i="36"/>
  <c r="BU166" i="36" s="1"/>
  <c r="BW126" i="36"/>
  <c r="BP125" i="36"/>
  <c r="BI125" i="36"/>
  <c r="BI166" i="36" s="1"/>
  <c r="BO125" i="36"/>
  <c r="E192" i="36"/>
  <c r="F192" i="36" s="1"/>
  <c r="D32" i="37"/>
  <c r="G20" i="37"/>
  <c r="H20" i="37"/>
  <c r="J22" i="37"/>
  <c r="K21" i="37"/>
  <c r="N20" i="37"/>
  <c r="O18" i="37"/>
  <c r="E22" i="37"/>
  <c r="F23" i="37"/>
  <c r="F24" i="37"/>
  <c r="G27" i="37"/>
  <c r="G31" i="37"/>
  <c r="I27" i="37"/>
  <c r="J23" i="37"/>
  <c r="I25" i="37"/>
  <c r="I28" i="37"/>
  <c r="K29" i="37"/>
  <c r="L27" i="37"/>
  <c r="L25" i="37"/>
  <c r="M28" i="37"/>
  <c r="N32" i="37"/>
  <c r="O28" i="37"/>
  <c r="F30" i="37"/>
  <c r="G29" i="37"/>
  <c r="M18" i="37"/>
  <c r="H27" i="37"/>
  <c r="H24" i="37"/>
  <c r="I30" i="37"/>
  <c r="I32" i="37"/>
  <c r="J31" i="37"/>
  <c r="J26" i="37"/>
  <c r="J24" i="37"/>
  <c r="K23" i="37"/>
  <c r="J28" i="37"/>
  <c r="K28" i="37"/>
  <c r="M21" i="37"/>
  <c r="K26" i="37"/>
  <c r="L26" i="37"/>
  <c r="L32" i="37"/>
  <c r="M30" i="37"/>
  <c r="M32" i="37"/>
  <c r="N27" i="37"/>
  <c r="N30" i="37"/>
  <c r="N24" i="37"/>
  <c r="N25" i="37"/>
  <c r="O23" i="37"/>
  <c r="O26" i="37"/>
  <c r="O25" i="37"/>
  <c r="D30" i="37"/>
  <c r="D23" i="37"/>
  <c r="F19" i="37"/>
  <c r="M20" i="37"/>
  <c r="O22" i="37"/>
  <c r="H22" i="37"/>
  <c r="M22" i="37"/>
  <c r="G32" i="37"/>
  <c r="G26" i="37"/>
  <c r="H32" i="37"/>
  <c r="F22" i="37"/>
  <c r="H29" i="37"/>
  <c r="K31" i="37"/>
  <c r="K30" i="37"/>
  <c r="M27" i="37"/>
  <c r="O31" i="37"/>
  <c r="D27" i="37"/>
  <c r="D20" i="37"/>
  <c r="F21" i="37"/>
  <c r="F20" i="37"/>
  <c r="I20" i="37"/>
  <c r="I18" i="37"/>
  <c r="K20" i="37"/>
  <c r="J21" i="37"/>
  <c r="L19" i="37"/>
  <c r="I19" i="37"/>
  <c r="O20" i="37"/>
  <c r="O21" i="37"/>
  <c r="D21" i="37"/>
  <c r="N18" i="37"/>
  <c r="E21" i="37"/>
  <c r="L22" i="37"/>
  <c r="K19" i="37"/>
  <c r="F27" i="37"/>
  <c r="F28" i="37"/>
  <c r="F29" i="37"/>
  <c r="G18" i="37"/>
  <c r="G25" i="37"/>
  <c r="G30" i="37"/>
  <c r="H23" i="37"/>
  <c r="G28" i="37"/>
  <c r="H30" i="37"/>
  <c r="I31" i="37"/>
  <c r="I26" i="37"/>
  <c r="H25" i="37"/>
  <c r="I24" i="37"/>
  <c r="I29" i="37"/>
  <c r="J27" i="37"/>
  <c r="J25" i="37"/>
  <c r="K24" i="37"/>
  <c r="J29" i="37"/>
  <c r="L31" i="37"/>
  <c r="L24" i="37"/>
  <c r="M31" i="37"/>
  <c r="M26" i="37"/>
  <c r="M24" i="37"/>
  <c r="N23" i="37"/>
  <c r="N26" i="37"/>
  <c r="M29" i="37"/>
  <c r="N29" i="37"/>
  <c r="O32" i="37"/>
  <c r="O29" i="37"/>
  <c r="D22" i="37"/>
  <c r="D31" i="37"/>
  <c r="D24" i="37"/>
  <c r="H21" i="37"/>
  <c r="G21" i="37"/>
  <c r="I21" i="37"/>
  <c r="L20" i="37"/>
  <c r="H19" i="37"/>
  <c r="J19" i="37"/>
  <c r="N21" i="37"/>
  <c r="E20" i="37"/>
  <c r="D25" i="37"/>
  <c r="N19" i="37"/>
  <c r="H18" i="37"/>
  <c r="E29" i="37"/>
  <c r="O19" i="37"/>
  <c r="F31" i="37"/>
  <c r="F32" i="37"/>
  <c r="I22" i="37"/>
  <c r="F26" i="37"/>
  <c r="L18" i="37"/>
  <c r="D26" i="37"/>
  <c r="D28" i="37"/>
  <c r="J18" i="37"/>
  <c r="J20" i="37"/>
  <c r="G19" i="37"/>
  <c r="D29" i="37"/>
  <c r="K22" i="37"/>
  <c r="G22" i="37"/>
  <c r="K18" i="37"/>
  <c r="L21" i="37"/>
  <c r="M19" i="37"/>
  <c r="F25" i="37"/>
  <c r="N22" i="37"/>
  <c r="G24" i="37"/>
  <c r="G23" i="37"/>
  <c r="H31" i="37"/>
  <c r="H28" i="37"/>
  <c r="H26" i="37"/>
  <c r="I23" i="37"/>
  <c r="J30" i="37"/>
  <c r="J32" i="37"/>
  <c r="K27" i="37"/>
  <c r="K32" i="37"/>
  <c r="K25" i="37"/>
  <c r="L23" i="37"/>
  <c r="L30" i="37"/>
  <c r="M23" i="37"/>
  <c r="L28" i="37"/>
  <c r="M25" i="37"/>
  <c r="N31" i="37"/>
  <c r="N28" i="37"/>
  <c r="O27" i="37"/>
  <c r="O24" i="37"/>
  <c r="O30" i="37"/>
  <c r="L29" i="37"/>
  <c r="C298" i="36"/>
  <c r="D49" i="37"/>
  <c r="D50" i="37" s="1"/>
  <c r="E49" i="37"/>
  <c r="E50" i="37" s="1"/>
  <c r="F18" i="37"/>
  <c r="E18" i="37"/>
  <c r="E19" i="37"/>
  <c r="J15" i="37"/>
  <c r="K17" i="37"/>
  <c r="E8" i="37"/>
  <c r="E13" i="37"/>
  <c r="F8" i="37"/>
  <c r="F9" i="37"/>
  <c r="H8" i="37"/>
  <c r="I7" i="37"/>
  <c r="I5" i="37"/>
  <c r="J5" i="37"/>
  <c r="M3" i="37"/>
  <c r="M6" i="37"/>
  <c r="N12" i="37"/>
  <c r="N13" i="37"/>
  <c r="G16" i="37"/>
  <c r="H16" i="37"/>
  <c r="L17" i="37"/>
  <c r="J17" i="37"/>
  <c r="O16" i="37"/>
  <c r="E3" i="37"/>
  <c r="E10" i="37"/>
  <c r="M15" i="37"/>
  <c r="F7" i="37"/>
  <c r="F12" i="37"/>
  <c r="M17" i="37"/>
  <c r="G4" i="37"/>
  <c r="G5" i="37"/>
  <c r="G14" i="37"/>
  <c r="H12" i="37"/>
  <c r="H14" i="37"/>
  <c r="I11" i="37"/>
  <c r="I6" i="37"/>
  <c r="I9" i="37"/>
  <c r="J7" i="37"/>
  <c r="I12" i="37"/>
  <c r="J10" i="37"/>
  <c r="J4" i="37"/>
  <c r="K3" i="37"/>
  <c r="K8" i="37"/>
  <c r="L3" i="37"/>
  <c r="J9" i="37"/>
  <c r="L12" i="37"/>
  <c r="M7" i="37"/>
  <c r="M10" i="37"/>
  <c r="M12" i="37"/>
  <c r="N3" i="37"/>
  <c r="M5" i="37"/>
  <c r="O3" i="37"/>
  <c r="N6" i="37"/>
  <c r="O8" i="37"/>
  <c r="O5" i="37"/>
  <c r="O10" i="37"/>
  <c r="G17" i="37"/>
  <c r="M16" i="37"/>
  <c r="E6" i="37"/>
  <c r="O15" i="37"/>
  <c r="G15" i="37"/>
  <c r="F5" i="37"/>
  <c r="H10" i="37"/>
  <c r="J6" i="37"/>
  <c r="K4" i="37"/>
  <c r="L8" i="37"/>
  <c r="O4" i="37"/>
  <c r="F17" i="37"/>
  <c r="I16" i="37"/>
  <c r="K16" i="37"/>
  <c r="K15" i="37"/>
  <c r="N16" i="37"/>
  <c r="E4" i="37"/>
  <c r="E14" i="37"/>
  <c r="E11" i="37"/>
  <c r="N17" i="37"/>
  <c r="E15" i="37"/>
  <c r="E17" i="37"/>
  <c r="F11" i="37"/>
  <c r="E7" i="37"/>
  <c r="G3" i="37"/>
  <c r="G9" i="37"/>
  <c r="G10" i="37"/>
  <c r="H3" i="37"/>
  <c r="I15" i="37"/>
  <c r="I10" i="37"/>
  <c r="I8" i="37"/>
  <c r="J11" i="37"/>
  <c r="J8" i="37"/>
  <c r="J14" i="37"/>
  <c r="K7" i="37"/>
  <c r="K12" i="37"/>
  <c r="K6" i="37"/>
  <c r="K5" i="37"/>
  <c r="L7" i="37"/>
  <c r="L9" i="37"/>
  <c r="L6" i="37"/>
  <c r="M11" i="37"/>
  <c r="M14" i="37"/>
  <c r="M13" i="37"/>
  <c r="N7" i="37"/>
  <c r="N4" i="37"/>
  <c r="M9" i="37"/>
  <c r="N9" i="37"/>
  <c r="O7" i="37"/>
  <c r="K13" i="37"/>
  <c r="O12" i="37"/>
  <c r="O13" i="37"/>
  <c r="O6" i="37"/>
  <c r="N14" i="37"/>
  <c r="J16" i="37"/>
  <c r="L16" i="37"/>
  <c r="F3" i="37"/>
  <c r="H15" i="37"/>
  <c r="G11" i="37"/>
  <c r="H11" i="37"/>
  <c r="G6" i="37"/>
  <c r="J3" i="37"/>
  <c r="I4" i="37"/>
  <c r="L13" i="37"/>
  <c r="M8" i="37"/>
  <c r="N15" i="37"/>
  <c r="N5" i="37"/>
  <c r="H17" i="37"/>
  <c r="F16" i="37"/>
  <c r="L15" i="37"/>
  <c r="E12" i="37"/>
  <c r="O17" i="37"/>
  <c r="I17" i="37"/>
  <c r="E16" i="37"/>
  <c r="E5" i="37"/>
  <c r="E9" i="37"/>
  <c r="F15" i="37"/>
  <c r="F4" i="37"/>
  <c r="F10" i="37"/>
  <c r="G7" i="37"/>
  <c r="G12" i="37"/>
  <c r="F14" i="37"/>
  <c r="F6" i="37"/>
  <c r="H7" i="37"/>
  <c r="H4" i="37"/>
  <c r="H6" i="37"/>
  <c r="H5" i="37"/>
  <c r="I3" i="37"/>
  <c r="H9" i="37"/>
  <c r="I14" i="37"/>
  <c r="J12" i="37"/>
  <c r="I13" i="37"/>
  <c r="J13" i="37"/>
  <c r="K11" i="37"/>
  <c r="K10" i="37"/>
  <c r="K14" i="37"/>
  <c r="K9" i="37"/>
  <c r="L11" i="37"/>
  <c r="L4" i="37"/>
  <c r="L5" i="37"/>
  <c r="L10" i="37"/>
  <c r="L14" i="37"/>
  <c r="M4" i="37"/>
  <c r="N11" i="37"/>
  <c r="N8" i="37"/>
  <c r="N10" i="37"/>
  <c r="O11" i="37"/>
  <c r="O9" i="37"/>
  <c r="O14" i="37"/>
  <c r="D12" i="37"/>
  <c r="D17" i="37"/>
  <c r="D6" i="37"/>
  <c r="D18" i="37"/>
  <c r="D7" i="37"/>
  <c r="D5" i="37"/>
  <c r="D9" i="37"/>
  <c r="D15" i="37"/>
  <c r="D14" i="37"/>
  <c r="D11" i="37"/>
  <c r="D3" i="37"/>
  <c r="D10" i="37"/>
  <c r="D19" i="37"/>
  <c r="D4" i="37"/>
  <c r="C300" i="36"/>
  <c r="K298" i="36"/>
  <c r="G298" i="36"/>
  <c r="G300" i="36"/>
  <c r="M351" i="36"/>
  <c r="M350" i="36"/>
  <c r="M349" i="36"/>
  <c r="D350" i="36"/>
  <c r="D349" i="36"/>
  <c r="D351" i="36"/>
  <c r="L351" i="36"/>
  <c r="L350" i="36"/>
  <c r="L349" i="36"/>
  <c r="AN156" i="36"/>
  <c r="AV156" i="36" s="1"/>
  <c r="CH156" i="36" s="1"/>
  <c r="B386" i="36"/>
  <c r="I351" i="36"/>
  <c r="I350" i="36"/>
  <c r="I349" i="36"/>
  <c r="F350" i="36"/>
  <c r="F349" i="36"/>
  <c r="F351" i="36"/>
  <c r="C349" i="36"/>
  <c r="C351" i="36"/>
  <c r="C350" i="36"/>
  <c r="AT153" i="36"/>
  <c r="BE153" i="36" s="1"/>
  <c r="B383" i="36"/>
  <c r="AT140" i="36"/>
  <c r="BW140" i="36" s="1"/>
  <c r="B370" i="36"/>
  <c r="H349" i="36"/>
  <c r="H351" i="36"/>
  <c r="H350" i="36"/>
  <c r="G351" i="36"/>
  <c r="G350" i="36"/>
  <c r="G349" i="36"/>
  <c r="AN159" i="36"/>
  <c r="AV159" i="36" s="1"/>
  <c r="BP159" i="36" s="1"/>
  <c r="B389" i="36"/>
  <c r="E351" i="36"/>
  <c r="E349" i="36"/>
  <c r="E350" i="36"/>
  <c r="J350" i="36"/>
  <c r="J349" i="36"/>
  <c r="J351" i="36"/>
  <c r="K350" i="36"/>
  <c r="K349" i="36"/>
  <c r="K351" i="36"/>
  <c r="AN137" i="36"/>
  <c r="AN210" i="36" s="1"/>
  <c r="B367" i="36"/>
  <c r="AT124" i="36"/>
  <c r="B354" i="36"/>
  <c r="M300" i="36"/>
  <c r="M299" i="36"/>
  <c r="M298" i="36"/>
  <c r="L300" i="36"/>
  <c r="L299" i="36"/>
  <c r="L298" i="36"/>
  <c r="I300" i="36"/>
  <c r="I298" i="36"/>
  <c r="I299" i="36"/>
  <c r="B298" i="36"/>
  <c r="B300" i="36"/>
  <c r="N301" i="36"/>
  <c r="B299" i="36"/>
  <c r="H299" i="36"/>
  <c r="H300" i="36"/>
  <c r="H298" i="36"/>
  <c r="E300" i="36"/>
  <c r="E299" i="36"/>
  <c r="E298" i="36"/>
  <c r="J299" i="36"/>
  <c r="J298" i="36"/>
  <c r="J300" i="36"/>
  <c r="D298" i="36"/>
  <c r="D300" i="36"/>
  <c r="D299" i="36"/>
  <c r="F300" i="36"/>
  <c r="F299" i="36"/>
  <c r="F298" i="36"/>
  <c r="C56" i="36"/>
  <c r="D16" i="37"/>
  <c r="G13" i="37"/>
  <c r="G8" i="37"/>
  <c r="D8" i="37"/>
  <c r="H13" i="37"/>
  <c r="F13" i="37"/>
  <c r="D13" i="37"/>
  <c r="B67" i="36"/>
  <c r="AO202" i="36"/>
  <c r="D20" i="36" s="1"/>
  <c r="AP202" i="36"/>
  <c r="E20" i="36" s="1"/>
  <c r="L20" i="36" s="1"/>
  <c r="AP225" i="36"/>
  <c r="E43" i="36" s="1"/>
  <c r="L43" i="36" s="1"/>
  <c r="AO226" i="36"/>
  <c r="D44" i="36" s="1"/>
  <c r="AO229" i="36"/>
  <c r="D47" i="36" s="1"/>
  <c r="AP233" i="36"/>
  <c r="E51" i="36" s="1"/>
  <c r="L51" i="36" s="1"/>
  <c r="AO212" i="36"/>
  <c r="D30" i="36" s="1"/>
  <c r="AO217" i="36"/>
  <c r="D35" i="36" s="1"/>
  <c r="AP218" i="36"/>
  <c r="E36" i="36" s="1"/>
  <c r="L36" i="36" s="1"/>
  <c r="AP228" i="36"/>
  <c r="E46" i="36" s="1"/>
  <c r="L46" i="36" s="1"/>
  <c r="AP221" i="36"/>
  <c r="E39" i="36" s="1"/>
  <c r="L39" i="36" s="1"/>
  <c r="AP222" i="36"/>
  <c r="E40" i="36" s="1"/>
  <c r="L40" i="36" s="1"/>
  <c r="AP237" i="36"/>
  <c r="BJ237" i="36" s="1"/>
  <c r="AO224" i="36"/>
  <c r="CA224" i="36" s="1"/>
  <c r="AP216" i="36"/>
  <c r="E34" i="36" s="1"/>
  <c r="L34" i="36" s="1"/>
  <c r="AP214" i="36"/>
  <c r="CB214" i="36" s="1"/>
  <c r="AO234" i="36"/>
  <c r="D52" i="36" s="1"/>
  <c r="CA199" i="36"/>
  <c r="BJ222" i="36"/>
  <c r="AZ226" i="36"/>
  <c r="D31" i="36"/>
  <c r="BR213" i="36"/>
  <c r="D26" i="36"/>
  <c r="BR208" i="36"/>
  <c r="BS198" i="36"/>
  <c r="AO214" i="36"/>
  <c r="D27" i="36"/>
  <c r="CA209" i="36"/>
  <c r="D22" i="36"/>
  <c r="CA204" i="36"/>
  <c r="BJ197" i="36"/>
  <c r="D21" i="36"/>
  <c r="BR203" i="36"/>
  <c r="D24" i="36"/>
  <c r="AZ206" i="36"/>
  <c r="BI202" i="36"/>
  <c r="D48" i="36"/>
  <c r="CJ230" i="36"/>
  <c r="E18" i="36"/>
  <c r="L18" i="36" s="1"/>
  <c r="CK200" i="36"/>
  <c r="AP213" i="36"/>
  <c r="CK225" i="36"/>
  <c r="D25" i="36"/>
  <c r="BI207" i="36"/>
  <c r="E52" i="36"/>
  <c r="L52" i="36" s="1"/>
  <c r="CB234" i="36"/>
  <c r="AP206" i="36"/>
  <c r="E28" i="36"/>
  <c r="L28" i="36" s="1"/>
  <c r="CK210" i="36"/>
  <c r="E38" i="36"/>
  <c r="L38" i="36" s="1"/>
  <c r="CK220" i="36"/>
  <c r="E14" i="36"/>
  <c r="BA196" i="36"/>
  <c r="CB166" i="36"/>
  <c r="CA166" i="36"/>
  <c r="CJ166" i="36"/>
  <c r="CK166" i="36"/>
  <c r="CC132" i="36"/>
  <c r="CL132" i="36"/>
  <c r="CL166" i="36" s="1"/>
  <c r="CF132" i="36"/>
  <c r="CO132" i="36"/>
  <c r="CG132" i="36"/>
  <c r="CP132" i="36"/>
  <c r="CD132" i="36"/>
  <c r="CD166" i="36" s="1"/>
  <c r="CM132" i="36"/>
  <c r="CM166" i="36" s="1"/>
  <c r="CC166" i="36"/>
  <c r="AO198" i="36"/>
  <c r="BI198" i="36" s="1"/>
  <c r="AP226" i="36"/>
  <c r="AO216" i="36"/>
  <c r="AO197" i="36"/>
  <c r="AZ197" i="36" s="1"/>
  <c r="AO222" i="36"/>
  <c r="AO221" i="36"/>
  <c r="AO228" i="36"/>
  <c r="AV138" i="36"/>
  <c r="BG138" i="36" s="1"/>
  <c r="AN227" i="36"/>
  <c r="AT227" i="36" s="1"/>
  <c r="AO237" i="36"/>
  <c r="AP204" i="36"/>
  <c r="AO210" i="36"/>
  <c r="AP199" i="36"/>
  <c r="BJ199" i="36" s="1"/>
  <c r="AO220" i="36"/>
  <c r="AP229" i="36"/>
  <c r="AP217" i="36"/>
  <c r="AP208" i="36"/>
  <c r="AP212" i="36"/>
  <c r="AP224" i="36"/>
  <c r="AO196" i="36"/>
  <c r="AO218" i="36"/>
  <c r="AP203" i="36"/>
  <c r="AV130" i="36"/>
  <c r="BY130" i="36" s="1"/>
  <c r="AO233" i="36"/>
  <c r="AP207" i="36"/>
  <c r="AO200" i="36"/>
  <c r="AP230" i="36"/>
  <c r="AO225" i="36"/>
  <c r="AO205" i="36"/>
  <c r="AP205" i="36"/>
  <c r="AP209" i="36"/>
  <c r="M17" i="36"/>
  <c r="AU203" i="36"/>
  <c r="AO235" i="36"/>
  <c r="AP235" i="36"/>
  <c r="AO201" i="36"/>
  <c r="BA201" i="36"/>
  <c r="AP231" i="36"/>
  <c r="AO231" i="36"/>
  <c r="AO236" i="36"/>
  <c r="AP236" i="36"/>
  <c r="AT211" i="36"/>
  <c r="AO211" i="36"/>
  <c r="AP211" i="36"/>
  <c r="AP223" i="36"/>
  <c r="AO223" i="36"/>
  <c r="AP219" i="36"/>
  <c r="AO219" i="36"/>
  <c r="AP232" i="36"/>
  <c r="AO232" i="36"/>
  <c r="AO215" i="36"/>
  <c r="AP215" i="36"/>
  <c r="AO227" i="36"/>
  <c r="AP227" i="36"/>
  <c r="AN124" i="36"/>
  <c r="AN197" i="36" s="1"/>
  <c r="AU124" i="36"/>
  <c r="BF124" i="36" s="1"/>
  <c r="AN140" i="36"/>
  <c r="AV140" i="36" s="1"/>
  <c r="BY140" i="36" s="1"/>
  <c r="AU137" i="36"/>
  <c r="AU153" i="36"/>
  <c r="AT137" i="36"/>
  <c r="CO137" i="36" s="1"/>
  <c r="AN153" i="36"/>
  <c r="AN226" i="36" s="1"/>
  <c r="AU156" i="36"/>
  <c r="AT156" i="36"/>
  <c r="CF156" i="36" s="1"/>
  <c r="AT203" i="36"/>
  <c r="AN231" i="36"/>
  <c r="AT231" i="36" s="1"/>
  <c r="AU211" i="36"/>
  <c r="AN214" i="36"/>
  <c r="AU214" i="36" s="1"/>
  <c r="AN221" i="36"/>
  <c r="AU221" i="36" s="1"/>
  <c r="AN228" i="36"/>
  <c r="AU228" i="36" s="1"/>
  <c r="AT159" i="36"/>
  <c r="BN159" i="36" s="1"/>
  <c r="AU159" i="36"/>
  <c r="AN224" i="36"/>
  <c r="AU224" i="36" s="1"/>
  <c r="AU140" i="36"/>
  <c r="AN220" i="36"/>
  <c r="AT220" i="36" s="1"/>
  <c r="AN223" i="36"/>
  <c r="AV150" i="36"/>
  <c r="BY150" i="36" s="1"/>
  <c r="AN205" i="36"/>
  <c r="AV132" i="36"/>
  <c r="AV145" i="36"/>
  <c r="BY145" i="36" s="1"/>
  <c r="AN218" i="36"/>
  <c r="AV152" i="36"/>
  <c r="CQ152" i="36" s="1"/>
  <c r="AN225" i="36"/>
  <c r="AV136" i="36"/>
  <c r="CH136" i="36" s="1"/>
  <c r="AN209" i="36"/>
  <c r="AV149" i="36"/>
  <c r="BP149" i="36" s="1"/>
  <c r="AN222" i="36"/>
  <c r="AN236" i="36"/>
  <c r="AV163" i="36"/>
  <c r="BG163" i="36" s="1"/>
  <c r="AN237" i="36"/>
  <c r="AU237" i="36" s="1"/>
  <c r="AN198" i="36"/>
  <c r="AU198" i="36" s="1"/>
  <c r="BN198" i="36" s="1"/>
  <c r="AV129" i="36"/>
  <c r="BP129" i="36" s="1"/>
  <c r="AN202" i="36"/>
  <c r="AV146" i="36"/>
  <c r="CH146" i="36" s="1"/>
  <c r="AN219" i="36"/>
  <c r="AV133" i="36"/>
  <c r="BG133" i="36" s="1"/>
  <c r="AN206" i="36"/>
  <c r="AN201" i="36"/>
  <c r="AV128" i="36"/>
  <c r="BG128" i="36" s="1"/>
  <c r="AV144" i="36"/>
  <c r="BP144" i="36" s="1"/>
  <c r="AN217" i="36"/>
  <c r="AV160" i="36"/>
  <c r="BY160" i="36" s="1"/>
  <c r="AN233" i="36"/>
  <c r="AV161" i="36"/>
  <c r="CH161" i="36" s="1"/>
  <c r="AN234" i="36"/>
  <c r="AV123" i="36"/>
  <c r="BG123" i="36" s="1"/>
  <c r="AU196" i="36"/>
  <c r="AT196" i="36"/>
  <c r="AN199" i="36"/>
  <c r="AV126" i="36"/>
  <c r="BP126" i="36" s="1"/>
  <c r="N26" i="36"/>
  <c r="M26" i="36"/>
  <c r="M21" i="36"/>
  <c r="N21" i="36"/>
  <c r="AS132" i="36"/>
  <c r="AM205" i="36"/>
  <c r="AS138" i="36"/>
  <c r="BD138" i="36" s="1"/>
  <c r="AM211" i="36"/>
  <c r="AS140" i="36"/>
  <c r="BV140" i="36" s="1"/>
  <c r="AM213" i="36"/>
  <c r="M37" i="36"/>
  <c r="N37" i="36"/>
  <c r="AS148" i="36"/>
  <c r="BD148" i="36" s="1"/>
  <c r="AM221" i="36"/>
  <c r="M41" i="36"/>
  <c r="N41" i="36"/>
  <c r="AM229" i="36"/>
  <c r="AS156" i="36"/>
  <c r="CE156" i="36" s="1"/>
  <c r="M52" i="36"/>
  <c r="N52" i="36"/>
  <c r="N55" i="36"/>
  <c r="M55" i="36"/>
  <c r="AN204" i="36"/>
  <c r="AV131" i="36"/>
  <c r="CH131" i="36" s="1"/>
  <c r="AV157" i="36"/>
  <c r="CQ157" i="36" s="1"/>
  <c r="AN230" i="36"/>
  <c r="AM204" i="36"/>
  <c r="AS131" i="36"/>
  <c r="CE131" i="36" s="1"/>
  <c r="AS128" i="36"/>
  <c r="BD128" i="36" s="1"/>
  <c r="AM201" i="36"/>
  <c r="N24" i="36"/>
  <c r="M24" i="36"/>
  <c r="AS145" i="36"/>
  <c r="BV145" i="36" s="1"/>
  <c r="AM218" i="36"/>
  <c r="N38" i="36"/>
  <c r="M38" i="36"/>
  <c r="AM230" i="36"/>
  <c r="AS157" i="36"/>
  <c r="CN157" i="36" s="1"/>
  <c r="AN208" i="36"/>
  <c r="AV135" i="36"/>
  <c r="BY135" i="36" s="1"/>
  <c r="AS163" i="36"/>
  <c r="BD163" i="36" s="1"/>
  <c r="AM236" i="36"/>
  <c r="AV134" i="36"/>
  <c r="BP134" i="36" s="1"/>
  <c r="AN207" i="36"/>
  <c r="AM196" i="36"/>
  <c r="AS123" i="36"/>
  <c r="BD123" i="36" s="1"/>
  <c r="N18" i="36"/>
  <c r="M18" i="36"/>
  <c r="AS130" i="36"/>
  <c r="BV130" i="36" s="1"/>
  <c r="AM203" i="36"/>
  <c r="M27" i="36"/>
  <c r="N27" i="36"/>
  <c r="M29" i="36"/>
  <c r="N29" i="36"/>
  <c r="AS144" i="36"/>
  <c r="BM144" i="36" s="1"/>
  <c r="AM217" i="36"/>
  <c r="N39" i="36"/>
  <c r="M39" i="36"/>
  <c r="M45" i="36"/>
  <c r="N45" i="36"/>
  <c r="AS162" i="36"/>
  <c r="CN162" i="36" s="1"/>
  <c r="AM235" i="36"/>
  <c r="M16" i="36"/>
  <c r="N16" i="36"/>
  <c r="M19" i="36"/>
  <c r="N19" i="36"/>
  <c r="AM202" i="36"/>
  <c r="AS129" i="36"/>
  <c r="BM129" i="36" s="1"/>
  <c r="AS137" i="36"/>
  <c r="CN137" i="36" s="1"/>
  <c r="AM210" i="36"/>
  <c r="AM212" i="36"/>
  <c r="AS139" i="36"/>
  <c r="BM139" i="36" s="1"/>
  <c r="N34" i="36"/>
  <c r="M34" i="36"/>
  <c r="M36" i="36"/>
  <c r="N36" i="36"/>
  <c r="AM220" i="36"/>
  <c r="AS147" i="36"/>
  <c r="CN147" i="36" s="1"/>
  <c r="AS153" i="36"/>
  <c r="BD153" i="36" s="1"/>
  <c r="AM226" i="36"/>
  <c r="AS155" i="36"/>
  <c r="BV155" i="36" s="1"/>
  <c r="AM228" i="36"/>
  <c r="AM232" i="36"/>
  <c r="AS159" i="36"/>
  <c r="BM159" i="36" s="1"/>
  <c r="AS160" i="36"/>
  <c r="BV160" i="36" s="1"/>
  <c r="AM233" i="36"/>
  <c r="N54" i="36"/>
  <c r="M54" i="36"/>
  <c r="AV162" i="36"/>
  <c r="CQ162" i="36" s="1"/>
  <c r="AN235" i="36"/>
  <c r="AV142" i="36"/>
  <c r="CQ142" i="36" s="1"/>
  <c r="AN215" i="36"/>
  <c r="M49" i="36"/>
  <c r="N49" i="36"/>
  <c r="AM200" i="36"/>
  <c r="AS127" i="36"/>
  <c r="CN127" i="36" s="1"/>
  <c r="M25" i="36"/>
  <c r="N25" i="36"/>
  <c r="AS136" i="36"/>
  <c r="CE136" i="36" s="1"/>
  <c r="AM209" i="36"/>
  <c r="M33" i="36"/>
  <c r="N33" i="36"/>
  <c r="M35" i="36"/>
  <c r="N35" i="36"/>
  <c r="AM219" i="36"/>
  <c r="AS146" i="36"/>
  <c r="CE146" i="36" s="1"/>
  <c r="AS152" i="36"/>
  <c r="CN152" i="36" s="1"/>
  <c r="AM225" i="36"/>
  <c r="AS154" i="36"/>
  <c r="BM154" i="36" s="1"/>
  <c r="AM227" i="36"/>
  <c r="AM234" i="36"/>
  <c r="AS161" i="36"/>
  <c r="CE161" i="36" s="1"/>
  <c r="N22" i="36"/>
  <c r="M22" i="36"/>
  <c r="AS133" i="36"/>
  <c r="BD133" i="36" s="1"/>
  <c r="AM206" i="36"/>
  <c r="M32" i="36"/>
  <c r="N32" i="36"/>
  <c r="N40" i="36"/>
  <c r="M40" i="36"/>
  <c r="AM224" i="36"/>
  <c r="AS151" i="36"/>
  <c r="CE151" i="36" s="1"/>
  <c r="M48" i="36"/>
  <c r="N48" i="36"/>
  <c r="M51" i="36"/>
  <c r="N51" i="36"/>
  <c r="AN200" i="36"/>
  <c r="AV127" i="36"/>
  <c r="CQ127" i="36" s="1"/>
  <c r="N17" i="36"/>
  <c r="N30" i="36"/>
  <c r="M30" i="36"/>
  <c r="AS126" i="36"/>
  <c r="BM126" i="36" s="1"/>
  <c r="AM199" i="36"/>
  <c r="N23" i="36"/>
  <c r="M23" i="36"/>
  <c r="AM207" i="36"/>
  <c r="AS134" i="36"/>
  <c r="BM134" i="36" s="1"/>
  <c r="AS142" i="36"/>
  <c r="CN142" i="36" s="1"/>
  <c r="AM215" i="36"/>
  <c r="AS150" i="36"/>
  <c r="BV150" i="36" s="1"/>
  <c r="AM223" i="36"/>
  <c r="M43" i="36"/>
  <c r="N43" i="36"/>
  <c r="AS158" i="36"/>
  <c r="BD158" i="36" s="1"/>
  <c r="AM231" i="36"/>
  <c r="M53" i="36"/>
  <c r="N53" i="36"/>
  <c r="AM237" i="36"/>
  <c r="AS164" i="36"/>
  <c r="BM164" i="36" s="1"/>
  <c r="AN212" i="36"/>
  <c r="AV139" i="36"/>
  <c r="BP139" i="36" s="1"/>
  <c r="AS124" i="36"/>
  <c r="AM197" i="36"/>
  <c r="AM198" i="36"/>
  <c r="AS125" i="36"/>
  <c r="BD125" i="36" s="1"/>
  <c r="M20" i="36"/>
  <c r="N20" i="36"/>
  <c r="AM208" i="36"/>
  <c r="AS135" i="36"/>
  <c r="BV135" i="36" s="1"/>
  <c r="AM214" i="36"/>
  <c r="AS141" i="36"/>
  <c r="CE141" i="36" s="1"/>
  <c r="AM216" i="36"/>
  <c r="AS143" i="36"/>
  <c r="BD143" i="36" s="1"/>
  <c r="AS149" i="36"/>
  <c r="BM149" i="36" s="1"/>
  <c r="AM222" i="36"/>
  <c r="N42" i="36"/>
  <c r="M42" i="36"/>
  <c r="N46" i="36"/>
  <c r="M46" i="36"/>
  <c r="AN216" i="36"/>
  <c r="AV143" i="36"/>
  <c r="BG143" i="36" s="1"/>
  <c r="M14" i="36"/>
  <c r="N14" i="36"/>
  <c r="BL166" i="36" l="1"/>
  <c r="BJ166" i="36"/>
  <c r="BA166" i="36"/>
  <c r="BW166" i="36"/>
  <c r="BM124" i="36"/>
  <c r="BD124" i="36"/>
  <c r="BD166" i="36" s="1"/>
  <c r="CE126" i="36"/>
  <c r="BV126" i="36"/>
  <c r="CH126" i="36"/>
  <c r="BY126" i="36"/>
  <c r="BY166" i="36" s="1"/>
  <c r="BN124" i="36"/>
  <c r="BN166" i="36" s="1"/>
  <c r="BE124" i="36"/>
  <c r="BE166" i="36" s="1"/>
  <c r="BV125" i="36"/>
  <c r="BM125" i="36"/>
  <c r="F50" i="37"/>
  <c r="C43" i="37" s="1"/>
  <c r="R43" i="37" s="1"/>
  <c r="S43" i="37" s="1"/>
  <c r="B102" i="37" s="1"/>
  <c r="AV137" i="36"/>
  <c r="CQ137" i="36" s="1"/>
  <c r="AN229" i="36"/>
  <c r="AU229" i="36" s="1"/>
  <c r="AN232" i="36"/>
  <c r="AU232" i="36" s="1"/>
  <c r="J50" i="36" s="1"/>
  <c r="K50" i="36" s="1"/>
  <c r="B352" i="36"/>
  <c r="B350" i="36" s="1"/>
  <c r="N300" i="36"/>
  <c r="N298" i="36"/>
  <c r="N299" i="36"/>
  <c r="O299" i="36" s="1"/>
  <c r="P299" i="36" s="1"/>
  <c r="Q299" i="36" s="1"/>
  <c r="AP238" i="36"/>
  <c r="AO238" i="36"/>
  <c r="E55" i="36"/>
  <c r="L55" i="36" s="1"/>
  <c r="BJ202" i="36"/>
  <c r="BI217" i="36"/>
  <c r="BI212" i="36"/>
  <c r="D42" i="36"/>
  <c r="BS228" i="36"/>
  <c r="CA229" i="36"/>
  <c r="BS218" i="36"/>
  <c r="E32" i="36"/>
  <c r="L32" i="36" s="1"/>
  <c r="BA221" i="36"/>
  <c r="BA216" i="36"/>
  <c r="BS233" i="36"/>
  <c r="CA234" i="36"/>
  <c r="D45" i="36"/>
  <c r="BI227" i="36"/>
  <c r="E50" i="36"/>
  <c r="L50" i="36" s="1"/>
  <c r="BJ232" i="36"/>
  <c r="E41" i="36"/>
  <c r="L41" i="36" s="1"/>
  <c r="BS223" i="36"/>
  <c r="E54" i="36"/>
  <c r="L54" i="36" s="1"/>
  <c r="BA236" i="36"/>
  <c r="D23" i="36"/>
  <c r="CJ205" i="36"/>
  <c r="E25" i="36"/>
  <c r="L25" i="36" s="1"/>
  <c r="BJ207" i="36"/>
  <c r="D36" i="36"/>
  <c r="BR218" i="36"/>
  <c r="E26" i="36"/>
  <c r="L26" i="36" s="1"/>
  <c r="BS208" i="36"/>
  <c r="E17" i="36"/>
  <c r="L17" i="36" s="1"/>
  <c r="CB199" i="36"/>
  <c r="D40" i="36"/>
  <c r="BI222" i="36"/>
  <c r="D16" i="36"/>
  <c r="BR198" i="36"/>
  <c r="E33" i="36"/>
  <c r="L33" i="36" s="1"/>
  <c r="CK215" i="36"/>
  <c r="D37" i="36"/>
  <c r="CA219" i="36"/>
  <c r="E29" i="36"/>
  <c r="L29" i="36" s="1"/>
  <c r="BA211" i="36"/>
  <c r="D54" i="36"/>
  <c r="AZ236" i="36"/>
  <c r="D19" i="36"/>
  <c r="AZ201" i="36"/>
  <c r="D43" i="36"/>
  <c r="CJ225" i="36"/>
  <c r="D51" i="36"/>
  <c r="BR233" i="36"/>
  <c r="E35" i="36"/>
  <c r="L35" i="36" s="1"/>
  <c r="BJ217" i="36"/>
  <c r="D28" i="36"/>
  <c r="CJ210" i="36"/>
  <c r="D15" i="36"/>
  <c r="BI197" i="36"/>
  <c r="E24" i="36"/>
  <c r="L24" i="36" s="1"/>
  <c r="BA206" i="36"/>
  <c r="D32" i="36"/>
  <c r="CA214" i="36"/>
  <c r="D33" i="36"/>
  <c r="CJ215" i="36"/>
  <c r="E37" i="36"/>
  <c r="L37" i="36" s="1"/>
  <c r="CB219" i="36"/>
  <c r="D29" i="36"/>
  <c r="AZ211" i="36"/>
  <c r="D49" i="36"/>
  <c r="AZ231" i="36"/>
  <c r="E53" i="36"/>
  <c r="L53" i="36" s="1"/>
  <c r="CK235" i="36"/>
  <c r="E27" i="36"/>
  <c r="L27" i="36" s="1"/>
  <c r="CB209" i="36"/>
  <c r="E48" i="36"/>
  <c r="L48" i="36" s="1"/>
  <c r="CK230" i="36"/>
  <c r="E42" i="36"/>
  <c r="L42" i="36" s="1"/>
  <c r="CB224" i="36"/>
  <c r="E47" i="36"/>
  <c r="L47" i="36" s="1"/>
  <c r="CB229" i="36"/>
  <c r="E22" i="36"/>
  <c r="L22" i="36" s="1"/>
  <c r="CB204" i="36"/>
  <c r="D46" i="36"/>
  <c r="BR228" i="36"/>
  <c r="D34" i="36"/>
  <c r="AZ216" i="36"/>
  <c r="E31" i="36"/>
  <c r="L31" i="36" s="1"/>
  <c r="BS213" i="36"/>
  <c r="E45" i="36"/>
  <c r="L45" i="36" s="1"/>
  <c r="BJ227" i="36"/>
  <c r="D50" i="36"/>
  <c r="BI232" i="36"/>
  <c r="D41" i="36"/>
  <c r="BR223" i="36"/>
  <c r="E49" i="36"/>
  <c r="L49" i="36" s="1"/>
  <c r="BA231" i="36"/>
  <c r="D53" i="36"/>
  <c r="CJ235" i="36"/>
  <c r="E23" i="36"/>
  <c r="L23" i="36" s="1"/>
  <c r="CK205" i="36"/>
  <c r="CK238" i="36" s="1"/>
  <c r="E66" i="36" s="1"/>
  <c r="D18" i="36"/>
  <c r="CJ200" i="36"/>
  <c r="E21" i="36"/>
  <c r="L21" i="36" s="1"/>
  <c r="BS203" i="36"/>
  <c r="E30" i="36"/>
  <c r="L30" i="36" s="1"/>
  <c r="BJ212" i="36"/>
  <c r="D38" i="36"/>
  <c r="CJ220" i="36"/>
  <c r="D55" i="36"/>
  <c r="BI237" i="36"/>
  <c r="D39" i="36"/>
  <c r="AZ221" i="36"/>
  <c r="E44" i="36"/>
  <c r="L44" i="36" s="1"/>
  <c r="BA226" i="36"/>
  <c r="D14" i="36"/>
  <c r="AZ196" i="36"/>
  <c r="J55" i="36"/>
  <c r="K55" i="36" s="1"/>
  <c r="BN237" i="36"/>
  <c r="BN232" i="36"/>
  <c r="N50" i="36"/>
  <c r="BO159" i="36"/>
  <c r="I49" i="36"/>
  <c r="BD231" i="36"/>
  <c r="CF166" i="36"/>
  <c r="M47" i="36"/>
  <c r="CG156" i="36"/>
  <c r="CG166" i="36" s="1"/>
  <c r="J46" i="36"/>
  <c r="K46" i="36" s="1"/>
  <c r="BW228" i="36"/>
  <c r="I45" i="36"/>
  <c r="BM227" i="36"/>
  <c r="N44" i="36"/>
  <c r="BF153" i="36"/>
  <c r="BF166" i="36" s="1"/>
  <c r="J42" i="36"/>
  <c r="K42" i="36" s="1"/>
  <c r="CF224" i="36"/>
  <c r="J39" i="36"/>
  <c r="K39" i="36" s="1"/>
  <c r="BE221" i="36"/>
  <c r="I38" i="36"/>
  <c r="CN220" i="36"/>
  <c r="J32" i="36"/>
  <c r="K32" i="36" s="1"/>
  <c r="CF214" i="36"/>
  <c r="M31" i="36"/>
  <c r="BX140" i="36"/>
  <c r="BX166" i="36" s="1"/>
  <c r="J29" i="36"/>
  <c r="K29" i="36" s="1"/>
  <c r="BE211" i="36"/>
  <c r="I29" i="36"/>
  <c r="BD211" i="36"/>
  <c r="CO166" i="36"/>
  <c r="M28" i="36"/>
  <c r="CP137" i="36"/>
  <c r="CP166" i="36" s="1"/>
  <c r="CE132" i="36"/>
  <c r="CN132" i="36"/>
  <c r="CN166" i="36" s="1"/>
  <c r="CH132" i="36"/>
  <c r="CH166" i="36" s="1"/>
  <c r="CQ132" i="36"/>
  <c r="J21" i="36"/>
  <c r="K21" i="36" s="1"/>
  <c r="BW203" i="36"/>
  <c r="I21" i="36"/>
  <c r="BV203" i="36"/>
  <c r="J16" i="36"/>
  <c r="K16" i="36" s="1"/>
  <c r="BW198" i="36"/>
  <c r="N15" i="36"/>
  <c r="BO124" i="36"/>
  <c r="I14" i="36"/>
  <c r="BD196" i="36"/>
  <c r="J14" i="36"/>
  <c r="BE196" i="36"/>
  <c r="AU227" i="36"/>
  <c r="AV124" i="36"/>
  <c r="AN213" i="36"/>
  <c r="AU213" i="36" s="1"/>
  <c r="AV153" i="36"/>
  <c r="BG153" i="36" s="1"/>
  <c r="M15" i="36"/>
  <c r="AU220" i="36"/>
  <c r="N28" i="36"/>
  <c r="N47" i="36"/>
  <c r="M44" i="36"/>
  <c r="AT214" i="36"/>
  <c r="AT228" i="36"/>
  <c r="AT237" i="36"/>
  <c r="M50" i="36"/>
  <c r="AU231" i="36"/>
  <c r="AT224" i="36"/>
  <c r="AT221" i="36"/>
  <c r="N31" i="36"/>
  <c r="AT201" i="36"/>
  <c r="AU201" i="36"/>
  <c r="AT219" i="36"/>
  <c r="AU219" i="36"/>
  <c r="AU222" i="36"/>
  <c r="AT222" i="36"/>
  <c r="AT210" i="36"/>
  <c r="AU210" i="36"/>
  <c r="AT225" i="36"/>
  <c r="AU225" i="36"/>
  <c r="AU217" i="36"/>
  <c r="AT217" i="36"/>
  <c r="AU206" i="36"/>
  <c r="AT206" i="36"/>
  <c r="AT205" i="36"/>
  <c r="CN205" i="36" s="1"/>
  <c r="AU205" i="36"/>
  <c r="CO205" i="36" s="1"/>
  <c r="AT198" i="36"/>
  <c r="BM198" i="36" s="1"/>
  <c r="AT197" i="36"/>
  <c r="BD197" i="36" s="1"/>
  <c r="AU197" i="36"/>
  <c r="BE197" i="36" s="1"/>
  <c r="AT202" i="36"/>
  <c r="AU202" i="36"/>
  <c r="AT209" i="36"/>
  <c r="AU209" i="36"/>
  <c r="AT218" i="36"/>
  <c r="AU218" i="36"/>
  <c r="AT233" i="36"/>
  <c r="AU233" i="36"/>
  <c r="AT226" i="36"/>
  <c r="AU226" i="36"/>
  <c r="AT236" i="36"/>
  <c r="AU236" i="36"/>
  <c r="AU223" i="36"/>
  <c r="AT223" i="36"/>
  <c r="AT234" i="36"/>
  <c r="AU234" i="36"/>
  <c r="AU216" i="36"/>
  <c r="AT216" i="36"/>
  <c r="AQ214" i="36"/>
  <c r="AR214" i="36"/>
  <c r="AR237" i="36"/>
  <c r="AQ237" i="36"/>
  <c r="AU200" i="36"/>
  <c r="AT200" i="36"/>
  <c r="AR234" i="36"/>
  <c r="AQ234" i="36"/>
  <c r="AR200" i="36"/>
  <c r="AQ200" i="36"/>
  <c r="AQ233" i="36"/>
  <c r="AR233" i="36"/>
  <c r="AQ228" i="36"/>
  <c r="AR228" i="36"/>
  <c r="AR210" i="36"/>
  <c r="AQ210" i="36"/>
  <c r="AR235" i="36"/>
  <c r="AQ235" i="36"/>
  <c r="AQ217" i="36"/>
  <c r="AR217" i="36"/>
  <c r="AQ218" i="36"/>
  <c r="AR218" i="36"/>
  <c r="AQ201" i="36"/>
  <c r="AR201" i="36"/>
  <c r="AT230" i="36"/>
  <c r="AU230" i="36"/>
  <c r="AQ221" i="36"/>
  <c r="AR221" i="36"/>
  <c r="AQ213" i="36"/>
  <c r="AR213" i="36"/>
  <c r="AQ205" i="36"/>
  <c r="CL205" i="36" s="1"/>
  <c r="AR205" i="36"/>
  <c r="CM205" i="36" s="1"/>
  <c r="AR215" i="36"/>
  <c r="AQ215" i="36"/>
  <c r="AR199" i="36"/>
  <c r="BL199" i="36" s="1"/>
  <c r="AQ199" i="36"/>
  <c r="BK199" i="36" s="1"/>
  <c r="AQ206" i="36"/>
  <c r="AR206" i="36"/>
  <c r="AR227" i="36"/>
  <c r="AQ227" i="36"/>
  <c r="AT215" i="36"/>
  <c r="AU215" i="36"/>
  <c r="AR220" i="36"/>
  <c r="AQ220" i="36"/>
  <c r="AU207" i="36"/>
  <c r="AT207" i="36"/>
  <c r="AU208" i="36"/>
  <c r="AT208" i="36"/>
  <c r="AQ229" i="36"/>
  <c r="AR229" i="36"/>
  <c r="AR216" i="36"/>
  <c r="AQ216" i="36"/>
  <c r="AR208" i="36"/>
  <c r="AQ208" i="36"/>
  <c r="AQ198" i="36"/>
  <c r="BK198" i="36" s="1"/>
  <c r="AR198" i="36"/>
  <c r="BL198" i="36" s="1"/>
  <c r="AU212" i="36"/>
  <c r="AT212" i="36"/>
  <c r="AR207" i="36"/>
  <c r="AQ207" i="36"/>
  <c r="AQ224" i="36"/>
  <c r="AR224" i="36"/>
  <c r="AQ219" i="36"/>
  <c r="AR219" i="36"/>
  <c r="AQ226" i="36"/>
  <c r="AR226" i="36"/>
  <c r="AR203" i="36"/>
  <c r="AQ203" i="36"/>
  <c r="AQ236" i="36"/>
  <c r="AR236" i="36"/>
  <c r="AQ211" i="36"/>
  <c r="AR211" i="36"/>
  <c r="AQ222" i="36"/>
  <c r="AR222" i="36"/>
  <c r="AR197" i="36"/>
  <c r="BC197" i="36" s="1"/>
  <c r="AQ197" i="36"/>
  <c r="BB197" i="36" s="1"/>
  <c r="AR231" i="36"/>
  <c r="AQ231" i="36"/>
  <c r="AR223" i="36"/>
  <c r="AQ223" i="36"/>
  <c r="AR225" i="36"/>
  <c r="AQ225" i="36"/>
  <c r="AQ209" i="36"/>
  <c r="AR209" i="36"/>
  <c r="AT235" i="36"/>
  <c r="AU235" i="36"/>
  <c r="AQ232" i="36"/>
  <c r="AR232" i="36"/>
  <c r="AR212" i="36"/>
  <c r="AQ212" i="36"/>
  <c r="AR202" i="36"/>
  <c r="AQ202" i="36"/>
  <c r="AQ196" i="36"/>
  <c r="BB196" i="36" s="1"/>
  <c r="AR196" i="36"/>
  <c r="BC196" i="36" s="1"/>
  <c r="AQ230" i="36"/>
  <c r="AR230" i="36"/>
  <c r="AQ204" i="36"/>
  <c r="AR204" i="36"/>
  <c r="AU204" i="36"/>
  <c r="AT204" i="36"/>
  <c r="AU199" i="36"/>
  <c r="AT199" i="36"/>
  <c r="CQ166" i="36" l="1"/>
  <c r="BV166" i="36"/>
  <c r="CF199" i="36"/>
  <c r="BN199" i="36"/>
  <c r="CE199" i="36"/>
  <c r="BM199" i="36"/>
  <c r="BM166" i="36"/>
  <c r="BP124" i="36"/>
  <c r="BP166" i="36" s="1"/>
  <c r="BG124" i="36"/>
  <c r="BG166" i="36" s="1"/>
  <c r="CE166" i="36"/>
  <c r="AT232" i="36"/>
  <c r="AT229" i="36"/>
  <c r="Q5" i="36"/>
  <c r="K14" i="36"/>
  <c r="N352" i="36"/>
  <c r="N350" i="36" s="1"/>
  <c r="O350" i="36" s="1"/>
  <c r="P350" i="36" s="1"/>
  <c r="Q350" i="36" s="1"/>
  <c r="B349" i="36"/>
  <c r="B351" i="36"/>
  <c r="O298" i="36"/>
  <c r="P298" i="36" s="1"/>
  <c r="Q298" i="36" s="1"/>
  <c r="BA239" i="36"/>
  <c r="BA238" i="36"/>
  <c r="E62" i="36" s="1"/>
  <c r="E74" i="36" s="1"/>
  <c r="CK239" i="36"/>
  <c r="E78" i="36"/>
  <c r="AN66" i="36"/>
  <c r="CJ239" i="36"/>
  <c r="CJ238" i="36"/>
  <c r="D66" i="36" s="1"/>
  <c r="BJ238" i="36"/>
  <c r="E63" i="36" s="1"/>
  <c r="BJ239" i="36"/>
  <c r="BS239" i="36"/>
  <c r="BS238" i="36"/>
  <c r="E64" i="36" s="1"/>
  <c r="CA238" i="36"/>
  <c r="D65" i="36" s="1"/>
  <c r="CA239" i="36"/>
  <c r="BI238" i="36"/>
  <c r="D63" i="36" s="1"/>
  <c r="BI239" i="36"/>
  <c r="BR238" i="36"/>
  <c r="D64" i="36" s="1"/>
  <c r="BR239" i="36"/>
  <c r="CB239" i="36"/>
  <c r="CB238" i="36"/>
  <c r="E65" i="36" s="1"/>
  <c r="AZ238" i="36"/>
  <c r="D62" i="36" s="1"/>
  <c r="AZ239" i="36"/>
  <c r="F55" i="36"/>
  <c r="BK237" i="36"/>
  <c r="I55" i="36"/>
  <c r="BM237" i="36"/>
  <c r="G55" i="36"/>
  <c r="H55" i="36" s="1"/>
  <c r="BL237" i="36"/>
  <c r="G54" i="36"/>
  <c r="H54" i="36" s="1"/>
  <c r="BC236" i="36"/>
  <c r="J54" i="36"/>
  <c r="K54" i="36" s="1"/>
  <c r="BE236" i="36"/>
  <c r="F54" i="36"/>
  <c r="BB236" i="36"/>
  <c r="I54" i="36"/>
  <c r="BD236" i="36"/>
  <c r="J53" i="36"/>
  <c r="K53" i="36" s="1"/>
  <c r="CO235" i="36"/>
  <c r="F53" i="36"/>
  <c r="CL235" i="36"/>
  <c r="I53" i="36"/>
  <c r="CN235" i="36"/>
  <c r="G53" i="36"/>
  <c r="H53" i="36" s="1"/>
  <c r="CM235" i="36"/>
  <c r="BO166" i="36"/>
  <c r="J52" i="36"/>
  <c r="K52" i="36" s="1"/>
  <c r="CF234" i="36"/>
  <c r="F52" i="36"/>
  <c r="CC234" i="36"/>
  <c r="G52" i="36"/>
  <c r="H52" i="36" s="1"/>
  <c r="CD234" i="36"/>
  <c r="I52" i="36"/>
  <c r="CE234" i="36"/>
  <c r="G51" i="36"/>
  <c r="H51" i="36" s="1"/>
  <c r="BU233" i="36"/>
  <c r="F51" i="36"/>
  <c r="BT233" i="36"/>
  <c r="J51" i="36"/>
  <c r="K51" i="36" s="1"/>
  <c r="BW233" i="36"/>
  <c r="I51" i="36"/>
  <c r="BV233" i="36"/>
  <c r="G50" i="36"/>
  <c r="H50" i="36" s="1"/>
  <c r="BL232" i="36"/>
  <c r="F50" i="36"/>
  <c r="BK232" i="36"/>
  <c r="I50" i="36"/>
  <c r="BM232" i="36"/>
  <c r="G49" i="36"/>
  <c r="H49" i="36" s="1"/>
  <c r="BC231" i="36"/>
  <c r="F49" i="36"/>
  <c r="BB231" i="36"/>
  <c r="J49" i="36"/>
  <c r="K49" i="36" s="1"/>
  <c r="BE231" i="36"/>
  <c r="F48" i="36"/>
  <c r="CL230" i="36"/>
  <c r="J48" i="36"/>
  <c r="K48" i="36" s="1"/>
  <c r="CO230" i="36"/>
  <c r="I48" i="36"/>
  <c r="CN230" i="36"/>
  <c r="G48" i="36"/>
  <c r="H48" i="36" s="1"/>
  <c r="CM230" i="36"/>
  <c r="G47" i="36"/>
  <c r="H47" i="36" s="1"/>
  <c r="CD229" i="36"/>
  <c r="I47" i="36"/>
  <c r="CE229" i="36"/>
  <c r="F47" i="36"/>
  <c r="CC229" i="36"/>
  <c r="J47" i="36"/>
  <c r="K47" i="36" s="1"/>
  <c r="CF229" i="36"/>
  <c r="I46" i="36"/>
  <c r="BV228" i="36"/>
  <c r="G46" i="36"/>
  <c r="H46" i="36" s="1"/>
  <c r="BU228" i="36"/>
  <c r="F46" i="36"/>
  <c r="BT228" i="36"/>
  <c r="J45" i="36"/>
  <c r="K45" i="36" s="1"/>
  <c r="BN227" i="36"/>
  <c r="F45" i="36"/>
  <c r="BK227" i="36"/>
  <c r="G45" i="36"/>
  <c r="H45" i="36" s="1"/>
  <c r="BL227" i="36"/>
  <c r="I44" i="36"/>
  <c r="BD226" i="36"/>
  <c r="G44" i="36"/>
  <c r="H44" i="36" s="1"/>
  <c r="BC226" i="36"/>
  <c r="F44" i="36"/>
  <c r="BB226" i="36"/>
  <c r="J44" i="36"/>
  <c r="K44" i="36" s="1"/>
  <c r="BE226" i="36"/>
  <c r="G43" i="36"/>
  <c r="H43" i="36" s="1"/>
  <c r="CM225" i="36"/>
  <c r="J43" i="36"/>
  <c r="K43" i="36" s="1"/>
  <c r="CO225" i="36"/>
  <c r="F43" i="36"/>
  <c r="CL225" i="36"/>
  <c r="I43" i="36"/>
  <c r="CN225" i="36"/>
  <c r="I42" i="36"/>
  <c r="CE224" i="36"/>
  <c r="G42" i="36"/>
  <c r="H42" i="36" s="1"/>
  <c r="CD224" i="36"/>
  <c r="F42" i="36"/>
  <c r="CC224" i="36"/>
  <c r="F41" i="36"/>
  <c r="BT223" i="36"/>
  <c r="G41" i="36"/>
  <c r="H41" i="36" s="1"/>
  <c r="BU223" i="36"/>
  <c r="J41" i="36"/>
  <c r="K41" i="36" s="1"/>
  <c r="BW223" i="36"/>
  <c r="I41" i="36"/>
  <c r="BV223" i="36"/>
  <c r="G40" i="36"/>
  <c r="H40" i="36" s="1"/>
  <c r="BL222" i="36"/>
  <c r="J40" i="36"/>
  <c r="K40" i="36" s="1"/>
  <c r="BN222" i="36"/>
  <c r="F40" i="36"/>
  <c r="BK222" i="36"/>
  <c r="I40" i="36"/>
  <c r="BM222" i="36"/>
  <c r="F39" i="36"/>
  <c r="BB221" i="36"/>
  <c r="G39" i="36"/>
  <c r="H39" i="36" s="1"/>
  <c r="BC221" i="36"/>
  <c r="I39" i="36"/>
  <c r="BD221" i="36"/>
  <c r="J38" i="36"/>
  <c r="K38" i="36" s="1"/>
  <c r="CO220" i="36"/>
  <c r="F38" i="36"/>
  <c r="CL220" i="36"/>
  <c r="G38" i="36"/>
  <c r="H38" i="36" s="1"/>
  <c r="CM220" i="36"/>
  <c r="F37" i="36"/>
  <c r="CC219" i="36"/>
  <c r="J37" i="36"/>
  <c r="K37" i="36" s="1"/>
  <c r="CF219" i="36"/>
  <c r="G37" i="36"/>
  <c r="H37" i="36" s="1"/>
  <c r="CD219" i="36"/>
  <c r="I37" i="36"/>
  <c r="CE219" i="36"/>
  <c r="I36" i="36"/>
  <c r="BV218" i="36"/>
  <c r="F36" i="36"/>
  <c r="BT218" i="36"/>
  <c r="G36" i="36"/>
  <c r="H36" i="36" s="1"/>
  <c r="BU218" i="36"/>
  <c r="J36" i="36"/>
  <c r="K36" i="36" s="1"/>
  <c r="BW218" i="36"/>
  <c r="F35" i="36"/>
  <c r="BK217" i="36"/>
  <c r="I35" i="36"/>
  <c r="BM217" i="36"/>
  <c r="G35" i="36"/>
  <c r="H35" i="36" s="1"/>
  <c r="BL217" i="36"/>
  <c r="J35" i="36"/>
  <c r="K35" i="36" s="1"/>
  <c r="BN217" i="36"/>
  <c r="G34" i="36"/>
  <c r="H34" i="36" s="1"/>
  <c r="BC216" i="36"/>
  <c r="J34" i="36"/>
  <c r="K34" i="36" s="1"/>
  <c r="BE216" i="36"/>
  <c r="F34" i="36"/>
  <c r="BB216" i="36"/>
  <c r="I34" i="36"/>
  <c r="BD216" i="36"/>
  <c r="J33" i="36"/>
  <c r="K33" i="36" s="1"/>
  <c r="CO215" i="36"/>
  <c r="F33" i="36"/>
  <c r="CL215" i="36"/>
  <c r="I33" i="36"/>
  <c r="CN215" i="36"/>
  <c r="G33" i="36"/>
  <c r="H33" i="36" s="1"/>
  <c r="CM215" i="36"/>
  <c r="G32" i="36"/>
  <c r="H32" i="36" s="1"/>
  <c r="CD214" i="36"/>
  <c r="I32" i="36"/>
  <c r="CE214" i="36"/>
  <c r="F32" i="36"/>
  <c r="CC214" i="36"/>
  <c r="J31" i="36"/>
  <c r="K31" i="36" s="1"/>
  <c r="BW213" i="36"/>
  <c r="G31" i="36"/>
  <c r="H31" i="36" s="1"/>
  <c r="BU213" i="36"/>
  <c r="F31" i="36"/>
  <c r="BT213" i="36"/>
  <c r="F30" i="36"/>
  <c r="BK212" i="36"/>
  <c r="I30" i="36"/>
  <c r="BM212" i="36"/>
  <c r="G30" i="36"/>
  <c r="H30" i="36" s="1"/>
  <c r="BL212" i="36"/>
  <c r="J30" i="36"/>
  <c r="K30" i="36" s="1"/>
  <c r="BN212" i="36"/>
  <c r="F29" i="36"/>
  <c r="BB211" i="36"/>
  <c r="G29" i="36"/>
  <c r="H29" i="36" s="1"/>
  <c r="BC211" i="36"/>
  <c r="I28" i="36"/>
  <c r="CN210" i="36"/>
  <c r="F28" i="36"/>
  <c r="CL210" i="36"/>
  <c r="G28" i="36"/>
  <c r="H28" i="36" s="1"/>
  <c r="CM210" i="36"/>
  <c r="J28" i="36"/>
  <c r="K28" i="36" s="1"/>
  <c r="CO210" i="36"/>
  <c r="F27" i="36"/>
  <c r="CC209" i="36"/>
  <c r="I27" i="36"/>
  <c r="CE209" i="36"/>
  <c r="G27" i="36"/>
  <c r="H27" i="36" s="1"/>
  <c r="CD209" i="36"/>
  <c r="J27" i="36"/>
  <c r="K27" i="36" s="1"/>
  <c r="CF209" i="36"/>
  <c r="I26" i="36"/>
  <c r="BV208" i="36"/>
  <c r="J26" i="36"/>
  <c r="K26" i="36" s="1"/>
  <c r="BW208" i="36"/>
  <c r="F26" i="36"/>
  <c r="BT208" i="36"/>
  <c r="G26" i="36"/>
  <c r="H26" i="36" s="1"/>
  <c r="BU208" i="36"/>
  <c r="J25" i="36"/>
  <c r="K25" i="36" s="1"/>
  <c r="BN207" i="36"/>
  <c r="F25" i="36"/>
  <c r="BK207" i="36"/>
  <c r="G25" i="36"/>
  <c r="H25" i="36" s="1"/>
  <c r="BL207" i="36"/>
  <c r="I25" i="36"/>
  <c r="BM207" i="36"/>
  <c r="G24" i="36"/>
  <c r="H24" i="36" s="1"/>
  <c r="BC206" i="36"/>
  <c r="J24" i="36"/>
  <c r="K24" i="36" s="1"/>
  <c r="BE206" i="36"/>
  <c r="F24" i="36"/>
  <c r="BB206" i="36"/>
  <c r="I24" i="36"/>
  <c r="BD206" i="36"/>
  <c r="I22" i="36"/>
  <c r="CE204" i="36"/>
  <c r="J22" i="36"/>
  <c r="K22" i="36" s="1"/>
  <c r="CF204" i="36"/>
  <c r="G22" i="36"/>
  <c r="H22" i="36" s="1"/>
  <c r="CD204" i="36"/>
  <c r="F22" i="36"/>
  <c r="CC204" i="36"/>
  <c r="G23" i="36"/>
  <c r="H23" i="36" s="1"/>
  <c r="CD205" i="36"/>
  <c r="F23" i="36"/>
  <c r="CC205" i="36"/>
  <c r="I23" i="36"/>
  <c r="CE205" i="36"/>
  <c r="J23" i="36"/>
  <c r="K23" i="36" s="1"/>
  <c r="CF205" i="36"/>
  <c r="F21" i="36"/>
  <c r="BT203" i="36"/>
  <c r="G21" i="36"/>
  <c r="H21" i="36" s="1"/>
  <c r="BU203" i="36"/>
  <c r="F20" i="36"/>
  <c r="BK202" i="36"/>
  <c r="G20" i="36"/>
  <c r="H20" i="36" s="1"/>
  <c r="BL202" i="36"/>
  <c r="J20" i="36"/>
  <c r="K20" i="36" s="1"/>
  <c r="BN202" i="36"/>
  <c r="I20" i="36"/>
  <c r="BM202" i="36"/>
  <c r="F19" i="36"/>
  <c r="BB201" i="36"/>
  <c r="J19" i="36"/>
  <c r="K19" i="36" s="1"/>
  <c r="BE201" i="36"/>
  <c r="I19" i="36"/>
  <c r="BD201" i="36"/>
  <c r="G19" i="36"/>
  <c r="H19" i="36" s="1"/>
  <c r="BC201" i="36"/>
  <c r="F18" i="36"/>
  <c r="CL200" i="36"/>
  <c r="I18" i="36"/>
  <c r="CN200" i="36"/>
  <c r="G18" i="36"/>
  <c r="H18" i="36" s="1"/>
  <c r="CM200" i="36"/>
  <c r="J18" i="36"/>
  <c r="K18" i="36" s="1"/>
  <c r="CO200" i="36"/>
  <c r="G17" i="36"/>
  <c r="H17" i="36" s="1"/>
  <c r="CD199" i="36"/>
  <c r="F17" i="36"/>
  <c r="CC199" i="36"/>
  <c r="G16" i="36"/>
  <c r="H16" i="36" s="1"/>
  <c r="BU198" i="36"/>
  <c r="I16" i="36"/>
  <c r="BV198" i="36"/>
  <c r="F16" i="36"/>
  <c r="BT198" i="36"/>
  <c r="F15" i="36"/>
  <c r="BK197" i="36"/>
  <c r="G15" i="36"/>
  <c r="BL197" i="36"/>
  <c r="J15" i="36"/>
  <c r="K15" i="36" s="1"/>
  <c r="BN197" i="36"/>
  <c r="I15" i="36"/>
  <c r="BM197" i="36"/>
  <c r="AT213" i="36"/>
  <c r="J17" i="36"/>
  <c r="AU238" i="36"/>
  <c r="AR238" i="36"/>
  <c r="G14" i="36"/>
  <c r="L14" i="36" s="1"/>
  <c r="F14" i="36"/>
  <c r="AQ238" i="36"/>
  <c r="I17" i="36"/>
  <c r="H15" i="36" l="1"/>
  <c r="L15" i="36"/>
  <c r="N351" i="36"/>
  <c r="Q3" i="36"/>
  <c r="S3" i="36" s="1"/>
  <c r="Q4" i="36"/>
  <c r="S4" i="36" s="1"/>
  <c r="N349" i="36"/>
  <c r="O349" i="36" s="1"/>
  <c r="P349" i="36" s="1"/>
  <c r="Q349" i="36" s="1"/>
  <c r="AN62" i="36"/>
  <c r="AK64" i="36"/>
  <c r="D76" i="36"/>
  <c r="D77" i="36"/>
  <c r="AK65" i="36"/>
  <c r="AN63" i="36"/>
  <c r="E75" i="36"/>
  <c r="AN65" i="36"/>
  <c r="E77" i="36"/>
  <c r="E76" i="36"/>
  <c r="AN64" i="36"/>
  <c r="D78" i="36"/>
  <c r="AK66" i="36"/>
  <c r="AK63" i="36"/>
  <c r="D75" i="36"/>
  <c r="D74" i="36"/>
  <c r="AK62" i="36"/>
  <c r="BE239" i="36"/>
  <c r="CF239" i="36"/>
  <c r="BB238" i="36"/>
  <c r="F62" i="36" s="1"/>
  <c r="AO62" i="36" s="1"/>
  <c r="BW238" i="36"/>
  <c r="I64" i="36" s="1"/>
  <c r="AR64" i="36" s="1"/>
  <c r="I31" i="36"/>
  <c r="BV213" i="36"/>
  <c r="BV239" i="36" s="1"/>
  <c r="BC238" i="36"/>
  <c r="G62" i="36" s="1"/>
  <c r="G74" i="36" s="1"/>
  <c r="M62" i="36" s="1"/>
  <c r="CE238" i="36"/>
  <c r="H65" i="36" s="1"/>
  <c r="H77" i="36" s="1"/>
  <c r="CE239" i="36"/>
  <c r="BW239" i="36"/>
  <c r="BD238" i="36"/>
  <c r="H62" i="36" s="1"/>
  <c r="H74" i="36" s="1"/>
  <c r="CF238" i="36"/>
  <c r="I65" i="36" s="1"/>
  <c r="AR65" i="36" s="1"/>
  <c r="BC239" i="36"/>
  <c r="BB239" i="36"/>
  <c r="BE238" i="36"/>
  <c r="I62" i="36" s="1"/>
  <c r="I74" i="36" s="1"/>
  <c r="L62" i="36" s="1"/>
  <c r="BD239" i="36"/>
  <c r="CN239" i="36"/>
  <c r="CN238" i="36"/>
  <c r="H66" i="36" s="1"/>
  <c r="CM239" i="36"/>
  <c r="CM238" i="36"/>
  <c r="G66" i="36" s="1"/>
  <c r="CL239" i="36"/>
  <c r="CL238" i="36"/>
  <c r="F66" i="36" s="1"/>
  <c r="CO239" i="36"/>
  <c r="CO238" i="36"/>
  <c r="I66" i="36" s="1"/>
  <c r="CC239" i="36"/>
  <c r="CC238" i="36"/>
  <c r="F65" i="36" s="1"/>
  <c r="CD238" i="36"/>
  <c r="G65" i="36" s="1"/>
  <c r="CD239" i="36"/>
  <c r="BT238" i="36"/>
  <c r="F64" i="36" s="1"/>
  <c r="BT239" i="36"/>
  <c r="BU239" i="36"/>
  <c r="BU238" i="36"/>
  <c r="G64" i="36" s="1"/>
  <c r="BL238" i="36"/>
  <c r="G63" i="36" s="1"/>
  <c r="BL239" i="36"/>
  <c r="BN238" i="36"/>
  <c r="I63" i="36" s="1"/>
  <c r="BN239" i="36"/>
  <c r="BK239" i="36"/>
  <c r="BK238" i="36"/>
  <c r="F63" i="36" s="1"/>
  <c r="BM238" i="36"/>
  <c r="H63" i="36" s="1"/>
  <c r="BM239" i="36"/>
  <c r="AT238" i="36"/>
  <c r="H14" i="36"/>
  <c r="K17" i="36"/>
  <c r="S10" i="36" l="1"/>
  <c r="Q6" i="36"/>
  <c r="F74" i="36"/>
  <c r="I76" i="36"/>
  <c r="L64" i="36" s="1"/>
  <c r="AQ65" i="36"/>
  <c r="AP62" i="36"/>
  <c r="BV238" i="36"/>
  <c r="H64" i="36" s="1"/>
  <c r="AQ64" i="36" s="1"/>
  <c r="AQ62" i="36"/>
  <c r="I77" i="36"/>
  <c r="L65" i="36" s="1"/>
  <c r="AR62" i="36"/>
  <c r="I78" i="36"/>
  <c r="L66" i="36" s="1"/>
  <c r="AR66" i="36"/>
  <c r="AO66" i="36"/>
  <c r="F78" i="36"/>
  <c r="AQ66" i="36"/>
  <c r="H78" i="36"/>
  <c r="AP66" i="36"/>
  <c r="G78" i="36"/>
  <c r="M66" i="36" s="1"/>
  <c r="F77" i="36"/>
  <c r="AO65" i="36"/>
  <c r="AP65" i="36"/>
  <c r="G77" i="36"/>
  <c r="M65" i="36" s="1"/>
  <c r="G76" i="36"/>
  <c r="M64" i="36" s="1"/>
  <c r="AP64" i="36"/>
  <c r="AO64" i="36"/>
  <c r="F76" i="36"/>
  <c r="H75" i="36"/>
  <c r="AQ63" i="36"/>
  <c r="AR63" i="36"/>
  <c r="I75" i="36"/>
  <c r="L63" i="36" s="1"/>
  <c r="AO63" i="36"/>
  <c r="F75" i="36"/>
  <c r="AP63" i="36"/>
  <c r="G75" i="36"/>
  <c r="M63" i="36" s="1"/>
  <c r="N62" i="36"/>
  <c r="S5" i="36"/>
  <c r="Q7" i="36" s="1"/>
  <c r="O62" i="36" l="1"/>
  <c r="H76" i="36"/>
  <c r="P62" i="36"/>
  <c r="O65" i="36"/>
  <c r="O66" i="36"/>
  <c r="O64" i="36"/>
  <c r="N66" i="36"/>
  <c r="P66" i="36" s="1"/>
  <c r="N65" i="36"/>
  <c r="P65" i="36" s="1"/>
  <c r="N64" i="36"/>
  <c r="P64" i="36" s="1"/>
  <c r="O63" i="36"/>
  <c r="N63" i="36"/>
  <c r="P63" i="36" s="1"/>
</calcChain>
</file>

<file path=xl/sharedStrings.xml><?xml version="1.0" encoding="utf-8"?>
<sst xmlns="http://schemas.openxmlformats.org/spreadsheetml/2006/main" count="1142" uniqueCount="222">
  <si>
    <t>Methane</t>
  </si>
  <si>
    <t>(%v/v)</t>
  </si>
  <si>
    <t>Flow</t>
  </si>
  <si>
    <t>(l/hr)</t>
  </si>
  <si>
    <t>BWB GAS AND GROUNDWATER MONITORING</t>
  </si>
  <si>
    <t>Barometric Pressure (mb)</t>
  </si>
  <si>
    <t>(mAOD)</t>
  </si>
  <si>
    <t>Wind Direction (from)</t>
  </si>
  <si>
    <t>Notes</t>
  </si>
  <si>
    <t>Monitoring Equipment:</t>
  </si>
  <si>
    <t>Site:</t>
  </si>
  <si>
    <t>Client:</t>
  </si>
  <si>
    <t>Job No.:</t>
  </si>
  <si>
    <t>Date:</t>
  </si>
  <si>
    <t>Engineer:</t>
  </si>
  <si>
    <t>Start / End Time:</t>
  </si>
  <si>
    <t>(Dry / Raining)</t>
  </si>
  <si>
    <t>Start</t>
  </si>
  <si>
    <t>End</t>
  </si>
  <si>
    <t>Weather Conditions</t>
  </si>
  <si>
    <t>Borehole</t>
  </si>
  <si>
    <t>Level</t>
  </si>
  <si>
    <t>Position</t>
  </si>
  <si>
    <t>Northing</t>
  </si>
  <si>
    <t>Easting</t>
  </si>
  <si>
    <t>BOREHOLE DATA</t>
  </si>
  <si>
    <t>Averaging</t>
  </si>
  <si>
    <t>Area</t>
  </si>
  <si>
    <t>X</t>
  </si>
  <si>
    <t>Y</t>
  </si>
  <si>
    <t>GW1</t>
  </si>
  <si>
    <t>GW2</t>
  </si>
  <si>
    <t>GW3</t>
  </si>
  <si>
    <t>GW4</t>
  </si>
  <si>
    <t>GW5</t>
  </si>
  <si>
    <t>GW6</t>
  </si>
  <si>
    <t>BH Elevation</t>
  </si>
  <si>
    <t>GW7</t>
  </si>
  <si>
    <t>GW8</t>
  </si>
  <si>
    <t>GW9</t>
  </si>
  <si>
    <t>TCE</t>
  </si>
  <si>
    <t>DCE</t>
  </si>
  <si>
    <t>etc.</t>
  </si>
  <si>
    <t>Carbon Dioxide</t>
  </si>
  <si>
    <t>Averaging Area 1</t>
  </si>
  <si>
    <t>Averaging Area 2</t>
  </si>
  <si>
    <t>Averaging Area 3</t>
  </si>
  <si>
    <t>Averaging Area 4</t>
  </si>
  <si>
    <t>min.</t>
  </si>
  <si>
    <t>max.</t>
  </si>
  <si>
    <t>Flow*</t>
  </si>
  <si>
    <t>Area of Concern</t>
  </si>
  <si>
    <t>Event 1</t>
  </si>
  <si>
    <t>CO2</t>
  </si>
  <si>
    <t>CH4</t>
  </si>
  <si>
    <t>Event 2</t>
  </si>
  <si>
    <t>Event 3</t>
  </si>
  <si>
    <t>Event 4</t>
  </si>
  <si>
    <t>Event 5</t>
  </si>
  <si>
    <t>Event 6</t>
  </si>
  <si>
    <t>Event 7</t>
  </si>
  <si>
    <t>Event 8</t>
  </si>
  <si>
    <t>Event 9</t>
  </si>
  <si>
    <t>Event 10</t>
  </si>
  <si>
    <t>Event 11</t>
  </si>
  <si>
    <t>Event 12</t>
  </si>
  <si>
    <t>Min</t>
  </si>
  <si>
    <t>Max</t>
  </si>
  <si>
    <t>Avg</t>
  </si>
  <si>
    <t>C02</t>
  </si>
  <si>
    <t>Pressure</t>
  </si>
  <si>
    <t>Averaging area</t>
  </si>
  <si>
    <t>HIDE UNUSED ROWS, IGNORE UNUSED SHEETS - DO NOT DELETE</t>
  </si>
  <si>
    <t>(1,2,3,4 or 5)</t>
  </si>
  <si>
    <t>Averaging Area 5</t>
  </si>
  <si>
    <t>HIDE ROWS AS APPROPRIATE</t>
  </si>
  <si>
    <t>FILL IN AREA NAMES IN TABLE</t>
  </si>
  <si>
    <t>VALUES RECORDED BELOW DETECTION SHOULD BE RECORDED AS &lt;0.1 or &lt;1</t>
  </si>
  <si>
    <t>Less than detects removed for average</t>
  </si>
  <si>
    <t>less than detects included for min and max</t>
  </si>
  <si>
    <t>DO</t>
  </si>
  <si>
    <t>Sulphate</t>
  </si>
  <si>
    <t xml:space="preserve">Maximum Flow Rate </t>
  </si>
  <si>
    <t>Maximum Carbon Dioxide Concentration</t>
  </si>
  <si>
    <t>GSV</t>
  </si>
  <si>
    <t>NHBC</t>
  </si>
  <si>
    <t>Characteristic Situation (W&amp;C)</t>
  </si>
  <si>
    <t>%</t>
  </si>
  <si>
    <t>GSV (worst)</t>
  </si>
  <si>
    <t>GSV(CO2)</t>
  </si>
  <si>
    <t>GSV(CH4)</t>
  </si>
  <si>
    <t>W&amp;C</t>
  </si>
  <si>
    <t xml:space="preserve">Maximum Methane Concentration </t>
  </si>
  <si>
    <t>(worst)</t>
  </si>
  <si>
    <t>(CO2)</t>
  </si>
  <si>
    <t>(CH4)</t>
  </si>
  <si>
    <t>ENTER "Dry" IF NO GROUNDWATER DETECTED; IF NOT RECORDED ENTER "NR"</t>
  </si>
  <si>
    <t>COPY AND PASTE INTO REPORT AS REQUIRED</t>
  </si>
  <si>
    <t>SITE WIDE</t>
  </si>
  <si>
    <t>AVERAGING AREA</t>
  </si>
  <si>
    <t>GW10</t>
  </si>
  <si>
    <t>GW11</t>
  </si>
  <si>
    <t>GW12</t>
  </si>
  <si>
    <t>Count CO2</t>
  </si>
  <si>
    <t>Count CH4</t>
  </si>
  <si>
    <t>Flow count</t>
  </si>
  <si>
    <t>Borehole Specific Classification</t>
  </si>
  <si>
    <t>CS</t>
  </si>
  <si>
    <t>Flow (l/hr)</t>
  </si>
  <si>
    <t>Peak</t>
  </si>
  <si>
    <t>Steady</t>
  </si>
  <si>
    <t>Methane (%v/v)</t>
  </si>
  <si>
    <t>Carbon Dioxide (%v/v)</t>
  </si>
  <si>
    <t>Temperature (°C)</t>
  </si>
  <si>
    <t>Oxygen (%v/v)</t>
  </si>
  <si>
    <t>Cloud Cover (Oktas)</t>
  </si>
  <si>
    <t>NR = Not Recorded</t>
  </si>
  <si>
    <t>Dry = No Groundwater</t>
  </si>
  <si>
    <t>F</t>
  </si>
  <si>
    <t>H</t>
  </si>
  <si>
    <t>J</t>
  </si>
  <si>
    <t>Wind Strength (m/s)</t>
  </si>
  <si>
    <t>l/hr</t>
  </si>
  <si>
    <t>PID - Air</t>
  </si>
  <si>
    <t>PID - Calibration Gas</t>
  </si>
  <si>
    <t>(Rising/ Falling)</t>
  </si>
  <si>
    <t>Location Reference</t>
  </si>
  <si>
    <t>Relative Pressure (mbar)</t>
  </si>
  <si>
    <t>Hydrogen Sulphide (ppm)</t>
  </si>
  <si>
    <t>Carbon Monoxide (ppm)</t>
  </si>
  <si>
    <t>PID (ppm)</t>
  </si>
  <si>
    <t>Depth to water (m)</t>
  </si>
  <si>
    <t>Base of Response Zone (m)</t>
  </si>
  <si>
    <t>Free-Phase Product Level Top (m)</t>
  </si>
  <si>
    <t>Ambient Air Start (Calibration)</t>
  </si>
  <si>
    <t>Ambient Air Finish (Calibration)</t>
  </si>
  <si>
    <t>Gas Meter ID</t>
  </si>
  <si>
    <t>PID ID</t>
  </si>
  <si>
    <t>Dip Tape</t>
  </si>
  <si>
    <t>Other</t>
  </si>
  <si>
    <t>Groundwater Elevation 
(m AOD)</t>
  </si>
  <si>
    <t>Label</t>
  </si>
  <si>
    <t>Copy, paste and edit for report:</t>
  </si>
  <si>
    <t>Hydraulic Gradient Calculation</t>
  </si>
  <si>
    <t>Location 1:</t>
  </si>
  <si>
    <t xml:space="preserve">Location 2: </t>
  </si>
  <si>
    <t>Monitoring Round:</t>
  </si>
  <si>
    <t>Hydraulic Gradient:</t>
  </si>
  <si>
    <t>BH01</t>
  </si>
  <si>
    <t>Exp Hole</t>
  </si>
  <si>
    <t>Elevation</t>
  </si>
  <si>
    <t>Mean</t>
  </si>
  <si>
    <t>Combined</t>
  </si>
  <si>
    <t>Groundwater Elevation Summary Table</t>
  </si>
  <si>
    <t>GW1 
(m AOD)</t>
  </si>
  <si>
    <t>GW2 
(m AOD)</t>
  </si>
  <si>
    <t>GW3 
(m AOD)</t>
  </si>
  <si>
    <t>GW4 
(m AOD)</t>
  </si>
  <si>
    <t>GW5 
(m AOD)</t>
  </si>
  <si>
    <t>GW6 
(m AOD)</t>
  </si>
  <si>
    <t>GW7
(m AOD)</t>
  </si>
  <si>
    <t>GW8 
(m AOD)</t>
  </si>
  <si>
    <t>GW9 
(m AOD)</t>
  </si>
  <si>
    <t>GW1 0
(m AOD)</t>
  </si>
  <si>
    <t>GW1 1
(m AOD)</t>
  </si>
  <si>
    <t>GW1 2
(m AOD)</t>
  </si>
  <si>
    <t>Depth to Groundwater Summary</t>
  </si>
  <si>
    <t>Location 1</t>
  </si>
  <si>
    <t>Location 2</t>
  </si>
  <si>
    <t>Difference</t>
  </si>
  <si>
    <t>Squared</t>
  </si>
  <si>
    <t>Monitoring Round</t>
  </si>
  <si>
    <t>Groundwater Related Auto-text for Report - Check &amp; Edit Required!</t>
  </si>
  <si>
    <t>Flows</t>
  </si>
  <si>
    <t>Total</t>
  </si>
  <si>
    <t>Count</t>
  </si>
  <si>
    <t>Date</t>
  </si>
  <si>
    <t>Event</t>
  </si>
  <si>
    <t>BH03</t>
  </si>
  <si>
    <t>`</t>
  </si>
  <si>
    <t>Name</t>
  </si>
  <si>
    <t>Comments</t>
  </si>
  <si>
    <t>RTR</t>
  </si>
  <si>
    <t>Fix to flow calculation errors, improved print formatting and unlock cells to use calculation in groundwater sheet.  Version Status added.</t>
  </si>
  <si>
    <t>Veriosn</t>
  </si>
  <si>
    <t>R2</t>
  </si>
  <si>
    <t>R3</t>
  </si>
  <si>
    <t>Amendments to surfer tab and blank tab to fix formulas.</t>
  </si>
  <si>
    <t>GSV (l/hr)</t>
  </si>
  <si>
    <t>Carbon Dioxide (% v/v)</t>
  </si>
  <si>
    <t>Flow* (l/hr)</t>
  </si>
  <si>
    <t>Borehole Ref.</t>
  </si>
  <si>
    <t>Methane (% v/v)</t>
  </si>
  <si>
    <t>Min.</t>
  </si>
  <si>
    <t>Max.</t>
  </si>
  <si>
    <t>Avg.</t>
  </si>
  <si>
    <t>R4</t>
  </si>
  <si>
    <t>Minor Formatting and updates.</t>
  </si>
  <si>
    <t>12 Hour Pressure Trend</t>
  </si>
  <si>
    <t>Barometric Pressure (h Pa / mB)</t>
  </si>
  <si>
    <t>12 Hour Pressure (h Pa / mB)</t>
  </si>
  <si>
    <t>Relative Pressure (Pa)</t>
  </si>
  <si>
    <t>DO NOT USE THIS ---&gt;
NO LONGER APPLICABLE - SEE REPORT TEMPLATE</t>
  </si>
  <si>
    <t>Trowbridge Rugby Club</t>
  </si>
  <si>
    <t>LDQ2048</t>
  </si>
  <si>
    <t>12.10- 13.00</t>
  </si>
  <si>
    <t>JA</t>
  </si>
  <si>
    <t>Dry</t>
  </si>
  <si>
    <t>Falling</t>
  </si>
  <si>
    <t xml:space="preserve">Trowbridge Town Council </t>
  </si>
  <si>
    <t>DS02</t>
  </si>
  <si>
    <t>DS04</t>
  </si>
  <si>
    <t>DS07</t>
  </si>
  <si>
    <t>DS08</t>
  </si>
  <si>
    <t>Not yet drilled.</t>
  </si>
  <si>
    <t xml:space="preserve">Not yet drilled. </t>
  </si>
  <si>
    <t xml:space="preserve">O2 and CO2 stable for 3 minutes. Silt in the bottom of borehole. </t>
  </si>
  <si>
    <t xml:space="preserve">O2 and CO2 stable for 3 minutes. Methane 0.0 after 5 seconds. </t>
  </si>
  <si>
    <t>Trowbridge Town Council</t>
  </si>
  <si>
    <t>12.45- 13.33</t>
  </si>
  <si>
    <t>South-west</t>
  </si>
  <si>
    <t>13.0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</si>
</sst>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0.0"/>
    <numFmt numFmtId="165" formatCode="[$-F800]dddd\,\ mmmm\ dd\,\ yyyy"/>
    <numFmt numFmtId="166" formatCode="0.000"/>
    <numFmt numFmtId="167" formatCode="[$-809]dd\ mmmm\ yyyy;@"/>
    <numFmt numFmtId="168" formatCode="0.0000"/>
  </numFmts>
  <fonts count="28">
    <font>
      <sz val="10"/>
      <name val="Arial"/>
    </font>
    <font>
      <sz val="8"/>
      <name val="Arial"/>
      <family val="2"/>
    </font>
    <font>
      <sz val="9"/>
      <name val="Century Gothic"/>
      <family val="2"/>
    </font>
    <font>
      <sz val="10"/>
      <name val="Century Gothic"/>
      <family val="2"/>
    </font>
    <font>
      <b/>
      <sz val="9"/>
      <name val="Century Gothic"/>
      <family val="2"/>
    </font>
    <font>
      <b/>
      <sz val="9"/>
      <color indexed="10"/>
      <name val="Century Gothic"/>
      <family val="2"/>
    </font>
    <font>
      <b/>
      <i/>
      <sz val="9"/>
      <color indexed="8"/>
      <name val="Century Gothic"/>
      <family val="2"/>
    </font>
    <font>
      <b/>
      <sz val="11"/>
      <color theme="0"/>
      <name val="Century Gothic"/>
      <family val="2"/>
    </font>
    <font>
      <b/>
      <sz val="10"/>
      <color theme="0"/>
      <name val="Century Gothic"/>
      <family val="2"/>
    </font>
    <font>
      <b/>
      <sz val="10"/>
      <name val="Century Gothic"/>
      <family val="2"/>
    </font>
    <font>
      <sz val="11"/>
      <name val="Century Gothic"/>
      <family val="2"/>
    </font>
    <font>
      <b/>
      <sz val="11"/>
      <name val="Century Gothic"/>
      <family val="2"/>
    </font>
    <font>
      <sz val="8"/>
      <name val="Century Gothic"/>
      <family val="2"/>
    </font>
    <font>
      <b/>
      <sz val="11"/>
      <color indexed="10"/>
      <name val="Century Gothic"/>
      <family val="2"/>
    </font>
    <font>
      <sz val="11"/>
      <color indexed="10"/>
      <name val="Century Gothic"/>
      <family val="2"/>
    </font>
    <font>
      <b/>
      <sz val="10"/>
      <color indexed="10"/>
      <name val="Century Gothic"/>
      <family val="2"/>
    </font>
    <font>
      <sz val="10"/>
      <name val="Centruy gothic"/>
    </font>
    <font>
      <b/>
      <sz val="9"/>
      <color theme="0"/>
      <name val="Centruy gothic"/>
    </font>
    <font>
      <sz val="9"/>
      <name val="Centruy gothic"/>
    </font>
    <font>
      <b/>
      <sz val="10"/>
      <color theme="0"/>
      <name val="Centruy gothic"/>
    </font>
    <font>
      <sz val="10"/>
      <name val="Arial"/>
      <family val="2"/>
    </font>
    <font>
      <sz val="10"/>
      <color theme="0"/>
      <name val="Arial"/>
      <family val="2"/>
    </font>
    <font>
      <u/>
      <sz val="9"/>
      <name val="Centruy gothic"/>
    </font>
    <font>
      <b/>
      <i/>
      <sz val="10"/>
      <color indexed="8"/>
      <name val="Century Gothic"/>
      <family val="2"/>
    </font>
    <font>
      <b/>
      <sz val="9"/>
      <color theme="0"/>
      <name val="Century Gothic"/>
      <family val="2"/>
    </font>
    <font>
      <sz val="9"/>
      <color indexed="10"/>
      <name val="Century Gothic"/>
      <family val="2"/>
    </font>
    <font>
      <sz val="9"/>
      <color theme="0"/>
      <name val="Century Gothic"/>
      <family val="2"/>
    </font>
    <font>
      <b/>
      <sz val="9"/>
      <color rgb="FFFF0000"/>
      <name val="Century Gothic"/>
      <family val="2"/>
    </font>
  </fonts>
  <fills count="1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566C1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E1F2AC"/>
        <bgColor indexed="64"/>
      </patternFill>
    </fill>
    <fill>
      <patternFill patternType="solid">
        <fgColor rgb="FF595959"/>
        <bgColor indexed="64"/>
      </patternFill>
    </fill>
    <fill>
      <patternFill patternType="solid">
        <fgColor theme="0" tint="-0.249977111117893"/>
        <bgColor indexed="64"/>
      </patternFill>
    </fill>
  </fills>
  <borders count="7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theme="0" tint="-0.24994659260841701"/>
      </left>
      <right/>
      <top style="hair">
        <color indexed="64"/>
      </top>
      <bottom style="hair">
        <color indexed="64"/>
      </bottom>
      <diagonal/>
    </border>
    <border>
      <left style="thin">
        <color theme="0" tint="-0.24994659260841701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theme="0" tint="-0.24994659260841701"/>
      </left>
      <right/>
      <top style="hair">
        <color indexed="64"/>
      </top>
      <bottom style="thin">
        <color indexed="64"/>
      </bottom>
      <diagonal/>
    </border>
    <border>
      <left style="thin">
        <color theme="0" tint="-0.24994659260841701"/>
      </left>
      <right/>
      <top style="hair">
        <color indexed="64"/>
      </top>
      <bottom/>
      <diagonal/>
    </border>
    <border>
      <left style="thin">
        <color theme="0" tint="-0.24994659260841701"/>
      </left>
      <right/>
      <top/>
      <bottom style="hair">
        <color indexed="64"/>
      </bottom>
      <diagonal/>
    </border>
    <border>
      <left style="thin">
        <color theme="0" tint="-0.24994659260841701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indexed="64"/>
      </right>
      <top style="hair">
        <color indexed="64"/>
      </top>
      <bottom/>
      <diagonal/>
    </border>
    <border>
      <left style="thin">
        <color theme="0" tint="-0.24994659260841701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theme="0" tint="-0.24994659260841701"/>
      </left>
      <right/>
      <top style="thin">
        <color indexed="64"/>
      </top>
      <bottom style="hair">
        <color indexed="64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11">
    <xf numFmtId="0" fontId="0" fillId="0" borderId="0" xfId="0"/>
    <xf numFmtId="0" fontId="3" fillId="0" borderId="0" xfId="0" applyFont="1"/>
    <xf numFmtId="0" fontId="2" fillId="0" borderId="0" xfId="0" applyFont="1" applyProtection="1">
      <protection hidden="1"/>
    </xf>
    <xf numFmtId="0" fontId="2" fillId="0" borderId="0" xfId="0" applyFont="1"/>
    <xf numFmtId="0" fontId="4" fillId="0" borderId="0" xfId="0" applyFont="1"/>
    <xf numFmtId="0" fontId="4" fillId="4" borderId="14" xfId="0" applyFont="1" applyFill="1" applyBorder="1" applyAlignment="1" applyProtection="1">
      <alignment horizontal="center"/>
      <protection hidden="1"/>
    </xf>
    <xf numFmtId="0" fontId="4" fillId="4" borderId="38" xfId="0" applyFont="1" applyFill="1" applyBorder="1" applyAlignment="1" applyProtection="1">
      <alignment horizontal="center"/>
      <protection hidden="1"/>
    </xf>
    <xf numFmtId="0" fontId="4" fillId="0" borderId="0" xfId="0" applyFont="1" applyProtection="1">
      <protection hidden="1"/>
    </xf>
    <xf numFmtId="2" fontId="2" fillId="0" borderId="0" xfId="0" applyNumberFormat="1" applyFont="1" applyProtection="1">
      <protection hidden="1"/>
    </xf>
    <xf numFmtId="0" fontId="4" fillId="4" borderId="41" xfId="0" applyFont="1" applyFill="1" applyBorder="1" applyProtection="1">
      <protection hidden="1"/>
    </xf>
    <xf numFmtId="0" fontId="4" fillId="4" borderId="42" xfId="0" applyFont="1" applyFill="1" applyBorder="1" applyProtection="1">
      <protection hidden="1"/>
    </xf>
    <xf numFmtId="0" fontId="4" fillId="4" borderId="43" xfId="0" applyFont="1" applyFill="1" applyBorder="1" applyProtection="1">
      <protection hidden="1"/>
    </xf>
    <xf numFmtId="0" fontId="4" fillId="4" borderId="44" xfId="0" applyFont="1" applyFill="1" applyBorder="1" applyProtection="1">
      <protection hidden="1"/>
    </xf>
    <xf numFmtId="0" fontId="4" fillId="4" borderId="26" xfId="0" applyFont="1" applyFill="1" applyBorder="1" applyAlignment="1" applyProtection="1">
      <alignment horizontal="center"/>
      <protection hidden="1"/>
    </xf>
    <xf numFmtId="0" fontId="4" fillId="4" borderId="27" xfId="0" applyFont="1" applyFill="1" applyBorder="1" applyAlignment="1" applyProtection="1">
      <alignment horizontal="center"/>
      <protection hidden="1"/>
    </xf>
    <xf numFmtId="0" fontId="4" fillId="4" borderId="2" xfId="0" applyFont="1" applyFill="1" applyBorder="1" applyAlignment="1" applyProtection="1">
      <alignment horizontal="center"/>
      <protection hidden="1"/>
    </xf>
    <xf numFmtId="0" fontId="4" fillId="4" borderId="33" xfId="0" applyFont="1" applyFill="1" applyBorder="1" applyAlignment="1" applyProtection="1">
      <alignment horizontal="center"/>
      <protection hidden="1"/>
    </xf>
    <xf numFmtId="164" fontId="2" fillId="0" borderId="9" xfId="0" quotePrefix="1" applyNumberFormat="1" applyFont="1" applyBorder="1" applyAlignment="1" applyProtection="1">
      <alignment horizontal="center"/>
      <protection hidden="1"/>
    </xf>
    <xf numFmtId="164" fontId="2" fillId="0" borderId="39" xfId="0" quotePrefix="1" applyNumberFormat="1" applyFont="1" applyBorder="1" applyAlignment="1" applyProtection="1">
      <alignment horizontal="center"/>
      <protection hidden="1"/>
    </xf>
    <xf numFmtId="0" fontId="2" fillId="0" borderId="10" xfId="0" applyFont="1" applyBorder="1" applyAlignment="1" applyProtection="1">
      <alignment horizontal="center"/>
      <protection hidden="1"/>
    </xf>
    <xf numFmtId="0" fontId="2" fillId="0" borderId="34" xfId="0" applyFont="1" applyBorder="1" applyAlignment="1" applyProtection="1">
      <alignment horizontal="center"/>
      <protection hidden="1"/>
    </xf>
    <xf numFmtId="0" fontId="6" fillId="5" borderId="10" xfId="0" applyFont="1" applyFill="1" applyBorder="1" applyAlignment="1">
      <alignment horizontal="center"/>
    </xf>
    <xf numFmtId="164" fontId="2" fillId="0" borderId="11" xfId="0" applyNumberFormat="1" applyFont="1" applyBorder="1" applyAlignment="1" applyProtection="1">
      <alignment horizontal="center"/>
      <protection hidden="1"/>
    </xf>
    <xf numFmtId="164" fontId="2" fillId="0" borderId="40" xfId="0" applyNumberFormat="1" applyFont="1" applyBorder="1" applyAlignment="1" applyProtection="1">
      <alignment horizontal="center"/>
      <protection hidden="1"/>
    </xf>
    <xf numFmtId="0" fontId="2" fillId="0" borderId="8" xfId="0" applyFont="1" applyBorder="1" applyAlignment="1" applyProtection="1">
      <alignment horizontal="center"/>
      <protection hidden="1"/>
    </xf>
    <xf numFmtId="0" fontId="2" fillId="0" borderId="17" xfId="0" applyFont="1" applyBorder="1" applyAlignment="1" applyProtection="1">
      <alignment horizontal="center"/>
      <protection hidden="1"/>
    </xf>
    <xf numFmtId="0" fontId="6" fillId="5" borderId="8" xfId="0" applyFont="1" applyFill="1" applyBorder="1" applyAlignment="1">
      <alignment horizontal="center"/>
    </xf>
    <xf numFmtId="164" fontId="2" fillId="0" borderId="45" xfId="0" applyNumberFormat="1" applyFont="1" applyBorder="1" applyAlignment="1" applyProtection="1">
      <alignment horizontal="center"/>
      <protection hidden="1"/>
    </xf>
    <xf numFmtId="164" fontId="2" fillId="0" borderId="46" xfId="0" applyNumberFormat="1" applyFont="1" applyBorder="1" applyAlignment="1" applyProtection="1">
      <alignment horizontal="center"/>
      <protection hidden="1"/>
    </xf>
    <xf numFmtId="0" fontId="2" fillId="0" borderId="13" xfId="0" applyFont="1" applyBorder="1" applyAlignment="1" applyProtection="1">
      <alignment horizontal="center"/>
      <protection hidden="1"/>
    </xf>
    <xf numFmtId="0" fontId="2" fillId="0" borderId="21" xfId="0" applyFont="1" applyBorder="1" applyAlignment="1" applyProtection="1">
      <alignment horizontal="center"/>
      <protection hidden="1"/>
    </xf>
    <xf numFmtId="0" fontId="6" fillId="5" borderId="13" xfId="0" applyFont="1" applyFill="1" applyBorder="1" applyAlignment="1">
      <alignment horizontal="center"/>
    </xf>
    <xf numFmtId="0" fontId="4" fillId="4" borderId="29" xfId="0" applyFont="1" applyFill="1" applyBorder="1" applyAlignment="1" applyProtection="1">
      <alignment horizontal="center"/>
      <protection hidden="1"/>
    </xf>
    <xf numFmtId="49" fontId="9" fillId="9" borderId="8" xfId="0" applyNumberFormat="1" applyFont="1" applyFill="1" applyBorder="1" applyAlignment="1">
      <alignment horizontal="center" wrapText="1"/>
    </xf>
    <xf numFmtId="1" fontId="3" fillId="9" borderId="23" xfId="0" applyNumberFormat="1" applyFont="1" applyFill="1" applyBorder="1" applyAlignment="1" applyProtection="1">
      <alignment horizontal="center"/>
      <protection locked="0"/>
    </xf>
    <xf numFmtId="164" fontId="3" fillId="9" borderId="9" xfId="0" applyNumberFormat="1" applyFont="1" applyFill="1" applyBorder="1" applyAlignment="1" applyProtection="1">
      <alignment horizontal="center"/>
      <protection locked="0"/>
    </xf>
    <xf numFmtId="164" fontId="3" fillId="9" borderId="67" xfId="0" applyNumberFormat="1" applyFont="1" applyFill="1" applyBorder="1" applyAlignment="1" applyProtection="1">
      <alignment horizontal="center"/>
      <protection locked="0"/>
    </xf>
    <xf numFmtId="164" fontId="3" fillId="9" borderId="68" xfId="0" applyNumberFormat="1" applyFont="1" applyFill="1" applyBorder="1" applyAlignment="1" applyProtection="1">
      <alignment horizontal="center"/>
      <protection locked="0"/>
    </xf>
    <xf numFmtId="1" fontId="3" fillId="9" borderId="10" xfId="0" applyNumberFormat="1" applyFont="1" applyFill="1" applyBorder="1" applyAlignment="1" applyProtection="1">
      <alignment horizontal="center"/>
      <protection locked="0"/>
    </xf>
    <xf numFmtId="164" fontId="3" fillId="9" borderId="17" xfId="0" applyNumberFormat="1" applyFont="1" applyFill="1" applyBorder="1" applyAlignment="1" applyProtection="1">
      <alignment horizontal="center"/>
      <protection locked="0"/>
    </xf>
    <xf numFmtId="2" fontId="3" fillId="9" borderId="10" xfId="0" applyNumberFormat="1" applyFont="1" applyFill="1" applyBorder="1" applyAlignment="1" applyProtection="1">
      <alignment horizontal="center"/>
      <protection locked="0"/>
    </xf>
    <xf numFmtId="2" fontId="3" fillId="9" borderId="34" xfId="0" applyNumberFormat="1" applyFont="1" applyFill="1" applyBorder="1" applyAlignment="1" applyProtection="1">
      <alignment horizontal="center"/>
      <protection locked="0"/>
    </xf>
    <xf numFmtId="49" fontId="9" fillId="9" borderId="13" xfId="0" applyNumberFormat="1" applyFont="1" applyFill="1" applyBorder="1" applyAlignment="1">
      <alignment horizontal="center" wrapText="1"/>
    </xf>
    <xf numFmtId="1" fontId="3" fillId="9" borderId="12" xfId="0" applyNumberFormat="1" applyFont="1" applyFill="1" applyBorder="1" applyAlignment="1" applyProtection="1">
      <alignment horizontal="center"/>
      <protection locked="0"/>
    </xf>
    <xf numFmtId="164" fontId="3" fillId="9" borderId="12" xfId="0" applyNumberFormat="1" applyFont="1" applyFill="1" applyBorder="1" applyAlignment="1" applyProtection="1">
      <alignment horizontal="center"/>
      <protection locked="0"/>
    </xf>
    <xf numFmtId="164" fontId="3" fillId="9" borderId="62" xfId="0" applyNumberFormat="1" applyFont="1" applyFill="1" applyBorder="1" applyAlignment="1" applyProtection="1">
      <alignment horizontal="center"/>
      <protection locked="0"/>
    </xf>
    <xf numFmtId="164" fontId="3" fillId="9" borderId="59" xfId="0" applyNumberFormat="1" applyFont="1" applyFill="1" applyBorder="1" applyAlignment="1" applyProtection="1">
      <alignment horizontal="center"/>
      <protection locked="0"/>
    </xf>
    <xf numFmtId="1" fontId="3" fillId="9" borderId="13" xfId="0" applyNumberFormat="1" applyFont="1" applyFill="1" applyBorder="1" applyAlignment="1" applyProtection="1">
      <alignment horizontal="center"/>
      <protection locked="0"/>
    </xf>
    <xf numFmtId="164" fontId="3" fillId="9" borderId="21" xfId="0" applyNumberFormat="1" applyFont="1" applyFill="1" applyBorder="1" applyAlignment="1" applyProtection="1">
      <alignment horizontal="center"/>
      <protection locked="0"/>
    </xf>
    <xf numFmtId="2" fontId="3" fillId="9" borderId="13" xfId="0" applyNumberFormat="1" applyFont="1" applyFill="1" applyBorder="1" applyAlignment="1" applyProtection="1">
      <alignment horizontal="center"/>
      <protection locked="0"/>
    </xf>
    <xf numFmtId="2" fontId="3" fillId="9" borderId="21" xfId="0" applyNumberFormat="1" applyFont="1" applyFill="1" applyBorder="1" applyAlignment="1" applyProtection="1">
      <alignment horizontal="center"/>
      <protection locked="0"/>
    </xf>
    <xf numFmtId="0" fontId="10" fillId="8" borderId="0" xfId="0" applyFont="1" applyFill="1"/>
    <xf numFmtId="0" fontId="10" fillId="0" borderId="0" xfId="0" applyFont="1"/>
    <xf numFmtId="0" fontId="11" fillId="2" borderId="0" xfId="0" applyFont="1" applyFill="1" applyAlignment="1">
      <alignment horizontal="center"/>
    </xf>
    <xf numFmtId="0" fontId="10" fillId="2" borderId="0" xfId="0" applyFont="1" applyFill="1"/>
    <xf numFmtId="49" fontId="10" fillId="8" borderId="6" xfId="0" applyNumberFormat="1" applyFont="1" applyFill="1" applyBorder="1" applyProtection="1">
      <protection locked="0"/>
    </xf>
    <xf numFmtId="0" fontId="10" fillId="2" borderId="0" xfId="0" applyFont="1" applyFill="1" applyAlignment="1">
      <alignment horizontal="left"/>
    </xf>
    <xf numFmtId="0" fontId="10" fillId="2" borderId="0" xfId="0" applyFont="1" applyFill="1" applyAlignment="1">
      <alignment horizontal="center"/>
    </xf>
    <xf numFmtId="0" fontId="11" fillId="2" borderId="0" xfId="0" applyFont="1" applyFill="1"/>
    <xf numFmtId="49" fontId="10" fillId="2" borderId="14" xfId="0" applyNumberFormat="1" applyFont="1" applyFill="1" applyBorder="1" applyAlignment="1" applyProtection="1">
      <alignment horizontal="center"/>
      <protection locked="0"/>
    </xf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10" fillId="8" borderId="6" xfId="0" applyNumberFormat="1" applyFont="1" applyFill="1" applyBorder="1" applyProtection="1">
      <protection locked="0"/>
    </xf>
    <xf numFmtId="164" fontId="10" fillId="2" borderId="15" xfId="0" applyNumberFormat="1" applyFont="1" applyFill="1" applyBorder="1" applyAlignment="1" applyProtection="1">
      <alignment horizontal="center"/>
      <protection locked="0"/>
    </xf>
    <xf numFmtId="2" fontId="10" fillId="8" borderId="6" xfId="0" applyNumberFormat="1" applyFont="1" applyFill="1" applyBorder="1" applyProtection="1">
      <protection locked="0"/>
    </xf>
    <xf numFmtId="49" fontId="10" fillId="2" borderId="16" xfId="0" applyNumberFormat="1" applyFont="1" applyFill="1" applyBorder="1" applyAlignment="1" applyProtection="1">
      <alignment horizontal="center"/>
      <protection locked="0"/>
    </xf>
    <xf numFmtId="0" fontId="10" fillId="8" borderId="6" xfId="0" applyFont="1" applyFill="1" applyBorder="1" applyProtection="1">
      <protection locked="0"/>
    </xf>
    <xf numFmtId="164" fontId="10" fillId="2" borderId="14" xfId="0" applyNumberFormat="1" applyFont="1" applyFill="1" applyBorder="1" applyAlignment="1" applyProtection="1">
      <alignment horizontal="center"/>
      <protection locked="0"/>
    </xf>
    <xf numFmtId="0" fontId="10" fillId="8" borderId="6" xfId="0" applyFont="1" applyFill="1" applyBorder="1" applyAlignment="1" applyProtection="1">
      <alignment vertical="top" wrapText="1"/>
      <protection locked="0"/>
    </xf>
    <xf numFmtId="1" fontId="10" fillId="2" borderId="65" xfId="0" applyNumberFormat="1" applyFont="1" applyFill="1" applyBorder="1" applyAlignment="1" applyProtection="1">
      <alignment horizontal="center"/>
      <protection locked="0"/>
    </xf>
    <xf numFmtId="1" fontId="10" fillId="2" borderId="66" xfId="0" applyNumberFormat="1" applyFont="1" applyFill="1" applyBorder="1" applyAlignment="1" applyProtection="1">
      <alignment horizontal="center"/>
      <protection locked="0"/>
    </xf>
    <xf numFmtId="0" fontId="11" fillId="2" borderId="6" xfId="0" applyFont="1" applyFill="1" applyBorder="1" applyAlignment="1">
      <alignment horizontal="center"/>
    </xf>
    <xf numFmtId="0" fontId="11" fillId="2" borderId="7" xfId="0" applyFont="1" applyFill="1" applyBorder="1" applyAlignment="1">
      <alignment horizontal="center"/>
    </xf>
    <xf numFmtId="1" fontId="10" fillId="2" borderId="16" xfId="0" applyNumberFormat="1" applyFont="1" applyFill="1" applyBorder="1" applyAlignment="1" applyProtection="1">
      <alignment horizontal="center"/>
      <protection locked="0"/>
    </xf>
    <xf numFmtId="0" fontId="10" fillId="2" borderId="6" xfId="0" applyFont="1" applyFill="1" applyBorder="1"/>
    <xf numFmtId="0" fontId="10" fillId="2" borderId="7" xfId="0" applyFont="1" applyFill="1" applyBorder="1"/>
    <xf numFmtId="49" fontId="7" fillId="10" borderId="26" xfId="0" applyNumberFormat="1" applyFont="1" applyFill="1" applyBorder="1" applyAlignment="1">
      <alignment horizontal="center"/>
    </xf>
    <xf numFmtId="0" fontId="7" fillId="10" borderId="27" xfId="0" applyFont="1" applyFill="1" applyBorder="1" applyAlignment="1">
      <alignment horizontal="center"/>
    </xf>
    <xf numFmtId="49" fontId="7" fillId="10" borderId="6" xfId="0" applyNumberFormat="1" applyFont="1" applyFill="1" applyBorder="1" applyAlignment="1">
      <alignment horizontal="center"/>
    </xf>
    <xf numFmtId="0" fontId="7" fillId="10" borderId="28" xfId="0" applyFont="1" applyFill="1" applyBorder="1" applyAlignment="1">
      <alignment horizontal="center"/>
    </xf>
    <xf numFmtId="49" fontId="7" fillId="10" borderId="29" xfId="0" applyNumberFormat="1" applyFont="1" applyFill="1" applyBorder="1" applyAlignment="1">
      <alignment horizontal="center"/>
    </xf>
    <xf numFmtId="49" fontId="7" fillId="10" borderId="16" xfId="0" applyNumberFormat="1" applyFont="1" applyFill="1" applyBorder="1" applyAlignment="1">
      <alignment horizontal="center"/>
    </xf>
    <xf numFmtId="0" fontId="7" fillId="10" borderId="16" xfId="0" applyFont="1" applyFill="1" applyBorder="1" applyAlignment="1">
      <alignment horizontal="center"/>
    </xf>
    <xf numFmtId="2" fontId="10" fillId="2" borderId="9" xfId="0" applyNumberFormat="1" applyFont="1" applyFill="1" applyBorder="1" applyAlignment="1" applyProtection="1">
      <alignment horizontal="center"/>
      <protection locked="0"/>
    </xf>
    <xf numFmtId="1" fontId="10" fillId="2" borderId="9" xfId="0" applyNumberFormat="1" applyFont="1" applyFill="1" applyBorder="1" applyAlignment="1" applyProtection="1">
      <alignment horizontal="center"/>
      <protection locked="0"/>
    </xf>
    <xf numFmtId="1" fontId="10" fillId="2" borderId="10" xfId="0" applyNumberFormat="1" applyFont="1" applyFill="1" applyBorder="1" applyAlignment="1" applyProtection="1">
      <alignment horizontal="center"/>
      <protection locked="0"/>
    </xf>
    <xf numFmtId="1" fontId="10" fillId="0" borderId="10" xfId="0" applyNumberFormat="1" applyFont="1" applyBorder="1" applyAlignment="1" applyProtection="1">
      <alignment horizontal="center"/>
      <protection locked="0"/>
    </xf>
    <xf numFmtId="2" fontId="10" fillId="2" borderId="11" xfId="0" applyNumberFormat="1" applyFont="1" applyFill="1" applyBorder="1" applyAlignment="1" applyProtection="1">
      <alignment horizontal="center"/>
      <protection locked="0"/>
    </xf>
    <xf numFmtId="1" fontId="10" fillId="2" borderId="11" xfId="0" applyNumberFormat="1" applyFont="1" applyFill="1" applyBorder="1" applyAlignment="1" applyProtection="1">
      <alignment horizontal="center"/>
      <protection locked="0"/>
    </xf>
    <xf numFmtId="1" fontId="10" fillId="2" borderId="8" xfId="0" applyNumberFormat="1" applyFont="1" applyFill="1" applyBorder="1" applyAlignment="1" applyProtection="1">
      <alignment horizontal="center"/>
      <protection locked="0"/>
    </xf>
    <xf numFmtId="1" fontId="10" fillId="0" borderId="8" xfId="0" applyNumberFormat="1" applyFont="1" applyBorder="1" applyAlignment="1" applyProtection="1">
      <alignment horizontal="center"/>
      <protection locked="0"/>
    </xf>
    <xf numFmtId="1" fontId="3" fillId="0" borderId="23" xfId="0" applyNumberFormat="1" applyFont="1" applyBorder="1" applyAlignment="1" applyProtection="1">
      <alignment horizontal="center"/>
      <protection locked="0"/>
    </xf>
    <xf numFmtId="164" fontId="3" fillId="2" borderId="23" xfId="0" applyNumberFormat="1" applyFont="1" applyFill="1" applyBorder="1" applyAlignment="1" applyProtection="1">
      <alignment horizontal="center"/>
      <protection locked="0"/>
    </xf>
    <xf numFmtId="164" fontId="3" fillId="2" borderId="64" xfId="0" applyNumberFormat="1" applyFont="1" applyFill="1" applyBorder="1" applyAlignment="1" applyProtection="1">
      <alignment horizontal="center"/>
      <protection locked="0"/>
    </xf>
    <xf numFmtId="164" fontId="3" fillId="2" borderId="61" xfId="0" applyNumberFormat="1" applyFont="1" applyFill="1" applyBorder="1" applyAlignment="1" applyProtection="1">
      <alignment horizontal="center"/>
      <protection locked="0"/>
    </xf>
    <xf numFmtId="1" fontId="3" fillId="2" borderId="15" xfId="0" applyNumberFormat="1" applyFont="1" applyFill="1" applyBorder="1" applyAlignment="1" applyProtection="1">
      <alignment horizontal="center"/>
      <protection locked="0"/>
    </xf>
    <xf numFmtId="164" fontId="3" fillId="2" borderId="22" xfId="0" applyNumberFormat="1" applyFont="1" applyFill="1" applyBorder="1" applyAlignment="1" applyProtection="1">
      <alignment horizontal="center"/>
      <protection locked="0"/>
    </xf>
    <xf numFmtId="2" fontId="3" fillId="2" borderId="15" xfId="0" applyNumberFormat="1" applyFont="1" applyFill="1" applyBorder="1" applyAlignment="1" applyProtection="1">
      <alignment horizontal="center"/>
      <protection locked="0"/>
    </xf>
    <xf numFmtId="2" fontId="3" fillId="2" borderId="22" xfId="0" applyNumberFormat="1" applyFont="1" applyFill="1" applyBorder="1" applyAlignment="1" applyProtection="1">
      <alignment horizontal="center"/>
      <protection locked="0"/>
    </xf>
    <xf numFmtId="164" fontId="3" fillId="2" borderId="11" xfId="0" applyNumberFormat="1" applyFont="1" applyFill="1" applyBorder="1" applyAlignment="1" applyProtection="1">
      <alignment horizontal="center"/>
      <protection locked="0"/>
    </xf>
    <xf numFmtId="164" fontId="3" fillId="2" borderId="58" xfId="0" applyNumberFormat="1" applyFont="1" applyFill="1" applyBorder="1" applyAlignment="1" applyProtection="1">
      <alignment horizontal="center"/>
      <protection locked="0"/>
    </xf>
    <xf numFmtId="164" fontId="3" fillId="2" borderId="57" xfId="0" applyNumberFormat="1" applyFont="1" applyFill="1" applyBorder="1" applyAlignment="1" applyProtection="1">
      <alignment horizontal="center"/>
      <protection locked="0"/>
    </xf>
    <xf numFmtId="1" fontId="3" fillId="2" borderId="8" xfId="0" applyNumberFormat="1" applyFont="1" applyFill="1" applyBorder="1" applyAlignment="1" applyProtection="1">
      <alignment horizontal="center"/>
      <protection locked="0"/>
    </xf>
    <xf numFmtId="164" fontId="3" fillId="2" borderId="17" xfId="0" applyNumberFormat="1" applyFont="1" applyFill="1" applyBorder="1" applyAlignment="1" applyProtection="1">
      <alignment horizontal="center"/>
      <protection locked="0"/>
    </xf>
    <xf numFmtId="2" fontId="3" fillId="2" borderId="8" xfId="0" applyNumberFormat="1" applyFont="1" applyFill="1" applyBorder="1" applyAlignment="1" applyProtection="1">
      <alignment horizontal="center"/>
      <protection locked="0"/>
    </xf>
    <xf numFmtId="2" fontId="3" fillId="2" borderId="17" xfId="0" applyNumberFormat="1" applyFont="1" applyFill="1" applyBorder="1" applyAlignment="1" applyProtection="1">
      <alignment horizontal="center"/>
      <protection locked="0"/>
    </xf>
    <xf numFmtId="1" fontId="3" fillId="0" borderId="11" xfId="0" applyNumberFormat="1" applyFont="1" applyBorder="1" applyAlignment="1" applyProtection="1">
      <alignment horizontal="center"/>
      <protection locked="0"/>
    </xf>
    <xf numFmtId="2" fontId="3" fillId="2" borderId="20" xfId="0" applyNumberFormat="1" applyFont="1" applyFill="1" applyBorder="1" applyAlignment="1" applyProtection="1">
      <alignment horizontal="center"/>
      <protection locked="0"/>
    </xf>
    <xf numFmtId="1" fontId="9" fillId="0" borderId="11" xfId="0" applyNumberFormat="1" applyFont="1" applyBorder="1" applyAlignment="1" applyProtection="1">
      <alignment horizontal="center"/>
      <protection locked="0"/>
    </xf>
    <xf numFmtId="164" fontId="3" fillId="2" borderId="11" xfId="0" applyNumberFormat="1" applyFont="1" applyFill="1" applyBorder="1" applyAlignment="1" applyProtection="1">
      <alignment horizontal="left"/>
      <protection locked="0"/>
    </xf>
    <xf numFmtId="164" fontId="3" fillId="2" borderId="17" xfId="0" applyNumberFormat="1" applyFont="1" applyFill="1" applyBorder="1" applyAlignment="1" applyProtection="1">
      <alignment horizontal="left"/>
      <protection locked="0"/>
    </xf>
    <xf numFmtId="164" fontId="3" fillId="2" borderId="30" xfId="0" applyNumberFormat="1" applyFont="1" applyFill="1" applyBorder="1" applyAlignment="1" applyProtection="1">
      <alignment horizontal="left"/>
      <protection locked="0"/>
    </xf>
    <xf numFmtId="1" fontId="3" fillId="2" borderId="11" xfId="0" applyNumberFormat="1" applyFont="1" applyFill="1" applyBorder="1" applyAlignment="1" applyProtection="1">
      <alignment horizontal="center"/>
      <protection locked="0"/>
    </xf>
    <xf numFmtId="2" fontId="3" fillId="2" borderId="18" xfId="0" applyNumberFormat="1" applyFont="1" applyFill="1" applyBorder="1" applyAlignment="1" applyProtection="1">
      <alignment horizontal="center"/>
      <protection locked="0"/>
    </xf>
    <xf numFmtId="1" fontId="9" fillId="0" borderId="12" xfId="0" applyNumberFormat="1" applyFont="1" applyBorder="1" applyAlignment="1" applyProtection="1">
      <alignment horizontal="center"/>
      <protection locked="0"/>
    </xf>
    <xf numFmtId="164" fontId="3" fillId="2" borderId="12" xfId="0" applyNumberFormat="1" applyFont="1" applyFill="1" applyBorder="1" applyAlignment="1" applyProtection="1">
      <alignment horizontal="center"/>
      <protection locked="0"/>
    </xf>
    <xf numFmtId="164" fontId="3" fillId="2" borderId="62" xfId="0" applyNumberFormat="1" applyFont="1" applyFill="1" applyBorder="1" applyAlignment="1" applyProtection="1">
      <alignment horizontal="center"/>
      <protection locked="0"/>
    </xf>
    <xf numFmtId="164" fontId="3" fillId="2" borderId="59" xfId="0" applyNumberFormat="1" applyFont="1" applyFill="1" applyBorder="1" applyAlignment="1" applyProtection="1">
      <alignment horizontal="center"/>
      <protection locked="0"/>
    </xf>
    <xf numFmtId="1" fontId="3" fillId="2" borderId="13" xfId="0" applyNumberFormat="1" applyFont="1" applyFill="1" applyBorder="1" applyAlignment="1" applyProtection="1">
      <alignment horizontal="center"/>
      <protection locked="0"/>
    </xf>
    <xf numFmtId="1" fontId="3" fillId="2" borderId="12" xfId="0" applyNumberFormat="1" applyFont="1" applyFill="1" applyBorder="1" applyAlignment="1" applyProtection="1">
      <alignment horizontal="center"/>
      <protection locked="0"/>
    </xf>
    <xf numFmtId="2" fontId="3" fillId="2" borderId="13" xfId="0" applyNumberFormat="1" applyFont="1" applyFill="1" applyBorder="1" applyAlignment="1" applyProtection="1">
      <alignment horizontal="center"/>
      <protection locked="0"/>
    </xf>
    <xf numFmtId="2" fontId="3" fillId="2" borderId="21" xfId="0" applyNumberFormat="1" applyFont="1" applyFill="1" applyBorder="1" applyAlignment="1" applyProtection="1">
      <alignment horizontal="center"/>
      <protection locked="0"/>
    </xf>
    <xf numFmtId="2" fontId="10" fillId="2" borderId="12" xfId="0" applyNumberFormat="1" applyFont="1" applyFill="1" applyBorder="1" applyAlignment="1" applyProtection="1">
      <alignment horizontal="center"/>
      <protection locked="0"/>
    </xf>
    <xf numFmtId="1" fontId="10" fillId="2" borderId="12" xfId="0" applyNumberFormat="1" applyFont="1" applyFill="1" applyBorder="1" applyAlignment="1" applyProtection="1">
      <alignment horizontal="center"/>
      <protection locked="0"/>
    </xf>
    <xf numFmtId="1" fontId="10" fillId="2" borderId="13" xfId="0" applyNumberFormat="1" applyFont="1" applyFill="1" applyBorder="1" applyAlignment="1" applyProtection="1">
      <alignment horizontal="center"/>
      <protection locked="0"/>
    </xf>
    <xf numFmtId="1" fontId="10" fillId="0" borderId="13" xfId="0" applyNumberFormat="1" applyFont="1" applyBorder="1" applyAlignment="1" applyProtection="1">
      <alignment horizontal="center"/>
      <protection locked="0"/>
    </xf>
    <xf numFmtId="0" fontId="10" fillId="2" borderId="2" xfId="0" applyFont="1" applyFill="1" applyBorder="1" applyAlignment="1">
      <alignment horizontal="center"/>
    </xf>
    <xf numFmtId="0" fontId="10" fillId="2" borderId="2" xfId="0" quotePrefix="1" applyFont="1" applyFill="1" applyBorder="1" applyAlignment="1">
      <alignment horizontal="center"/>
    </xf>
    <xf numFmtId="164" fontId="10" fillId="2" borderId="2" xfId="0" applyNumberFormat="1" applyFont="1" applyFill="1" applyBorder="1" applyAlignment="1">
      <alignment horizontal="center"/>
    </xf>
    <xf numFmtId="2" fontId="10" fillId="2" borderId="2" xfId="0" applyNumberFormat="1" applyFont="1" applyFill="1" applyBorder="1" applyAlignment="1">
      <alignment horizontal="center"/>
    </xf>
    <xf numFmtId="0" fontId="10" fillId="2" borderId="2" xfId="0" applyFont="1" applyFill="1" applyBorder="1"/>
    <xf numFmtId="0" fontId="12" fillId="2" borderId="0" xfId="0" applyFont="1" applyFill="1"/>
    <xf numFmtId="0" fontId="9" fillId="0" borderId="0" xfId="0" applyFont="1"/>
    <xf numFmtId="0" fontId="12" fillId="0" borderId="0" xfId="0" applyFont="1"/>
    <xf numFmtId="0" fontId="13" fillId="3" borderId="3" xfId="0" applyFont="1" applyFill="1" applyBorder="1"/>
    <xf numFmtId="0" fontId="13" fillId="3" borderId="4" xfId="0" applyFont="1" applyFill="1" applyBorder="1"/>
    <xf numFmtId="0" fontId="13" fillId="3" borderId="5" xfId="0" applyFont="1" applyFill="1" applyBorder="1"/>
    <xf numFmtId="0" fontId="13" fillId="8" borderId="0" xfId="0" applyFont="1" applyFill="1"/>
    <xf numFmtId="0" fontId="13" fillId="0" borderId="0" xfId="0" applyFont="1"/>
    <xf numFmtId="166" fontId="10" fillId="0" borderId="0" xfId="0" applyNumberFormat="1" applyFont="1"/>
    <xf numFmtId="0" fontId="14" fillId="3" borderId="4" xfId="0" applyFont="1" applyFill="1" applyBorder="1"/>
    <xf numFmtId="166" fontId="14" fillId="3" borderId="4" xfId="0" applyNumberFormat="1" applyFont="1" applyFill="1" applyBorder="1"/>
    <xf numFmtId="0" fontId="14" fillId="3" borderId="5" xfId="0" applyFont="1" applyFill="1" applyBorder="1"/>
    <xf numFmtId="0" fontId="14" fillId="8" borderId="0" xfId="0" applyFont="1" applyFill="1"/>
    <xf numFmtId="0" fontId="3" fillId="0" borderId="0" xfId="0" applyFont="1" applyProtection="1">
      <protection hidden="1"/>
    </xf>
    <xf numFmtId="0" fontId="3" fillId="0" borderId="0" xfId="0" applyFont="1" applyAlignment="1" applyProtection="1">
      <alignment horizontal="center"/>
      <protection hidden="1"/>
    </xf>
    <xf numFmtId="164" fontId="3" fillId="0" borderId="0" xfId="0" applyNumberFormat="1" applyFont="1"/>
    <xf numFmtId="0" fontId="15" fillId="0" borderId="0" xfId="0" applyFont="1"/>
    <xf numFmtId="0" fontId="3" fillId="6" borderId="0" xfId="0" applyFont="1" applyFill="1" applyAlignment="1">
      <alignment horizontal="center"/>
    </xf>
    <xf numFmtId="0" fontId="3" fillId="6" borderId="0" xfId="0" applyFont="1" applyFill="1"/>
    <xf numFmtId="0" fontId="3" fillId="0" borderId="2" xfId="0" applyFont="1" applyBorder="1" applyAlignment="1">
      <alignment horizontal="center"/>
    </xf>
    <xf numFmtId="0" fontId="3" fillId="0" borderId="33" xfId="0" applyFont="1" applyBorder="1" applyAlignment="1">
      <alignment horizontal="center"/>
    </xf>
    <xf numFmtId="0" fontId="3" fillId="0" borderId="0" xfId="0" applyFont="1" applyAlignment="1">
      <alignment horizontal="center" wrapText="1"/>
    </xf>
    <xf numFmtId="0" fontId="3" fillId="3" borderId="24" xfId="0" applyFont="1" applyFill="1" applyBorder="1"/>
    <xf numFmtId="0" fontId="3" fillId="3" borderId="25" xfId="0" applyFont="1" applyFill="1" applyBorder="1"/>
    <xf numFmtId="0" fontId="3" fillId="3" borderId="47" xfId="0" applyFont="1" applyFill="1" applyBorder="1"/>
    <xf numFmtId="0" fontId="3" fillId="3" borderId="26" xfId="0" applyFont="1" applyFill="1" applyBorder="1"/>
    <xf numFmtId="0" fontId="3" fillId="3" borderId="2" xfId="0" applyFont="1" applyFill="1" applyBorder="1"/>
    <xf numFmtId="0" fontId="3" fillId="3" borderId="33" xfId="0" applyFont="1" applyFill="1" applyBorder="1"/>
    <xf numFmtId="0" fontId="3" fillId="0" borderId="24" xfId="0" applyFont="1" applyBorder="1"/>
    <xf numFmtId="0" fontId="3" fillId="0" borderId="14" xfId="0" applyFont="1" applyBorder="1"/>
    <xf numFmtId="0" fontId="3" fillId="0" borderId="25" xfId="0" applyFont="1" applyBorder="1"/>
    <xf numFmtId="0" fontId="3" fillId="0" borderId="47" xfId="0" applyFont="1" applyBorder="1"/>
    <xf numFmtId="0" fontId="3" fillId="0" borderId="26" xfId="0" applyFont="1" applyBorder="1"/>
    <xf numFmtId="0" fontId="3" fillId="0" borderId="27" xfId="0" applyFont="1" applyBorder="1"/>
    <xf numFmtId="0" fontId="3" fillId="0" borderId="2" xfId="0" applyFont="1" applyBorder="1"/>
    <xf numFmtId="0" fontId="3" fillId="0" borderId="33" xfId="0" applyFont="1" applyBorder="1"/>
    <xf numFmtId="14" fontId="3" fillId="3" borderId="26" xfId="0" applyNumberFormat="1" applyFont="1" applyFill="1" applyBorder="1"/>
    <xf numFmtId="0" fontId="3" fillId="0" borderId="28" xfId="0" applyFont="1" applyBorder="1" applyAlignment="1">
      <alignment horizontal="center" wrapText="1"/>
    </xf>
    <xf numFmtId="0" fontId="3" fillId="3" borderId="26" xfId="0" quotePrefix="1" applyFont="1" applyFill="1" applyBorder="1"/>
    <xf numFmtId="0" fontId="3" fillId="6" borderId="0" xfId="0" quotePrefix="1" applyFont="1" applyFill="1"/>
    <xf numFmtId="1" fontId="3" fillId="0" borderId="27" xfId="0" applyNumberFormat="1" applyFont="1" applyBorder="1"/>
    <xf numFmtId="49" fontId="3" fillId="0" borderId="0" xfId="0" applyNumberFormat="1" applyFont="1"/>
    <xf numFmtId="0" fontId="3" fillId="0" borderId="29" xfId="0" applyFont="1" applyBorder="1"/>
    <xf numFmtId="0" fontId="3" fillId="0" borderId="1" xfId="0" applyFont="1" applyBorder="1"/>
    <xf numFmtId="0" fontId="3" fillId="0" borderId="44" xfId="0" applyFont="1" applyBorder="1"/>
    <xf numFmtId="0" fontId="8" fillId="10" borderId="14" xfId="0" applyFont="1" applyFill="1" applyBorder="1"/>
    <xf numFmtId="1" fontId="3" fillId="0" borderId="14" xfId="0" applyNumberFormat="1" applyFont="1" applyBorder="1"/>
    <xf numFmtId="14" fontId="3" fillId="0" borderId="14" xfId="0" applyNumberFormat="1" applyFont="1" applyBorder="1"/>
    <xf numFmtId="14" fontId="3" fillId="0" borderId="0" xfId="0" applyNumberFormat="1" applyFont="1"/>
    <xf numFmtId="14" fontId="3" fillId="0" borderId="27" xfId="0" applyNumberFormat="1" applyFont="1" applyBorder="1"/>
    <xf numFmtId="0" fontId="3" fillId="0" borderId="71" xfId="0" applyFont="1" applyBorder="1"/>
    <xf numFmtId="0" fontId="3" fillId="0" borderId="72" xfId="0" applyFont="1" applyBorder="1"/>
    <xf numFmtId="1" fontId="3" fillId="0" borderId="72" xfId="0" applyNumberFormat="1" applyFont="1" applyBorder="1"/>
    <xf numFmtId="14" fontId="3" fillId="0" borderId="75" xfId="0" applyNumberFormat="1" applyFont="1" applyBorder="1"/>
    <xf numFmtId="0" fontId="3" fillId="0" borderId="73" xfId="0" applyFont="1" applyBorder="1"/>
    <xf numFmtId="0" fontId="3" fillId="0" borderId="74" xfId="0" applyFont="1" applyBorder="1"/>
    <xf numFmtId="1" fontId="3" fillId="0" borderId="74" xfId="0" applyNumberFormat="1" applyFont="1" applyBorder="1"/>
    <xf numFmtId="14" fontId="3" fillId="0" borderId="76" xfId="0" applyNumberFormat="1" applyFont="1" applyBorder="1"/>
    <xf numFmtId="164" fontId="3" fillId="0" borderId="26" xfId="0" applyNumberFormat="1" applyFont="1" applyBorder="1"/>
    <xf numFmtId="164" fontId="3" fillId="0" borderId="27" xfId="0" applyNumberFormat="1" applyFont="1" applyBorder="1"/>
    <xf numFmtId="164" fontId="3" fillId="0" borderId="6" xfId="0" applyNumberFormat="1" applyFont="1" applyBorder="1"/>
    <xf numFmtId="0" fontId="9" fillId="12" borderId="14" xfId="0" applyFont="1" applyFill="1" applyBorder="1"/>
    <xf numFmtId="14" fontId="9" fillId="12" borderId="14" xfId="0" applyNumberFormat="1" applyFont="1" applyFill="1" applyBorder="1"/>
    <xf numFmtId="0" fontId="9" fillId="11" borderId="14" xfId="0" applyFont="1" applyFill="1" applyBorder="1"/>
    <xf numFmtId="2" fontId="9" fillId="11" borderId="14" xfId="0" applyNumberFormat="1" applyFont="1" applyFill="1" applyBorder="1"/>
    <xf numFmtId="2" fontId="3" fillId="11" borderId="14" xfId="0" applyNumberFormat="1" applyFont="1" applyFill="1" applyBorder="1"/>
    <xf numFmtId="2" fontId="3" fillId="11" borderId="14" xfId="0" quotePrefix="1" applyNumberFormat="1" applyFont="1" applyFill="1" applyBorder="1"/>
    <xf numFmtId="0" fontId="3" fillId="11" borderId="14" xfId="0" applyFont="1" applyFill="1" applyBorder="1"/>
    <xf numFmtId="0" fontId="16" fillId="0" borderId="1" xfId="0" applyFont="1" applyBorder="1"/>
    <xf numFmtId="2" fontId="16" fillId="0" borderId="1" xfId="0" applyNumberFormat="1" applyFont="1" applyBorder="1"/>
    <xf numFmtId="0" fontId="16" fillId="0" borderId="0" xfId="0" applyFont="1"/>
    <xf numFmtId="2" fontId="16" fillId="0" borderId="0" xfId="0" applyNumberFormat="1" applyFont="1"/>
    <xf numFmtId="1" fontId="16" fillId="0" borderId="0" xfId="0" applyNumberFormat="1" applyFont="1" applyProtection="1">
      <protection hidden="1"/>
    </xf>
    <xf numFmtId="2" fontId="16" fillId="0" borderId="0" xfId="0" applyNumberFormat="1" applyFont="1" applyProtection="1">
      <protection hidden="1"/>
    </xf>
    <xf numFmtId="49" fontId="16" fillId="0" borderId="2" xfId="0" applyNumberFormat="1" applyFont="1" applyBorder="1"/>
    <xf numFmtId="0" fontId="16" fillId="0" borderId="2" xfId="0" applyFont="1" applyBorder="1"/>
    <xf numFmtId="2" fontId="16" fillId="0" borderId="2" xfId="0" applyNumberFormat="1" applyFont="1" applyBorder="1"/>
    <xf numFmtId="0" fontId="18" fillId="0" borderId="14" xfId="0" applyFont="1" applyBorder="1" applyAlignment="1">
      <alignment wrapText="1"/>
    </xf>
    <xf numFmtId="0" fontId="16" fillId="0" borderId="0" xfId="0" applyFont="1" applyProtection="1">
      <protection hidden="1"/>
    </xf>
    <xf numFmtId="0" fontId="19" fillId="7" borderId="2" xfId="0" applyFont="1" applyFill="1" applyBorder="1" applyProtection="1">
      <protection hidden="1"/>
    </xf>
    <xf numFmtId="2" fontId="19" fillId="7" borderId="2" xfId="0" applyNumberFormat="1" applyFont="1" applyFill="1" applyBorder="1" applyProtection="1">
      <protection hidden="1"/>
    </xf>
    <xf numFmtId="0" fontId="18" fillId="0" borderId="0" xfId="0" applyFont="1" applyAlignment="1">
      <alignment wrapText="1"/>
    </xf>
    <xf numFmtId="0" fontId="17" fillId="10" borderId="14" xfId="0" applyFont="1" applyFill="1" applyBorder="1"/>
    <xf numFmtId="14" fontId="17" fillId="10" borderId="14" xfId="0" applyNumberFormat="1" applyFont="1" applyFill="1" applyBorder="1"/>
    <xf numFmtId="0" fontId="18" fillId="0" borderId="14" xfId="0" applyFont="1" applyBorder="1"/>
    <xf numFmtId="2" fontId="18" fillId="0" borderId="14" xfId="0" applyNumberFormat="1" applyFont="1" applyBorder="1"/>
    <xf numFmtId="14" fontId="16" fillId="0" borderId="0" xfId="0" applyNumberFormat="1" applyFont="1"/>
    <xf numFmtId="0" fontId="16" fillId="0" borderId="0" xfId="0" applyFont="1" applyAlignment="1">
      <alignment wrapText="1"/>
    </xf>
    <xf numFmtId="2" fontId="3" fillId="0" borderId="1" xfId="0" applyNumberFormat="1" applyFont="1" applyBorder="1"/>
    <xf numFmtId="0" fontId="3" fillId="0" borderId="1" xfId="0" applyFont="1" applyBorder="1" applyProtection="1">
      <protection locked="0"/>
    </xf>
    <xf numFmtId="2" fontId="3" fillId="0" borderId="0" xfId="0" applyNumberFormat="1" applyFont="1"/>
    <xf numFmtId="0" fontId="3" fillId="0" borderId="0" xfId="0" applyFont="1" applyProtection="1">
      <protection locked="0"/>
    </xf>
    <xf numFmtId="1" fontId="3" fillId="0" borderId="0" xfId="0" applyNumberFormat="1" applyFont="1" applyProtection="1">
      <protection hidden="1"/>
    </xf>
    <xf numFmtId="2" fontId="3" fillId="0" borderId="0" xfId="0" applyNumberFormat="1" applyFont="1" applyProtection="1">
      <protection hidden="1"/>
    </xf>
    <xf numFmtId="0" fontId="9" fillId="0" borderId="0" xfId="0" applyFont="1" applyProtection="1">
      <protection locked="0"/>
    </xf>
    <xf numFmtId="1" fontId="18" fillId="0" borderId="14" xfId="0" applyNumberFormat="1" applyFont="1" applyBorder="1" applyAlignment="1" applyProtection="1">
      <alignment horizontal="center"/>
      <protection locked="0"/>
    </xf>
    <xf numFmtId="0" fontId="18" fillId="0" borderId="14" xfId="0" applyFont="1" applyBorder="1" applyAlignment="1" applyProtection="1">
      <alignment horizontal="center"/>
      <protection locked="0"/>
    </xf>
    <xf numFmtId="10" fontId="18" fillId="0" borderId="14" xfId="0" applyNumberFormat="1" applyFont="1" applyBorder="1" applyAlignment="1" applyProtection="1">
      <alignment horizontal="center"/>
      <protection locked="0"/>
    </xf>
    <xf numFmtId="14" fontId="0" fillId="0" borderId="0" xfId="0" applyNumberFormat="1" applyAlignment="1">
      <alignment wrapText="1"/>
    </xf>
    <xf numFmtId="0" fontId="20" fillId="0" borderId="0" xfId="0" applyFont="1" applyAlignment="1">
      <alignment wrapText="1"/>
    </xf>
    <xf numFmtId="14" fontId="20" fillId="0" borderId="0" xfId="0" applyNumberFormat="1" applyFont="1" applyAlignment="1">
      <alignment wrapText="1"/>
    </xf>
    <xf numFmtId="0" fontId="9" fillId="0" borderId="15" xfId="0" applyFont="1" applyBorder="1" applyAlignment="1" applyProtection="1">
      <alignment horizontal="center"/>
      <protection locked="0"/>
    </xf>
    <xf numFmtId="0" fontId="22" fillId="0" borderId="0" xfId="0" applyFont="1"/>
    <xf numFmtId="0" fontId="18" fillId="0" borderId="0" xfId="0" applyFont="1"/>
    <xf numFmtId="2" fontId="2" fillId="0" borderId="14" xfId="0" applyNumberFormat="1" applyFont="1" applyBorder="1" applyAlignment="1" applyProtection="1">
      <alignment horizontal="center" vertical="center"/>
      <protection hidden="1"/>
    </xf>
    <xf numFmtId="164" fontId="2" fillId="0" borderId="14" xfId="0" applyNumberFormat="1" applyFont="1" applyBorder="1" applyAlignment="1" applyProtection="1">
      <alignment horizontal="center" vertical="center"/>
      <protection hidden="1"/>
    </xf>
    <xf numFmtId="0" fontId="4" fillId="5" borderId="14" xfId="0" applyFont="1" applyFill="1" applyBorder="1" applyAlignment="1" applyProtection="1">
      <alignment horizontal="center"/>
      <protection hidden="1"/>
    </xf>
    <xf numFmtId="0" fontId="6" fillId="5" borderId="14" xfId="0" applyFont="1" applyFill="1" applyBorder="1" applyAlignment="1">
      <alignment horizontal="center"/>
    </xf>
    <xf numFmtId="166" fontId="2" fillId="0" borderId="14" xfId="0" applyNumberFormat="1" applyFont="1" applyBorder="1" applyAlignment="1" applyProtection="1">
      <alignment horizontal="center" vertical="center"/>
      <protection hidden="1"/>
    </xf>
    <xf numFmtId="2" fontId="3" fillId="0" borderId="14" xfId="0" applyNumberFormat="1" applyFont="1" applyBorder="1" applyAlignment="1" applyProtection="1">
      <alignment horizontal="center" vertical="center"/>
      <protection hidden="1"/>
    </xf>
    <xf numFmtId="164" fontId="3" fillId="0" borderId="14" xfId="0" applyNumberFormat="1" applyFont="1" applyBorder="1" applyAlignment="1" applyProtection="1">
      <alignment horizontal="center" vertical="center"/>
      <protection hidden="1"/>
    </xf>
    <xf numFmtId="166" fontId="3" fillId="0" borderId="14" xfId="0" applyNumberFormat="1" applyFont="1" applyBorder="1" applyAlignment="1" applyProtection="1">
      <alignment horizontal="center" vertical="center"/>
      <protection hidden="1"/>
    </xf>
    <xf numFmtId="0" fontId="9" fillId="5" borderId="14" xfId="0" applyFont="1" applyFill="1" applyBorder="1" applyAlignment="1" applyProtection="1">
      <alignment horizontal="center"/>
      <protection hidden="1"/>
    </xf>
    <xf numFmtId="0" fontId="23" fillId="5" borderId="14" xfId="0" applyFont="1" applyFill="1" applyBorder="1" applyAlignment="1">
      <alignment horizontal="center"/>
    </xf>
    <xf numFmtId="0" fontId="20" fillId="0" borderId="0" xfId="0" applyFont="1"/>
    <xf numFmtId="0" fontId="7" fillId="14" borderId="24" xfId="0" applyFont="1" applyFill="1" applyBorder="1" applyAlignment="1">
      <alignment horizontal="left"/>
    </xf>
    <xf numFmtId="0" fontId="7" fillId="14" borderId="25" xfId="0" applyFont="1" applyFill="1" applyBorder="1" applyAlignment="1">
      <alignment horizontal="left"/>
    </xf>
    <xf numFmtId="0" fontId="7" fillId="14" borderId="47" xfId="0" applyFont="1" applyFill="1" applyBorder="1" applyAlignment="1">
      <alignment horizontal="left"/>
    </xf>
    <xf numFmtId="0" fontId="7" fillId="14" borderId="24" xfId="0" applyFont="1" applyFill="1" applyBorder="1"/>
    <xf numFmtId="0" fontId="7" fillId="14" borderId="25" xfId="0" applyFont="1" applyFill="1" applyBorder="1"/>
    <xf numFmtId="0" fontId="7" fillId="14" borderId="47" xfId="0" applyFont="1" applyFill="1" applyBorder="1"/>
    <xf numFmtId="0" fontId="7" fillId="14" borderId="26" xfId="0" applyFont="1" applyFill="1" applyBorder="1" applyAlignment="1">
      <alignment vertical="top"/>
    </xf>
    <xf numFmtId="0" fontId="7" fillId="14" borderId="2" xfId="0" applyFont="1" applyFill="1" applyBorder="1" applyAlignment="1">
      <alignment vertical="top"/>
    </xf>
    <xf numFmtId="0" fontId="7" fillId="14" borderId="6" xfId="0" applyFont="1" applyFill="1" applyBorder="1" applyAlignment="1">
      <alignment vertical="top"/>
    </xf>
    <xf numFmtId="0" fontId="7" fillId="14" borderId="0" xfId="0" applyFont="1" applyFill="1" applyAlignment="1">
      <alignment vertical="top"/>
    </xf>
    <xf numFmtId="0" fontId="11" fillId="14" borderId="29" xfId="0" applyFont="1" applyFill="1" applyBorder="1" applyAlignment="1">
      <alignment vertical="top"/>
    </xf>
    <xf numFmtId="0" fontId="11" fillId="14" borderId="1" xfId="0" applyFont="1" applyFill="1" applyBorder="1" applyAlignment="1">
      <alignment vertical="top"/>
    </xf>
    <xf numFmtId="0" fontId="11" fillId="14" borderId="44" xfId="0" applyFont="1" applyFill="1" applyBorder="1" applyAlignment="1">
      <alignment vertical="top"/>
    </xf>
    <xf numFmtId="0" fontId="8" fillId="14" borderId="6" xfId="0" applyFont="1" applyFill="1" applyBorder="1" applyAlignment="1">
      <alignment horizontal="center" vertical="center" wrapText="1"/>
    </xf>
    <xf numFmtId="0" fontId="8" fillId="14" borderId="29" xfId="0" applyFont="1" applyFill="1" applyBorder="1" applyAlignment="1">
      <alignment horizontal="center" vertical="center" wrapText="1"/>
    </xf>
    <xf numFmtId="0" fontId="8" fillId="14" borderId="24" xfId="0" applyFont="1" applyFill="1" applyBorder="1" applyAlignment="1">
      <alignment horizontal="center" vertical="center" wrapText="1"/>
    </xf>
    <xf numFmtId="0" fontId="8" fillId="14" borderId="69" xfId="0" applyFont="1" applyFill="1" applyBorder="1" applyAlignment="1">
      <alignment horizontal="center" vertical="center" wrapText="1"/>
    </xf>
    <xf numFmtId="0" fontId="8" fillId="14" borderId="25" xfId="0" applyFont="1" applyFill="1" applyBorder="1" applyAlignment="1">
      <alignment horizontal="center" vertical="center" wrapText="1"/>
    </xf>
    <xf numFmtId="0" fontId="8" fillId="14" borderId="70" xfId="0" applyFont="1" applyFill="1" applyBorder="1" applyAlignment="1">
      <alignment horizontal="center" vertical="center" wrapText="1"/>
    </xf>
    <xf numFmtId="0" fontId="8" fillId="14" borderId="14" xfId="0" applyFont="1" applyFill="1" applyBorder="1" applyAlignment="1">
      <alignment horizontal="center" vertical="center" wrapText="1"/>
    </xf>
    <xf numFmtId="49" fontId="7" fillId="14" borderId="6" xfId="0" applyNumberFormat="1" applyFont="1" applyFill="1" applyBorder="1" applyAlignment="1">
      <alignment horizontal="left"/>
    </xf>
    <xf numFmtId="49" fontId="7" fillId="14" borderId="0" xfId="0" applyNumberFormat="1" applyFont="1" applyFill="1" applyAlignment="1">
      <alignment horizontal="left"/>
    </xf>
    <xf numFmtId="49" fontId="7" fillId="14" borderId="7" xfId="0" applyNumberFormat="1" applyFont="1" applyFill="1" applyBorder="1" applyAlignment="1">
      <alignment horizontal="left"/>
    </xf>
    <xf numFmtId="49" fontId="7" fillId="14" borderId="24" xfId="0" applyNumberFormat="1" applyFont="1" applyFill="1" applyBorder="1" applyAlignment="1">
      <alignment horizontal="left"/>
    </xf>
    <xf numFmtId="49" fontId="7" fillId="14" borderId="25" xfId="0" applyNumberFormat="1" applyFont="1" applyFill="1" applyBorder="1" applyAlignment="1">
      <alignment horizontal="left"/>
    </xf>
    <xf numFmtId="49" fontId="7" fillId="14" borderId="47" xfId="0" applyNumberFormat="1" applyFont="1" applyFill="1" applyBorder="1" applyAlignment="1">
      <alignment horizontal="left"/>
    </xf>
    <xf numFmtId="2" fontId="3" fillId="15" borderId="10" xfId="0" applyNumberFormat="1" applyFont="1" applyFill="1" applyBorder="1" applyAlignment="1">
      <alignment horizontal="center"/>
    </xf>
    <xf numFmtId="2" fontId="3" fillId="15" borderId="13" xfId="0" applyNumberFormat="1" applyFont="1" applyFill="1" applyBorder="1" applyAlignment="1">
      <alignment horizontal="center"/>
    </xf>
    <xf numFmtId="2" fontId="3" fillId="15" borderId="15" xfId="0" applyNumberFormat="1" applyFont="1" applyFill="1" applyBorder="1" applyAlignment="1">
      <alignment horizontal="center"/>
    </xf>
    <xf numFmtId="2" fontId="3" fillId="15" borderId="8" xfId="0" applyNumberFormat="1" applyFont="1" applyFill="1" applyBorder="1" applyAlignment="1">
      <alignment horizontal="center"/>
    </xf>
    <xf numFmtId="0" fontId="8" fillId="14" borderId="14" xfId="0" applyFont="1" applyFill="1" applyBorder="1" applyAlignment="1" applyProtection="1">
      <alignment horizontal="center" vertical="center" wrapText="1"/>
      <protection hidden="1"/>
    </xf>
    <xf numFmtId="0" fontId="24" fillId="14" borderId="24" xfId="0" applyFont="1" applyFill="1" applyBorder="1" applyAlignment="1" applyProtection="1">
      <alignment horizontal="center"/>
      <protection hidden="1"/>
    </xf>
    <xf numFmtId="0" fontId="24" fillId="14" borderId="25" xfId="0" applyFont="1" applyFill="1" applyBorder="1" applyAlignment="1" applyProtection="1">
      <alignment horizontal="center"/>
      <protection hidden="1"/>
    </xf>
    <xf numFmtId="0" fontId="24" fillId="14" borderId="31" xfId="0" applyFont="1" applyFill="1" applyBorder="1" applyAlignment="1" applyProtection="1">
      <alignment horizontal="center"/>
      <protection hidden="1"/>
    </xf>
    <xf numFmtId="0" fontId="24" fillId="14" borderId="9" xfId="0" applyFont="1" applyFill="1" applyBorder="1" applyProtection="1">
      <protection hidden="1"/>
    </xf>
    <xf numFmtId="0" fontId="24" fillId="14" borderId="34" xfId="0" applyFont="1" applyFill="1" applyBorder="1" applyProtection="1">
      <protection hidden="1"/>
    </xf>
    <xf numFmtId="0" fontId="24" fillId="14" borderId="35" xfId="0" applyFont="1" applyFill="1" applyBorder="1" applyProtection="1">
      <protection hidden="1"/>
    </xf>
    <xf numFmtId="0" fontId="24" fillId="14" borderId="11" xfId="0" applyFont="1" applyFill="1" applyBorder="1" applyProtection="1">
      <protection hidden="1"/>
    </xf>
    <xf numFmtId="0" fontId="24" fillId="14" borderId="17" xfId="0" applyFont="1" applyFill="1" applyBorder="1" applyProtection="1">
      <protection hidden="1"/>
    </xf>
    <xf numFmtId="0" fontId="24" fillId="14" borderId="30" xfId="0" applyFont="1" applyFill="1" applyBorder="1" applyProtection="1">
      <protection hidden="1"/>
    </xf>
    <xf numFmtId="0" fontId="24" fillId="14" borderId="19" xfId="0" applyFont="1" applyFill="1" applyBorder="1" applyProtection="1">
      <protection hidden="1"/>
    </xf>
    <xf numFmtId="0" fontId="24" fillId="14" borderId="18" xfId="0" applyFont="1" applyFill="1" applyBorder="1" applyProtection="1">
      <protection hidden="1"/>
    </xf>
    <xf numFmtId="0" fontId="24" fillId="14" borderId="36" xfId="0" applyFont="1" applyFill="1" applyBorder="1" applyProtection="1">
      <protection hidden="1"/>
    </xf>
    <xf numFmtId="0" fontId="24" fillId="14" borderId="9" xfId="0" applyFont="1" applyFill="1" applyBorder="1"/>
    <xf numFmtId="0" fontId="24" fillId="14" borderId="12" xfId="0" applyFont="1" applyFill="1" applyBorder="1"/>
    <xf numFmtId="0" fontId="24" fillId="14" borderId="21" xfId="0" applyFont="1" applyFill="1" applyBorder="1" applyProtection="1">
      <protection hidden="1"/>
    </xf>
    <xf numFmtId="0" fontId="24" fillId="14" borderId="37" xfId="0" applyFont="1" applyFill="1" applyBorder="1" applyProtection="1">
      <protection hidden="1"/>
    </xf>
    <xf numFmtId="0" fontId="24" fillId="14" borderId="32" xfId="0" applyFont="1" applyFill="1" applyBorder="1" applyProtection="1">
      <protection hidden="1"/>
    </xf>
    <xf numFmtId="0" fontId="24" fillId="14" borderId="2" xfId="0" applyFont="1" applyFill="1" applyBorder="1" applyProtection="1">
      <protection hidden="1"/>
    </xf>
    <xf numFmtId="0" fontId="24" fillId="14" borderId="27" xfId="0" applyFont="1" applyFill="1" applyBorder="1" applyAlignment="1">
      <alignment horizontal="center"/>
    </xf>
    <xf numFmtId="0" fontId="24" fillId="14" borderId="33" xfId="0" applyFont="1" applyFill="1" applyBorder="1"/>
    <xf numFmtId="0" fontId="24" fillId="14" borderId="7" xfId="0" applyFont="1" applyFill="1" applyBorder="1"/>
    <xf numFmtId="0" fontId="24" fillId="14" borderId="35" xfId="0" applyFont="1" applyFill="1" applyBorder="1"/>
    <xf numFmtId="0" fontId="24" fillId="14" borderId="37" xfId="0" applyFont="1" applyFill="1" applyBorder="1"/>
    <xf numFmtId="164" fontId="2" fillId="15" borderId="34" xfId="0" applyNumberFormat="1" applyFont="1" applyFill="1" applyBorder="1" applyProtection="1">
      <protection hidden="1"/>
    </xf>
    <xf numFmtId="0" fontId="2" fillId="15" borderId="34" xfId="0" applyFont="1" applyFill="1" applyBorder="1" applyProtection="1">
      <protection hidden="1"/>
    </xf>
    <xf numFmtId="0" fontId="2" fillId="15" borderId="10" xfId="0" applyFont="1" applyFill="1" applyBorder="1" applyAlignment="1">
      <alignment horizontal="center"/>
    </xf>
    <xf numFmtId="164" fontId="2" fillId="15" borderId="17" xfId="0" applyNumberFormat="1" applyFont="1" applyFill="1" applyBorder="1" applyAlignment="1" applyProtection="1">
      <alignment horizontal="right"/>
      <protection hidden="1"/>
    </xf>
    <xf numFmtId="0" fontId="2" fillId="15" borderId="17" xfId="0" applyFont="1" applyFill="1" applyBorder="1" applyProtection="1">
      <protection hidden="1"/>
    </xf>
    <xf numFmtId="0" fontId="2" fillId="15" borderId="8" xfId="0" applyFont="1" applyFill="1" applyBorder="1" applyAlignment="1">
      <alignment horizontal="center"/>
    </xf>
    <xf numFmtId="164" fontId="2" fillId="15" borderId="18" xfId="0" applyNumberFormat="1" applyFont="1" applyFill="1" applyBorder="1" applyProtection="1">
      <protection hidden="1"/>
    </xf>
    <xf numFmtId="0" fontId="2" fillId="15" borderId="18" xfId="0" applyFont="1" applyFill="1" applyBorder="1" applyProtection="1">
      <protection hidden="1"/>
    </xf>
    <xf numFmtId="0" fontId="2" fillId="15" borderId="20" xfId="0" applyFont="1" applyFill="1" applyBorder="1" applyAlignment="1" applyProtection="1">
      <alignment horizontal="center"/>
      <protection hidden="1"/>
    </xf>
    <xf numFmtId="0" fontId="17" fillId="14" borderId="14" xfId="0" applyFont="1" applyFill="1" applyBorder="1" applyAlignment="1">
      <alignment wrapText="1"/>
    </xf>
    <xf numFmtId="0" fontId="17" fillId="14" borderId="14" xfId="0" applyFont="1" applyFill="1" applyBorder="1" applyAlignment="1">
      <alignment horizontal="center" wrapText="1"/>
    </xf>
    <xf numFmtId="0" fontId="17" fillId="14" borderId="14" xfId="0" applyFont="1" applyFill="1" applyBorder="1"/>
    <xf numFmtId="14" fontId="17" fillId="14" borderId="14" xfId="0" applyNumberFormat="1" applyFont="1" applyFill="1" applyBorder="1"/>
    <xf numFmtId="0" fontId="21" fillId="14" borderId="0" xfId="0" applyFont="1" applyFill="1"/>
    <xf numFmtId="0" fontId="2" fillId="8" borderId="0" xfId="0" applyFont="1" applyFill="1"/>
    <xf numFmtId="0" fontId="4" fillId="2" borderId="0" xfId="0" applyFont="1" applyFill="1" applyAlignment="1">
      <alignment horizontal="center"/>
    </xf>
    <xf numFmtId="0" fontId="2" fillId="2" borderId="0" xfId="0" applyFont="1" applyFill="1"/>
    <xf numFmtId="0" fontId="24" fillId="14" borderId="24" xfId="0" applyFont="1" applyFill="1" applyBorder="1" applyAlignment="1">
      <alignment horizontal="left"/>
    </xf>
    <xf numFmtId="0" fontId="24" fillId="14" borderId="25" xfId="0" applyFont="1" applyFill="1" applyBorder="1" applyAlignment="1">
      <alignment horizontal="left"/>
    </xf>
    <xf numFmtId="0" fontId="24" fillId="14" borderId="47" xfId="0" applyFont="1" applyFill="1" applyBorder="1" applyAlignment="1">
      <alignment horizontal="left"/>
    </xf>
    <xf numFmtId="49" fontId="2" fillId="8" borderId="6" xfId="0" applyNumberFormat="1" applyFont="1" applyFill="1" applyBorder="1" applyProtection="1">
      <protection locked="0"/>
    </xf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0" fontId="24" fillId="14" borderId="24" xfId="0" applyFont="1" applyFill="1" applyBorder="1"/>
    <xf numFmtId="0" fontId="24" fillId="14" borderId="25" xfId="0" applyFont="1" applyFill="1" applyBorder="1"/>
    <xf numFmtId="0" fontId="24" fillId="14" borderId="47" xfId="0" applyFont="1" applyFill="1" applyBorder="1"/>
    <xf numFmtId="0" fontId="4" fillId="2" borderId="0" xfId="0" applyFont="1" applyFill="1"/>
    <xf numFmtId="49" fontId="2" fillId="2" borderId="14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65" fontId="2" fillId="8" borderId="6" xfId="0" applyNumberFormat="1" applyFont="1" applyFill="1" applyBorder="1" applyProtection="1">
      <protection locked="0"/>
    </xf>
    <xf numFmtId="49" fontId="24" fillId="14" borderId="9" xfId="0" applyNumberFormat="1" applyFont="1" applyFill="1" applyBorder="1" applyAlignment="1">
      <alignment horizontal="left"/>
    </xf>
    <xf numFmtId="49" fontId="24" fillId="14" borderId="34" xfId="0" applyNumberFormat="1" applyFont="1" applyFill="1" applyBorder="1" applyAlignment="1">
      <alignment horizontal="left"/>
    </xf>
    <xf numFmtId="49" fontId="24" fillId="14" borderId="35" xfId="0" applyNumberFormat="1" applyFont="1" applyFill="1" applyBorder="1" applyAlignment="1">
      <alignment horizontal="left"/>
    </xf>
    <xf numFmtId="164" fontId="2" fillId="2" borderId="15" xfId="0" applyNumberFormat="1" applyFont="1" applyFill="1" applyBorder="1" applyAlignment="1" applyProtection="1">
      <alignment horizontal="center"/>
      <protection locked="0"/>
    </xf>
    <xf numFmtId="2" fontId="2" fillId="8" borderId="6" xfId="0" applyNumberFormat="1" applyFont="1" applyFill="1" applyBorder="1" applyProtection="1">
      <protection locked="0"/>
    </xf>
    <xf numFmtId="49" fontId="24" fillId="14" borderId="12" xfId="0" applyNumberFormat="1" applyFont="1" applyFill="1" applyBorder="1" applyAlignment="1">
      <alignment horizontal="left"/>
    </xf>
    <xf numFmtId="49" fontId="24" fillId="14" borderId="21" xfId="0" applyNumberFormat="1" applyFont="1" applyFill="1" applyBorder="1" applyAlignment="1">
      <alignment horizontal="left"/>
    </xf>
    <xf numFmtId="49" fontId="24" fillId="14" borderId="37" xfId="0" applyNumberFormat="1" applyFont="1" applyFill="1" applyBorder="1" applyAlignment="1">
      <alignment horizontal="left"/>
    </xf>
    <xf numFmtId="49" fontId="2" fillId="2" borderId="16" xfId="0" applyNumberFormat="1" applyFont="1" applyFill="1" applyBorder="1" applyAlignment="1" applyProtection="1">
      <alignment horizontal="center"/>
      <protection locked="0"/>
    </xf>
    <xf numFmtId="0" fontId="24" fillId="14" borderId="26" xfId="0" applyFont="1" applyFill="1" applyBorder="1" applyAlignment="1">
      <alignment vertical="top"/>
    </xf>
    <xf numFmtId="0" fontId="24" fillId="14" borderId="2" xfId="0" applyFont="1" applyFill="1" applyBorder="1" applyAlignment="1">
      <alignment vertical="top"/>
    </xf>
    <xf numFmtId="0" fontId="2" fillId="8" borderId="6" xfId="0" applyFont="1" applyFill="1" applyBorder="1" applyProtection="1">
      <protection locked="0"/>
    </xf>
    <xf numFmtId="164" fontId="2" fillId="2" borderId="14" xfId="0" applyNumberFormat="1" applyFont="1" applyFill="1" applyBorder="1" applyAlignment="1" applyProtection="1">
      <alignment horizontal="center"/>
      <protection locked="0"/>
    </xf>
    <xf numFmtId="0" fontId="24" fillId="14" borderId="6" xfId="0" applyFont="1" applyFill="1" applyBorder="1" applyAlignment="1">
      <alignment vertical="top"/>
    </xf>
    <xf numFmtId="0" fontId="24" fillId="14" borderId="0" xfId="0" applyFont="1" applyFill="1" applyAlignment="1">
      <alignment vertical="top"/>
    </xf>
    <xf numFmtId="0" fontId="2" fillId="8" borderId="6" xfId="0" applyFont="1" applyFill="1" applyBorder="1" applyAlignment="1" applyProtection="1">
      <alignment vertical="top" wrapText="1"/>
      <protection locked="0"/>
    </xf>
    <xf numFmtId="49" fontId="24" fillId="14" borderId="6" xfId="0" applyNumberFormat="1" applyFont="1" applyFill="1" applyBorder="1" applyAlignment="1">
      <alignment horizontal="left"/>
    </xf>
    <xf numFmtId="49" fontId="24" fillId="14" borderId="0" xfId="0" applyNumberFormat="1" applyFont="1" applyFill="1" applyAlignment="1">
      <alignment horizontal="left"/>
    </xf>
    <xf numFmtId="49" fontId="24" fillId="14" borderId="7" xfId="0" applyNumberFormat="1" applyFont="1" applyFill="1" applyBorder="1" applyAlignment="1">
      <alignment horizontal="left"/>
    </xf>
    <xf numFmtId="0" fontId="4" fillId="2" borderId="6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49" fontId="24" fillId="14" borderId="24" xfId="0" applyNumberFormat="1" applyFont="1" applyFill="1" applyBorder="1" applyAlignment="1">
      <alignment horizontal="left"/>
    </xf>
    <xf numFmtId="49" fontId="24" fillId="14" borderId="25" xfId="0" applyNumberFormat="1" applyFont="1" applyFill="1" applyBorder="1" applyAlignment="1">
      <alignment horizontal="left"/>
    </xf>
    <xf numFmtId="49" fontId="24" fillId="14" borderId="47" xfId="0" applyNumberFormat="1" applyFont="1" applyFill="1" applyBorder="1" applyAlignment="1">
      <alignment horizontal="left"/>
    </xf>
    <xf numFmtId="1" fontId="2" fillId="2" borderId="16" xfId="0" applyNumberFormat="1" applyFont="1" applyFill="1" applyBorder="1" applyAlignment="1" applyProtection="1">
      <alignment horizontal="center"/>
      <protection locked="0"/>
    </xf>
    <xf numFmtId="0" fontId="24" fillId="14" borderId="29" xfId="0" applyFont="1" applyFill="1" applyBorder="1" applyAlignment="1">
      <alignment vertical="top"/>
    </xf>
    <xf numFmtId="0" fontId="24" fillId="14" borderId="1" xfId="0" applyFont="1" applyFill="1" applyBorder="1" applyAlignment="1">
      <alignment vertical="top"/>
    </xf>
    <xf numFmtId="0" fontId="24" fillId="14" borderId="44" xfId="0" applyFont="1" applyFill="1" applyBorder="1" applyAlignment="1">
      <alignment vertical="top"/>
    </xf>
    <xf numFmtId="0" fontId="2" fillId="2" borderId="6" xfId="0" applyFont="1" applyFill="1" applyBorder="1"/>
    <xf numFmtId="0" fontId="2" fillId="2" borderId="7" xfId="0" applyFont="1" applyFill="1" applyBorder="1"/>
    <xf numFmtId="49" fontId="24" fillId="14" borderId="26" xfId="0" applyNumberFormat="1" applyFont="1" applyFill="1" applyBorder="1" applyAlignment="1">
      <alignment horizontal="center"/>
    </xf>
    <xf numFmtId="49" fontId="24" fillId="14" borderId="6" xfId="0" applyNumberFormat="1" applyFont="1" applyFill="1" applyBorder="1" applyAlignment="1">
      <alignment horizontal="center"/>
    </xf>
    <xf numFmtId="0" fontId="24" fillId="14" borderId="28" xfId="0" applyFont="1" applyFill="1" applyBorder="1" applyAlignment="1">
      <alignment horizontal="center"/>
    </xf>
    <xf numFmtId="0" fontId="24" fillId="14" borderId="6" xfId="0" applyFont="1" applyFill="1" applyBorder="1" applyAlignment="1">
      <alignment horizontal="center" vertical="center" wrapText="1"/>
    </xf>
    <xf numFmtId="0" fontId="24" fillId="14" borderId="29" xfId="0" applyFont="1" applyFill="1" applyBorder="1" applyAlignment="1">
      <alignment horizontal="center" vertical="center" wrapText="1"/>
    </xf>
    <xf numFmtId="0" fontId="24" fillId="14" borderId="24" xfId="0" applyFont="1" applyFill="1" applyBorder="1" applyAlignment="1">
      <alignment horizontal="center" vertical="center" wrapText="1"/>
    </xf>
    <xf numFmtId="0" fontId="24" fillId="14" borderId="69" xfId="0" applyFont="1" applyFill="1" applyBorder="1" applyAlignment="1">
      <alignment horizontal="center" vertical="center" wrapText="1"/>
    </xf>
    <xf numFmtId="0" fontId="24" fillId="14" borderId="25" xfId="0" applyFont="1" applyFill="1" applyBorder="1" applyAlignment="1">
      <alignment horizontal="center" vertical="center" wrapText="1"/>
    </xf>
    <xf numFmtId="0" fontId="24" fillId="14" borderId="70" xfId="0" applyFont="1" applyFill="1" applyBorder="1" applyAlignment="1">
      <alignment horizontal="center" vertical="center" wrapText="1"/>
    </xf>
    <xf numFmtId="0" fontId="24" fillId="14" borderId="14" xfId="0" applyFont="1" applyFill="1" applyBorder="1" applyAlignment="1">
      <alignment horizontal="center" vertical="center" wrapText="1"/>
    </xf>
    <xf numFmtId="49" fontId="24" fillId="14" borderId="29" xfId="0" applyNumberFormat="1" applyFont="1" applyFill="1" applyBorder="1" applyAlignment="1">
      <alignment horizontal="center"/>
    </xf>
    <xf numFmtId="49" fontId="24" fillId="14" borderId="16" xfId="0" applyNumberFormat="1" applyFont="1" applyFill="1" applyBorder="1" applyAlignment="1">
      <alignment horizontal="center"/>
    </xf>
    <xf numFmtId="0" fontId="24" fillId="14" borderId="16" xfId="0" applyFont="1" applyFill="1" applyBorder="1" applyAlignment="1">
      <alignment horizontal="center"/>
    </xf>
    <xf numFmtId="0" fontId="24" fillId="10" borderId="28" xfId="0" applyFont="1" applyFill="1" applyBorder="1" applyAlignment="1">
      <alignment horizontal="center" wrapText="1"/>
    </xf>
    <xf numFmtId="0" fontId="24" fillId="10" borderId="6" xfId="0" applyFont="1" applyFill="1" applyBorder="1" applyAlignment="1">
      <alignment horizontal="center" wrapText="1"/>
    </xf>
    <xf numFmtId="0" fontId="24" fillId="10" borderId="6" xfId="0" applyFont="1" applyFill="1" applyBorder="1" applyAlignment="1">
      <alignment horizontal="center" vertical="center" wrapText="1"/>
    </xf>
    <xf numFmtId="0" fontId="24" fillId="10" borderId="26" xfId="0" applyFont="1" applyFill="1" applyBorder="1" applyAlignment="1">
      <alignment horizontal="center" vertical="center" wrapText="1"/>
    </xf>
    <xf numFmtId="0" fontId="24" fillId="10" borderId="33" xfId="0" applyFont="1" applyFill="1" applyBorder="1" applyAlignment="1">
      <alignment horizontal="center" vertical="center" wrapText="1"/>
    </xf>
    <xf numFmtId="0" fontId="24" fillId="10" borderId="2" xfId="0" applyFont="1" applyFill="1" applyBorder="1" applyAlignment="1">
      <alignment horizontal="center" vertical="center" wrapText="1"/>
    </xf>
    <xf numFmtId="0" fontId="24" fillId="10" borderId="28" xfId="0" applyFont="1" applyFill="1" applyBorder="1" applyAlignment="1">
      <alignment horizontal="center" vertical="center" wrapText="1"/>
    </xf>
    <xf numFmtId="0" fontId="24" fillId="10" borderId="0" xfId="0" applyFont="1" applyFill="1" applyAlignment="1">
      <alignment horizontal="center" vertical="center" wrapText="1"/>
    </xf>
    <xf numFmtId="0" fontId="24" fillId="10" borderId="0" xfId="0" applyFont="1" applyFill="1" applyAlignment="1">
      <alignment horizontal="center" wrapText="1"/>
    </xf>
    <xf numFmtId="0" fontId="24" fillId="10" borderId="7" xfId="0" applyFont="1" applyFill="1" applyBorder="1" applyAlignment="1">
      <alignment horizontal="center" wrapText="1"/>
    </xf>
    <xf numFmtId="49" fontId="24" fillId="10" borderId="6" xfId="0" applyNumberFormat="1" applyFont="1" applyFill="1" applyBorder="1" applyAlignment="1">
      <alignment horizontal="center"/>
    </xf>
    <xf numFmtId="49" fontId="24" fillId="10" borderId="28" xfId="0" applyNumberFormat="1" applyFont="1" applyFill="1" applyBorder="1" applyAlignment="1">
      <alignment horizontal="center"/>
    </xf>
    <xf numFmtId="0" fontId="24" fillId="10" borderId="28" xfId="0" applyFont="1" applyFill="1" applyBorder="1" applyAlignment="1">
      <alignment horizontal="center"/>
    </xf>
    <xf numFmtId="49" fontId="4" fillId="9" borderId="8" xfId="0" applyNumberFormat="1" applyFont="1" applyFill="1" applyBorder="1" applyAlignment="1">
      <alignment horizontal="center" wrapText="1"/>
    </xf>
    <xf numFmtId="1" fontId="2" fillId="9" borderId="23" xfId="0" applyNumberFormat="1" applyFont="1" applyFill="1" applyBorder="1" applyAlignment="1" applyProtection="1">
      <alignment horizontal="center"/>
      <protection locked="0"/>
    </xf>
    <xf numFmtId="164" fontId="2" fillId="9" borderId="9" xfId="0" applyNumberFormat="1" applyFont="1" applyFill="1" applyBorder="1" applyAlignment="1" applyProtection="1">
      <alignment horizontal="center"/>
      <protection locked="0"/>
    </xf>
    <xf numFmtId="164" fontId="2" fillId="9" borderId="10" xfId="0" applyNumberFormat="1" applyFont="1" applyFill="1" applyBorder="1" applyAlignment="1" applyProtection="1">
      <alignment horizontal="center"/>
      <protection locked="0"/>
    </xf>
    <xf numFmtId="164" fontId="2" fillId="9" borderId="35" xfId="0" applyNumberFormat="1" applyFont="1" applyFill="1" applyBorder="1" applyAlignment="1" applyProtection="1">
      <alignment horizontal="center"/>
      <protection locked="0"/>
    </xf>
    <xf numFmtId="164" fontId="2" fillId="9" borderId="34" xfId="0" applyNumberFormat="1" applyFont="1" applyFill="1" applyBorder="1" applyAlignment="1" applyProtection="1">
      <alignment horizontal="center"/>
      <protection locked="0"/>
    </xf>
    <xf numFmtId="1" fontId="2" fillId="9" borderId="10" xfId="0" applyNumberFormat="1" applyFont="1" applyFill="1" applyBorder="1" applyAlignment="1" applyProtection="1">
      <alignment horizontal="center"/>
      <protection locked="0"/>
    </xf>
    <xf numFmtId="164" fontId="2" fillId="9" borderId="17" xfId="0" applyNumberFormat="1" applyFont="1" applyFill="1" applyBorder="1" applyAlignment="1" applyProtection="1">
      <alignment horizontal="center"/>
      <protection locked="0"/>
    </xf>
    <xf numFmtId="2" fontId="2" fillId="9" borderId="10" xfId="0" applyNumberFormat="1" applyFont="1" applyFill="1" applyBorder="1" applyAlignment="1" applyProtection="1">
      <alignment horizontal="center"/>
      <protection locked="0"/>
    </xf>
    <xf numFmtId="2" fontId="2" fillId="9" borderId="34" xfId="0" applyNumberFormat="1" applyFont="1" applyFill="1" applyBorder="1" applyAlignment="1" applyProtection="1">
      <alignment horizontal="center"/>
      <protection locked="0"/>
    </xf>
    <xf numFmtId="2" fontId="2" fillId="9" borderId="10" xfId="0" applyNumberFormat="1" applyFont="1" applyFill="1" applyBorder="1" applyAlignment="1">
      <alignment horizontal="center"/>
    </xf>
    <xf numFmtId="2" fontId="2" fillId="2" borderId="9" xfId="0" applyNumberFormat="1" applyFont="1" applyFill="1" applyBorder="1" applyAlignment="1" applyProtection="1">
      <alignment horizontal="center"/>
      <protection locked="0"/>
    </xf>
    <xf numFmtId="1" fontId="2" fillId="2" borderId="9" xfId="0" applyNumberFormat="1" applyFont="1" applyFill="1" applyBorder="1" applyAlignment="1" applyProtection="1">
      <alignment horizontal="center"/>
      <protection locked="0"/>
    </xf>
    <xf numFmtId="1" fontId="2" fillId="2" borderId="10" xfId="0" applyNumberFormat="1" applyFont="1" applyFill="1" applyBorder="1" applyAlignment="1" applyProtection="1">
      <alignment horizontal="center"/>
      <protection locked="0"/>
    </xf>
    <xf numFmtId="1" fontId="2" fillId="0" borderId="10" xfId="0" applyNumberFormat="1" applyFont="1" applyBorder="1" applyAlignment="1" applyProtection="1">
      <alignment horizontal="center"/>
      <protection locked="0"/>
    </xf>
    <xf numFmtId="49" fontId="4" fillId="9" borderId="13" xfId="0" applyNumberFormat="1" applyFont="1" applyFill="1" applyBorder="1" applyAlignment="1">
      <alignment horizontal="center" wrapText="1"/>
    </xf>
    <xf numFmtId="1" fontId="2" fillId="9" borderId="12" xfId="0" applyNumberFormat="1" applyFont="1" applyFill="1" applyBorder="1" applyAlignment="1" applyProtection="1">
      <alignment horizontal="center"/>
      <protection locked="0"/>
    </xf>
    <xf numFmtId="164" fontId="2" fillId="9" borderId="12" xfId="0" applyNumberFormat="1" applyFont="1" applyFill="1" applyBorder="1" applyAlignment="1" applyProtection="1">
      <alignment horizontal="center"/>
      <protection locked="0"/>
    </xf>
    <xf numFmtId="164" fontId="2" fillId="9" borderId="13" xfId="0" applyNumberFormat="1" applyFont="1" applyFill="1" applyBorder="1" applyAlignment="1" applyProtection="1">
      <alignment horizontal="center"/>
      <protection locked="0"/>
    </xf>
    <xf numFmtId="164" fontId="2" fillId="9" borderId="37" xfId="0" applyNumberFormat="1" applyFont="1" applyFill="1" applyBorder="1" applyAlignment="1" applyProtection="1">
      <alignment horizontal="center"/>
      <protection locked="0"/>
    </xf>
    <xf numFmtId="164" fontId="2" fillId="9" borderId="21" xfId="0" applyNumberFormat="1" applyFont="1" applyFill="1" applyBorder="1" applyAlignment="1" applyProtection="1">
      <alignment horizontal="center"/>
      <protection locked="0"/>
    </xf>
    <xf numFmtId="1" fontId="2" fillId="9" borderId="13" xfId="0" applyNumberFormat="1" applyFont="1" applyFill="1" applyBorder="1" applyAlignment="1" applyProtection="1">
      <alignment horizontal="center"/>
      <protection locked="0"/>
    </xf>
    <xf numFmtId="2" fontId="2" fillId="9" borderId="13" xfId="0" applyNumberFormat="1" applyFont="1" applyFill="1" applyBorder="1" applyAlignment="1" applyProtection="1">
      <alignment horizontal="center"/>
      <protection locked="0"/>
    </xf>
    <xf numFmtId="2" fontId="2" fillId="9" borderId="21" xfId="0" applyNumberFormat="1" applyFont="1" applyFill="1" applyBorder="1" applyAlignment="1" applyProtection="1">
      <alignment horizontal="center"/>
      <protection locked="0"/>
    </xf>
    <xf numFmtId="2" fontId="2" fillId="9" borderId="13" xfId="0" applyNumberFormat="1" applyFont="1" applyFill="1" applyBorder="1" applyAlignment="1">
      <alignment horizontal="center"/>
    </xf>
    <xf numFmtId="2" fontId="2" fillId="2" borderId="11" xfId="0" applyNumberFormat="1" applyFont="1" applyFill="1" applyBorder="1" applyAlignment="1" applyProtection="1">
      <alignment horizontal="center"/>
      <protection locked="0"/>
    </xf>
    <xf numFmtId="1" fontId="2" fillId="2" borderId="11" xfId="0" applyNumberFormat="1" applyFont="1" applyFill="1" applyBorder="1" applyAlignment="1" applyProtection="1">
      <alignment horizontal="center"/>
      <protection locked="0"/>
    </xf>
    <xf numFmtId="1" fontId="2" fillId="2" borderId="8" xfId="0" applyNumberFormat="1" applyFont="1" applyFill="1" applyBorder="1" applyAlignment="1" applyProtection="1">
      <alignment horizontal="center"/>
      <protection locked="0"/>
    </xf>
    <xf numFmtId="1" fontId="2" fillId="0" borderId="8" xfId="0" applyNumberFormat="1" applyFont="1" applyBorder="1" applyAlignment="1" applyProtection="1">
      <alignment horizontal="center"/>
      <protection locked="0"/>
    </xf>
    <xf numFmtId="49" fontId="4" fillId="0" borderId="15" xfId="0" applyNumberFormat="1" applyFont="1" applyBorder="1" applyAlignment="1" applyProtection="1">
      <alignment horizontal="center"/>
      <protection locked="0"/>
    </xf>
    <xf numFmtId="168" fontId="2" fillId="0" borderId="23" xfId="0" applyNumberFormat="1" applyFont="1" applyBorder="1" applyAlignment="1" applyProtection="1">
      <alignment horizontal="center"/>
      <protection locked="0" hidden="1"/>
    </xf>
    <xf numFmtId="164" fontId="2" fillId="2" borderId="23" xfId="0" applyNumberFormat="1" applyFont="1" applyFill="1" applyBorder="1" applyAlignment="1" applyProtection="1">
      <alignment horizontal="center"/>
      <protection locked="0" hidden="1"/>
    </xf>
    <xf numFmtId="164" fontId="2" fillId="2" borderId="11" xfId="0" applyNumberFormat="1" applyFont="1" applyFill="1" applyBorder="1" applyAlignment="1" applyProtection="1">
      <alignment horizontal="center"/>
      <protection locked="0" hidden="1"/>
    </xf>
    <xf numFmtId="2" fontId="2" fillId="2" borderId="15" xfId="0" applyNumberFormat="1" applyFont="1" applyFill="1" applyBorder="1" applyAlignment="1" applyProtection="1">
      <alignment horizontal="center"/>
      <protection locked="0" hidden="1"/>
    </xf>
    <xf numFmtId="2" fontId="2" fillId="2" borderId="22" xfId="0" applyNumberFormat="1" applyFont="1" applyFill="1" applyBorder="1" applyAlignment="1" applyProtection="1">
      <alignment horizontal="center"/>
      <protection locked="0" hidden="1"/>
    </xf>
    <xf numFmtId="2" fontId="2" fillId="9" borderId="8" xfId="0" applyNumberFormat="1" applyFont="1" applyFill="1" applyBorder="1" applyAlignment="1">
      <alignment horizontal="center"/>
    </xf>
    <xf numFmtId="2" fontId="2" fillId="2" borderId="8" xfId="0" applyNumberFormat="1" applyFont="1" applyFill="1" applyBorder="1" applyAlignment="1" applyProtection="1">
      <alignment horizontal="center"/>
      <protection locked="0" hidden="1"/>
    </xf>
    <xf numFmtId="168" fontId="2" fillId="0" borderId="11" xfId="0" applyNumberFormat="1" applyFont="1" applyBorder="1" applyAlignment="1" applyProtection="1">
      <alignment horizontal="center"/>
      <protection locked="0" hidden="1"/>
    </xf>
    <xf numFmtId="168" fontId="4" fillId="0" borderId="11" xfId="0" applyNumberFormat="1" applyFont="1" applyBorder="1" applyAlignment="1" applyProtection="1">
      <alignment horizontal="center"/>
      <protection locked="0" hidden="1"/>
    </xf>
    <xf numFmtId="164" fontId="2" fillId="2" borderId="11" xfId="0" applyNumberFormat="1" applyFont="1" applyFill="1" applyBorder="1" applyAlignment="1" applyProtection="1">
      <alignment horizontal="left"/>
      <protection locked="0"/>
    </xf>
    <xf numFmtId="164" fontId="2" fillId="2" borderId="17" xfId="0" applyNumberFormat="1" applyFont="1" applyFill="1" applyBorder="1" applyAlignment="1" applyProtection="1">
      <alignment horizontal="left"/>
      <protection locked="0"/>
    </xf>
    <xf numFmtId="164" fontId="2" fillId="2" borderId="30" xfId="0" applyNumberFormat="1" applyFont="1" applyFill="1" applyBorder="1" applyAlignment="1" applyProtection="1">
      <alignment horizontal="left"/>
      <protection locked="0"/>
    </xf>
    <xf numFmtId="168" fontId="4" fillId="0" borderId="12" xfId="0" applyNumberFormat="1" applyFont="1" applyBorder="1" applyAlignment="1" applyProtection="1">
      <alignment horizontal="center"/>
      <protection locked="0" hidden="1"/>
    </xf>
    <xf numFmtId="164" fontId="2" fillId="2" borderId="12" xfId="0" applyNumberFormat="1" applyFont="1" applyFill="1" applyBorder="1" applyAlignment="1" applyProtection="1">
      <alignment horizontal="center"/>
      <protection locked="0" hidden="1"/>
    </xf>
    <xf numFmtId="1" fontId="2" fillId="0" borderId="13" xfId="0" applyNumberFormat="1" applyFont="1" applyBorder="1" applyAlignment="1" applyProtection="1">
      <alignment horizontal="center"/>
      <protection locked="0"/>
    </xf>
    <xf numFmtId="0" fontId="2" fillId="2" borderId="2" xfId="0" applyFont="1" applyFill="1" applyBorder="1" applyAlignment="1">
      <alignment horizontal="center"/>
    </xf>
    <xf numFmtId="0" fontId="2" fillId="2" borderId="2" xfId="0" quotePrefix="1" applyFont="1" applyFill="1" applyBorder="1" applyAlignment="1">
      <alignment horizontal="center"/>
    </xf>
    <xf numFmtId="164" fontId="2" fillId="2" borderId="2" xfId="0" applyNumberFormat="1" applyFont="1" applyFill="1" applyBorder="1" applyAlignment="1">
      <alignment horizontal="center"/>
    </xf>
    <xf numFmtId="2" fontId="2" fillId="2" borderId="2" xfId="0" applyNumberFormat="1" applyFont="1" applyFill="1" applyBorder="1" applyAlignment="1">
      <alignment horizontal="center"/>
    </xf>
    <xf numFmtId="0" fontId="2" fillId="2" borderId="2" xfId="0" applyFont="1" applyFill="1" applyBorder="1"/>
    <xf numFmtId="0" fontId="5" fillId="3" borderId="3" xfId="0" applyFont="1" applyFill="1" applyBorder="1"/>
    <xf numFmtId="0" fontId="5" fillId="3" borderId="4" xfId="0" applyFont="1" applyFill="1" applyBorder="1"/>
    <xf numFmtId="0" fontId="5" fillId="3" borderId="5" xfId="0" applyFont="1" applyFill="1" applyBorder="1"/>
    <xf numFmtId="0" fontId="5" fillId="8" borderId="0" xfId="0" applyFont="1" applyFill="1"/>
    <xf numFmtId="0" fontId="5" fillId="0" borderId="0" xfId="0" applyFont="1"/>
    <xf numFmtId="166" fontId="2" fillId="0" borderId="0" xfId="0" applyNumberFormat="1" applyFont="1"/>
    <xf numFmtId="0" fontId="25" fillId="3" borderId="4" xfId="0" applyFont="1" applyFill="1" applyBorder="1"/>
    <xf numFmtId="166" fontId="25" fillId="3" borderId="4" xfId="0" applyNumberFormat="1" applyFont="1" applyFill="1" applyBorder="1"/>
    <xf numFmtId="0" fontId="25" fillId="3" borderId="5" xfId="0" applyFont="1" applyFill="1" applyBorder="1"/>
    <xf numFmtId="0" fontId="25" fillId="8" borderId="0" xfId="0" applyFont="1" applyFill="1"/>
    <xf numFmtId="2" fontId="2" fillId="8" borderId="6" xfId="0" applyNumberFormat="1" applyFont="1" applyFill="1" applyBorder="1"/>
    <xf numFmtId="14" fontId="2" fillId="0" borderId="24" xfId="0" applyNumberFormat="1" applyFont="1" applyBorder="1" applyAlignment="1" applyProtection="1">
      <alignment horizontal="left"/>
      <protection locked="0"/>
    </xf>
    <xf numFmtId="0" fontId="2" fillId="0" borderId="25" xfId="0" applyFont="1" applyBorder="1" applyAlignment="1" applyProtection="1">
      <alignment horizontal="left"/>
      <protection locked="0"/>
    </xf>
    <xf numFmtId="0" fontId="2" fillId="0" borderId="47" xfId="0" applyFont="1" applyBorder="1" applyAlignment="1" applyProtection="1">
      <alignment horizontal="left"/>
      <protection locked="0"/>
    </xf>
    <xf numFmtId="167" fontId="2" fillId="8" borderId="6" xfId="0" applyNumberFormat="1" applyFont="1" applyFill="1" applyBorder="1" applyProtection="1">
      <protection locked="0"/>
    </xf>
    <xf numFmtId="2" fontId="2" fillId="8" borderId="6" xfId="0" applyNumberFormat="1" applyFont="1" applyFill="1" applyBorder="1" applyAlignment="1">
      <alignment vertical="top" wrapText="1"/>
    </xf>
    <xf numFmtId="0" fontId="26" fillId="14" borderId="0" xfId="0" applyFont="1" applyFill="1"/>
    <xf numFmtId="0" fontId="26" fillId="0" borderId="0" xfId="0" applyFont="1"/>
    <xf numFmtId="1" fontId="4" fillId="9" borderId="8" xfId="0" applyNumberFormat="1" applyFont="1" applyFill="1" applyBorder="1" applyAlignment="1">
      <alignment horizontal="center" wrapText="1"/>
    </xf>
    <xf numFmtId="1" fontId="4" fillId="9" borderId="23" xfId="0" applyNumberFormat="1" applyFont="1" applyFill="1" applyBorder="1" applyAlignment="1">
      <alignment horizontal="center"/>
    </xf>
    <xf numFmtId="2" fontId="2" fillId="15" borderId="10" xfId="0" applyNumberFormat="1" applyFont="1" applyFill="1" applyBorder="1" applyAlignment="1">
      <alignment horizontal="center"/>
    </xf>
    <xf numFmtId="1" fontId="4" fillId="9" borderId="13" xfId="0" applyNumberFormat="1" applyFont="1" applyFill="1" applyBorder="1" applyAlignment="1">
      <alignment horizontal="center" wrapText="1"/>
    </xf>
    <xf numFmtId="1" fontId="4" fillId="9" borderId="12" xfId="0" applyNumberFormat="1" applyFont="1" applyFill="1" applyBorder="1" applyAlignment="1">
      <alignment horizontal="center"/>
    </xf>
    <xf numFmtId="2" fontId="2" fillId="15" borderId="13" xfId="0" applyNumberFormat="1" applyFont="1" applyFill="1" applyBorder="1" applyAlignment="1">
      <alignment horizontal="center"/>
    </xf>
    <xf numFmtId="1" fontId="4" fillId="0" borderId="15" xfId="0" applyNumberFormat="1" applyFont="1" applyBorder="1" applyAlignment="1">
      <alignment horizontal="center"/>
    </xf>
    <xf numFmtId="168" fontId="4" fillId="0" borderId="23" xfId="0" applyNumberFormat="1" applyFont="1" applyBorder="1" applyAlignment="1" applyProtection="1">
      <alignment horizontal="center"/>
      <protection locked="0" hidden="1"/>
    </xf>
    <xf numFmtId="164" fontId="2" fillId="2" borderId="64" xfId="0" applyNumberFormat="1" applyFont="1" applyFill="1" applyBorder="1" applyAlignment="1" applyProtection="1">
      <alignment horizontal="center"/>
      <protection locked="0" hidden="1"/>
    </xf>
    <xf numFmtId="164" fontId="2" fillId="2" borderId="22" xfId="0" applyNumberFormat="1" applyFont="1" applyFill="1" applyBorder="1" applyAlignment="1" applyProtection="1">
      <alignment horizontal="center"/>
      <protection locked="0" hidden="1"/>
    </xf>
    <xf numFmtId="164" fontId="2" fillId="2" borderId="61" xfId="0" applyNumberFormat="1" applyFont="1" applyFill="1" applyBorder="1" applyAlignment="1" applyProtection="1">
      <alignment horizontal="center"/>
      <protection locked="0" hidden="1"/>
    </xf>
    <xf numFmtId="1" fontId="2" fillId="2" borderId="15" xfId="0" applyNumberFormat="1" applyFont="1" applyFill="1" applyBorder="1" applyAlignment="1" applyProtection="1">
      <alignment horizontal="center"/>
      <protection locked="0" hidden="1"/>
    </xf>
    <xf numFmtId="2" fontId="2" fillId="15" borderId="8" xfId="0" applyNumberFormat="1" applyFont="1" applyFill="1" applyBorder="1" applyAlignment="1">
      <alignment horizontal="center"/>
    </xf>
    <xf numFmtId="164" fontId="2" fillId="2" borderId="58" xfId="0" applyNumberFormat="1" applyFont="1" applyFill="1" applyBorder="1" applyAlignment="1" applyProtection="1">
      <alignment horizontal="center"/>
      <protection locked="0" hidden="1"/>
    </xf>
    <xf numFmtId="164" fontId="2" fillId="2" borderId="17" xfId="0" applyNumberFormat="1" applyFont="1" applyFill="1" applyBorder="1" applyAlignment="1" applyProtection="1">
      <alignment horizontal="center"/>
      <protection locked="0" hidden="1"/>
    </xf>
    <xf numFmtId="164" fontId="2" fillId="2" borderId="57" xfId="0" applyNumberFormat="1" applyFont="1" applyFill="1" applyBorder="1" applyAlignment="1" applyProtection="1">
      <alignment horizontal="center"/>
      <protection locked="0" hidden="1"/>
    </xf>
    <xf numFmtId="1" fontId="2" fillId="2" borderId="8" xfId="0" applyNumberFormat="1" applyFont="1" applyFill="1" applyBorder="1" applyAlignment="1" applyProtection="1">
      <alignment horizontal="center"/>
      <protection locked="0" hidden="1"/>
    </xf>
    <xf numFmtId="2" fontId="2" fillId="2" borderId="17" xfId="0" applyNumberFormat="1" applyFont="1" applyFill="1" applyBorder="1" applyAlignment="1" applyProtection="1">
      <alignment horizontal="center"/>
      <protection locked="0" hidden="1"/>
    </xf>
    <xf numFmtId="164" fontId="2" fillId="2" borderId="11" xfId="0" applyNumberFormat="1" applyFont="1" applyFill="1" applyBorder="1" applyAlignment="1" applyProtection="1">
      <alignment horizontal="center"/>
      <protection locked="0"/>
    </xf>
    <xf numFmtId="164" fontId="2" fillId="2" borderId="17" xfId="0" applyNumberFormat="1" applyFont="1" applyFill="1" applyBorder="1" applyAlignment="1" applyProtection="1">
      <alignment horizontal="center"/>
      <protection locked="0"/>
    </xf>
    <xf numFmtId="164" fontId="2" fillId="2" borderId="30" xfId="0" applyNumberFormat="1" applyFont="1" applyFill="1" applyBorder="1" applyAlignment="1" applyProtection="1">
      <alignment horizontal="center"/>
      <protection locked="0"/>
    </xf>
    <xf numFmtId="2" fontId="2" fillId="2" borderId="8" xfId="0" quotePrefix="1" applyNumberFormat="1" applyFont="1" applyFill="1" applyBorder="1" applyAlignment="1" applyProtection="1">
      <alignment horizontal="center"/>
      <protection locked="0" hidden="1"/>
    </xf>
    <xf numFmtId="2" fontId="2" fillId="2" borderId="17" xfId="0" quotePrefix="1" applyNumberFormat="1" applyFont="1" applyFill="1" applyBorder="1" applyAlignment="1" applyProtection="1">
      <alignment horizontal="center"/>
      <protection locked="0" hidden="1"/>
    </xf>
    <xf numFmtId="0" fontId="2" fillId="8" borderId="0" xfId="0" applyFont="1" applyFill="1" applyAlignment="1">
      <alignment horizontal="center"/>
    </xf>
    <xf numFmtId="168" fontId="4" fillId="0" borderId="19" xfId="0" applyNumberFormat="1" applyFont="1" applyBorder="1" applyAlignment="1" applyProtection="1">
      <alignment horizontal="center"/>
      <protection locked="0" hidden="1"/>
    </xf>
    <xf numFmtId="164" fontId="2" fillId="2" borderId="19" xfId="0" applyNumberFormat="1" applyFont="1" applyFill="1" applyBorder="1" applyAlignment="1" applyProtection="1">
      <alignment horizontal="center"/>
      <protection locked="0" hidden="1"/>
    </xf>
    <xf numFmtId="164" fontId="2" fillId="2" borderId="63" xfId="0" applyNumberFormat="1" applyFont="1" applyFill="1" applyBorder="1" applyAlignment="1" applyProtection="1">
      <alignment horizontal="center"/>
      <protection locked="0" hidden="1"/>
    </xf>
    <xf numFmtId="164" fontId="2" fillId="2" borderId="18" xfId="0" applyNumberFormat="1" applyFont="1" applyFill="1" applyBorder="1" applyAlignment="1" applyProtection="1">
      <alignment horizontal="center"/>
      <protection locked="0" hidden="1"/>
    </xf>
    <xf numFmtId="164" fontId="2" fillId="2" borderId="60" xfId="0" applyNumberFormat="1" applyFont="1" applyFill="1" applyBorder="1" applyAlignment="1" applyProtection="1">
      <alignment horizontal="center"/>
      <protection locked="0" hidden="1"/>
    </xf>
    <xf numFmtId="1" fontId="2" fillId="2" borderId="20" xfId="0" applyNumberFormat="1" applyFont="1" applyFill="1" applyBorder="1" applyAlignment="1" applyProtection="1">
      <alignment horizontal="center"/>
      <protection locked="0" hidden="1"/>
    </xf>
    <xf numFmtId="2" fontId="2" fillId="2" borderId="20" xfId="0" applyNumberFormat="1" applyFont="1" applyFill="1" applyBorder="1" applyAlignment="1" applyProtection="1">
      <alignment horizontal="center"/>
      <protection locked="0" hidden="1"/>
    </xf>
    <xf numFmtId="2" fontId="2" fillId="2" borderId="18" xfId="0" applyNumberFormat="1" applyFont="1" applyFill="1" applyBorder="1" applyAlignment="1" applyProtection="1">
      <alignment horizontal="center"/>
      <protection locked="0" hidden="1"/>
    </xf>
    <xf numFmtId="1" fontId="4" fillId="0" borderId="13" xfId="0" applyNumberFormat="1" applyFont="1" applyBorder="1" applyAlignment="1">
      <alignment horizontal="center"/>
    </xf>
    <xf numFmtId="164" fontId="2" fillId="2" borderId="62" xfId="0" applyNumberFormat="1" applyFont="1" applyFill="1" applyBorder="1" applyAlignment="1" applyProtection="1">
      <alignment horizontal="center"/>
      <protection locked="0" hidden="1"/>
    </xf>
    <xf numFmtId="164" fontId="2" fillId="2" borderId="21" xfId="0" applyNumberFormat="1" applyFont="1" applyFill="1" applyBorder="1" applyAlignment="1" applyProtection="1">
      <alignment horizontal="center"/>
      <protection locked="0" hidden="1"/>
    </xf>
    <xf numFmtId="164" fontId="2" fillId="2" borderId="59" xfId="0" applyNumberFormat="1" applyFont="1" applyFill="1" applyBorder="1" applyAlignment="1" applyProtection="1">
      <alignment horizontal="center"/>
      <protection locked="0" hidden="1"/>
    </xf>
    <xf numFmtId="1" fontId="2" fillId="2" borderId="13" xfId="0" applyNumberFormat="1" applyFont="1" applyFill="1" applyBorder="1" applyAlignment="1" applyProtection="1">
      <alignment horizontal="center"/>
      <protection locked="0" hidden="1"/>
    </xf>
    <xf numFmtId="164" fontId="2" fillId="2" borderId="21" xfId="0" applyNumberFormat="1" applyFont="1" applyFill="1" applyBorder="1" applyProtection="1">
      <protection locked="0" hidden="1"/>
    </xf>
    <xf numFmtId="2" fontId="2" fillId="2" borderId="13" xfId="0" applyNumberFormat="1" applyFont="1" applyFill="1" applyBorder="1" applyAlignment="1" applyProtection="1">
      <alignment horizontal="center"/>
      <protection locked="0" hidden="1"/>
    </xf>
    <xf numFmtId="2" fontId="2" fillId="2" borderId="21" xfId="0" applyNumberFormat="1" applyFont="1" applyFill="1" applyBorder="1" applyAlignment="1" applyProtection="1">
      <alignment horizontal="center"/>
      <protection locked="0" hidden="1"/>
    </xf>
    <xf numFmtId="0" fontId="2" fillId="2" borderId="0" xfId="0" quotePrefix="1" applyFont="1" applyFill="1" applyAlignment="1">
      <alignment horizontal="center"/>
    </xf>
    <xf numFmtId="164" fontId="2" fillId="2" borderId="0" xfId="0" applyNumberFormat="1" applyFont="1" applyFill="1" applyAlignment="1">
      <alignment horizontal="center"/>
    </xf>
    <xf numFmtId="2" fontId="2" fillId="2" borderId="0" xfId="0" applyNumberFormat="1" applyFont="1" applyFill="1" applyAlignment="1">
      <alignment horizontal="center"/>
    </xf>
    <xf numFmtId="0" fontId="25" fillId="3" borderId="0" xfId="0" applyFont="1" applyFill="1"/>
    <xf numFmtId="1" fontId="2" fillId="2" borderId="11" xfId="0" applyNumberFormat="1" applyFont="1" applyFill="1" applyBorder="1" applyAlignment="1" applyProtection="1">
      <alignment horizontal="center"/>
      <protection locked="0" hidden="1"/>
    </xf>
    <xf numFmtId="0" fontId="2" fillId="2" borderId="2" xfId="0" applyFont="1" applyFill="1" applyBorder="1" applyProtection="1">
      <protection locked="0"/>
    </xf>
    <xf numFmtId="164" fontId="2" fillId="9" borderId="11" xfId="0" applyNumberFormat="1" applyFont="1" applyFill="1" applyBorder="1" applyAlignment="1" applyProtection="1">
      <alignment horizontal="center"/>
      <protection locked="0"/>
    </xf>
    <xf numFmtId="164" fontId="2" fillId="9" borderId="30" xfId="0" applyNumberFormat="1" applyFont="1" applyFill="1" applyBorder="1" applyAlignment="1" applyProtection="1">
      <alignment horizontal="center"/>
      <protection locked="0"/>
    </xf>
    <xf numFmtId="1" fontId="2" fillId="9" borderId="8" xfId="0" applyNumberFormat="1" applyFont="1" applyFill="1" applyBorder="1" applyAlignment="1" applyProtection="1">
      <alignment horizontal="center"/>
      <protection locked="0"/>
    </xf>
    <xf numFmtId="2" fontId="2" fillId="9" borderId="8" xfId="0" applyNumberFormat="1" applyFont="1" applyFill="1" applyBorder="1" applyAlignment="1" applyProtection="1">
      <alignment horizontal="center"/>
      <protection locked="0"/>
    </xf>
    <xf numFmtId="2" fontId="2" fillId="9" borderId="22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164" fontId="24" fillId="14" borderId="25" xfId="0" applyNumberFormat="1" applyFont="1" applyFill="1" applyBorder="1" applyAlignment="1">
      <alignment horizontal="center" vertical="center" wrapText="1"/>
    </xf>
    <xf numFmtId="164" fontId="24" fillId="14" borderId="70" xfId="0" applyNumberFormat="1" applyFont="1" applyFill="1" applyBorder="1" applyAlignment="1">
      <alignment horizontal="center" vertical="center" wrapText="1"/>
    </xf>
    <xf numFmtId="164" fontId="24" fillId="14" borderId="24" xfId="0" applyNumberFormat="1" applyFont="1" applyFill="1" applyBorder="1" applyAlignment="1">
      <alignment horizontal="center" vertical="center" wrapText="1"/>
    </xf>
    <xf numFmtId="164" fontId="24" fillId="14" borderId="14" xfId="0" applyNumberFormat="1" applyFont="1" applyFill="1" applyBorder="1" applyAlignment="1">
      <alignment horizontal="center" vertical="center" wrapText="1"/>
    </xf>
    <xf numFmtId="166" fontId="4" fillId="9" borderId="23" xfId="0" applyNumberFormat="1" applyFont="1" applyFill="1" applyBorder="1" applyAlignment="1">
      <alignment horizontal="center"/>
    </xf>
    <xf numFmtId="166" fontId="4" fillId="9" borderId="12" xfId="0" applyNumberFormat="1" applyFont="1" applyFill="1" applyBorder="1" applyAlignment="1">
      <alignment horizontal="center"/>
    </xf>
    <xf numFmtId="2" fontId="2" fillId="2" borderId="12" xfId="0" applyNumberFormat="1" applyFont="1" applyFill="1" applyBorder="1" applyAlignment="1" applyProtection="1">
      <alignment horizontal="center"/>
      <protection locked="0" hidden="1"/>
    </xf>
    <xf numFmtId="1" fontId="2" fillId="9" borderId="34" xfId="0" applyNumberFormat="1" applyFont="1" applyFill="1" applyBorder="1" applyAlignment="1" applyProtection="1">
      <alignment horizontal="center"/>
      <protection locked="0"/>
    </xf>
    <xf numFmtId="1" fontId="2" fillId="9" borderId="21" xfId="0" applyNumberFormat="1" applyFont="1" applyFill="1" applyBorder="1" applyAlignment="1" applyProtection="1">
      <alignment horizontal="center"/>
      <protection locked="0"/>
    </xf>
    <xf numFmtId="1" fontId="2" fillId="2" borderId="22" xfId="0" applyNumberFormat="1" applyFont="1" applyFill="1" applyBorder="1" applyAlignment="1" applyProtection="1">
      <alignment horizontal="center"/>
      <protection locked="0" hidden="1"/>
    </xf>
    <xf numFmtId="164" fontId="2" fillId="2" borderId="15" xfId="0" applyNumberFormat="1" applyFont="1" applyFill="1" applyBorder="1" applyAlignment="1" applyProtection="1">
      <alignment horizontal="center"/>
      <protection locked="0" hidden="1"/>
    </xf>
    <xf numFmtId="1" fontId="2" fillId="2" borderId="17" xfId="0" applyNumberFormat="1" applyFont="1" applyFill="1" applyBorder="1" applyAlignment="1" applyProtection="1">
      <alignment horizontal="center"/>
      <protection locked="0" hidden="1"/>
    </xf>
    <xf numFmtId="164" fontId="2" fillId="2" borderId="8" xfId="0" applyNumberFormat="1" applyFont="1" applyFill="1" applyBorder="1" applyAlignment="1" applyProtection="1">
      <alignment horizontal="center"/>
      <protection locked="0" hidden="1"/>
    </xf>
    <xf numFmtId="164" fontId="2" fillId="2" borderId="8" xfId="0" quotePrefix="1" applyNumberFormat="1" applyFont="1" applyFill="1" applyBorder="1" applyAlignment="1" applyProtection="1">
      <alignment horizontal="center"/>
      <protection locked="0" hidden="1"/>
    </xf>
    <xf numFmtId="1" fontId="2" fillId="2" borderId="18" xfId="0" applyNumberFormat="1" applyFont="1" applyFill="1" applyBorder="1" applyAlignment="1" applyProtection="1">
      <alignment horizontal="center"/>
      <protection locked="0" hidden="1"/>
    </xf>
    <xf numFmtId="164" fontId="2" fillId="2" borderId="20" xfId="0" applyNumberFormat="1" applyFont="1" applyFill="1" applyBorder="1" applyAlignment="1" applyProtection="1">
      <alignment horizontal="center"/>
      <protection locked="0" hidden="1"/>
    </xf>
    <xf numFmtId="1" fontId="2" fillId="2" borderId="21" xfId="0" applyNumberFormat="1" applyFont="1" applyFill="1" applyBorder="1" applyProtection="1">
      <protection locked="0" hidden="1"/>
    </xf>
    <xf numFmtId="164" fontId="2" fillId="2" borderId="13" xfId="0" applyNumberFormat="1" applyFont="1" applyFill="1" applyBorder="1" applyAlignment="1" applyProtection="1">
      <alignment horizontal="center"/>
      <protection locked="0" hidden="1"/>
    </xf>
    <xf numFmtId="49" fontId="2" fillId="2" borderId="11" xfId="0" applyNumberFormat="1" applyFont="1" applyFill="1" applyBorder="1" applyAlignment="1" applyProtection="1">
      <alignment horizontal="left"/>
      <protection locked="0"/>
    </xf>
    <xf numFmtId="49" fontId="2" fillId="2" borderId="17" xfId="0" applyNumberFormat="1" applyFont="1" applyFill="1" applyBorder="1" applyAlignment="1" applyProtection="1">
      <alignment horizontal="left"/>
      <protection locked="0"/>
    </xf>
    <xf numFmtId="49" fontId="2" fillId="2" borderId="30" xfId="0" applyNumberFormat="1" applyFont="1" applyFill="1" applyBorder="1" applyAlignment="1" applyProtection="1">
      <alignment horizontal="left"/>
      <protection locked="0"/>
    </xf>
    <xf numFmtId="164" fontId="2" fillId="0" borderId="9" xfId="0" applyNumberFormat="1" applyFont="1" applyBorder="1" applyAlignment="1">
      <alignment horizontal="center"/>
    </xf>
    <xf numFmtId="164" fontId="2" fillId="2" borderId="27" xfId="0" applyNumberFormat="1" applyFont="1" applyFill="1" applyBorder="1" applyAlignment="1" applyProtection="1">
      <alignment horizontal="center"/>
      <protection locked="0"/>
    </xf>
    <xf numFmtId="49" fontId="4" fillId="2" borderId="16" xfId="0" applyNumberFormat="1" applyFont="1" applyFill="1" applyBorder="1" applyAlignment="1" applyProtection="1">
      <alignment horizontal="center"/>
      <protection locked="0"/>
    </xf>
    <xf numFmtId="0" fontId="4" fillId="2" borderId="26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3" xfId="0" applyFont="1" applyFill="1" applyBorder="1" applyAlignment="1">
      <alignment horizontal="center"/>
    </xf>
    <xf numFmtId="49" fontId="24" fillId="14" borderId="29" xfId="0" applyNumberFormat="1" applyFont="1" applyFill="1" applyBorder="1" applyAlignment="1">
      <alignment horizontal="center"/>
    </xf>
    <xf numFmtId="49" fontId="24" fillId="14" borderId="44" xfId="0" applyNumberFormat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24" fillId="14" borderId="24" xfId="0" applyFont="1" applyFill="1" applyBorder="1" applyAlignment="1">
      <alignment horizontal="right" vertical="top"/>
    </xf>
    <xf numFmtId="0" fontId="24" fillId="14" borderId="47" xfId="0" applyFont="1" applyFill="1" applyBorder="1" applyAlignment="1">
      <alignment horizontal="right" vertical="top"/>
    </xf>
    <xf numFmtId="164" fontId="2" fillId="2" borderId="11" xfId="0" applyNumberFormat="1" applyFont="1" applyFill="1" applyBorder="1" applyAlignment="1" applyProtection="1">
      <alignment horizontal="left"/>
      <protection locked="0"/>
    </xf>
    <xf numFmtId="164" fontId="2" fillId="2" borderId="17" xfId="0" applyNumberFormat="1" applyFont="1" applyFill="1" applyBorder="1" applyAlignment="1" applyProtection="1">
      <alignment horizontal="left"/>
      <protection locked="0"/>
    </xf>
    <xf numFmtId="164" fontId="2" fillId="2" borderId="30" xfId="0" applyNumberFormat="1" applyFont="1" applyFill="1" applyBorder="1" applyAlignment="1" applyProtection="1">
      <alignment horizontal="left"/>
      <protection locked="0"/>
    </xf>
    <xf numFmtId="49" fontId="24" fillId="14" borderId="9" xfId="0" applyNumberFormat="1" applyFont="1" applyFill="1" applyBorder="1" applyAlignment="1">
      <alignment horizontal="left"/>
    </xf>
    <xf numFmtId="49" fontId="24" fillId="14" borderId="34" xfId="0" applyNumberFormat="1" applyFont="1" applyFill="1" applyBorder="1" applyAlignment="1">
      <alignment horizontal="left"/>
    </xf>
    <xf numFmtId="49" fontId="24" fillId="14" borderId="35" xfId="0" applyNumberFormat="1" applyFont="1" applyFill="1" applyBorder="1" applyAlignment="1">
      <alignment horizontal="left"/>
    </xf>
    <xf numFmtId="0" fontId="24" fillId="14" borderId="27" xfId="0" applyFont="1" applyFill="1" applyBorder="1" applyAlignment="1">
      <alignment horizontal="center" vertical="center" wrapText="1"/>
    </xf>
    <xf numFmtId="0" fontId="24" fillId="14" borderId="28" xfId="0" applyFont="1" applyFill="1" applyBorder="1" applyAlignment="1">
      <alignment horizontal="center" vertical="center" wrapText="1"/>
    </xf>
    <xf numFmtId="0" fontId="24" fillId="14" borderId="16" xfId="0" applyFont="1" applyFill="1" applyBorder="1" applyAlignment="1">
      <alignment horizontal="center" vertical="center" wrapText="1"/>
    </xf>
    <xf numFmtId="0" fontId="24" fillId="14" borderId="26" xfId="0" applyFont="1" applyFill="1" applyBorder="1" applyAlignment="1">
      <alignment horizontal="center" vertical="center" wrapText="1"/>
    </xf>
    <xf numFmtId="0" fontId="24" fillId="14" borderId="33" xfId="0" applyFont="1" applyFill="1" applyBorder="1" applyAlignment="1">
      <alignment horizontal="center" vertical="center" wrapText="1"/>
    </xf>
    <xf numFmtId="0" fontId="24" fillId="14" borderId="6" xfId="0" applyFont="1" applyFill="1" applyBorder="1" applyAlignment="1">
      <alignment horizontal="center" vertical="center" wrapText="1"/>
    </xf>
    <xf numFmtId="0" fontId="24" fillId="14" borderId="7" xfId="0" applyFont="1" applyFill="1" applyBorder="1" applyAlignment="1">
      <alignment horizontal="center" vertical="center" wrapText="1"/>
    </xf>
    <xf numFmtId="0" fontId="24" fillId="14" borderId="29" xfId="0" applyFont="1" applyFill="1" applyBorder="1" applyAlignment="1">
      <alignment horizontal="center" vertical="center" wrapText="1"/>
    </xf>
    <xf numFmtId="0" fontId="24" fillId="14" borderId="44" xfId="0" applyFont="1" applyFill="1" applyBorder="1" applyAlignment="1">
      <alignment horizontal="center" vertical="center" wrapText="1"/>
    </xf>
    <xf numFmtId="0" fontId="2" fillId="0" borderId="24" xfId="0" applyFont="1" applyBorder="1" applyAlignment="1" applyProtection="1">
      <alignment horizontal="left"/>
      <protection locked="0"/>
    </xf>
    <xf numFmtId="0" fontId="2" fillId="0" borderId="25" xfId="0" applyFont="1" applyBorder="1" applyAlignment="1" applyProtection="1">
      <alignment horizontal="left"/>
      <protection locked="0"/>
    </xf>
    <xf numFmtId="0" fontId="2" fillId="0" borderId="47" xfId="0" applyFont="1" applyBorder="1" applyAlignment="1" applyProtection="1">
      <alignment horizontal="left"/>
      <protection locked="0"/>
    </xf>
    <xf numFmtId="0" fontId="24" fillId="14" borderId="6" xfId="0" applyFont="1" applyFill="1" applyBorder="1" applyAlignment="1">
      <alignment horizontal="center" wrapText="1"/>
    </xf>
    <xf numFmtId="0" fontId="24" fillId="14" borderId="0" xfId="0" applyFont="1" applyFill="1" applyAlignment="1">
      <alignment horizontal="center" wrapText="1"/>
    </xf>
    <xf numFmtId="0" fontId="24" fillId="14" borderId="7" xfId="0" applyFont="1" applyFill="1" applyBorder="1" applyAlignment="1">
      <alignment horizontal="center" wrapText="1"/>
    </xf>
    <xf numFmtId="0" fontId="24" fillId="14" borderId="27" xfId="0" applyFont="1" applyFill="1" applyBorder="1" applyAlignment="1">
      <alignment horizontal="center" wrapText="1"/>
    </xf>
    <xf numFmtId="0" fontId="24" fillId="14" borderId="28" xfId="0" applyFont="1" applyFill="1" applyBorder="1" applyAlignment="1">
      <alignment horizontal="center" wrapText="1"/>
    </xf>
    <xf numFmtId="0" fontId="24" fillId="14" borderId="16" xfId="0" applyFont="1" applyFill="1" applyBorder="1" applyAlignment="1">
      <alignment horizontal="center" wrapText="1"/>
    </xf>
    <xf numFmtId="165" fontId="2" fillId="0" borderId="24" xfId="0" applyNumberFormat="1" applyFont="1" applyBorder="1" applyAlignment="1" applyProtection="1">
      <alignment horizontal="left"/>
      <protection locked="0"/>
    </xf>
    <xf numFmtId="165" fontId="2" fillId="0" borderId="25" xfId="0" applyNumberFormat="1" applyFont="1" applyBorder="1" applyAlignment="1" applyProtection="1">
      <alignment horizontal="left"/>
      <protection locked="0"/>
    </xf>
    <xf numFmtId="165" fontId="2" fillId="0" borderId="47" xfId="0" applyNumberFormat="1" applyFont="1" applyBorder="1" applyAlignment="1" applyProtection="1">
      <alignment horizontal="left"/>
      <protection locked="0"/>
    </xf>
    <xf numFmtId="49" fontId="24" fillId="14" borderId="24" xfId="0" applyNumberFormat="1" applyFont="1" applyFill="1" applyBorder="1" applyAlignment="1">
      <alignment horizontal="left"/>
    </xf>
    <xf numFmtId="49" fontId="24" fillId="14" borderId="25" xfId="0" applyNumberFormat="1" applyFont="1" applyFill="1" applyBorder="1" applyAlignment="1">
      <alignment horizontal="left"/>
    </xf>
    <xf numFmtId="49" fontId="24" fillId="14" borderId="47" xfId="0" applyNumberFormat="1" applyFont="1" applyFill="1" applyBorder="1" applyAlignment="1">
      <alignment horizontal="left"/>
    </xf>
    <xf numFmtId="1" fontId="2" fillId="2" borderId="12" xfId="0" applyNumberFormat="1" applyFont="1" applyFill="1" applyBorder="1" applyAlignment="1" applyProtection="1">
      <alignment horizontal="center"/>
      <protection locked="0"/>
    </xf>
    <xf numFmtId="1" fontId="2" fillId="2" borderId="37" xfId="0" applyNumberFormat="1" applyFont="1" applyFill="1" applyBorder="1" applyAlignment="1" applyProtection="1">
      <alignment horizontal="center"/>
      <protection locked="0"/>
    </xf>
    <xf numFmtId="0" fontId="24" fillId="14" borderId="2" xfId="0" applyFont="1" applyFill="1" applyBorder="1" applyAlignment="1">
      <alignment horizontal="center" vertical="center" wrapText="1"/>
    </xf>
    <xf numFmtId="0" fontId="24" fillId="14" borderId="0" xfId="0" applyFont="1" applyFill="1" applyAlignment="1">
      <alignment horizontal="center" vertical="center" wrapText="1"/>
    </xf>
    <xf numFmtId="0" fontId="24" fillId="14" borderId="26" xfId="0" applyFont="1" applyFill="1" applyBorder="1" applyAlignment="1">
      <alignment horizontal="right" vertical="top"/>
    </xf>
    <xf numFmtId="0" fontId="24" fillId="14" borderId="33" xfId="0" applyFont="1" applyFill="1" applyBorder="1" applyAlignment="1">
      <alignment horizontal="right" vertical="top"/>
    </xf>
    <xf numFmtId="0" fontId="4" fillId="0" borderId="24" xfId="0" applyFont="1" applyBorder="1" applyAlignment="1" applyProtection="1">
      <alignment horizontal="left" vertical="top"/>
      <protection locked="0"/>
    </xf>
    <xf numFmtId="0" fontId="4" fillId="0" borderId="25" xfId="0" applyFont="1" applyBorder="1" applyAlignment="1" applyProtection="1">
      <alignment horizontal="left" vertical="top"/>
      <protection locked="0"/>
    </xf>
    <xf numFmtId="0" fontId="4" fillId="0" borderId="47" xfId="0" applyFont="1" applyBorder="1" applyAlignment="1" applyProtection="1">
      <alignment horizontal="left" vertical="top"/>
      <protection locked="0"/>
    </xf>
    <xf numFmtId="0" fontId="4" fillId="0" borderId="26" xfId="0" applyFont="1" applyBorder="1" applyAlignment="1" applyProtection="1">
      <alignment horizontal="left" vertical="top"/>
      <protection locked="0"/>
    </xf>
    <xf numFmtId="0" fontId="4" fillId="0" borderId="2" xfId="0" applyFont="1" applyBorder="1" applyAlignment="1" applyProtection="1">
      <alignment horizontal="left" vertical="top"/>
      <protection locked="0"/>
    </xf>
    <xf numFmtId="0" fontId="4" fillId="0" borderId="33" xfId="0" applyFont="1" applyBorder="1" applyAlignment="1" applyProtection="1">
      <alignment horizontal="left" vertical="top"/>
      <protection locked="0"/>
    </xf>
    <xf numFmtId="0" fontId="4" fillId="0" borderId="29" xfId="0" applyFont="1" applyBorder="1" applyAlignment="1" applyProtection="1">
      <alignment horizontal="left" vertical="top"/>
      <protection locked="0"/>
    </xf>
    <xf numFmtId="0" fontId="4" fillId="0" borderId="1" xfId="0" applyFont="1" applyBorder="1" applyAlignment="1" applyProtection="1">
      <alignment horizontal="left" vertical="top"/>
      <protection locked="0"/>
    </xf>
    <xf numFmtId="0" fontId="4" fillId="0" borderId="44" xfId="0" applyFont="1" applyBorder="1" applyAlignment="1" applyProtection="1">
      <alignment horizontal="left" vertical="top"/>
      <protection locked="0"/>
    </xf>
    <xf numFmtId="0" fontId="4" fillId="2" borderId="0" xfId="0" applyFont="1" applyFill="1" applyAlignment="1">
      <alignment horizontal="center"/>
    </xf>
    <xf numFmtId="49" fontId="24" fillId="14" borderId="27" xfId="0" applyNumberFormat="1" applyFont="1" applyFill="1" applyBorder="1" applyAlignment="1">
      <alignment horizontal="center" vertical="center"/>
    </xf>
    <xf numFmtId="49" fontId="24" fillId="14" borderId="16" xfId="0" applyNumberFormat="1" applyFont="1" applyFill="1" applyBorder="1" applyAlignment="1">
      <alignment horizontal="center" vertical="center"/>
    </xf>
    <xf numFmtId="49" fontId="24" fillId="14" borderId="26" xfId="0" applyNumberFormat="1" applyFont="1" applyFill="1" applyBorder="1" applyAlignment="1">
      <alignment horizontal="center" vertical="center"/>
    </xf>
    <xf numFmtId="49" fontId="24" fillId="14" borderId="29" xfId="0" applyNumberFormat="1" applyFont="1" applyFill="1" applyBorder="1" applyAlignment="1">
      <alignment horizontal="center" vertical="center"/>
    </xf>
    <xf numFmtId="49" fontId="24" fillId="14" borderId="2" xfId="0" applyNumberFormat="1" applyFont="1" applyFill="1" applyBorder="1" applyAlignment="1">
      <alignment horizontal="center" vertical="center"/>
    </xf>
    <xf numFmtId="49" fontId="24" fillId="14" borderId="33" xfId="0" applyNumberFormat="1" applyFont="1" applyFill="1" applyBorder="1" applyAlignment="1">
      <alignment horizontal="center" vertical="center"/>
    </xf>
    <xf numFmtId="49" fontId="24" fillId="14" borderId="1" xfId="0" applyNumberFormat="1" applyFont="1" applyFill="1" applyBorder="1" applyAlignment="1">
      <alignment horizontal="center" vertical="center"/>
    </xf>
    <xf numFmtId="49" fontId="24" fillId="14" borderId="44" xfId="0" applyNumberFormat="1" applyFont="1" applyFill="1" applyBorder="1" applyAlignment="1">
      <alignment horizontal="center" vertical="center"/>
    </xf>
    <xf numFmtId="49" fontId="24" fillId="14" borderId="14" xfId="0" applyNumberFormat="1" applyFont="1" applyFill="1" applyBorder="1" applyAlignment="1">
      <alignment horizontal="left"/>
    </xf>
    <xf numFmtId="0" fontId="2" fillId="8" borderId="24" xfId="0" quotePrefix="1" applyFont="1" applyFill="1" applyBorder="1" applyAlignment="1" applyProtection="1">
      <alignment horizontal="left" vertical="top" wrapText="1"/>
      <protection locked="0"/>
    </xf>
    <xf numFmtId="0" fontId="2" fillId="8" borderId="25" xfId="0" applyFont="1" applyFill="1" applyBorder="1" applyAlignment="1" applyProtection="1">
      <alignment horizontal="left" vertical="top" wrapText="1"/>
      <protection locked="0"/>
    </xf>
    <xf numFmtId="0" fontId="2" fillId="8" borderId="47" xfId="0" applyFont="1" applyFill="1" applyBorder="1" applyAlignment="1" applyProtection="1">
      <alignment horizontal="left" vertical="top" wrapText="1"/>
      <protection locked="0"/>
    </xf>
    <xf numFmtId="0" fontId="2" fillId="8" borderId="24" xfId="0" applyFont="1" applyFill="1" applyBorder="1" applyAlignment="1" applyProtection="1">
      <alignment horizontal="left" vertical="top"/>
      <protection locked="0"/>
    </xf>
    <xf numFmtId="0" fontId="2" fillId="8" borderId="25" xfId="0" applyFont="1" applyFill="1" applyBorder="1" applyAlignment="1" applyProtection="1">
      <alignment horizontal="left" vertical="top"/>
      <protection locked="0"/>
    </xf>
    <xf numFmtId="0" fontId="2" fillId="8" borderId="47" xfId="0" applyFont="1" applyFill="1" applyBorder="1" applyAlignment="1" applyProtection="1">
      <alignment horizontal="left" vertical="top"/>
      <protection locked="0"/>
    </xf>
    <xf numFmtId="0" fontId="5" fillId="3" borderId="3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/>
    </xf>
    <xf numFmtId="49" fontId="24" fillId="14" borderId="26" xfId="0" applyNumberFormat="1" applyFont="1" applyFill="1" applyBorder="1" applyAlignment="1">
      <alignment horizontal="center"/>
    </xf>
    <xf numFmtId="49" fontId="24" fillId="14" borderId="33" xfId="0" applyNumberFormat="1" applyFont="1" applyFill="1" applyBorder="1" applyAlignment="1">
      <alignment horizontal="center"/>
    </xf>
    <xf numFmtId="0" fontId="24" fillId="14" borderId="26" xfId="0" applyFont="1" applyFill="1" applyBorder="1" applyAlignment="1">
      <alignment horizontal="center" wrapText="1"/>
    </xf>
    <xf numFmtId="0" fontId="24" fillId="14" borderId="2" xfId="0" applyFont="1" applyFill="1" applyBorder="1" applyAlignment="1">
      <alignment horizontal="center" wrapText="1"/>
    </xf>
    <xf numFmtId="0" fontId="24" fillId="14" borderId="33" xfId="0" applyFont="1" applyFill="1" applyBorder="1" applyAlignment="1">
      <alignment horizontal="center" wrapText="1"/>
    </xf>
    <xf numFmtId="164" fontId="2" fillId="2" borderId="12" xfId="0" applyNumberFormat="1" applyFont="1" applyFill="1" applyBorder="1" applyAlignment="1" applyProtection="1">
      <alignment horizontal="left"/>
      <protection locked="0"/>
    </xf>
    <xf numFmtId="164" fontId="2" fillId="2" borderId="21" xfId="0" applyNumberFormat="1" applyFont="1" applyFill="1" applyBorder="1" applyAlignment="1" applyProtection="1">
      <alignment horizontal="left"/>
      <protection locked="0"/>
    </xf>
    <xf numFmtId="164" fontId="2" fillId="2" borderId="37" xfId="0" applyNumberFormat="1" applyFont="1" applyFill="1" applyBorder="1" applyAlignment="1" applyProtection="1">
      <alignment horizontal="left"/>
      <protection locked="0"/>
    </xf>
    <xf numFmtId="164" fontId="2" fillId="9" borderId="12" xfId="0" applyNumberFormat="1" applyFont="1" applyFill="1" applyBorder="1" applyAlignment="1" applyProtection="1">
      <alignment horizontal="left"/>
      <protection locked="0"/>
    </xf>
    <xf numFmtId="164" fontId="2" fillId="9" borderId="21" xfId="0" applyNumberFormat="1" applyFont="1" applyFill="1" applyBorder="1" applyAlignment="1" applyProtection="1">
      <alignment horizontal="left"/>
      <protection locked="0"/>
    </xf>
    <xf numFmtId="164" fontId="2" fillId="9" borderId="37" xfId="0" applyNumberFormat="1" applyFont="1" applyFill="1" applyBorder="1" applyAlignment="1" applyProtection="1">
      <alignment horizontal="left"/>
      <protection locked="0"/>
    </xf>
    <xf numFmtId="164" fontId="2" fillId="9" borderId="9" xfId="0" applyNumberFormat="1" applyFont="1" applyFill="1" applyBorder="1" applyAlignment="1" applyProtection="1">
      <alignment horizontal="left"/>
      <protection locked="0"/>
    </xf>
    <xf numFmtId="164" fontId="2" fillId="9" borderId="34" xfId="0" applyNumberFormat="1" applyFont="1" applyFill="1" applyBorder="1" applyAlignment="1" applyProtection="1">
      <alignment horizontal="left"/>
      <protection locked="0"/>
    </xf>
    <xf numFmtId="164" fontId="2" fillId="9" borderId="35" xfId="0" applyNumberFormat="1" applyFont="1" applyFill="1" applyBorder="1" applyAlignment="1" applyProtection="1">
      <alignment horizontal="left"/>
      <protection locked="0"/>
    </xf>
    <xf numFmtId="0" fontId="24" fillId="14" borderId="29" xfId="0" applyFont="1" applyFill="1" applyBorder="1" applyAlignment="1">
      <alignment horizontal="center" wrapText="1"/>
    </xf>
    <xf numFmtId="0" fontId="24" fillId="14" borderId="1" xfId="0" applyFont="1" applyFill="1" applyBorder="1" applyAlignment="1">
      <alignment horizontal="center" wrapText="1"/>
    </xf>
    <xf numFmtId="0" fontId="24" fillId="14" borderId="44" xfId="0" applyFont="1" applyFill="1" applyBorder="1" applyAlignment="1">
      <alignment horizontal="center" wrapText="1"/>
    </xf>
    <xf numFmtId="164" fontId="2" fillId="2" borderId="23" xfId="0" applyNumberFormat="1" applyFont="1" applyFill="1" applyBorder="1" applyAlignment="1" applyProtection="1">
      <alignment horizontal="left"/>
      <protection locked="0"/>
    </xf>
    <xf numFmtId="164" fontId="2" fillId="2" borderId="22" xfId="0" applyNumberFormat="1" applyFont="1" applyFill="1" applyBorder="1" applyAlignment="1" applyProtection="1">
      <alignment horizontal="left"/>
      <protection locked="0"/>
    </xf>
    <xf numFmtId="164" fontId="2" fillId="2" borderId="56" xfId="0" applyNumberFormat="1" applyFont="1" applyFill="1" applyBorder="1" applyAlignment="1" applyProtection="1">
      <alignment horizontal="left"/>
      <protection locked="0"/>
    </xf>
    <xf numFmtId="49" fontId="2" fillId="2" borderId="11" xfId="0" applyNumberFormat="1" applyFont="1" applyFill="1" applyBorder="1" applyAlignment="1" applyProtection="1">
      <alignment horizontal="left"/>
      <protection locked="0"/>
    </xf>
    <xf numFmtId="49" fontId="2" fillId="2" borderId="17" xfId="0" applyNumberFormat="1" applyFont="1" applyFill="1" applyBorder="1" applyAlignment="1" applyProtection="1">
      <alignment horizontal="left"/>
      <protection locked="0"/>
    </xf>
    <xf numFmtId="49" fontId="2" fillId="2" borderId="30" xfId="0" applyNumberFormat="1" applyFont="1" applyFill="1" applyBorder="1" applyAlignment="1" applyProtection="1">
      <alignment horizontal="left"/>
      <protection locked="0"/>
    </xf>
    <xf numFmtId="0" fontId="24" fillId="10" borderId="16" xfId="0" applyFont="1" applyFill="1" applyBorder="1" applyAlignment="1">
      <alignment horizontal="center" vertical="center" wrapText="1"/>
    </xf>
    <xf numFmtId="0" fontId="24" fillId="10" borderId="16" xfId="0" applyFont="1" applyFill="1" applyBorder="1" applyAlignment="1">
      <alignment horizontal="center" wrapText="1"/>
    </xf>
    <xf numFmtId="49" fontId="24" fillId="10" borderId="16" xfId="0" applyNumberFormat="1" applyFont="1" applyFill="1" applyBorder="1" applyAlignment="1">
      <alignment horizontal="center" vertical="center"/>
    </xf>
    <xf numFmtId="49" fontId="24" fillId="10" borderId="29" xfId="0" applyNumberFormat="1" applyFont="1" applyFill="1" applyBorder="1" applyAlignment="1">
      <alignment horizontal="center" vertical="center"/>
    </xf>
    <xf numFmtId="0" fontId="2" fillId="8" borderId="24" xfId="0" applyFont="1" applyFill="1" applyBorder="1" applyAlignment="1">
      <alignment horizontal="left" vertical="top"/>
    </xf>
    <xf numFmtId="0" fontId="2" fillId="8" borderId="25" xfId="0" applyFont="1" applyFill="1" applyBorder="1" applyAlignment="1">
      <alignment horizontal="left" vertical="top"/>
    </xf>
    <xf numFmtId="0" fontId="2" fillId="8" borderId="47" xfId="0" applyFont="1" applyFill="1" applyBorder="1" applyAlignment="1">
      <alignment horizontal="left" vertical="top"/>
    </xf>
    <xf numFmtId="0" fontId="2" fillId="8" borderId="24" xfId="0" applyFont="1" applyFill="1" applyBorder="1" applyAlignment="1">
      <alignment horizontal="left" vertical="top" wrapText="1"/>
    </xf>
    <xf numFmtId="0" fontId="2" fillId="8" borderId="25" xfId="0" applyFont="1" applyFill="1" applyBorder="1" applyAlignment="1">
      <alignment horizontal="left" vertical="top" wrapText="1"/>
    </xf>
    <xf numFmtId="0" fontId="2" fillId="8" borderId="47" xfId="0" applyFont="1" applyFill="1" applyBorder="1" applyAlignment="1">
      <alignment horizontal="left" vertical="top" wrapText="1"/>
    </xf>
    <xf numFmtId="165" fontId="2" fillId="8" borderId="24" xfId="0" applyNumberFormat="1" applyFont="1" applyFill="1" applyBorder="1" applyAlignment="1">
      <alignment horizontal="left" vertical="top"/>
    </xf>
    <xf numFmtId="165" fontId="2" fillId="8" borderId="25" xfId="0" applyNumberFormat="1" applyFont="1" applyFill="1" applyBorder="1" applyAlignment="1">
      <alignment horizontal="left" vertical="top"/>
    </xf>
    <xf numFmtId="165" fontId="2" fillId="8" borderId="47" xfId="0" applyNumberFormat="1" applyFont="1" applyFill="1" applyBorder="1" applyAlignment="1">
      <alignment horizontal="left" vertical="top"/>
    </xf>
    <xf numFmtId="14" fontId="2" fillId="0" borderId="24" xfId="0" applyNumberFormat="1" applyFont="1" applyBorder="1" applyAlignment="1" applyProtection="1">
      <alignment horizontal="left"/>
      <protection locked="0"/>
    </xf>
    <xf numFmtId="14" fontId="2" fillId="0" borderId="25" xfId="0" applyNumberFormat="1" applyFont="1" applyBorder="1" applyAlignment="1" applyProtection="1">
      <alignment horizontal="left"/>
      <protection locked="0"/>
    </xf>
    <xf numFmtId="14" fontId="2" fillId="0" borderId="47" xfId="0" applyNumberFormat="1" applyFont="1" applyBorder="1" applyAlignment="1" applyProtection="1">
      <alignment horizontal="left"/>
      <protection locked="0"/>
    </xf>
    <xf numFmtId="164" fontId="2" fillId="2" borderId="11" xfId="0" applyNumberFormat="1" applyFont="1" applyFill="1" applyBorder="1" applyAlignment="1" applyProtection="1">
      <alignment horizontal="center"/>
      <protection locked="0"/>
    </xf>
    <xf numFmtId="164" fontId="2" fillId="2" borderId="17" xfId="0" applyNumberFormat="1" applyFont="1" applyFill="1" applyBorder="1" applyAlignment="1" applyProtection="1">
      <alignment horizontal="center"/>
      <protection locked="0"/>
    </xf>
    <xf numFmtId="164" fontId="2" fillId="2" borderId="30" xfId="0" applyNumberFormat="1" applyFont="1" applyFill="1" applyBorder="1" applyAlignment="1" applyProtection="1">
      <alignment horizontal="center"/>
      <protection locked="0"/>
    </xf>
    <xf numFmtId="164" fontId="2" fillId="2" borderId="23" xfId="0" applyNumberFormat="1" applyFont="1" applyFill="1" applyBorder="1" applyAlignment="1" applyProtection="1">
      <alignment horizontal="center"/>
      <protection locked="0"/>
    </xf>
    <xf numFmtId="164" fontId="2" fillId="2" borderId="22" xfId="0" applyNumberFormat="1" applyFont="1" applyFill="1" applyBorder="1" applyAlignment="1" applyProtection="1">
      <alignment horizontal="center"/>
      <protection locked="0"/>
    </xf>
    <xf numFmtId="164" fontId="2" fillId="2" borderId="56" xfId="0" applyNumberFormat="1" applyFont="1" applyFill="1" applyBorder="1" applyAlignment="1" applyProtection="1">
      <alignment horizontal="center"/>
      <protection locked="0"/>
    </xf>
    <xf numFmtId="164" fontId="2" fillId="9" borderId="12" xfId="0" applyNumberFormat="1" applyFont="1" applyFill="1" applyBorder="1" applyAlignment="1" applyProtection="1">
      <alignment horizontal="center"/>
      <protection locked="0"/>
    </xf>
    <xf numFmtId="164" fontId="2" fillId="9" borderId="21" xfId="0" applyNumberFormat="1" applyFont="1" applyFill="1" applyBorder="1" applyAlignment="1" applyProtection="1">
      <alignment horizontal="center"/>
      <protection locked="0"/>
    </xf>
    <xf numFmtId="164" fontId="2" fillId="9" borderId="37" xfId="0" applyNumberFormat="1" applyFont="1" applyFill="1" applyBorder="1" applyAlignment="1" applyProtection="1">
      <alignment horizontal="center"/>
      <protection locked="0"/>
    </xf>
    <xf numFmtId="164" fontId="2" fillId="9" borderId="9" xfId="0" applyNumberFormat="1" applyFont="1" applyFill="1" applyBorder="1" applyAlignment="1" applyProtection="1">
      <alignment horizontal="center"/>
      <protection locked="0"/>
    </xf>
    <xf numFmtId="164" fontId="2" fillId="9" borderId="34" xfId="0" applyNumberFormat="1" applyFont="1" applyFill="1" applyBorder="1" applyAlignment="1" applyProtection="1">
      <alignment horizontal="center"/>
      <protection locked="0"/>
    </xf>
    <xf numFmtId="164" fontId="2" fillId="9" borderId="35" xfId="0" applyNumberFormat="1" applyFont="1" applyFill="1" applyBorder="1" applyAlignment="1" applyProtection="1">
      <alignment horizontal="center"/>
      <protection locked="0"/>
    </xf>
    <xf numFmtId="164" fontId="2" fillId="2" borderId="12" xfId="0" applyNumberFormat="1" applyFont="1" applyFill="1" applyBorder="1" applyAlignment="1" applyProtection="1">
      <alignment horizontal="center"/>
      <protection locked="0"/>
    </xf>
    <xf numFmtId="164" fontId="2" fillId="2" borderId="21" xfId="0" applyNumberFormat="1" applyFont="1" applyFill="1" applyBorder="1" applyAlignment="1" applyProtection="1">
      <alignment horizontal="center"/>
      <protection locked="0"/>
    </xf>
    <xf numFmtId="164" fontId="2" fillId="2" borderId="37" xfId="0" applyNumberFormat="1" applyFont="1" applyFill="1" applyBorder="1" applyAlignment="1" applyProtection="1">
      <alignment horizontal="center"/>
      <protection locked="0"/>
    </xf>
    <xf numFmtId="0" fontId="24" fillId="14" borderId="1" xfId="0" applyFont="1" applyFill="1" applyBorder="1" applyAlignment="1">
      <alignment horizontal="center" vertical="center" wrapText="1"/>
    </xf>
    <xf numFmtId="165" fontId="2" fillId="8" borderId="24" xfId="0" applyNumberFormat="1" applyFont="1" applyFill="1" applyBorder="1" applyAlignment="1">
      <alignment horizontal="left" vertical="top" wrapText="1"/>
    </xf>
    <xf numFmtId="165" fontId="2" fillId="8" borderId="25" xfId="0" applyNumberFormat="1" applyFont="1" applyFill="1" applyBorder="1" applyAlignment="1">
      <alignment horizontal="left" vertical="top" wrapText="1"/>
    </xf>
    <xf numFmtId="165" fontId="2" fillId="8" borderId="47" xfId="0" applyNumberFormat="1" applyFont="1" applyFill="1" applyBorder="1" applyAlignment="1">
      <alignment horizontal="left" vertical="top" wrapText="1"/>
    </xf>
    <xf numFmtId="0" fontId="8" fillId="14" borderId="27" xfId="0" applyFont="1" applyFill="1" applyBorder="1" applyAlignment="1">
      <alignment horizontal="center" vertical="center" wrapText="1"/>
    </xf>
    <xf numFmtId="0" fontId="8" fillId="14" borderId="28" xfId="0" applyFont="1" applyFill="1" applyBorder="1" applyAlignment="1">
      <alignment horizontal="center" vertical="center" wrapText="1"/>
    </xf>
    <xf numFmtId="0" fontId="8" fillId="14" borderId="16" xfId="0" applyFont="1" applyFill="1" applyBorder="1" applyAlignment="1">
      <alignment horizontal="center" vertical="center" wrapText="1"/>
    </xf>
    <xf numFmtId="164" fontId="3" fillId="2" borderId="11" xfId="0" applyNumberFormat="1" applyFont="1" applyFill="1" applyBorder="1" applyAlignment="1" applyProtection="1">
      <alignment horizontal="left"/>
      <protection locked="0"/>
    </xf>
    <xf numFmtId="164" fontId="3" fillId="2" borderId="17" xfId="0" applyNumberFormat="1" applyFont="1" applyFill="1" applyBorder="1" applyAlignment="1" applyProtection="1">
      <alignment horizontal="left"/>
      <protection locked="0"/>
    </xf>
    <xf numFmtId="164" fontId="3" fillId="2" borderId="30" xfId="0" applyNumberFormat="1" applyFont="1" applyFill="1" applyBorder="1" applyAlignment="1" applyProtection="1">
      <alignment horizontal="left"/>
      <protection locked="0"/>
    </xf>
    <xf numFmtId="0" fontId="9" fillId="0" borderId="0" xfId="0" applyFont="1" applyAlignment="1">
      <alignment horizontal="center"/>
    </xf>
    <xf numFmtId="164" fontId="3" fillId="2" borderId="12" xfId="0" applyNumberFormat="1" applyFont="1" applyFill="1" applyBorder="1" applyAlignment="1" applyProtection="1">
      <alignment horizontal="left"/>
      <protection locked="0"/>
    </xf>
    <xf numFmtId="164" fontId="3" fillId="2" borderId="21" xfId="0" applyNumberFormat="1" applyFont="1" applyFill="1" applyBorder="1" applyAlignment="1" applyProtection="1">
      <alignment horizontal="left"/>
      <protection locked="0"/>
    </xf>
    <xf numFmtId="164" fontId="3" fillId="2" borderId="37" xfId="0" applyNumberFormat="1" applyFont="1" applyFill="1" applyBorder="1" applyAlignment="1" applyProtection="1">
      <alignment horizontal="left"/>
      <protection locked="0"/>
    </xf>
    <xf numFmtId="164" fontId="3" fillId="9" borderId="9" xfId="0" applyNumberFormat="1" applyFont="1" applyFill="1" applyBorder="1" applyAlignment="1" applyProtection="1">
      <alignment horizontal="left"/>
      <protection locked="0"/>
    </xf>
    <xf numFmtId="164" fontId="3" fillId="9" borderId="34" xfId="0" applyNumberFormat="1" applyFont="1" applyFill="1" applyBorder="1" applyAlignment="1" applyProtection="1">
      <alignment horizontal="left"/>
      <protection locked="0"/>
    </xf>
    <xf numFmtId="164" fontId="3" fillId="9" borderId="35" xfId="0" applyNumberFormat="1" applyFont="1" applyFill="1" applyBorder="1" applyAlignment="1" applyProtection="1">
      <alignment horizontal="left"/>
      <protection locked="0"/>
    </xf>
    <xf numFmtId="0" fontId="8" fillId="14" borderId="29" xfId="0" applyFont="1" applyFill="1" applyBorder="1" applyAlignment="1">
      <alignment horizontal="center" wrapText="1"/>
    </xf>
    <xf numFmtId="0" fontId="8" fillId="14" borderId="1" xfId="0" applyFont="1" applyFill="1" applyBorder="1" applyAlignment="1">
      <alignment horizontal="center" wrapText="1"/>
    </xf>
    <xf numFmtId="0" fontId="8" fillId="14" borderId="44" xfId="0" applyFont="1" applyFill="1" applyBorder="1" applyAlignment="1">
      <alignment horizontal="center" wrapText="1"/>
    </xf>
    <xf numFmtId="164" fontId="3" fillId="9" borderId="12" xfId="0" applyNumberFormat="1" applyFont="1" applyFill="1" applyBorder="1" applyAlignment="1" applyProtection="1">
      <alignment horizontal="left"/>
      <protection locked="0"/>
    </xf>
    <xf numFmtId="164" fontId="3" fillId="9" borderId="21" xfId="0" applyNumberFormat="1" applyFont="1" applyFill="1" applyBorder="1" applyAlignment="1" applyProtection="1">
      <alignment horizontal="left"/>
      <protection locked="0"/>
    </xf>
    <xf numFmtId="164" fontId="3" fillId="9" borderId="37" xfId="0" applyNumberFormat="1" applyFont="1" applyFill="1" applyBorder="1" applyAlignment="1" applyProtection="1">
      <alignment horizontal="left"/>
      <protection locked="0"/>
    </xf>
    <xf numFmtId="164" fontId="3" fillId="2" borderId="23" xfId="0" applyNumberFormat="1" applyFont="1" applyFill="1" applyBorder="1" applyAlignment="1" applyProtection="1">
      <alignment horizontal="left"/>
      <protection locked="0"/>
    </xf>
    <xf numFmtId="164" fontId="3" fillId="2" borderId="22" xfId="0" applyNumberFormat="1" applyFont="1" applyFill="1" applyBorder="1" applyAlignment="1" applyProtection="1">
      <alignment horizontal="left"/>
      <protection locked="0"/>
    </xf>
    <xf numFmtId="164" fontId="3" fillId="2" borderId="56" xfId="0" applyNumberFormat="1" applyFont="1" applyFill="1" applyBorder="1" applyAlignment="1" applyProtection="1">
      <alignment horizontal="left"/>
      <protection locked="0"/>
    </xf>
    <xf numFmtId="0" fontId="11" fillId="2" borderId="0" xfId="0" applyFont="1" applyFill="1" applyAlignment="1">
      <alignment horizontal="center"/>
    </xf>
    <xf numFmtId="49" fontId="7" fillId="14" borderId="27" xfId="0" applyNumberFormat="1" applyFont="1" applyFill="1" applyBorder="1" applyAlignment="1">
      <alignment horizontal="center" vertical="center"/>
    </xf>
    <xf numFmtId="49" fontId="7" fillId="14" borderId="16" xfId="0" applyNumberFormat="1" applyFont="1" applyFill="1" applyBorder="1" applyAlignment="1">
      <alignment horizontal="center" vertical="center"/>
    </xf>
    <xf numFmtId="49" fontId="7" fillId="14" borderId="26" xfId="0" applyNumberFormat="1" applyFont="1" applyFill="1" applyBorder="1" applyAlignment="1">
      <alignment horizontal="center" vertical="center"/>
    </xf>
    <xf numFmtId="49" fontId="7" fillId="14" borderId="29" xfId="0" applyNumberFormat="1" applyFont="1" applyFill="1" applyBorder="1" applyAlignment="1">
      <alignment horizontal="center" vertical="center"/>
    </xf>
    <xf numFmtId="49" fontId="7" fillId="14" borderId="2" xfId="0" applyNumberFormat="1" applyFont="1" applyFill="1" applyBorder="1" applyAlignment="1">
      <alignment horizontal="center" vertical="center"/>
    </xf>
    <xf numFmtId="49" fontId="7" fillId="14" borderId="33" xfId="0" applyNumberFormat="1" applyFont="1" applyFill="1" applyBorder="1" applyAlignment="1">
      <alignment horizontal="center" vertical="center"/>
    </xf>
    <xf numFmtId="49" fontId="7" fillId="14" borderId="1" xfId="0" applyNumberFormat="1" applyFont="1" applyFill="1" applyBorder="1" applyAlignment="1">
      <alignment horizontal="center" vertical="center"/>
    </xf>
    <xf numFmtId="49" fontId="7" fillId="14" borderId="44" xfId="0" applyNumberFormat="1" applyFont="1" applyFill="1" applyBorder="1" applyAlignment="1">
      <alignment horizontal="center" vertical="center"/>
    </xf>
    <xf numFmtId="49" fontId="7" fillId="14" borderId="14" xfId="0" applyNumberFormat="1" applyFont="1" applyFill="1" applyBorder="1" applyAlignment="1">
      <alignment horizontal="left"/>
    </xf>
    <xf numFmtId="49" fontId="10" fillId="8" borderId="24" xfId="0" applyNumberFormat="1" applyFont="1" applyFill="1" applyBorder="1" applyAlignment="1" applyProtection="1">
      <alignment horizontal="center" vertical="top"/>
      <protection locked="0"/>
    </xf>
    <xf numFmtId="49" fontId="10" fillId="8" borderId="25" xfId="0" applyNumberFormat="1" applyFont="1" applyFill="1" applyBorder="1" applyAlignment="1" applyProtection="1">
      <alignment horizontal="center" vertical="top"/>
      <protection locked="0"/>
    </xf>
    <xf numFmtId="49" fontId="10" fillId="8" borderId="47" xfId="0" applyNumberFormat="1" applyFont="1" applyFill="1" applyBorder="1" applyAlignment="1" applyProtection="1">
      <alignment horizontal="center" vertical="top"/>
      <protection locked="0"/>
    </xf>
    <xf numFmtId="49" fontId="10" fillId="8" borderId="24" xfId="0" applyNumberFormat="1" applyFont="1" applyFill="1" applyBorder="1" applyAlignment="1" applyProtection="1">
      <alignment horizontal="center" vertical="top" wrapText="1"/>
      <protection locked="0"/>
    </xf>
    <xf numFmtId="49" fontId="10" fillId="8" borderId="25" xfId="0" applyNumberFormat="1" applyFont="1" applyFill="1" applyBorder="1" applyAlignment="1" applyProtection="1">
      <alignment horizontal="center" vertical="top" wrapText="1"/>
      <protection locked="0"/>
    </xf>
    <xf numFmtId="49" fontId="10" fillId="8" borderId="47" xfId="0" applyNumberFormat="1" applyFont="1" applyFill="1" applyBorder="1" applyAlignment="1" applyProtection="1">
      <alignment horizontal="center" vertical="top" wrapText="1"/>
      <protection locked="0"/>
    </xf>
    <xf numFmtId="49" fontId="7" fillId="14" borderId="24" xfId="0" applyNumberFormat="1" applyFont="1" applyFill="1" applyBorder="1" applyAlignment="1">
      <alignment horizontal="left"/>
    </xf>
    <xf numFmtId="49" fontId="7" fillId="14" borderId="25" xfId="0" applyNumberFormat="1" applyFont="1" applyFill="1" applyBorder="1" applyAlignment="1">
      <alignment horizontal="left"/>
    </xf>
    <xf numFmtId="49" fontId="7" fillId="14" borderId="47" xfId="0" applyNumberFormat="1" applyFont="1" applyFill="1" applyBorder="1" applyAlignment="1">
      <alignment horizontal="left"/>
    </xf>
    <xf numFmtId="49" fontId="7" fillId="14" borderId="12" xfId="0" applyNumberFormat="1" applyFont="1" applyFill="1" applyBorder="1" applyAlignment="1">
      <alignment horizontal="left"/>
    </xf>
    <xf numFmtId="49" fontId="7" fillId="14" borderId="21" xfId="0" applyNumberFormat="1" applyFont="1" applyFill="1" applyBorder="1" applyAlignment="1">
      <alignment horizontal="left"/>
    </xf>
    <xf numFmtId="49" fontId="7" fillId="14" borderId="37" xfId="0" applyNumberFormat="1" applyFont="1" applyFill="1" applyBorder="1" applyAlignment="1">
      <alignment horizontal="left"/>
    </xf>
    <xf numFmtId="0" fontId="8" fillId="14" borderId="27" xfId="0" applyFont="1" applyFill="1" applyBorder="1" applyAlignment="1">
      <alignment horizontal="center" wrapText="1"/>
    </xf>
    <xf numFmtId="0" fontId="8" fillId="14" borderId="28" xfId="0" applyFont="1" applyFill="1" applyBorder="1" applyAlignment="1">
      <alignment horizontal="center" wrapText="1"/>
    </xf>
    <xf numFmtId="0" fontId="8" fillId="14" borderId="16" xfId="0" applyFont="1" applyFill="1" applyBorder="1" applyAlignment="1">
      <alignment horizontal="center" wrapText="1"/>
    </xf>
    <xf numFmtId="0" fontId="8" fillId="14" borderId="6" xfId="0" applyFont="1" applyFill="1" applyBorder="1" applyAlignment="1">
      <alignment horizontal="center" wrapText="1"/>
    </xf>
    <xf numFmtId="0" fontId="8" fillId="14" borderId="0" xfId="0" applyFont="1" applyFill="1" applyAlignment="1">
      <alignment horizontal="center" wrapText="1"/>
    </xf>
    <xf numFmtId="0" fontId="8" fillId="14" borderId="7" xfId="0" applyFont="1" applyFill="1" applyBorder="1" applyAlignment="1">
      <alignment horizontal="center" wrapText="1"/>
    </xf>
    <xf numFmtId="0" fontId="8" fillId="14" borderId="26" xfId="0" applyFont="1" applyFill="1" applyBorder="1" applyAlignment="1">
      <alignment horizontal="center" wrapText="1"/>
    </xf>
    <xf numFmtId="0" fontId="8" fillId="14" borderId="2" xfId="0" applyFont="1" applyFill="1" applyBorder="1" applyAlignment="1">
      <alignment horizontal="center" wrapText="1"/>
    </xf>
    <xf numFmtId="0" fontId="8" fillId="14" borderId="33" xfId="0" applyFont="1" applyFill="1" applyBorder="1" applyAlignment="1">
      <alignment horizontal="center" wrapText="1"/>
    </xf>
    <xf numFmtId="49" fontId="7" fillId="14" borderId="9" xfId="0" applyNumberFormat="1" applyFont="1" applyFill="1" applyBorder="1" applyAlignment="1">
      <alignment horizontal="left"/>
    </xf>
    <xf numFmtId="49" fontId="7" fillId="14" borderId="34" xfId="0" applyNumberFormat="1" applyFont="1" applyFill="1" applyBorder="1" applyAlignment="1">
      <alignment horizontal="left"/>
    </xf>
    <xf numFmtId="49" fontId="7" fillId="14" borderId="35" xfId="0" applyNumberFormat="1" applyFont="1" applyFill="1" applyBorder="1" applyAlignment="1">
      <alignment horizontal="left"/>
    </xf>
    <xf numFmtId="0" fontId="8" fillId="14" borderId="26" xfId="0" applyFont="1" applyFill="1" applyBorder="1" applyAlignment="1">
      <alignment horizontal="center" vertical="center" wrapText="1"/>
    </xf>
    <xf numFmtId="0" fontId="8" fillId="14" borderId="33" xfId="0" applyFont="1" applyFill="1" applyBorder="1" applyAlignment="1">
      <alignment horizontal="center" vertical="center" wrapText="1"/>
    </xf>
    <xf numFmtId="0" fontId="8" fillId="14" borderId="6" xfId="0" applyFont="1" applyFill="1" applyBorder="1" applyAlignment="1">
      <alignment horizontal="center" vertical="center" wrapText="1"/>
    </xf>
    <xf numFmtId="0" fontId="8" fillId="14" borderId="7" xfId="0" applyFont="1" applyFill="1" applyBorder="1" applyAlignment="1">
      <alignment horizontal="center" vertical="center" wrapText="1"/>
    </xf>
    <xf numFmtId="0" fontId="8" fillId="14" borderId="29" xfId="0" applyFont="1" applyFill="1" applyBorder="1" applyAlignment="1">
      <alignment horizontal="center" vertical="center" wrapText="1"/>
    </xf>
    <xf numFmtId="0" fontId="8" fillId="14" borderId="44" xfId="0" applyFont="1" applyFill="1" applyBorder="1" applyAlignment="1">
      <alignment horizontal="center" vertical="center" wrapText="1"/>
    </xf>
    <xf numFmtId="0" fontId="8" fillId="14" borderId="2" xfId="0" applyFont="1" applyFill="1" applyBorder="1" applyAlignment="1">
      <alignment horizontal="center" vertical="center" wrapText="1"/>
    </xf>
    <xf numFmtId="0" fontId="8" fillId="14" borderId="0" xfId="0" applyFont="1" applyFill="1" applyAlignment="1">
      <alignment horizontal="center" vertical="center" wrapText="1"/>
    </xf>
    <xf numFmtId="0" fontId="10" fillId="0" borderId="24" xfId="0" applyFont="1" applyBorder="1" applyAlignment="1">
      <alignment horizontal="center"/>
    </xf>
    <xf numFmtId="0" fontId="10" fillId="0" borderId="25" xfId="0" applyFont="1" applyBorder="1" applyAlignment="1">
      <alignment horizontal="center"/>
    </xf>
    <xf numFmtId="0" fontId="10" fillId="0" borderId="47" xfId="0" applyFont="1" applyBorder="1" applyAlignment="1">
      <alignment horizontal="center"/>
    </xf>
    <xf numFmtId="0" fontId="7" fillId="14" borderId="24" xfId="0" applyFont="1" applyFill="1" applyBorder="1" applyAlignment="1">
      <alignment horizontal="right" vertical="top"/>
    </xf>
    <xf numFmtId="0" fontId="7" fillId="14" borderId="47" xfId="0" applyFont="1" applyFill="1" applyBorder="1" applyAlignment="1">
      <alignment horizontal="right" vertical="top"/>
    </xf>
    <xf numFmtId="0" fontId="11" fillId="0" borderId="24" xfId="0" applyFont="1" applyBorder="1" applyAlignment="1">
      <alignment horizontal="center" vertical="top"/>
    </xf>
    <xf numFmtId="0" fontId="11" fillId="0" borderId="25" xfId="0" applyFont="1" applyBorder="1" applyAlignment="1">
      <alignment horizontal="center" vertical="top"/>
    </xf>
    <xf numFmtId="0" fontId="11" fillId="0" borderId="47" xfId="0" applyFont="1" applyBorder="1" applyAlignment="1">
      <alignment horizontal="center" vertical="top"/>
    </xf>
    <xf numFmtId="49" fontId="7" fillId="10" borderId="26" xfId="0" applyNumberFormat="1" applyFont="1" applyFill="1" applyBorder="1" applyAlignment="1">
      <alignment horizontal="center"/>
    </xf>
    <xf numFmtId="49" fontId="7" fillId="10" borderId="33" xfId="0" applyNumberFormat="1" applyFont="1" applyFill="1" applyBorder="1" applyAlignment="1">
      <alignment horizontal="center"/>
    </xf>
    <xf numFmtId="49" fontId="7" fillId="10" borderId="29" xfId="0" applyNumberFormat="1" applyFont="1" applyFill="1" applyBorder="1" applyAlignment="1">
      <alignment horizontal="center"/>
    </xf>
    <xf numFmtId="49" fontId="7" fillId="10" borderId="44" xfId="0" applyNumberFormat="1" applyFont="1" applyFill="1" applyBorder="1" applyAlignment="1">
      <alignment horizontal="center"/>
    </xf>
    <xf numFmtId="0" fontId="13" fillId="3" borderId="3" xfId="0" applyFont="1" applyFill="1" applyBorder="1" applyAlignment="1">
      <alignment horizontal="center"/>
    </xf>
    <xf numFmtId="0" fontId="13" fillId="3" borderId="4" xfId="0" applyFont="1" applyFill="1" applyBorder="1" applyAlignment="1">
      <alignment horizontal="center"/>
    </xf>
    <xf numFmtId="0" fontId="13" fillId="3" borderId="5" xfId="0" applyFont="1" applyFill="1" applyBorder="1" applyAlignment="1">
      <alignment horizontal="center"/>
    </xf>
    <xf numFmtId="0" fontId="11" fillId="2" borderId="26" xfId="0" applyFont="1" applyFill="1" applyBorder="1" applyAlignment="1">
      <alignment horizontal="center"/>
    </xf>
    <xf numFmtId="0" fontId="11" fillId="2" borderId="2" xfId="0" applyFont="1" applyFill="1" applyBorder="1" applyAlignment="1">
      <alignment horizontal="center"/>
    </xf>
    <xf numFmtId="0" fontId="11" fillId="2" borderId="33" xfId="0" applyFont="1" applyFill="1" applyBorder="1" applyAlignment="1">
      <alignment horizontal="center"/>
    </xf>
    <xf numFmtId="0" fontId="7" fillId="14" borderId="26" xfId="0" applyFont="1" applyFill="1" applyBorder="1" applyAlignment="1">
      <alignment horizontal="right" vertical="top"/>
    </xf>
    <xf numFmtId="0" fontId="7" fillId="14" borderId="33" xfId="0" applyFont="1" applyFill="1" applyBorder="1" applyAlignment="1">
      <alignment horizontal="right" vertical="top"/>
    </xf>
    <xf numFmtId="0" fontId="11" fillId="0" borderId="26" xfId="0" applyFont="1" applyBorder="1" applyAlignment="1">
      <alignment horizontal="center" vertical="top"/>
    </xf>
    <xf numFmtId="0" fontId="11" fillId="0" borderId="2" xfId="0" applyFont="1" applyBorder="1" applyAlignment="1">
      <alignment horizontal="center" vertical="top"/>
    </xf>
    <xf numFmtId="0" fontId="11" fillId="0" borderId="33" xfId="0" applyFont="1" applyBorder="1" applyAlignment="1">
      <alignment horizontal="center" vertical="top"/>
    </xf>
    <xf numFmtId="0" fontId="11" fillId="0" borderId="29" xfId="0" applyFont="1" applyBorder="1" applyAlignment="1">
      <alignment horizontal="center" vertical="top"/>
    </xf>
    <xf numFmtId="0" fontId="11" fillId="0" borderId="1" xfId="0" applyFont="1" applyBorder="1" applyAlignment="1">
      <alignment horizontal="center" vertical="top"/>
    </xf>
    <xf numFmtId="0" fontId="11" fillId="0" borderId="44" xfId="0" applyFont="1" applyBorder="1" applyAlignment="1">
      <alignment horizontal="center" vertical="top"/>
    </xf>
    <xf numFmtId="0" fontId="8" fillId="10" borderId="24" xfId="0" applyFont="1" applyFill="1" applyBorder="1" applyAlignment="1">
      <alignment horizontal="center"/>
    </xf>
    <xf numFmtId="0" fontId="8" fillId="10" borderId="47" xfId="0" applyFont="1" applyFill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3" borderId="24" xfId="0" applyFont="1" applyFill="1" applyBorder="1" applyAlignment="1">
      <alignment horizontal="center"/>
    </xf>
    <xf numFmtId="0" fontId="3" fillId="3" borderId="25" xfId="0" applyFont="1" applyFill="1" applyBorder="1" applyAlignment="1">
      <alignment horizontal="center"/>
    </xf>
    <xf numFmtId="0" fontId="3" fillId="3" borderId="47" xfId="0" applyFont="1" applyFill="1" applyBorder="1" applyAlignment="1">
      <alignment horizontal="center"/>
    </xf>
    <xf numFmtId="0" fontId="3" fillId="0" borderId="26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3" xfId="0" applyFont="1" applyBorder="1" applyAlignment="1">
      <alignment horizontal="center"/>
    </xf>
    <xf numFmtId="0" fontId="3" fillId="0" borderId="27" xfId="0" applyFont="1" applyBorder="1" applyAlignment="1">
      <alignment horizontal="center" wrapText="1"/>
    </xf>
    <xf numFmtId="0" fontId="3" fillId="0" borderId="16" xfId="0" applyFont="1" applyBorder="1" applyAlignment="1">
      <alignment horizontal="center" wrapText="1"/>
    </xf>
    <xf numFmtId="0" fontId="5" fillId="13" borderId="3" xfId="0" applyFont="1" applyFill="1" applyBorder="1" applyAlignment="1" applyProtection="1">
      <alignment horizontal="center"/>
      <protection hidden="1"/>
    </xf>
    <xf numFmtId="0" fontId="5" fillId="13" borderId="4" xfId="0" applyFont="1" applyFill="1" applyBorder="1" applyAlignment="1" applyProtection="1">
      <alignment horizontal="center"/>
      <protection hidden="1"/>
    </xf>
    <xf numFmtId="0" fontId="5" fillId="13" borderId="5" xfId="0" applyFont="1" applyFill="1" applyBorder="1" applyAlignment="1" applyProtection="1">
      <alignment horizontal="center"/>
      <protection hidden="1"/>
    </xf>
    <xf numFmtId="0" fontId="4" fillId="4" borderId="54" xfId="0" applyFont="1" applyFill="1" applyBorder="1" applyAlignment="1" applyProtection="1">
      <alignment horizontal="center"/>
      <protection hidden="1"/>
    </xf>
    <xf numFmtId="0" fontId="4" fillId="4" borderId="42" xfId="0" applyFont="1" applyFill="1" applyBorder="1" applyAlignment="1" applyProtection="1">
      <alignment horizontal="center"/>
      <protection hidden="1"/>
    </xf>
    <xf numFmtId="0" fontId="8" fillId="14" borderId="14" xfId="0" applyFont="1" applyFill="1" applyBorder="1" applyAlignment="1">
      <alignment horizontal="center" vertical="center" wrapText="1"/>
    </xf>
    <xf numFmtId="0" fontId="2" fillId="0" borderId="48" xfId="0" applyFont="1" applyBorder="1" applyAlignment="1" applyProtection="1">
      <alignment horizontal="center"/>
      <protection locked="0" hidden="1"/>
    </xf>
    <xf numFmtId="0" fontId="2" fillId="0" borderId="30" xfId="0" applyFont="1" applyBorder="1" applyAlignment="1" applyProtection="1">
      <alignment horizontal="center"/>
      <protection locked="0" hidden="1"/>
    </xf>
    <xf numFmtId="0" fontId="2" fillId="0" borderId="52" xfId="0" applyFont="1" applyBorder="1" applyAlignment="1" applyProtection="1">
      <alignment horizontal="center"/>
      <protection locked="0" hidden="1"/>
    </xf>
    <xf numFmtId="0" fontId="2" fillId="0" borderId="53" xfId="0" applyFont="1" applyBorder="1" applyAlignment="1" applyProtection="1">
      <alignment horizontal="center"/>
      <protection locked="0" hidden="1"/>
    </xf>
    <xf numFmtId="0" fontId="4" fillId="4" borderId="49" xfId="0" applyFont="1" applyFill="1" applyBorder="1" applyAlignment="1" applyProtection="1">
      <alignment horizontal="center"/>
      <protection hidden="1"/>
    </xf>
    <xf numFmtId="0" fontId="4" fillId="4" borderId="7" xfId="0" applyFont="1" applyFill="1" applyBorder="1" applyAlignment="1" applyProtection="1">
      <alignment horizontal="center"/>
      <protection hidden="1"/>
    </xf>
    <xf numFmtId="0" fontId="2" fillId="0" borderId="50" xfId="0" applyFont="1" applyBorder="1" applyAlignment="1" applyProtection="1">
      <alignment horizontal="center"/>
      <protection locked="0" hidden="1"/>
    </xf>
    <xf numFmtId="0" fontId="2" fillId="0" borderId="35" xfId="0" applyFont="1" applyBorder="1" applyAlignment="1" applyProtection="1">
      <alignment horizontal="center"/>
      <protection locked="0" hidden="1"/>
    </xf>
    <xf numFmtId="0" fontId="27" fillId="0" borderId="0" xfId="0" applyFont="1" applyAlignment="1" applyProtection="1">
      <alignment horizontal="center" vertical="center" wrapText="1"/>
      <protection hidden="1"/>
    </xf>
    <xf numFmtId="0" fontId="6" fillId="5" borderId="9" xfId="0" applyFont="1" applyFill="1" applyBorder="1" applyAlignment="1">
      <alignment horizontal="center"/>
    </xf>
    <xf numFmtId="0" fontId="6" fillId="5" borderId="34" xfId="0" applyFont="1" applyFill="1" applyBorder="1" applyAlignment="1">
      <alignment horizontal="center"/>
    </xf>
    <xf numFmtId="0" fontId="6" fillId="5" borderId="35" xfId="0" applyFont="1" applyFill="1" applyBorder="1" applyAlignment="1">
      <alignment horizontal="center"/>
    </xf>
    <xf numFmtId="0" fontId="6" fillId="5" borderId="12" xfId="0" applyFont="1" applyFill="1" applyBorder="1" applyAlignment="1">
      <alignment horizontal="center"/>
    </xf>
    <xf numFmtId="0" fontId="6" fillId="5" borderId="21" xfId="0" applyFont="1" applyFill="1" applyBorder="1" applyAlignment="1">
      <alignment horizontal="center"/>
    </xf>
    <xf numFmtId="0" fontId="6" fillId="5" borderId="37" xfId="0" applyFont="1" applyFill="1" applyBorder="1" applyAlignment="1">
      <alignment horizontal="center"/>
    </xf>
    <xf numFmtId="0" fontId="4" fillId="4" borderId="55" xfId="0" applyFont="1" applyFill="1" applyBorder="1" applyAlignment="1" applyProtection="1">
      <alignment horizontal="center"/>
      <protection hidden="1"/>
    </xf>
    <xf numFmtId="0" fontId="4" fillId="4" borderId="29" xfId="0" applyFont="1" applyFill="1" applyBorder="1" applyAlignment="1" applyProtection="1">
      <alignment horizontal="center"/>
      <protection hidden="1"/>
    </xf>
    <xf numFmtId="0" fontId="4" fillId="4" borderId="44" xfId="0" applyFont="1" applyFill="1" applyBorder="1" applyAlignment="1" applyProtection="1">
      <alignment horizontal="center"/>
      <protection hidden="1"/>
    </xf>
    <xf numFmtId="0" fontId="3" fillId="13" borderId="0" xfId="0" applyFont="1" applyFill="1" applyAlignment="1">
      <alignment horizontal="left" vertical="top" wrapText="1"/>
    </xf>
    <xf numFmtId="0" fontId="4" fillId="4" borderId="51" xfId="0" applyFont="1" applyFill="1" applyBorder="1" applyAlignment="1" applyProtection="1">
      <alignment horizontal="center"/>
      <protection hidden="1"/>
    </xf>
    <xf numFmtId="0" fontId="8" fillId="14" borderId="14" xfId="0" applyFont="1" applyFill="1" applyBorder="1" applyAlignment="1" applyProtection="1">
      <alignment horizontal="center" vertical="center" wrapText="1"/>
      <protection hidden="1"/>
    </xf>
    <xf numFmtId="0" fontId="8" fillId="14" borderId="26" xfId="0" applyFont="1" applyFill="1" applyBorder="1" applyAlignment="1" applyProtection="1">
      <alignment horizontal="center" vertical="center" wrapText="1"/>
      <protection hidden="1"/>
    </xf>
    <xf numFmtId="0" fontId="8" fillId="14" borderId="2" xfId="0" applyFont="1" applyFill="1" applyBorder="1" applyAlignment="1" applyProtection="1">
      <alignment horizontal="center" vertical="center" wrapText="1"/>
      <protection hidden="1"/>
    </xf>
    <xf numFmtId="0" fontId="8" fillId="14" borderId="33" xfId="0" applyFont="1" applyFill="1" applyBorder="1" applyAlignment="1" applyProtection="1">
      <alignment horizontal="center" vertical="center" wrapText="1"/>
      <protection hidden="1"/>
    </xf>
    <xf numFmtId="0" fontId="8" fillId="14" borderId="29" xfId="0" applyFont="1" applyFill="1" applyBorder="1" applyAlignment="1" applyProtection="1">
      <alignment horizontal="center" vertical="center" wrapText="1"/>
      <protection hidden="1"/>
    </xf>
    <xf numFmtId="0" fontId="8" fillId="14" borderId="1" xfId="0" applyFont="1" applyFill="1" applyBorder="1" applyAlignment="1" applyProtection="1">
      <alignment horizontal="center" vertical="center" wrapText="1"/>
      <protection hidden="1"/>
    </xf>
    <xf numFmtId="0" fontId="8" fillId="14" borderId="44" xfId="0" applyFont="1" applyFill="1" applyBorder="1" applyAlignment="1" applyProtection="1">
      <alignment horizontal="center" vertical="center" wrapText="1"/>
      <protection hidden="1"/>
    </xf>
    <xf numFmtId="0" fontId="8" fillId="14" borderId="27" xfId="0" applyFont="1" applyFill="1" applyBorder="1" applyAlignment="1" applyProtection="1">
      <alignment horizontal="center" vertical="center" wrapText="1"/>
      <protection hidden="1"/>
    </xf>
    <xf numFmtId="0" fontId="8" fillId="14" borderId="28" xfId="0" applyFont="1" applyFill="1" applyBorder="1" applyAlignment="1" applyProtection="1">
      <alignment horizontal="center" vertical="center" wrapText="1"/>
      <protection hidden="1"/>
    </xf>
    <xf numFmtId="0" fontId="8" fillId="14" borderId="16" xfId="0" applyFont="1" applyFill="1" applyBorder="1" applyAlignment="1" applyProtection="1">
      <alignment horizontal="center" vertical="center" wrapText="1"/>
      <protection hidden="1"/>
    </xf>
    <xf numFmtId="0" fontId="4" fillId="4" borderId="24" xfId="0" applyFont="1" applyFill="1" applyBorder="1" applyAlignment="1" applyProtection="1">
      <alignment horizontal="center"/>
      <protection hidden="1"/>
    </xf>
    <xf numFmtId="0" fontId="4" fillId="4" borderId="25" xfId="0" applyFont="1" applyFill="1" applyBorder="1" applyAlignment="1" applyProtection="1">
      <alignment horizontal="center"/>
      <protection hidden="1"/>
    </xf>
    <xf numFmtId="0" fontId="4" fillId="4" borderId="47" xfId="0" applyFont="1" applyFill="1" applyBorder="1" applyAlignment="1" applyProtection="1">
      <alignment horizontal="center"/>
      <protection hidden="1"/>
    </xf>
    <xf numFmtId="0" fontId="17" fillId="10" borderId="14" xfId="0" applyFont="1" applyFill="1" applyBorder="1" applyAlignment="1">
      <alignment horizontal="left"/>
    </xf>
    <xf numFmtId="0" fontId="17" fillId="10" borderId="29" xfId="0" applyFont="1" applyFill="1" applyBorder="1" applyAlignment="1">
      <alignment horizontal="center"/>
    </xf>
    <xf numFmtId="0" fontId="17" fillId="10" borderId="1" xfId="0" applyFont="1" applyFill="1" applyBorder="1" applyAlignment="1">
      <alignment horizontal="center"/>
    </xf>
    <xf numFmtId="0" fontId="17" fillId="14" borderId="29" xfId="0" applyFont="1" applyFill="1" applyBorder="1" applyAlignment="1">
      <alignment horizontal="center"/>
    </xf>
    <xf numFmtId="0" fontId="17" fillId="14" borderId="1" xfId="0" applyFont="1" applyFill="1" applyBorder="1" applyAlignment="1">
      <alignment horizontal="center"/>
    </xf>
    <xf numFmtId="0" fontId="16" fillId="0" borderId="0" xfId="0" applyFont="1" applyAlignment="1">
      <alignment horizontal="left" vertical="top" wrapText="1"/>
    </xf>
    <xf numFmtId="0" fontId="19" fillId="14" borderId="0" xfId="0" applyFont="1" applyFill="1" applyAlignment="1">
      <alignment horizontal="center"/>
    </xf>
  </cellXfs>
  <cellStyles count="1">
    <cellStyle name="Normal" xfId="0" builtinId="0"/>
  </cellStyles>
  <dxfs count="19"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"/>
        <scheme val="none"/>
      </font>
      <fill>
        <patternFill patternType="solid">
          <fgColor indexed="64"/>
          <bgColor rgb="FF595959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7999816888943144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79998168889431442"/>
        </patternFill>
      </fill>
    </dxf>
    <dxf>
      <font>
        <b/>
        <i val="0"/>
        <condense val="0"/>
        <extend val="0"/>
        <color indexed="8"/>
      </font>
      <fill>
        <patternFill>
          <bgColor indexed="13"/>
        </patternFill>
      </fill>
    </dxf>
    <dxf>
      <font>
        <b/>
        <i val="0"/>
        <condense val="0"/>
        <extend val="0"/>
        <color indexed="8"/>
      </font>
      <fill>
        <patternFill>
          <bgColor indexed="10"/>
        </patternFill>
      </fill>
    </dxf>
    <dxf>
      <font>
        <b val="0"/>
        <i/>
        <condense val="0"/>
        <extend val="0"/>
      </font>
      <fill>
        <patternFill>
          <bgColor indexed="43"/>
        </patternFill>
      </fill>
    </dxf>
    <dxf>
      <font>
        <b val="0"/>
        <i/>
        <condense val="0"/>
        <extend val="0"/>
      </font>
      <fill>
        <patternFill>
          <bgColor indexed="43"/>
        </patternFill>
      </fill>
    </dxf>
    <dxf>
      <font>
        <b val="0"/>
        <i/>
        <condense val="0"/>
        <extend val="0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51"/>
        </patternFill>
      </fill>
    </dxf>
    <dxf>
      <font>
        <b/>
        <i val="0"/>
        <condense val="0"/>
        <extend val="0"/>
        <color indexed="8"/>
      </font>
      <fill>
        <patternFill>
          <bgColor indexed="53"/>
        </patternFill>
      </fill>
    </dxf>
    <dxf>
      <font>
        <b/>
        <i val="0"/>
        <condense val="0"/>
        <extend val="0"/>
        <color indexed="8"/>
      </font>
      <fill>
        <patternFill>
          <bgColor indexed="10"/>
        </patternFill>
      </fill>
    </dxf>
    <dxf>
      <font>
        <b/>
        <i val="0"/>
      </font>
      <fill>
        <patternFill>
          <bgColor rgb="FF566C11"/>
        </patternFill>
      </fill>
    </dxf>
    <dxf>
      <font>
        <b val="0"/>
        <i val="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Light16">
    <tableStyle name="BWB Table" pivot="0" count="2" xr9:uid="{00000000-0011-0000-FFFF-FFFF00000000}">
      <tableStyleElement type="wholeTable" dxfId="18"/>
      <tableStyleElement type="headerRow" dxfId="17"/>
    </tableStyle>
  </tableStyles>
  <colors>
    <mruColors>
      <color rgb="FF595959"/>
      <color rgb="FFE1F2AC"/>
      <color rgb="FF566C11"/>
      <color rgb="FF252F0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0"/>
          <c:order val="0"/>
          <c:tx>
            <c:strRef>
              <c:f>Groundwater!$B$57</c:f>
              <c:strCache>
                <c:ptCount val="1"/>
              </c:strCache>
            </c:strRef>
          </c:tx>
          <c:spPr>
            <a:ln w="31750" cap="rnd">
              <a:solidFill>
                <a:schemeClr val="accent2"/>
              </a:solidFill>
              <a:prstDash val="sysDash"/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9525" cap="rnd">
                <a:solidFill>
                  <a:schemeClr val="accent2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xVal>
            <c:strRef>
              <c:f>Groundwater!$C$56:$G$56</c:f>
              <c:strCache>
                <c:ptCount val="2"/>
                <c:pt idx="0">
                  <c:v>01/03/2019</c:v>
                </c:pt>
                <c:pt idx="1">
                  <c:v>05/03/2019</c:v>
                </c:pt>
              </c:strCache>
            </c:strRef>
          </c:xVal>
          <c:yVal>
            <c:numRef>
              <c:f>Groundwater!$C$57:$G$57</c:f>
              <c:numCache>
                <c:formatCode>0.00</c:formatCode>
                <c:ptCount val="5"/>
                <c:pt idx="0">
                  <c:v>1.04</c:v>
                </c:pt>
                <c:pt idx="1">
                  <c:v>0.47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3B71-4FCD-97C4-B9B596456627}"/>
            </c:ext>
          </c:extLst>
        </c:ser>
        <c:ser>
          <c:idx val="1"/>
          <c:order val="1"/>
          <c:tx>
            <c:strRef>
              <c:f>Groundwater!$B$58</c:f>
              <c:strCache>
                <c:ptCount val="1"/>
              </c:strCache>
            </c:strRef>
          </c:tx>
          <c:spPr>
            <a:ln w="38100" cap="rnd">
              <a:solidFill>
                <a:schemeClr val="accent4"/>
              </a:solidFill>
              <a:prstDash val="sysDash"/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9525" cap="rnd">
                <a:solidFill>
                  <a:schemeClr val="accent4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Pt>
            <c:idx val="2"/>
            <c:marker>
              <c:symbol val="circle"/>
              <c:size val="6"/>
              <c:spPr>
                <a:gradFill rotWithShape="1">
                  <a:gsLst>
                    <a:gs pos="0">
                      <a:schemeClr val="accent4">
                        <a:shade val="51000"/>
                        <a:satMod val="130000"/>
                      </a:schemeClr>
                    </a:gs>
                    <a:gs pos="80000">
                      <a:schemeClr val="accent4">
                        <a:shade val="93000"/>
                        <a:satMod val="130000"/>
                      </a:schemeClr>
                    </a:gs>
                    <a:gs pos="100000">
                      <a:schemeClr val="accent4">
                        <a:shade val="94000"/>
                        <a:satMod val="135000"/>
                      </a:schemeClr>
                    </a:gs>
                  </a:gsLst>
                  <a:lin ang="16200000" scaled="0"/>
                </a:gradFill>
                <a:ln w="9525" cap="rnd">
                  <a:solidFill>
                    <a:schemeClr val="accent4"/>
                  </a:solidFill>
                  <a:round/>
                </a:ln>
                <a:effectLst>
                  <a:outerShdw blurRad="40000" dist="23000" dir="5400000" rotWithShape="0">
                    <a:srgbClr val="000000">
                      <a:alpha val="35000"/>
                    </a:srgbClr>
                  </a:outerShdw>
                </a:effectLst>
                <a:scene3d>
                  <a:camera prst="orthographicFront">
                    <a:rot lat="0" lon="0" rev="0"/>
                  </a:camera>
                  <a:lightRig rig="threePt" dir="t">
                    <a:rot lat="0" lon="0" rev="1200000"/>
                  </a:lightRig>
                </a:scene3d>
                <a:sp3d>
                  <a:bevelT w="63500" h="25400"/>
                </a:sp3d>
              </c:spPr>
            </c:marker>
            <c:bubble3D val="0"/>
            <c:spPr>
              <a:ln w="31750" cap="rnd" cmpd="sng">
                <a:solidFill>
                  <a:schemeClr val="accent4"/>
                </a:solidFill>
                <a:prstDash val="sysDash"/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3B71-4FCD-97C4-B9B596456627}"/>
              </c:ext>
            </c:extLst>
          </c:dPt>
          <c:xVal>
            <c:strRef>
              <c:f>Groundwater!$C$56:$G$56</c:f>
              <c:strCache>
                <c:ptCount val="2"/>
                <c:pt idx="0">
                  <c:v>01/03/2019</c:v>
                </c:pt>
                <c:pt idx="1">
                  <c:v>05/03/2019</c:v>
                </c:pt>
              </c:strCache>
            </c:strRef>
          </c:xVal>
          <c:yVal>
            <c:numRef>
              <c:f>Groundwater!$C$58:$G$58</c:f>
              <c:numCache>
                <c:formatCode>0.00</c:formatCode>
                <c:ptCount val="5"/>
                <c:pt idx="0">
                  <c:v>1.4</c:v>
                </c:pt>
                <c:pt idx="1">
                  <c:v>1.1399999999999999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3B71-4FCD-97C4-B9B596456627}"/>
            </c:ext>
          </c:extLst>
        </c:ser>
        <c:ser>
          <c:idx val="2"/>
          <c:order val="2"/>
          <c:tx>
            <c:strRef>
              <c:f>Groundwater!$B$59</c:f>
              <c:strCache>
                <c:ptCount val="1"/>
              </c:strCache>
            </c:strRef>
          </c:tx>
          <c:spPr>
            <a:ln w="31750" cap="rnd">
              <a:solidFill>
                <a:schemeClr val="accent6"/>
              </a:solidFill>
              <a:prstDash val="sysDash"/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9525" cap="rnd">
                <a:solidFill>
                  <a:schemeClr val="accent6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xVal>
            <c:strRef>
              <c:f>Groundwater!$C$56:$G$56</c:f>
              <c:strCache>
                <c:ptCount val="2"/>
                <c:pt idx="0">
                  <c:v>01/03/2019</c:v>
                </c:pt>
                <c:pt idx="1">
                  <c:v>05/03/2019</c:v>
                </c:pt>
              </c:strCache>
            </c:strRef>
          </c:xVal>
          <c:yVal>
            <c:numRef>
              <c:f>Groundwater!$C$59:$G$59</c:f>
              <c:numCache>
                <c:formatCode>0.00</c:formatCode>
                <c:ptCount val="5"/>
                <c:pt idx="0">
                  <c:v>1.22</c:v>
                </c:pt>
                <c:pt idx="1">
                  <c:v>0.83000000000000007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3B71-4FCD-97C4-B9B596456627}"/>
            </c:ext>
          </c:extLst>
        </c:ser>
        <c:ser>
          <c:idx val="3"/>
          <c:order val="3"/>
          <c:tx>
            <c:strRef>
              <c:f>Groundwater!$B$60</c:f>
              <c:strCache>
                <c:ptCount val="1"/>
                <c:pt idx="0">
                  <c:v>DS02</c:v>
                </c:pt>
              </c:strCache>
            </c:strRef>
          </c:tx>
          <c:spPr>
            <a:ln w="9525" cap="rnd">
              <a:solidFill>
                <a:schemeClr val="accent2">
                  <a:lumMod val="60000"/>
                </a:schemeClr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2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2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2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9525" cap="rnd">
                <a:solidFill>
                  <a:schemeClr val="accent2">
                    <a:lumMod val="60000"/>
                  </a:schemeClr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xVal>
            <c:strRef>
              <c:f>Groundwater!$C$56:$G$56</c:f>
              <c:strCache>
                <c:ptCount val="2"/>
                <c:pt idx="0">
                  <c:v>01/03/2019</c:v>
                </c:pt>
                <c:pt idx="1">
                  <c:v>05/03/2019</c:v>
                </c:pt>
              </c:strCache>
            </c:strRef>
          </c:xVal>
          <c:yVal>
            <c:numRef>
              <c:f>Groundwater!$C$60:$G$60</c:f>
              <c:numCache>
                <c:formatCode>0.00</c:formatCode>
                <c:ptCount val="5"/>
                <c:pt idx="0">
                  <c:v>1.04</c:v>
                </c:pt>
                <c:pt idx="1">
                  <c:v>1.1000000000000001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3B71-4FCD-97C4-B9B596456627}"/>
            </c:ext>
          </c:extLst>
        </c:ser>
        <c:ser>
          <c:idx val="4"/>
          <c:order val="4"/>
          <c:tx>
            <c:strRef>
              <c:f>Groundwater!$B$61</c:f>
              <c:strCache>
                <c:ptCount val="1"/>
                <c:pt idx="0">
                  <c:v>DS04</c:v>
                </c:pt>
              </c:strCache>
            </c:strRef>
          </c:tx>
          <c:spPr>
            <a:ln w="9525" cap="rnd">
              <a:solidFill>
                <a:schemeClr val="accent4">
                  <a:lumMod val="60000"/>
                </a:schemeClr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4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4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4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9525" cap="rnd">
                <a:solidFill>
                  <a:schemeClr val="accent4">
                    <a:lumMod val="60000"/>
                  </a:schemeClr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xVal>
            <c:strRef>
              <c:f>Groundwater!$C$56:$G$56</c:f>
              <c:strCache>
                <c:ptCount val="2"/>
                <c:pt idx="0">
                  <c:v>01/03/2019</c:v>
                </c:pt>
                <c:pt idx="1">
                  <c:v>05/03/2019</c:v>
                </c:pt>
              </c:strCache>
            </c:strRef>
          </c:xVal>
          <c:yVal>
            <c:numRef>
              <c:f>Groundwater!$C$61:$G$61</c:f>
              <c:numCache>
                <c:formatCode>0.00</c:formatCode>
                <c:ptCount val="5"/>
                <c:pt idx="0">
                  <c:v>1.4</c:v>
                </c:pt>
                <c:pt idx="1">
                  <c:v>1.1399999999999999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3B71-4FCD-97C4-B9B596456627}"/>
            </c:ext>
          </c:extLst>
        </c:ser>
        <c:ser>
          <c:idx val="5"/>
          <c:order val="5"/>
          <c:tx>
            <c:strRef>
              <c:f>Groundwater!$B$62</c:f>
              <c:strCache>
                <c:ptCount val="1"/>
                <c:pt idx="0">
                  <c:v>DS07</c:v>
                </c:pt>
              </c:strCache>
            </c:strRef>
          </c:tx>
          <c:spPr>
            <a:ln w="9525" cap="rnd">
              <a:solidFill>
                <a:schemeClr val="accent6">
                  <a:lumMod val="60000"/>
                </a:schemeClr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6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6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6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9525" cap="rnd">
                <a:solidFill>
                  <a:schemeClr val="accent6">
                    <a:lumMod val="60000"/>
                  </a:schemeClr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xVal>
            <c:strRef>
              <c:f>Groundwater!$C$56:$G$56</c:f>
              <c:strCache>
                <c:ptCount val="2"/>
                <c:pt idx="0">
                  <c:v>01/03/2019</c:v>
                </c:pt>
                <c:pt idx="1">
                  <c:v>05/03/2019</c:v>
                </c:pt>
              </c:strCache>
            </c:strRef>
          </c:xVal>
          <c:yVal>
            <c:numRef>
              <c:f>Groundwater!$C$62:$G$62</c:f>
              <c:numCache>
                <c:formatCode>0.00</c:formatCode>
                <c:ptCount val="5"/>
                <c:pt idx="0">
                  <c:v>0</c:v>
                </c:pt>
                <c:pt idx="1">
                  <c:v>0.61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3B71-4FCD-97C4-B9B596456627}"/>
            </c:ext>
          </c:extLst>
        </c:ser>
        <c:ser>
          <c:idx val="6"/>
          <c:order val="6"/>
          <c:tx>
            <c:strRef>
              <c:f>Groundwater!$B$63</c:f>
              <c:strCache>
                <c:ptCount val="1"/>
                <c:pt idx="0">
                  <c:v>DS08</c:v>
                </c:pt>
              </c:strCache>
            </c:strRef>
          </c:tx>
          <c:spPr>
            <a:ln w="9525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2">
                      <a:lumMod val="80000"/>
                      <a:lumOff val="20000"/>
                      <a:shade val="51000"/>
                      <a:satMod val="130000"/>
                    </a:schemeClr>
                  </a:gs>
                  <a:gs pos="80000">
                    <a:schemeClr val="accent2">
                      <a:lumMod val="80000"/>
                      <a:lumOff val="20000"/>
                      <a:shade val="93000"/>
                      <a:satMod val="130000"/>
                    </a:schemeClr>
                  </a:gs>
                  <a:gs pos="100000">
                    <a:schemeClr val="accent2">
                      <a:lumMod val="80000"/>
                      <a:lumOff val="2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9525" cap="rnd">
                <a:solidFill>
                  <a:schemeClr val="accent2">
                    <a:lumMod val="80000"/>
                    <a:lumOff val="20000"/>
                  </a:schemeClr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xVal>
            <c:strRef>
              <c:f>Groundwater!$C$56:$G$56</c:f>
              <c:strCache>
                <c:ptCount val="2"/>
                <c:pt idx="0">
                  <c:v>01/03/2019</c:v>
                </c:pt>
                <c:pt idx="1">
                  <c:v>05/03/2019</c:v>
                </c:pt>
              </c:strCache>
            </c:strRef>
          </c:xVal>
          <c:yVal>
            <c:numRef>
              <c:f>Groundwater!$C$63:$G$63</c:f>
              <c:numCache>
                <c:formatCode>0.00</c:formatCode>
                <c:ptCount val="5"/>
                <c:pt idx="0">
                  <c:v>0</c:v>
                </c:pt>
                <c:pt idx="1">
                  <c:v>0.47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3B71-4FCD-97C4-B9B596456627}"/>
            </c:ext>
          </c:extLst>
        </c:ser>
        <c:ser>
          <c:idx val="7"/>
          <c:order val="7"/>
          <c:tx>
            <c:strRef>
              <c:f>Groundwater!$B$64</c:f>
              <c:strCache>
                <c:ptCount val="1"/>
              </c:strCache>
            </c:strRef>
          </c:tx>
          <c:spPr>
            <a:ln w="9525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4">
                      <a:lumMod val="80000"/>
                      <a:lumOff val="20000"/>
                      <a:shade val="51000"/>
                      <a:satMod val="130000"/>
                    </a:schemeClr>
                  </a:gs>
                  <a:gs pos="80000">
                    <a:schemeClr val="accent4">
                      <a:lumMod val="80000"/>
                      <a:lumOff val="20000"/>
                      <a:shade val="93000"/>
                      <a:satMod val="130000"/>
                    </a:schemeClr>
                  </a:gs>
                  <a:gs pos="100000">
                    <a:schemeClr val="accent4">
                      <a:lumMod val="80000"/>
                      <a:lumOff val="2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9525" cap="rnd">
                <a:solidFill>
                  <a:schemeClr val="accent4">
                    <a:lumMod val="80000"/>
                    <a:lumOff val="20000"/>
                  </a:schemeClr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xVal>
            <c:strRef>
              <c:f>Groundwater!$C$56:$G$56</c:f>
              <c:strCache>
                <c:ptCount val="2"/>
                <c:pt idx="0">
                  <c:v>01/03/2019</c:v>
                </c:pt>
                <c:pt idx="1">
                  <c:v>05/03/2019</c:v>
                </c:pt>
              </c:strCache>
            </c:strRef>
          </c:xVal>
          <c:yVal>
            <c:numRef>
              <c:f>Groundwater!$C$64:$G$64</c:f>
              <c:numCache>
                <c:formatCode>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9-3B71-4FCD-97C4-B9B596456627}"/>
            </c:ext>
          </c:extLst>
        </c:ser>
        <c:ser>
          <c:idx val="8"/>
          <c:order val="8"/>
          <c:tx>
            <c:strRef>
              <c:f>Groundwater!$B$65</c:f>
              <c:strCache>
                <c:ptCount val="1"/>
              </c:strCache>
            </c:strRef>
          </c:tx>
          <c:spPr>
            <a:ln w="9525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6">
                      <a:lumMod val="80000"/>
                      <a:lumOff val="20000"/>
                      <a:shade val="51000"/>
                      <a:satMod val="130000"/>
                    </a:schemeClr>
                  </a:gs>
                  <a:gs pos="80000">
                    <a:schemeClr val="accent6">
                      <a:lumMod val="80000"/>
                      <a:lumOff val="20000"/>
                      <a:shade val="93000"/>
                      <a:satMod val="130000"/>
                    </a:schemeClr>
                  </a:gs>
                  <a:gs pos="100000">
                    <a:schemeClr val="accent6">
                      <a:lumMod val="80000"/>
                      <a:lumOff val="2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9525" cap="rnd">
                <a:solidFill>
                  <a:schemeClr val="accent6">
                    <a:lumMod val="80000"/>
                    <a:lumOff val="20000"/>
                  </a:schemeClr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xVal>
            <c:strRef>
              <c:f>Groundwater!$C$56:$G$56</c:f>
              <c:strCache>
                <c:ptCount val="2"/>
                <c:pt idx="0">
                  <c:v>01/03/2019</c:v>
                </c:pt>
                <c:pt idx="1">
                  <c:v>05/03/2019</c:v>
                </c:pt>
              </c:strCache>
            </c:strRef>
          </c:xVal>
          <c:yVal>
            <c:numRef>
              <c:f>Groundwater!$C$65:$G$65</c:f>
              <c:numCache>
                <c:formatCode>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A-3B71-4FCD-97C4-B9B596456627}"/>
            </c:ext>
          </c:extLst>
        </c:ser>
        <c:ser>
          <c:idx val="9"/>
          <c:order val="9"/>
          <c:tx>
            <c:strRef>
              <c:f>Groundwater!$B$66</c:f>
              <c:strCache>
                <c:ptCount val="1"/>
              </c:strCache>
            </c:strRef>
          </c:tx>
          <c:spPr>
            <a:ln w="9525" cap="rnd">
              <a:solidFill>
                <a:schemeClr val="accent2">
                  <a:lumMod val="80000"/>
                </a:schemeClr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2">
                      <a:lumMod val="80000"/>
                      <a:shade val="51000"/>
                      <a:satMod val="130000"/>
                    </a:schemeClr>
                  </a:gs>
                  <a:gs pos="80000">
                    <a:schemeClr val="accent2">
                      <a:lumMod val="80000"/>
                      <a:shade val="93000"/>
                      <a:satMod val="130000"/>
                    </a:schemeClr>
                  </a:gs>
                  <a:gs pos="100000">
                    <a:schemeClr val="accent2">
                      <a:lumMod val="8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9525" cap="rnd">
                <a:solidFill>
                  <a:schemeClr val="accent2">
                    <a:lumMod val="80000"/>
                  </a:schemeClr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xVal>
            <c:strRef>
              <c:f>Groundwater!$C$56:$G$56</c:f>
              <c:strCache>
                <c:ptCount val="2"/>
                <c:pt idx="0">
                  <c:v>01/03/2019</c:v>
                </c:pt>
                <c:pt idx="1">
                  <c:v>05/03/2019</c:v>
                </c:pt>
              </c:strCache>
            </c:strRef>
          </c:xVal>
          <c:yVal>
            <c:numRef>
              <c:f>Groundwater!$C$66:$G$66</c:f>
              <c:numCache>
                <c:formatCode>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B-3B71-4FCD-97C4-B9B596456627}"/>
            </c:ext>
          </c:extLst>
        </c:ser>
        <c:ser>
          <c:idx val="10"/>
          <c:order val="10"/>
          <c:tx>
            <c:strRef>
              <c:f>Groundwater!$B$67</c:f>
              <c:strCache>
                <c:ptCount val="1"/>
              </c:strCache>
            </c:strRef>
          </c:tx>
          <c:spPr>
            <a:ln w="9525" cap="rnd">
              <a:solidFill>
                <a:schemeClr val="accent4">
                  <a:lumMod val="80000"/>
                </a:schemeClr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4">
                      <a:lumMod val="80000"/>
                      <a:shade val="51000"/>
                      <a:satMod val="130000"/>
                    </a:schemeClr>
                  </a:gs>
                  <a:gs pos="80000">
                    <a:schemeClr val="accent4">
                      <a:lumMod val="80000"/>
                      <a:shade val="93000"/>
                      <a:satMod val="130000"/>
                    </a:schemeClr>
                  </a:gs>
                  <a:gs pos="100000">
                    <a:schemeClr val="accent4">
                      <a:lumMod val="8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9525" cap="rnd">
                <a:solidFill>
                  <a:schemeClr val="accent4">
                    <a:lumMod val="80000"/>
                  </a:schemeClr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xVal>
            <c:strRef>
              <c:f>Groundwater!$C$56:$G$56</c:f>
              <c:strCache>
                <c:ptCount val="2"/>
                <c:pt idx="0">
                  <c:v>01/03/2019</c:v>
                </c:pt>
                <c:pt idx="1">
                  <c:v>05/03/2019</c:v>
                </c:pt>
              </c:strCache>
            </c:strRef>
          </c:xVal>
          <c:yVal>
            <c:numRef>
              <c:f>Groundwater!$C$67:$G$67</c:f>
              <c:numCache>
                <c:formatCode>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C-3B71-4FCD-97C4-B9B596456627}"/>
            </c:ext>
          </c:extLst>
        </c:ser>
        <c:ser>
          <c:idx val="11"/>
          <c:order val="11"/>
          <c:tx>
            <c:strRef>
              <c:f>Groundwater!$B$68</c:f>
              <c:strCache>
                <c:ptCount val="1"/>
              </c:strCache>
            </c:strRef>
          </c:tx>
          <c:spPr>
            <a:ln w="9525" cap="rnd">
              <a:solidFill>
                <a:schemeClr val="accent6">
                  <a:lumMod val="80000"/>
                </a:schemeClr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6">
                      <a:lumMod val="80000"/>
                      <a:shade val="51000"/>
                      <a:satMod val="130000"/>
                    </a:schemeClr>
                  </a:gs>
                  <a:gs pos="80000">
                    <a:schemeClr val="accent6">
                      <a:lumMod val="80000"/>
                      <a:shade val="93000"/>
                      <a:satMod val="130000"/>
                    </a:schemeClr>
                  </a:gs>
                  <a:gs pos="100000">
                    <a:schemeClr val="accent6">
                      <a:lumMod val="8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9525" cap="rnd">
                <a:solidFill>
                  <a:schemeClr val="accent6">
                    <a:lumMod val="80000"/>
                  </a:schemeClr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xVal>
            <c:strRef>
              <c:f>Groundwater!$C$56:$G$56</c:f>
              <c:strCache>
                <c:ptCount val="2"/>
                <c:pt idx="0">
                  <c:v>01/03/2019</c:v>
                </c:pt>
                <c:pt idx="1">
                  <c:v>05/03/2019</c:v>
                </c:pt>
              </c:strCache>
            </c:strRef>
          </c:xVal>
          <c:yVal>
            <c:numRef>
              <c:f>Groundwater!$C$68:$G$68</c:f>
              <c:numCache>
                <c:formatCode>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D-3B71-4FCD-97C4-B9B596456627}"/>
            </c:ext>
          </c:extLst>
        </c:ser>
        <c:ser>
          <c:idx val="12"/>
          <c:order val="12"/>
          <c:tx>
            <c:strRef>
              <c:f>Groundwater!$B$69</c:f>
              <c:strCache>
                <c:ptCount val="1"/>
              </c:strCache>
            </c:strRef>
          </c:tx>
          <c:spPr>
            <a:ln w="9525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2">
                      <a:lumMod val="60000"/>
                      <a:lumOff val="40000"/>
                      <a:shade val="51000"/>
                      <a:satMod val="130000"/>
                    </a:schemeClr>
                  </a:gs>
                  <a:gs pos="80000">
                    <a:schemeClr val="accent2">
                      <a:lumMod val="60000"/>
                      <a:lumOff val="40000"/>
                      <a:shade val="93000"/>
                      <a:satMod val="130000"/>
                    </a:schemeClr>
                  </a:gs>
                  <a:gs pos="100000">
                    <a:schemeClr val="accent2">
                      <a:lumMod val="60000"/>
                      <a:lumOff val="4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9525" cap="rnd">
                <a:solidFill>
                  <a:schemeClr val="accent2">
                    <a:lumMod val="60000"/>
                    <a:lumOff val="40000"/>
                  </a:schemeClr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xVal>
            <c:strRef>
              <c:f>Groundwater!$C$56:$G$56</c:f>
              <c:strCache>
                <c:ptCount val="2"/>
                <c:pt idx="0">
                  <c:v>01/03/2019</c:v>
                </c:pt>
                <c:pt idx="1">
                  <c:v>05/03/2019</c:v>
                </c:pt>
              </c:strCache>
            </c:strRef>
          </c:xVal>
          <c:yVal>
            <c:numRef>
              <c:f>Groundwater!$C$69:$G$69</c:f>
              <c:numCache>
                <c:formatCode>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E-3B71-4FCD-97C4-B9B596456627}"/>
            </c:ext>
          </c:extLst>
        </c:ser>
        <c:ser>
          <c:idx val="13"/>
          <c:order val="13"/>
          <c:tx>
            <c:strRef>
              <c:f>Groundwater!$B$70</c:f>
              <c:strCache>
                <c:ptCount val="1"/>
              </c:strCache>
            </c:strRef>
          </c:tx>
          <c:spPr>
            <a:ln w="9525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4">
                      <a:lumMod val="60000"/>
                      <a:lumOff val="40000"/>
                      <a:shade val="51000"/>
                      <a:satMod val="130000"/>
                    </a:schemeClr>
                  </a:gs>
                  <a:gs pos="80000">
                    <a:schemeClr val="accent4">
                      <a:lumMod val="60000"/>
                      <a:lumOff val="40000"/>
                      <a:shade val="93000"/>
                      <a:satMod val="130000"/>
                    </a:schemeClr>
                  </a:gs>
                  <a:gs pos="100000">
                    <a:schemeClr val="accent4">
                      <a:lumMod val="60000"/>
                      <a:lumOff val="4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9525" cap="rnd">
                <a:solidFill>
                  <a:schemeClr val="accent4">
                    <a:lumMod val="60000"/>
                    <a:lumOff val="40000"/>
                  </a:schemeClr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xVal>
            <c:strRef>
              <c:f>Groundwater!$C$56:$G$56</c:f>
              <c:strCache>
                <c:ptCount val="2"/>
                <c:pt idx="0">
                  <c:v>01/03/2019</c:v>
                </c:pt>
                <c:pt idx="1">
                  <c:v>05/03/2019</c:v>
                </c:pt>
              </c:strCache>
            </c:strRef>
          </c:xVal>
          <c:yVal>
            <c:numRef>
              <c:f>Groundwater!$C$70:$G$70</c:f>
              <c:numCache>
                <c:formatCode>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F-3B71-4FCD-97C4-B9B596456627}"/>
            </c:ext>
          </c:extLst>
        </c:ser>
        <c:ser>
          <c:idx val="14"/>
          <c:order val="14"/>
          <c:tx>
            <c:strRef>
              <c:f>Groundwater!$B$71</c:f>
              <c:strCache>
                <c:ptCount val="1"/>
              </c:strCache>
            </c:strRef>
          </c:tx>
          <c:spPr>
            <a:ln w="9525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6">
                      <a:lumMod val="60000"/>
                      <a:lumOff val="40000"/>
                      <a:shade val="51000"/>
                      <a:satMod val="130000"/>
                    </a:schemeClr>
                  </a:gs>
                  <a:gs pos="80000">
                    <a:schemeClr val="accent6">
                      <a:lumMod val="60000"/>
                      <a:lumOff val="40000"/>
                      <a:shade val="93000"/>
                      <a:satMod val="130000"/>
                    </a:schemeClr>
                  </a:gs>
                  <a:gs pos="100000">
                    <a:schemeClr val="accent6">
                      <a:lumMod val="60000"/>
                      <a:lumOff val="4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9525" cap="rnd">
                <a:solidFill>
                  <a:schemeClr val="accent6">
                    <a:lumMod val="60000"/>
                    <a:lumOff val="40000"/>
                  </a:schemeClr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xVal>
            <c:strRef>
              <c:f>Groundwater!$C$56:$G$56</c:f>
              <c:strCache>
                <c:ptCount val="2"/>
                <c:pt idx="0">
                  <c:v>01/03/2019</c:v>
                </c:pt>
                <c:pt idx="1">
                  <c:v>05/03/2019</c:v>
                </c:pt>
              </c:strCache>
            </c:strRef>
          </c:xVal>
          <c:yVal>
            <c:numRef>
              <c:f>Groundwater!$C$71:$G$71</c:f>
              <c:numCache>
                <c:formatCode>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0-3B71-4FCD-97C4-B9B596456627}"/>
            </c:ext>
          </c:extLst>
        </c:ser>
        <c:ser>
          <c:idx val="15"/>
          <c:order val="15"/>
          <c:tx>
            <c:strRef>
              <c:f>Groundwater!$B$72</c:f>
              <c:strCache>
                <c:ptCount val="1"/>
              </c:strCache>
            </c:strRef>
          </c:tx>
          <c:spPr>
            <a:ln w="9525" cap="rnd">
              <a:solidFill>
                <a:schemeClr val="accent2">
                  <a:lumMod val="50000"/>
                </a:schemeClr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2">
                      <a:lumMod val="50000"/>
                      <a:shade val="51000"/>
                      <a:satMod val="130000"/>
                    </a:schemeClr>
                  </a:gs>
                  <a:gs pos="80000">
                    <a:schemeClr val="accent2">
                      <a:lumMod val="50000"/>
                      <a:shade val="93000"/>
                      <a:satMod val="130000"/>
                    </a:schemeClr>
                  </a:gs>
                  <a:gs pos="100000">
                    <a:schemeClr val="accent2">
                      <a:lumMod val="5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9525" cap="rnd">
                <a:solidFill>
                  <a:schemeClr val="accent2">
                    <a:lumMod val="50000"/>
                  </a:schemeClr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xVal>
            <c:strRef>
              <c:f>Groundwater!$C$56:$G$56</c:f>
              <c:strCache>
                <c:ptCount val="2"/>
                <c:pt idx="0">
                  <c:v>01/03/2019</c:v>
                </c:pt>
                <c:pt idx="1">
                  <c:v>05/03/2019</c:v>
                </c:pt>
              </c:strCache>
            </c:strRef>
          </c:xVal>
          <c:yVal>
            <c:numRef>
              <c:f>Groundwater!$C$72:$G$72</c:f>
              <c:numCache>
                <c:formatCode>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1-3B71-4FCD-97C4-B9B596456627}"/>
            </c:ext>
          </c:extLst>
        </c:ser>
        <c:ser>
          <c:idx val="16"/>
          <c:order val="16"/>
          <c:tx>
            <c:strRef>
              <c:f>Groundwater!$B$73</c:f>
              <c:strCache>
                <c:ptCount val="1"/>
              </c:strCache>
            </c:strRef>
          </c:tx>
          <c:spPr>
            <a:ln w="9525" cap="rnd">
              <a:solidFill>
                <a:schemeClr val="accent4">
                  <a:lumMod val="50000"/>
                </a:schemeClr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4">
                      <a:lumMod val="50000"/>
                      <a:shade val="51000"/>
                      <a:satMod val="130000"/>
                    </a:schemeClr>
                  </a:gs>
                  <a:gs pos="80000">
                    <a:schemeClr val="accent4">
                      <a:lumMod val="50000"/>
                      <a:shade val="93000"/>
                      <a:satMod val="130000"/>
                    </a:schemeClr>
                  </a:gs>
                  <a:gs pos="100000">
                    <a:schemeClr val="accent4">
                      <a:lumMod val="5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9525" cap="rnd">
                <a:solidFill>
                  <a:schemeClr val="accent4">
                    <a:lumMod val="50000"/>
                  </a:schemeClr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xVal>
            <c:strRef>
              <c:f>Groundwater!$C$56:$G$56</c:f>
              <c:strCache>
                <c:ptCount val="2"/>
                <c:pt idx="0">
                  <c:v>01/03/2019</c:v>
                </c:pt>
                <c:pt idx="1">
                  <c:v>05/03/2019</c:v>
                </c:pt>
              </c:strCache>
            </c:strRef>
          </c:xVal>
          <c:yVal>
            <c:numRef>
              <c:f>Groundwater!$C$73:$G$73</c:f>
              <c:numCache>
                <c:formatCode>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2-3B71-4FCD-97C4-B9B596456627}"/>
            </c:ext>
          </c:extLst>
        </c:ser>
        <c:ser>
          <c:idx val="17"/>
          <c:order val="17"/>
          <c:tx>
            <c:strRef>
              <c:f>Groundwater!$B$74</c:f>
              <c:strCache>
                <c:ptCount val="1"/>
              </c:strCache>
            </c:strRef>
          </c:tx>
          <c:spPr>
            <a:ln w="9525" cap="rnd">
              <a:solidFill>
                <a:schemeClr val="accent6">
                  <a:lumMod val="50000"/>
                </a:schemeClr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6">
                      <a:lumMod val="50000"/>
                      <a:shade val="51000"/>
                      <a:satMod val="130000"/>
                    </a:schemeClr>
                  </a:gs>
                  <a:gs pos="80000">
                    <a:schemeClr val="accent6">
                      <a:lumMod val="50000"/>
                      <a:shade val="93000"/>
                      <a:satMod val="130000"/>
                    </a:schemeClr>
                  </a:gs>
                  <a:gs pos="100000">
                    <a:schemeClr val="accent6">
                      <a:lumMod val="5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9525" cap="rnd">
                <a:solidFill>
                  <a:schemeClr val="accent6">
                    <a:lumMod val="50000"/>
                  </a:schemeClr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xVal>
            <c:strRef>
              <c:f>Groundwater!$C$56:$G$56</c:f>
              <c:strCache>
                <c:ptCount val="2"/>
                <c:pt idx="0">
                  <c:v>01/03/2019</c:v>
                </c:pt>
                <c:pt idx="1">
                  <c:v>05/03/2019</c:v>
                </c:pt>
              </c:strCache>
            </c:strRef>
          </c:xVal>
          <c:yVal>
            <c:numRef>
              <c:f>Groundwater!$C$74:$G$74</c:f>
              <c:numCache>
                <c:formatCode>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3-3B71-4FCD-97C4-B9B5964566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34522464"/>
        <c:axId val="634523024"/>
      </c:scatterChart>
      <c:valAx>
        <c:axId val="6345224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4523024"/>
        <c:crosses val="autoZero"/>
        <c:crossBetween val="midCat"/>
      </c:valAx>
      <c:valAx>
        <c:axId val="634523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452246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span"/>
    <c:showDLblsOverMax val="0"/>
  </c:chart>
  <c:spPr>
    <a:gradFill flip="none" rotWithShape="1">
      <a:gsLst>
        <a:gs pos="0">
          <a:srgbClr val="566C11"/>
        </a:gs>
        <a:gs pos="100000">
          <a:srgbClr val="252F07"/>
        </a:gs>
      </a:gsLst>
      <a:lin ang="5400000" scaled="1"/>
      <a:tileRect/>
    </a:gradFill>
    <a:ln>
      <a:solidFill>
        <a:schemeClr val="accent2"/>
      </a:solidFill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Groundwater</a:t>
            </a:r>
            <a:r>
              <a:rPr lang="en-GB" baseline="0"/>
              <a:t> Elevation Variation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'Surfer Data'!$A$4</c:f>
              <c:strCache>
                <c:ptCount val="1"/>
                <c:pt idx="0">
                  <c:v>DS04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strRef>
              <c:f>'Surfer Data'!$D$3:$O$3</c:f>
              <c:strCache>
                <c:ptCount val="2"/>
                <c:pt idx="0">
                  <c:v>60.25</c:v>
                </c:pt>
                <c:pt idx="1">
                  <c:v>0.00</c:v>
                </c:pt>
              </c:strCache>
            </c:strRef>
          </c:xVal>
          <c:yVal>
            <c:numRef>
              <c:f>'Surfer Data'!$D$4:$O$4</c:f>
              <c:numCache>
                <c:formatCode>0.00</c:formatCode>
                <c:ptCount val="12"/>
                <c:pt idx="0">
                  <c:v>58.093000000000004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0E7A-4EAD-AA29-EEBDCEB137C5}"/>
            </c:ext>
          </c:extLst>
        </c:ser>
        <c:ser>
          <c:idx val="1"/>
          <c:order val="1"/>
          <c:tx>
            <c:strRef>
              <c:f>'Surfer Data'!$A$5</c:f>
              <c:strCache>
                <c:ptCount val="1"/>
                <c:pt idx="0">
                  <c:v>DS07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strRef>
              <c:f>'Surfer Data'!$D$3:$O$3</c:f>
              <c:strCache>
                <c:ptCount val="2"/>
                <c:pt idx="0">
                  <c:v>60.25</c:v>
                </c:pt>
                <c:pt idx="1">
                  <c:v>0.00</c:v>
                </c:pt>
              </c:strCache>
            </c:strRef>
          </c:xVal>
          <c:yVal>
            <c:numRef>
              <c:f>'Surfer Data'!$D$5:$O$5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0E7A-4EAD-AA29-EEBDCEB137C5}"/>
            </c:ext>
          </c:extLst>
        </c:ser>
        <c:ser>
          <c:idx val="2"/>
          <c:order val="2"/>
          <c:tx>
            <c:strRef>
              <c:f>'Surfer Data'!$A$6</c:f>
              <c:strCache>
                <c:ptCount val="1"/>
                <c:pt idx="0">
                  <c:v>DS08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strRef>
              <c:f>'Surfer Data'!$D$3:$O$3</c:f>
              <c:strCache>
                <c:ptCount val="2"/>
                <c:pt idx="0">
                  <c:v>60.25</c:v>
                </c:pt>
                <c:pt idx="1">
                  <c:v>0.00</c:v>
                </c:pt>
              </c:strCache>
            </c:strRef>
          </c:xVal>
          <c:yVal>
            <c:numRef>
              <c:f>'Surfer Data'!$D$6:$O$6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0E7A-4EAD-AA29-EEBDCEB137C5}"/>
            </c:ext>
          </c:extLst>
        </c:ser>
        <c:ser>
          <c:idx val="3"/>
          <c:order val="3"/>
          <c:tx>
            <c:strRef>
              <c:f>'Surfer Data'!$A$7</c:f>
              <c:strCache>
                <c:ptCount val="1"/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strRef>
              <c:f>'Surfer Data'!$D$3:$O$3</c:f>
              <c:strCache>
                <c:ptCount val="2"/>
                <c:pt idx="0">
                  <c:v>60.25</c:v>
                </c:pt>
                <c:pt idx="1">
                  <c:v>0.00</c:v>
                </c:pt>
              </c:strCache>
            </c:strRef>
          </c:xVal>
          <c:yVal>
            <c:numRef>
              <c:f>'Surfer Data'!$D$7:$O$7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0E7A-4EAD-AA29-EEBDCEB137C5}"/>
            </c:ext>
          </c:extLst>
        </c:ser>
        <c:ser>
          <c:idx val="4"/>
          <c:order val="4"/>
          <c:tx>
            <c:strRef>
              <c:f>'Surfer Data'!$A$8</c:f>
              <c:strCache>
                <c:ptCount val="1"/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strRef>
              <c:f>'Surfer Data'!$D$3:$O$3</c:f>
              <c:strCache>
                <c:ptCount val="2"/>
                <c:pt idx="0">
                  <c:v>60.25</c:v>
                </c:pt>
                <c:pt idx="1">
                  <c:v>0.00</c:v>
                </c:pt>
              </c:strCache>
            </c:strRef>
          </c:xVal>
          <c:yVal>
            <c:numRef>
              <c:f>'Surfer Data'!$D$8:$O$8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0E7A-4EAD-AA29-EEBDCEB137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34528064"/>
        <c:axId val="634528624"/>
      </c:scatterChart>
      <c:valAx>
        <c:axId val="6345280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4528624"/>
        <c:crosses val="autoZero"/>
        <c:crossBetween val="midCat"/>
      </c:valAx>
      <c:valAx>
        <c:axId val="6345286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452806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span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8">
  <cs:axisTitle>
    <cs:lnRef idx="0"/>
    <cs:fillRef idx="0"/>
    <cs:effectRef idx="0"/>
    <cs:fontRef idx="minor">
      <a:schemeClr val="lt1">
        <a:lumMod val="7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</a:ln>
    </cs:spPr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tiff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tiff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tiff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tiff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tif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tif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tif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tif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tif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tif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tiff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tif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163286</xdr:colOff>
      <xdr:row>5</xdr:row>
      <xdr:rowOff>190500</xdr:rowOff>
    </xdr:from>
    <xdr:to>
      <xdr:col>16</xdr:col>
      <xdr:colOff>601597</xdr:colOff>
      <xdr:row>13</xdr:row>
      <xdr:rowOff>39730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54786" y="966107"/>
          <a:ext cx="2539996" cy="148208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190500</xdr:colOff>
      <xdr:row>6</xdr:row>
      <xdr:rowOff>0</xdr:rowOff>
    </xdr:from>
    <xdr:to>
      <xdr:col>16</xdr:col>
      <xdr:colOff>634996</xdr:colOff>
      <xdr:row>13</xdr:row>
      <xdr:rowOff>37462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02625" y="1158875"/>
          <a:ext cx="2539996" cy="1482087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190500</xdr:colOff>
      <xdr:row>5</xdr:row>
      <xdr:rowOff>142875</xdr:rowOff>
    </xdr:from>
    <xdr:to>
      <xdr:col>16</xdr:col>
      <xdr:colOff>634996</xdr:colOff>
      <xdr:row>12</xdr:row>
      <xdr:rowOff>180337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02625" y="1095375"/>
          <a:ext cx="2539996" cy="1482087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158750</xdr:colOff>
      <xdr:row>5</xdr:row>
      <xdr:rowOff>190500</xdr:rowOff>
    </xdr:from>
    <xdr:to>
      <xdr:col>16</xdr:col>
      <xdr:colOff>603246</xdr:colOff>
      <xdr:row>13</xdr:row>
      <xdr:rowOff>21587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70875" y="1143000"/>
          <a:ext cx="2539996" cy="1482087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174625</xdr:colOff>
      <xdr:row>6</xdr:row>
      <xdr:rowOff>111125</xdr:rowOff>
    </xdr:from>
    <xdr:to>
      <xdr:col>16</xdr:col>
      <xdr:colOff>603246</xdr:colOff>
      <xdr:row>13</xdr:row>
      <xdr:rowOff>148587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61375" y="1127125"/>
          <a:ext cx="2539996" cy="1482087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85724</xdr:colOff>
      <xdr:row>1</xdr:row>
      <xdr:rowOff>14286</xdr:rowOff>
    </xdr:from>
    <xdr:to>
      <xdr:col>28</xdr:col>
      <xdr:colOff>390525</xdr:colOff>
      <xdr:row>24</xdr:row>
      <xdr:rowOff>114300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209550</xdr:colOff>
      <xdr:row>35</xdr:row>
      <xdr:rowOff>57150</xdr:rowOff>
    </xdr:from>
    <xdr:to>
      <xdr:col>18</xdr:col>
      <xdr:colOff>0</xdr:colOff>
      <xdr:row>59</xdr:row>
      <xdr:rowOff>66675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225425</xdr:colOff>
      <xdr:row>5</xdr:row>
      <xdr:rowOff>187325</xdr:rowOff>
    </xdr:from>
    <xdr:to>
      <xdr:col>16</xdr:col>
      <xdr:colOff>669921</xdr:colOff>
      <xdr:row>13</xdr:row>
      <xdr:rowOff>18412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37550" y="1139825"/>
          <a:ext cx="2539996" cy="148208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190500</xdr:colOff>
      <xdr:row>5</xdr:row>
      <xdr:rowOff>158750</xdr:rowOff>
    </xdr:from>
    <xdr:to>
      <xdr:col>16</xdr:col>
      <xdr:colOff>634996</xdr:colOff>
      <xdr:row>12</xdr:row>
      <xdr:rowOff>196212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02625" y="1111250"/>
          <a:ext cx="2539996" cy="148208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158750</xdr:colOff>
      <xdr:row>5</xdr:row>
      <xdr:rowOff>127000</xdr:rowOff>
    </xdr:from>
    <xdr:to>
      <xdr:col>16</xdr:col>
      <xdr:colOff>603246</xdr:colOff>
      <xdr:row>12</xdr:row>
      <xdr:rowOff>164462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70875" y="1079500"/>
          <a:ext cx="2539996" cy="148208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174625</xdr:colOff>
      <xdr:row>6</xdr:row>
      <xdr:rowOff>0</xdr:rowOff>
    </xdr:from>
    <xdr:to>
      <xdr:col>16</xdr:col>
      <xdr:colOff>619121</xdr:colOff>
      <xdr:row>13</xdr:row>
      <xdr:rowOff>37462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86750" y="1158875"/>
          <a:ext cx="2539996" cy="148208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206375</xdr:colOff>
      <xdr:row>5</xdr:row>
      <xdr:rowOff>158750</xdr:rowOff>
    </xdr:from>
    <xdr:to>
      <xdr:col>16</xdr:col>
      <xdr:colOff>650871</xdr:colOff>
      <xdr:row>12</xdr:row>
      <xdr:rowOff>196212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18500" y="1111250"/>
          <a:ext cx="2539996" cy="148208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127000</xdr:colOff>
      <xdr:row>6</xdr:row>
      <xdr:rowOff>31750</xdr:rowOff>
    </xdr:from>
    <xdr:to>
      <xdr:col>16</xdr:col>
      <xdr:colOff>571496</xdr:colOff>
      <xdr:row>13</xdr:row>
      <xdr:rowOff>69212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39125" y="1190625"/>
          <a:ext cx="2539996" cy="148208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158750</xdr:colOff>
      <xdr:row>5</xdr:row>
      <xdr:rowOff>190500</xdr:rowOff>
    </xdr:from>
    <xdr:to>
      <xdr:col>16</xdr:col>
      <xdr:colOff>603246</xdr:colOff>
      <xdr:row>13</xdr:row>
      <xdr:rowOff>21587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70875" y="1143000"/>
          <a:ext cx="2539996" cy="148208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158750</xdr:colOff>
      <xdr:row>5</xdr:row>
      <xdr:rowOff>142875</xdr:rowOff>
    </xdr:from>
    <xdr:to>
      <xdr:col>16</xdr:col>
      <xdr:colOff>603246</xdr:colOff>
      <xdr:row>12</xdr:row>
      <xdr:rowOff>180337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70875" y="1095375"/>
          <a:ext cx="2539996" cy="1482087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D4" totalsRowShown="0" headerRowDxfId="4" dataDxfId="3">
  <autoFilter ref="A1:D4" xr:uid="{00000000-0009-0000-0100-000001000000}"/>
  <tableColumns count="4">
    <tableColumn id="1" xr3:uid="{00000000-0010-0000-0000-000001000000}" name="Date" dataDxfId="2"/>
    <tableColumn id="4" xr3:uid="{00000000-0010-0000-0000-000004000000}" name="Veriosn"/>
    <tableColumn id="2" xr3:uid="{00000000-0010-0000-0000-000002000000}" name="Name" dataDxfId="1"/>
    <tableColumn id="3" xr3:uid="{00000000-0010-0000-0000-000003000000}" name="Comments" dataDxfId="0"/>
  </tableColumns>
  <tableStyleInfo name="BWB Table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indexed="52"/>
    <pageSetUpPr fitToPage="1"/>
  </sheetPr>
  <dimension ref="B1:AH79"/>
  <sheetViews>
    <sheetView view="pageBreakPreview" topLeftCell="A16" zoomScale="85" zoomScaleNormal="55" zoomScaleSheetLayoutView="85" workbookViewId="0">
      <selection activeCell="F29" sqref="F29"/>
    </sheetView>
  </sheetViews>
  <sheetFormatPr defaultColWidth="9.140625" defaultRowHeight="14.25"/>
  <cols>
    <col min="1" max="1" width="2.140625" style="3" customWidth="1"/>
    <col min="2" max="2" width="1.42578125" style="3" customWidth="1"/>
    <col min="3" max="3" width="20.5703125" style="3" customWidth="1"/>
    <col min="4" max="4" width="11.28515625" style="3" customWidth="1"/>
    <col min="5" max="12" width="10.42578125" style="3" customWidth="1"/>
    <col min="13" max="14" width="12" style="3" customWidth="1"/>
    <col min="15" max="15" width="8.42578125" style="3" customWidth="1"/>
    <col min="16" max="16" width="11.140625" style="3" customWidth="1"/>
    <col min="17" max="17" width="12" style="3" customWidth="1"/>
    <col min="18" max="18" width="14.28515625" style="3" customWidth="1"/>
    <col min="19" max="19" width="15.28515625" style="3" customWidth="1"/>
    <col min="20" max="20" width="4.5703125" style="3" customWidth="1"/>
    <col min="21" max="22" width="26.85546875" style="3" customWidth="1"/>
    <col min="23" max="23" width="1.42578125" style="3" customWidth="1"/>
    <col min="24" max="24" width="3.7109375" style="3" customWidth="1"/>
    <col min="25" max="25" width="12.7109375" style="3" customWidth="1"/>
    <col min="26" max="26" width="10" style="3" customWidth="1"/>
    <col min="27" max="27" width="11.7109375" style="3" customWidth="1"/>
    <col min="28" max="28" width="16.85546875" style="3" customWidth="1"/>
    <col min="29" max="16384" width="9.140625" style="3"/>
  </cols>
  <sheetData>
    <row r="1" spans="2:34" ht="7.5" customHeight="1">
      <c r="B1" s="314"/>
      <c r="C1" s="314"/>
      <c r="D1" s="314"/>
      <c r="E1" s="314"/>
      <c r="F1" s="314"/>
      <c r="G1" s="314"/>
      <c r="H1" s="314"/>
      <c r="I1" s="314"/>
      <c r="J1" s="314"/>
      <c r="K1" s="314"/>
      <c r="L1" s="314"/>
      <c r="M1" s="314"/>
      <c r="N1" s="314"/>
      <c r="O1" s="314"/>
      <c r="P1" s="314"/>
      <c r="Q1" s="314"/>
      <c r="R1" s="314"/>
      <c r="S1" s="314"/>
      <c r="T1" s="314"/>
      <c r="U1" s="314"/>
      <c r="V1" s="314"/>
      <c r="W1" s="314"/>
    </row>
    <row r="2" spans="2:34">
      <c r="B2" s="314"/>
      <c r="C2" s="585" t="s">
        <v>4</v>
      </c>
      <c r="D2" s="585"/>
      <c r="E2" s="585"/>
      <c r="F2" s="585"/>
      <c r="G2" s="585"/>
      <c r="H2" s="585"/>
      <c r="I2" s="585"/>
      <c r="J2" s="585"/>
      <c r="K2" s="585"/>
      <c r="L2" s="585"/>
      <c r="M2" s="585"/>
      <c r="N2" s="585"/>
      <c r="O2" s="585"/>
      <c r="P2" s="585"/>
      <c r="Q2" s="585"/>
      <c r="R2" s="585"/>
      <c r="S2" s="585"/>
      <c r="T2" s="585"/>
      <c r="U2" s="585"/>
      <c r="V2" s="585"/>
      <c r="W2" s="314"/>
    </row>
    <row r="3" spans="2:34" ht="7.5" customHeight="1">
      <c r="B3" s="314"/>
      <c r="C3" s="315"/>
      <c r="D3" s="315"/>
      <c r="E3" s="315"/>
      <c r="F3" s="315"/>
      <c r="G3" s="315"/>
      <c r="H3" s="315"/>
      <c r="I3" s="315"/>
      <c r="J3" s="315"/>
      <c r="K3" s="315"/>
      <c r="L3" s="315"/>
      <c r="M3" s="315"/>
      <c r="N3" s="315"/>
      <c r="O3" s="315"/>
      <c r="P3" s="315"/>
      <c r="Q3" s="315"/>
      <c r="R3" s="315"/>
      <c r="S3" s="315"/>
      <c r="T3" s="316"/>
      <c r="U3" s="316"/>
      <c r="V3" s="316"/>
      <c r="W3" s="314"/>
    </row>
    <row r="4" spans="2:34" ht="15.75" customHeight="1">
      <c r="B4" s="314"/>
      <c r="C4" s="317" t="s">
        <v>10</v>
      </c>
      <c r="D4" s="318"/>
      <c r="E4" s="318"/>
      <c r="F4" s="319"/>
      <c r="G4" s="598" t="s">
        <v>203</v>
      </c>
      <c r="H4" s="599"/>
      <c r="I4" s="599"/>
      <c r="J4" s="599"/>
      <c r="K4" s="599"/>
      <c r="L4" s="599"/>
      <c r="M4" s="600"/>
      <c r="N4" s="320"/>
      <c r="O4" s="321" t="s">
        <v>116</v>
      </c>
      <c r="Q4" s="322"/>
      <c r="R4" s="588" t="s">
        <v>19</v>
      </c>
      <c r="S4" s="590"/>
      <c r="T4" s="591"/>
      <c r="U4" s="588" t="s">
        <v>17</v>
      </c>
      <c r="V4" s="586" t="s">
        <v>18</v>
      </c>
      <c r="W4" s="314"/>
    </row>
    <row r="5" spans="2:34" ht="15.75" customHeight="1">
      <c r="B5" s="314"/>
      <c r="C5" s="323" t="s">
        <v>11</v>
      </c>
      <c r="D5" s="324"/>
      <c r="E5" s="324"/>
      <c r="F5" s="325"/>
      <c r="G5" s="595" t="s">
        <v>209</v>
      </c>
      <c r="H5" s="596"/>
      <c r="I5" s="596"/>
      <c r="J5" s="596"/>
      <c r="K5" s="596"/>
      <c r="L5" s="596"/>
      <c r="M5" s="597"/>
      <c r="N5" s="320"/>
      <c r="O5" s="321" t="s">
        <v>117</v>
      </c>
      <c r="Q5" s="316"/>
      <c r="R5" s="589"/>
      <c r="S5" s="592"/>
      <c r="T5" s="593"/>
      <c r="U5" s="589"/>
      <c r="V5" s="587"/>
      <c r="W5" s="314"/>
    </row>
    <row r="6" spans="2:34" ht="15.75" customHeight="1">
      <c r="B6" s="314"/>
      <c r="C6" s="323" t="s">
        <v>12</v>
      </c>
      <c r="D6" s="324"/>
      <c r="E6" s="324"/>
      <c r="F6" s="325"/>
      <c r="G6" s="598" t="s">
        <v>204</v>
      </c>
      <c r="H6" s="599"/>
      <c r="I6" s="599"/>
      <c r="J6" s="599"/>
      <c r="K6" s="599"/>
      <c r="L6" s="599"/>
      <c r="M6" s="600"/>
      <c r="N6" s="320"/>
      <c r="O6" s="326"/>
      <c r="P6" s="316"/>
      <c r="Q6" s="316"/>
      <c r="R6" s="594" t="s">
        <v>16</v>
      </c>
      <c r="S6" s="594"/>
      <c r="T6" s="594"/>
      <c r="U6" s="327" t="s">
        <v>207</v>
      </c>
      <c r="V6" s="327" t="s">
        <v>207</v>
      </c>
      <c r="W6" s="314"/>
      <c r="X6" s="328"/>
      <c r="AC6" s="329"/>
      <c r="AD6" s="329"/>
      <c r="AE6" s="329"/>
      <c r="AF6" s="329"/>
      <c r="AG6" s="329"/>
      <c r="AH6" s="329"/>
    </row>
    <row r="7" spans="2:34" ht="15.75" customHeight="1">
      <c r="B7" s="314"/>
      <c r="C7" s="323" t="s">
        <v>13</v>
      </c>
      <c r="D7" s="324"/>
      <c r="E7" s="324"/>
      <c r="F7" s="325"/>
      <c r="G7" s="564">
        <v>43525</v>
      </c>
      <c r="H7" s="565"/>
      <c r="I7" s="565"/>
      <c r="J7" s="565"/>
      <c r="K7" s="565"/>
      <c r="L7" s="565"/>
      <c r="M7" s="566"/>
      <c r="N7" s="330"/>
      <c r="O7" s="326"/>
      <c r="P7" s="326"/>
      <c r="Q7" s="326"/>
      <c r="R7" s="331" t="s">
        <v>121</v>
      </c>
      <c r="S7" s="332"/>
      <c r="T7" s="333"/>
      <c r="U7" s="334">
        <v>6</v>
      </c>
      <c r="V7" s="334">
        <v>7</v>
      </c>
      <c r="W7" s="314"/>
      <c r="Y7" s="329"/>
      <c r="Z7" s="329"/>
      <c r="AA7" s="329"/>
      <c r="AB7" s="329"/>
    </row>
    <row r="8" spans="2:34" ht="15.75" customHeight="1">
      <c r="B8" s="314"/>
      <c r="C8" s="323" t="s">
        <v>15</v>
      </c>
      <c r="D8" s="324"/>
      <c r="E8" s="324"/>
      <c r="F8" s="325"/>
      <c r="G8" s="555" t="s">
        <v>205</v>
      </c>
      <c r="H8" s="556"/>
      <c r="I8" s="556"/>
      <c r="J8" s="556"/>
      <c r="K8" s="556"/>
      <c r="L8" s="556"/>
      <c r="M8" s="557"/>
      <c r="N8" s="320"/>
      <c r="O8" s="326"/>
      <c r="P8" s="316"/>
      <c r="Q8" s="316"/>
      <c r="R8" s="336" t="s">
        <v>7</v>
      </c>
      <c r="S8" s="337"/>
      <c r="T8" s="338"/>
      <c r="U8" s="339" t="s">
        <v>220</v>
      </c>
      <c r="V8" s="339" t="s">
        <v>220</v>
      </c>
      <c r="W8" s="314"/>
    </row>
    <row r="9" spans="2:34" ht="15.75" customHeight="1">
      <c r="B9" s="314"/>
      <c r="C9" s="323" t="s">
        <v>14</v>
      </c>
      <c r="D9" s="324"/>
      <c r="E9" s="324"/>
      <c r="F9" s="325"/>
      <c r="G9" s="555" t="s">
        <v>206</v>
      </c>
      <c r="H9" s="556"/>
      <c r="I9" s="556"/>
      <c r="J9" s="556"/>
      <c r="K9" s="556"/>
      <c r="L9" s="556"/>
      <c r="M9" s="557"/>
      <c r="N9" s="335"/>
      <c r="O9" s="326"/>
      <c r="P9" s="316"/>
      <c r="Q9" s="316"/>
      <c r="R9" s="352" t="s">
        <v>113</v>
      </c>
      <c r="S9" s="353"/>
      <c r="T9" s="354"/>
      <c r="U9" s="343">
        <v>11</v>
      </c>
      <c r="V9" s="343">
        <v>11</v>
      </c>
      <c r="W9" s="314"/>
    </row>
    <row r="10" spans="2:34" ht="15.75" customHeight="1">
      <c r="B10" s="314"/>
      <c r="C10" s="340" t="s">
        <v>9</v>
      </c>
      <c r="D10" s="341"/>
      <c r="E10" s="538" t="s">
        <v>136</v>
      </c>
      <c r="F10" s="539"/>
      <c r="G10" s="576"/>
      <c r="H10" s="577"/>
      <c r="I10" s="577"/>
      <c r="J10" s="577"/>
      <c r="K10" s="577"/>
      <c r="L10" s="577"/>
      <c r="M10" s="578"/>
      <c r="N10" s="342"/>
      <c r="O10" s="326"/>
      <c r="P10" s="316"/>
      <c r="Q10" s="316"/>
      <c r="R10" s="543" t="s">
        <v>199</v>
      </c>
      <c r="S10" s="544"/>
      <c r="T10" s="545"/>
      <c r="U10" s="530">
        <v>1012</v>
      </c>
      <c r="V10" s="343">
        <v>1011</v>
      </c>
      <c r="W10" s="314"/>
    </row>
    <row r="11" spans="2:34" ht="15.75" customHeight="1">
      <c r="B11" s="314"/>
      <c r="C11" s="344"/>
      <c r="D11" s="345"/>
      <c r="E11" s="538" t="s">
        <v>137</v>
      </c>
      <c r="F11" s="539"/>
      <c r="G11" s="576"/>
      <c r="H11" s="577"/>
      <c r="I11" s="577"/>
      <c r="J11" s="577"/>
      <c r="K11" s="577"/>
      <c r="L11" s="577"/>
      <c r="M11" s="578"/>
      <c r="N11" s="346"/>
      <c r="O11" s="326"/>
      <c r="P11" s="316"/>
      <c r="Q11" s="316"/>
      <c r="R11" s="543" t="s">
        <v>200</v>
      </c>
      <c r="S11" s="544"/>
      <c r="T11" s="545"/>
      <c r="U11" s="529">
        <v>1014</v>
      </c>
      <c r="V11" s="529">
        <v>1012</v>
      </c>
      <c r="W11" s="314"/>
      <c r="Y11" s="532" t="s">
        <v>25</v>
      </c>
      <c r="Z11" s="533"/>
      <c r="AA11" s="533"/>
      <c r="AB11" s="534"/>
    </row>
    <row r="12" spans="2:34" ht="15.75" customHeight="1">
      <c r="B12" s="314"/>
      <c r="C12" s="344"/>
      <c r="D12" s="345"/>
      <c r="E12" s="538" t="s">
        <v>138</v>
      </c>
      <c r="F12" s="539"/>
      <c r="G12" s="576"/>
      <c r="H12" s="577"/>
      <c r="I12" s="577"/>
      <c r="J12" s="577"/>
      <c r="K12" s="577"/>
      <c r="L12" s="577"/>
      <c r="M12" s="578"/>
      <c r="N12" s="346"/>
      <c r="O12" s="326"/>
      <c r="P12" s="316"/>
      <c r="Q12" s="316"/>
      <c r="R12" s="347" t="s">
        <v>198</v>
      </c>
      <c r="S12" s="348"/>
      <c r="T12" s="349"/>
      <c r="U12" s="570" t="s">
        <v>208</v>
      </c>
      <c r="V12" s="571"/>
      <c r="W12" s="314"/>
      <c r="Y12" s="350"/>
      <c r="Z12" s="315"/>
      <c r="AA12" s="315"/>
      <c r="AB12" s="351"/>
    </row>
    <row r="13" spans="2:34" ht="15.75" customHeight="1">
      <c r="B13" s="314"/>
      <c r="C13" s="344"/>
      <c r="D13" s="345"/>
      <c r="E13" s="574" t="s">
        <v>139</v>
      </c>
      <c r="F13" s="575"/>
      <c r="G13" s="579"/>
      <c r="H13" s="580"/>
      <c r="I13" s="580"/>
      <c r="J13" s="580"/>
      <c r="K13" s="580"/>
      <c r="L13" s="580"/>
      <c r="M13" s="581"/>
      <c r="N13" s="346"/>
      <c r="O13" s="326"/>
      <c r="P13" s="316"/>
      <c r="Q13" s="316"/>
      <c r="R13" s="352" t="s">
        <v>123</v>
      </c>
      <c r="S13" s="353"/>
      <c r="T13" s="354"/>
      <c r="U13" s="355">
        <v>0</v>
      </c>
      <c r="V13" s="355">
        <v>0</v>
      </c>
      <c r="W13" s="314"/>
      <c r="Y13" s="350"/>
      <c r="Z13" s="315"/>
      <c r="AA13" s="315"/>
      <c r="AB13" s="351"/>
    </row>
    <row r="14" spans="2:34" ht="15.75" customHeight="1">
      <c r="B14" s="314"/>
      <c r="C14" s="356"/>
      <c r="D14" s="357"/>
      <c r="E14" s="356"/>
      <c r="F14" s="358"/>
      <c r="G14" s="582"/>
      <c r="H14" s="583"/>
      <c r="I14" s="583"/>
      <c r="J14" s="583"/>
      <c r="K14" s="583"/>
      <c r="L14" s="583"/>
      <c r="M14" s="584"/>
      <c r="N14" s="346"/>
      <c r="O14" s="326"/>
      <c r="P14" s="316"/>
      <c r="Q14" s="316"/>
      <c r="R14" s="567" t="s">
        <v>124</v>
      </c>
      <c r="S14" s="568"/>
      <c r="T14" s="569"/>
      <c r="U14" s="327"/>
      <c r="V14" s="327"/>
      <c r="W14" s="314"/>
      <c r="Y14" s="359"/>
      <c r="Z14" s="316"/>
      <c r="AA14" s="316"/>
      <c r="AB14" s="360"/>
    </row>
    <row r="15" spans="2:34" ht="7.5" customHeight="1">
      <c r="B15" s="314"/>
      <c r="C15" s="316"/>
      <c r="D15" s="316"/>
      <c r="E15" s="316"/>
      <c r="F15" s="316"/>
      <c r="G15" s="316"/>
      <c r="H15" s="316"/>
      <c r="I15" s="316"/>
      <c r="J15" s="316"/>
      <c r="K15" s="316"/>
      <c r="L15" s="316"/>
      <c r="M15" s="316"/>
      <c r="N15" s="316"/>
      <c r="O15" s="316"/>
      <c r="P15" s="316"/>
      <c r="Q15" s="316"/>
      <c r="R15" s="316"/>
      <c r="S15" s="322"/>
      <c r="T15" s="322"/>
      <c r="U15" s="316"/>
      <c r="V15" s="316"/>
      <c r="W15" s="314"/>
      <c r="Y15" s="359"/>
      <c r="Z15" s="316"/>
      <c r="AA15" s="316"/>
      <c r="AB15" s="360"/>
    </row>
    <row r="16" spans="2:34" ht="17.25" customHeight="1">
      <c r="B16" s="314"/>
      <c r="C16" s="561" t="s">
        <v>126</v>
      </c>
      <c r="D16" s="561" t="s">
        <v>201</v>
      </c>
      <c r="E16" s="549" t="s">
        <v>108</v>
      </c>
      <c r="F16" s="550"/>
      <c r="G16" s="549" t="s">
        <v>111</v>
      </c>
      <c r="H16" s="550"/>
      <c r="I16" s="549" t="s">
        <v>112</v>
      </c>
      <c r="J16" s="550"/>
      <c r="K16" s="549" t="s">
        <v>114</v>
      </c>
      <c r="L16" s="572"/>
      <c r="M16" s="546" t="s">
        <v>128</v>
      </c>
      <c r="N16" s="546" t="s">
        <v>129</v>
      </c>
      <c r="O16" s="546" t="s">
        <v>130</v>
      </c>
      <c r="P16" s="546" t="s">
        <v>131</v>
      </c>
      <c r="Q16" s="546" t="s">
        <v>132</v>
      </c>
      <c r="R16" s="546" t="s">
        <v>133</v>
      </c>
      <c r="S16" s="561" t="s">
        <v>140</v>
      </c>
      <c r="T16" s="606"/>
      <c r="U16" s="607"/>
      <c r="V16" s="608"/>
      <c r="W16" s="314"/>
      <c r="Y16" s="361" t="s">
        <v>20</v>
      </c>
      <c r="Z16" s="604" t="s">
        <v>20</v>
      </c>
      <c r="AA16" s="605"/>
      <c r="AB16" s="295" t="s">
        <v>26</v>
      </c>
    </row>
    <row r="17" spans="2:28" ht="14.25" customHeight="1">
      <c r="B17" s="314"/>
      <c r="C17" s="562"/>
      <c r="D17" s="562"/>
      <c r="E17" s="553"/>
      <c r="F17" s="554"/>
      <c r="G17" s="551"/>
      <c r="H17" s="552"/>
      <c r="I17" s="551"/>
      <c r="J17" s="552"/>
      <c r="K17" s="551"/>
      <c r="L17" s="573"/>
      <c r="M17" s="547"/>
      <c r="N17" s="547"/>
      <c r="O17" s="547"/>
      <c r="P17" s="547"/>
      <c r="Q17" s="547"/>
      <c r="R17" s="547"/>
      <c r="S17" s="562"/>
      <c r="T17" s="558" t="s">
        <v>8</v>
      </c>
      <c r="U17" s="559"/>
      <c r="V17" s="560"/>
      <c r="W17" s="314"/>
      <c r="Y17" s="362" t="s">
        <v>21</v>
      </c>
      <c r="Z17" s="535" t="s">
        <v>22</v>
      </c>
      <c r="AA17" s="536"/>
      <c r="AB17" s="363" t="s">
        <v>27</v>
      </c>
    </row>
    <row r="18" spans="2:28" ht="24.75" customHeight="1">
      <c r="B18" s="314"/>
      <c r="C18" s="563"/>
      <c r="D18" s="563"/>
      <c r="E18" s="364" t="s">
        <v>109</v>
      </c>
      <c r="F18" s="365" t="s">
        <v>110</v>
      </c>
      <c r="G18" s="366" t="s">
        <v>109</v>
      </c>
      <c r="H18" s="367" t="s">
        <v>110</v>
      </c>
      <c r="I18" s="368" t="s">
        <v>109</v>
      </c>
      <c r="J18" s="369" t="s">
        <v>110</v>
      </c>
      <c r="K18" s="366" t="s">
        <v>66</v>
      </c>
      <c r="L18" s="370" t="s">
        <v>110</v>
      </c>
      <c r="M18" s="548"/>
      <c r="N18" s="548"/>
      <c r="O18" s="548"/>
      <c r="P18" s="548"/>
      <c r="Q18" s="548"/>
      <c r="R18" s="548"/>
      <c r="S18" s="563"/>
      <c r="T18" s="618"/>
      <c r="U18" s="619"/>
      <c r="V18" s="620"/>
      <c r="W18" s="314"/>
      <c r="Y18" s="371" t="s">
        <v>6</v>
      </c>
      <c r="Z18" s="371" t="s">
        <v>24</v>
      </c>
      <c r="AA18" s="372" t="s">
        <v>23</v>
      </c>
      <c r="AB18" s="373" t="s">
        <v>73</v>
      </c>
    </row>
    <row r="19" spans="2:28" ht="24.75" hidden="1" customHeight="1">
      <c r="B19" s="314"/>
      <c r="C19" s="374"/>
      <c r="D19" s="375"/>
      <c r="E19" s="376"/>
      <c r="F19" s="376"/>
      <c r="G19" s="377"/>
      <c r="H19" s="378"/>
      <c r="I19" s="379"/>
      <c r="J19" s="379"/>
      <c r="K19" s="377"/>
      <c r="L19" s="379"/>
      <c r="M19" s="380"/>
      <c r="N19" s="380"/>
      <c r="O19" s="381"/>
      <c r="P19" s="380"/>
      <c r="Q19" s="381"/>
      <c r="R19" s="380"/>
      <c r="S19" s="374"/>
      <c r="T19" s="375"/>
      <c r="U19" s="382"/>
      <c r="V19" s="383"/>
      <c r="W19" s="314"/>
      <c r="Y19" s="384"/>
      <c r="Z19" s="384"/>
      <c r="AA19" s="385"/>
      <c r="AB19" s="386"/>
    </row>
    <row r="20" spans="2:28" ht="27.75">
      <c r="B20" s="314"/>
      <c r="C20" s="387" t="s">
        <v>134</v>
      </c>
      <c r="D20" s="388">
        <v>1012</v>
      </c>
      <c r="E20" s="389">
        <v>0</v>
      </c>
      <c r="F20" s="389">
        <v>0</v>
      </c>
      <c r="G20" s="390">
        <v>0</v>
      </c>
      <c r="H20" s="391">
        <v>0</v>
      </c>
      <c r="I20" s="390">
        <v>0</v>
      </c>
      <c r="J20" s="392">
        <v>0</v>
      </c>
      <c r="K20" s="390">
        <v>20.2</v>
      </c>
      <c r="L20" s="392">
        <v>20.2</v>
      </c>
      <c r="M20" s="393">
        <v>0</v>
      </c>
      <c r="N20" s="393">
        <v>0</v>
      </c>
      <c r="O20" s="394">
        <v>0</v>
      </c>
      <c r="P20" s="395"/>
      <c r="Q20" s="396"/>
      <c r="R20" s="395"/>
      <c r="S20" s="397"/>
      <c r="T20" s="615"/>
      <c r="U20" s="616"/>
      <c r="V20" s="617"/>
      <c r="W20" s="314"/>
      <c r="Y20" s="398"/>
      <c r="Z20" s="399"/>
      <c r="AA20" s="400"/>
      <c r="AB20" s="401"/>
    </row>
    <row r="21" spans="2:28" ht="28.5" customHeight="1">
      <c r="B21" s="314"/>
      <c r="C21" s="402" t="s">
        <v>135</v>
      </c>
      <c r="D21" s="403">
        <v>1011</v>
      </c>
      <c r="E21" s="404">
        <v>0</v>
      </c>
      <c r="F21" s="404">
        <v>0</v>
      </c>
      <c r="G21" s="405">
        <v>0</v>
      </c>
      <c r="H21" s="406">
        <v>0</v>
      </c>
      <c r="I21" s="405">
        <v>0</v>
      </c>
      <c r="J21" s="407">
        <v>0</v>
      </c>
      <c r="K21" s="405">
        <v>20.3</v>
      </c>
      <c r="L21" s="407">
        <v>20.3</v>
      </c>
      <c r="M21" s="408">
        <v>0</v>
      </c>
      <c r="N21" s="408">
        <v>0</v>
      </c>
      <c r="O21" s="407">
        <v>0</v>
      </c>
      <c r="P21" s="409"/>
      <c r="Q21" s="410"/>
      <c r="R21" s="409"/>
      <c r="S21" s="411"/>
      <c r="T21" s="612"/>
      <c r="U21" s="613"/>
      <c r="V21" s="614"/>
      <c r="W21" s="314"/>
      <c r="Y21" s="412"/>
      <c r="Z21" s="413"/>
      <c r="AA21" s="414"/>
      <c r="AB21" s="415"/>
    </row>
    <row r="22" spans="2:28" ht="21" customHeight="1">
      <c r="B22" s="314"/>
      <c r="C22" s="416" t="s">
        <v>210</v>
      </c>
      <c r="D22" s="417">
        <v>0</v>
      </c>
      <c r="E22" s="418">
        <v>0</v>
      </c>
      <c r="F22" s="418">
        <v>0</v>
      </c>
      <c r="G22" s="419">
        <v>0</v>
      </c>
      <c r="H22" s="419">
        <v>0</v>
      </c>
      <c r="I22" s="419">
        <v>0.3</v>
      </c>
      <c r="J22" s="419">
        <v>0.2</v>
      </c>
      <c r="K22" s="419">
        <v>20.100000000000001</v>
      </c>
      <c r="L22" s="419">
        <v>20.2</v>
      </c>
      <c r="M22" s="419">
        <v>0</v>
      </c>
      <c r="N22" s="419">
        <v>0</v>
      </c>
      <c r="O22" s="419">
        <v>0</v>
      </c>
      <c r="P22" s="420">
        <v>1.04</v>
      </c>
      <c r="Q22" s="421">
        <v>3.76</v>
      </c>
      <c r="R22" s="420"/>
      <c r="S22" s="422">
        <f>IF(OR(P22="NR",P22="",P22="Dry"),"",'1 - Detail Entry'!Y22-P22)</f>
        <v>60.249000000000002</v>
      </c>
      <c r="T22" s="621" t="s">
        <v>216</v>
      </c>
      <c r="U22" s="622"/>
      <c r="V22" s="623"/>
      <c r="W22" s="314"/>
      <c r="Y22" s="412">
        <v>61.289000000000001</v>
      </c>
      <c r="Z22" s="413">
        <v>388309.97499999998</v>
      </c>
      <c r="AA22" s="414">
        <v>159743.67999999999</v>
      </c>
      <c r="AB22" s="415"/>
    </row>
    <row r="23" spans="2:28" ht="21" customHeight="1">
      <c r="B23" s="314"/>
      <c r="C23" s="416" t="s">
        <v>211</v>
      </c>
      <c r="D23" s="417">
        <v>0</v>
      </c>
      <c r="E23" s="419">
        <v>0</v>
      </c>
      <c r="F23" s="419">
        <v>0</v>
      </c>
      <c r="G23" s="419">
        <v>0.5</v>
      </c>
      <c r="H23" s="419">
        <v>0</v>
      </c>
      <c r="I23" s="419">
        <v>0.9</v>
      </c>
      <c r="J23" s="419">
        <v>0.9</v>
      </c>
      <c r="K23" s="419">
        <v>19.7</v>
      </c>
      <c r="L23" s="419">
        <v>19.7</v>
      </c>
      <c r="M23" s="419">
        <v>0</v>
      </c>
      <c r="N23" s="419">
        <v>0</v>
      </c>
      <c r="O23" s="419">
        <v>0</v>
      </c>
      <c r="P23" s="423">
        <v>1.4</v>
      </c>
      <c r="Q23" s="421">
        <v>1.55</v>
      </c>
      <c r="R23" s="420"/>
      <c r="S23" s="422">
        <f>IF(OR(P23="NR",P23="",P23="Dry"),"",'1 - Detail Entry'!Y23-P23)</f>
        <v>58.093000000000004</v>
      </c>
      <c r="T23" s="540" t="s">
        <v>217</v>
      </c>
      <c r="U23" s="541"/>
      <c r="V23" s="542"/>
      <c r="W23" s="314"/>
      <c r="Y23" s="412">
        <v>59.493000000000002</v>
      </c>
      <c r="Z23" s="413">
        <v>388326.49099999998</v>
      </c>
      <c r="AA23" s="414">
        <v>159624.351</v>
      </c>
      <c r="AB23" s="415"/>
    </row>
    <row r="24" spans="2:28" ht="21" customHeight="1">
      <c r="B24" s="314"/>
      <c r="C24" s="416" t="s">
        <v>212</v>
      </c>
      <c r="D24" s="424"/>
      <c r="E24" s="419"/>
      <c r="F24" s="419"/>
      <c r="G24" s="419"/>
      <c r="H24" s="419"/>
      <c r="I24" s="419"/>
      <c r="J24" s="419"/>
      <c r="K24" s="419"/>
      <c r="L24" s="419"/>
      <c r="M24" s="419"/>
      <c r="N24" s="419"/>
      <c r="O24" s="419"/>
      <c r="P24" s="423"/>
      <c r="Q24" s="421"/>
      <c r="R24" s="420"/>
      <c r="S24" s="422" t="str">
        <f>IF(OR(P24="NR",P24="",P24="Dry"),"",'1 - Detail Entry'!Y24-P24)</f>
        <v/>
      </c>
      <c r="T24" s="540" t="s">
        <v>214</v>
      </c>
      <c r="U24" s="541"/>
      <c r="V24" s="542"/>
      <c r="W24" s="314"/>
      <c r="Y24" s="412">
        <v>58.183999999999997</v>
      </c>
      <c r="Z24" s="413">
        <v>388382.88199999998</v>
      </c>
      <c r="AA24" s="414">
        <v>159533.56599999999</v>
      </c>
      <c r="AB24" s="415"/>
    </row>
    <row r="25" spans="2:28" ht="21" customHeight="1">
      <c r="B25" s="314"/>
      <c r="C25" s="416" t="s">
        <v>213</v>
      </c>
      <c r="D25" s="417"/>
      <c r="E25" s="419"/>
      <c r="F25" s="419"/>
      <c r="G25" s="419"/>
      <c r="H25" s="419"/>
      <c r="I25" s="419"/>
      <c r="J25" s="419"/>
      <c r="K25" s="419"/>
      <c r="L25" s="419"/>
      <c r="M25" s="419"/>
      <c r="N25" s="419"/>
      <c r="O25" s="419"/>
      <c r="P25" s="423"/>
      <c r="Q25" s="421"/>
      <c r="R25" s="420"/>
      <c r="S25" s="422" t="str">
        <f>IF(OR(P25="NR",P25="",P25="Dry"),"",'1 - Detail Entry'!Y25-P25)</f>
        <v/>
      </c>
      <c r="T25" s="540" t="s">
        <v>215</v>
      </c>
      <c r="U25" s="541"/>
      <c r="V25" s="542"/>
      <c r="W25" s="314"/>
      <c r="Y25" s="412">
        <v>57.451999999999998</v>
      </c>
      <c r="Z25" s="413">
        <v>388437.51199999999</v>
      </c>
      <c r="AA25" s="414">
        <v>159526.39600000001</v>
      </c>
      <c r="AB25" s="415"/>
    </row>
    <row r="26" spans="2:28" ht="21" customHeight="1">
      <c r="B26" s="314"/>
      <c r="C26" s="416"/>
      <c r="D26" s="425"/>
      <c r="E26" s="419"/>
      <c r="F26" s="419"/>
      <c r="G26" s="419"/>
      <c r="H26" s="419"/>
      <c r="I26" s="419"/>
      <c r="J26" s="419"/>
      <c r="K26" s="419"/>
      <c r="L26" s="419"/>
      <c r="M26" s="419"/>
      <c r="N26" s="419"/>
      <c r="O26" s="419"/>
      <c r="P26" s="423"/>
      <c r="Q26" s="421"/>
      <c r="R26" s="420"/>
      <c r="S26" s="422" t="str">
        <f>IF(OR(P26="NR",P26="",P26="Dry"),"",'1 - Detail Entry'!Y26-P26)</f>
        <v/>
      </c>
      <c r="T26" s="540"/>
      <c r="U26" s="541"/>
      <c r="V26" s="542"/>
      <c r="W26" s="314"/>
      <c r="Y26" s="412"/>
      <c r="Z26" s="413"/>
      <c r="AA26" s="414"/>
      <c r="AB26" s="415"/>
    </row>
    <row r="27" spans="2:28" ht="21" customHeight="1">
      <c r="B27" s="314"/>
      <c r="C27" s="416"/>
      <c r="D27" s="425"/>
      <c r="E27" s="419"/>
      <c r="F27" s="419"/>
      <c r="G27" s="419"/>
      <c r="H27" s="419"/>
      <c r="I27" s="419"/>
      <c r="J27" s="419"/>
      <c r="K27" s="419"/>
      <c r="L27" s="419"/>
      <c r="M27" s="419"/>
      <c r="N27" s="419"/>
      <c r="O27" s="419"/>
      <c r="P27" s="423"/>
      <c r="Q27" s="421"/>
      <c r="R27" s="420"/>
      <c r="S27" s="422" t="str">
        <f>IF(OR(P27="NR",P27="",P27="Dry"),"",'1 - Detail Entry'!Y27-P27)</f>
        <v/>
      </c>
      <c r="T27" s="540"/>
      <c r="U27" s="541"/>
      <c r="V27" s="542"/>
      <c r="W27" s="314"/>
      <c r="Y27" s="412"/>
      <c r="Z27" s="413"/>
      <c r="AA27" s="414"/>
      <c r="AB27" s="415"/>
    </row>
    <row r="28" spans="2:28" ht="21" customHeight="1">
      <c r="B28" s="314"/>
      <c r="C28" s="416"/>
      <c r="D28" s="425"/>
      <c r="E28" s="419"/>
      <c r="F28" s="419"/>
      <c r="G28" s="419"/>
      <c r="H28" s="419"/>
      <c r="I28" s="419"/>
      <c r="J28" s="419"/>
      <c r="K28" s="419"/>
      <c r="L28" s="419"/>
      <c r="M28" s="419"/>
      <c r="N28" s="419"/>
      <c r="O28" s="419"/>
      <c r="P28" s="423"/>
      <c r="Q28" s="421"/>
      <c r="R28" s="420"/>
      <c r="S28" s="422" t="str">
        <f>IF(OR(P28="NR",P28="",P28="Dry"),"",'1 - Detail Entry'!Y28-P28)</f>
        <v/>
      </c>
      <c r="T28" s="540"/>
      <c r="U28" s="541"/>
      <c r="V28" s="542"/>
      <c r="W28" s="314"/>
      <c r="Y28" s="412"/>
      <c r="Z28" s="413"/>
      <c r="AA28" s="414"/>
      <c r="AB28" s="415"/>
    </row>
    <row r="29" spans="2:28" ht="21" customHeight="1">
      <c r="B29" s="314"/>
      <c r="C29" s="416"/>
      <c r="D29" s="425"/>
      <c r="E29" s="419"/>
      <c r="F29" s="419"/>
      <c r="G29" s="419"/>
      <c r="H29" s="419"/>
      <c r="I29" s="419"/>
      <c r="J29" s="419"/>
      <c r="K29" s="419"/>
      <c r="L29" s="419"/>
      <c r="M29" s="419"/>
      <c r="N29" s="419"/>
      <c r="O29" s="419"/>
      <c r="P29" s="423"/>
      <c r="Q29" s="421"/>
      <c r="R29" s="420"/>
      <c r="S29" s="422" t="str">
        <f>IF(OR(P29="NR",P29="",P29="Dry"),"",'1 - Detail Entry'!Y29-P29)</f>
        <v/>
      </c>
      <c r="T29" s="540"/>
      <c r="U29" s="541"/>
      <c r="V29" s="542"/>
      <c r="W29" s="314"/>
      <c r="Y29" s="412"/>
      <c r="Z29" s="413"/>
      <c r="AA29" s="414"/>
      <c r="AB29" s="415"/>
    </row>
    <row r="30" spans="2:28" ht="21" customHeight="1">
      <c r="B30" s="314"/>
      <c r="C30" s="416"/>
      <c r="D30" s="425"/>
      <c r="E30" s="419"/>
      <c r="F30" s="419"/>
      <c r="G30" s="419"/>
      <c r="H30" s="419"/>
      <c r="I30" s="419"/>
      <c r="J30" s="419"/>
      <c r="K30" s="419"/>
      <c r="L30" s="419"/>
      <c r="M30" s="419"/>
      <c r="N30" s="419"/>
      <c r="O30" s="419"/>
      <c r="P30" s="423"/>
      <c r="Q30" s="421"/>
      <c r="R30" s="420"/>
      <c r="S30" s="422" t="str">
        <f>IF(OR(P30="NR",P30="",P30="Dry"),"",'1 - Detail Entry'!Y30-P30)</f>
        <v/>
      </c>
      <c r="T30" s="540"/>
      <c r="U30" s="541"/>
      <c r="V30" s="542"/>
      <c r="W30" s="314"/>
      <c r="Y30" s="412"/>
      <c r="Z30" s="413"/>
      <c r="AA30" s="414"/>
      <c r="AB30" s="415"/>
    </row>
    <row r="31" spans="2:28" ht="21" customHeight="1">
      <c r="B31" s="314"/>
      <c r="C31" s="416"/>
      <c r="D31" s="425"/>
      <c r="E31" s="419"/>
      <c r="F31" s="419"/>
      <c r="G31" s="419"/>
      <c r="H31" s="419"/>
      <c r="I31" s="419"/>
      <c r="J31" s="419"/>
      <c r="K31" s="419"/>
      <c r="L31" s="419"/>
      <c r="M31" s="419"/>
      <c r="N31" s="419"/>
      <c r="O31" s="419"/>
      <c r="P31" s="423"/>
      <c r="Q31" s="421"/>
      <c r="R31" s="420"/>
      <c r="S31" s="422" t="str">
        <f>IF(OR(P31="NR",P31="",P31="Dry"),"",'1 - Detail Entry'!Y31-P31)</f>
        <v/>
      </c>
      <c r="T31" s="540"/>
      <c r="U31" s="541"/>
      <c r="V31" s="542"/>
      <c r="W31" s="314"/>
      <c r="Y31" s="412"/>
      <c r="Z31" s="413"/>
      <c r="AA31" s="414"/>
      <c r="AB31" s="415"/>
    </row>
    <row r="32" spans="2:28" ht="21" customHeight="1">
      <c r="B32" s="314"/>
      <c r="C32" s="416"/>
      <c r="D32" s="425"/>
      <c r="E32" s="419"/>
      <c r="F32" s="419"/>
      <c r="G32" s="419"/>
      <c r="H32" s="419"/>
      <c r="I32" s="419"/>
      <c r="J32" s="419"/>
      <c r="K32" s="419"/>
      <c r="L32" s="419"/>
      <c r="M32" s="419"/>
      <c r="N32" s="419"/>
      <c r="O32" s="419"/>
      <c r="P32" s="423"/>
      <c r="Q32" s="421"/>
      <c r="R32" s="420"/>
      <c r="S32" s="422" t="str">
        <f>IF(OR(P32="NR",P32="",P32="Dry"),"",'1 - Detail Entry'!Y32-P32)</f>
        <v/>
      </c>
      <c r="T32" s="540"/>
      <c r="U32" s="541"/>
      <c r="V32" s="542"/>
      <c r="W32" s="314"/>
      <c r="Y32" s="412"/>
      <c r="Z32" s="413"/>
      <c r="AA32" s="414"/>
      <c r="AB32" s="415"/>
    </row>
    <row r="33" spans="2:28" ht="21" customHeight="1">
      <c r="B33" s="314"/>
      <c r="C33" s="416"/>
      <c r="D33" s="425"/>
      <c r="E33" s="419"/>
      <c r="F33" s="419"/>
      <c r="G33" s="419"/>
      <c r="H33" s="419"/>
      <c r="I33" s="419"/>
      <c r="J33" s="419"/>
      <c r="K33" s="419"/>
      <c r="L33" s="419"/>
      <c r="M33" s="419"/>
      <c r="N33" s="419"/>
      <c r="O33" s="419"/>
      <c r="P33" s="423"/>
      <c r="Q33" s="421"/>
      <c r="R33" s="420"/>
      <c r="S33" s="422" t="str">
        <f>IF(OR(P33="NR",P33="",P33="Dry"),"",'1 - Detail Entry'!Y33-P33)</f>
        <v/>
      </c>
      <c r="T33" s="540"/>
      <c r="U33" s="541"/>
      <c r="V33" s="542"/>
      <c r="W33" s="314"/>
      <c r="Y33" s="412"/>
      <c r="Z33" s="413"/>
      <c r="AA33" s="414"/>
      <c r="AB33" s="415"/>
    </row>
    <row r="34" spans="2:28" ht="21" customHeight="1">
      <c r="B34" s="314"/>
      <c r="C34" s="416"/>
      <c r="D34" s="425"/>
      <c r="E34" s="419"/>
      <c r="F34" s="419"/>
      <c r="G34" s="419"/>
      <c r="H34" s="419"/>
      <c r="I34" s="419"/>
      <c r="J34" s="419"/>
      <c r="K34" s="419"/>
      <c r="L34" s="419"/>
      <c r="M34" s="419"/>
      <c r="N34" s="419"/>
      <c r="O34" s="419"/>
      <c r="P34" s="423"/>
      <c r="Q34" s="421"/>
      <c r="R34" s="420"/>
      <c r="S34" s="422" t="str">
        <f>IF(OR(P34="NR",P34="",P34="Dry"),"",'1 - Detail Entry'!Y34-P34)</f>
        <v/>
      </c>
      <c r="T34" s="540"/>
      <c r="U34" s="541"/>
      <c r="V34" s="542"/>
      <c r="W34" s="314"/>
      <c r="Y34" s="412"/>
      <c r="Z34" s="413"/>
      <c r="AA34" s="414"/>
      <c r="AB34" s="415"/>
    </row>
    <row r="35" spans="2:28" ht="21" customHeight="1">
      <c r="B35" s="314"/>
      <c r="C35" s="416"/>
      <c r="D35" s="425"/>
      <c r="E35" s="419"/>
      <c r="F35" s="419"/>
      <c r="G35" s="419"/>
      <c r="H35" s="419"/>
      <c r="I35" s="419"/>
      <c r="J35" s="419"/>
      <c r="K35" s="419"/>
      <c r="L35" s="419"/>
      <c r="M35" s="419"/>
      <c r="N35" s="419"/>
      <c r="O35" s="419"/>
      <c r="P35" s="423"/>
      <c r="Q35" s="421"/>
      <c r="R35" s="420"/>
      <c r="S35" s="422" t="str">
        <f>IF(OR(P35="NR",P35="",P35="Dry"),"",'1 - Detail Entry'!Y35-P35)</f>
        <v/>
      </c>
      <c r="T35" s="540"/>
      <c r="U35" s="541"/>
      <c r="V35" s="542"/>
      <c r="W35" s="314"/>
      <c r="Y35" s="412"/>
      <c r="Z35" s="413"/>
      <c r="AA35" s="414"/>
      <c r="AB35" s="415"/>
    </row>
    <row r="36" spans="2:28" ht="21" customHeight="1">
      <c r="B36" s="314"/>
      <c r="C36" s="416"/>
      <c r="D36" s="425"/>
      <c r="E36" s="419"/>
      <c r="F36" s="419"/>
      <c r="G36" s="419"/>
      <c r="H36" s="419"/>
      <c r="I36" s="419"/>
      <c r="J36" s="419"/>
      <c r="K36" s="419"/>
      <c r="L36" s="419"/>
      <c r="M36" s="419"/>
      <c r="N36" s="419"/>
      <c r="O36" s="419"/>
      <c r="P36" s="423"/>
      <c r="Q36" s="421"/>
      <c r="R36" s="420"/>
      <c r="S36" s="422" t="str">
        <f>IF(OR(P36="NR",P36="",P36="Dry"),"",'1 - Detail Entry'!Y36-P36)</f>
        <v/>
      </c>
      <c r="T36" s="540"/>
      <c r="U36" s="541"/>
      <c r="V36" s="542"/>
      <c r="W36" s="314"/>
      <c r="Y36" s="412"/>
      <c r="Z36" s="413"/>
      <c r="AA36" s="414"/>
      <c r="AB36" s="415"/>
    </row>
    <row r="37" spans="2:28" ht="21" customHeight="1">
      <c r="B37" s="314"/>
      <c r="C37" s="416"/>
      <c r="D37" s="425"/>
      <c r="E37" s="419"/>
      <c r="F37" s="419"/>
      <c r="G37" s="419"/>
      <c r="H37" s="419"/>
      <c r="I37" s="419"/>
      <c r="J37" s="419"/>
      <c r="K37" s="419"/>
      <c r="L37" s="419"/>
      <c r="M37" s="419"/>
      <c r="N37" s="419"/>
      <c r="O37" s="419"/>
      <c r="P37" s="420"/>
      <c r="Q37" s="421"/>
      <c r="R37" s="420"/>
      <c r="S37" s="422" t="str">
        <f>IF(OR(P37="NR",P37="",P37="Dry"),"",'1 - Detail Entry'!Y37-P37)</f>
        <v/>
      </c>
      <c r="T37" s="540"/>
      <c r="U37" s="541"/>
      <c r="V37" s="542"/>
      <c r="W37" s="314"/>
      <c r="Y37" s="412"/>
      <c r="Z37" s="413"/>
      <c r="AA37" s="414"/>
      <c r="AB37" s="415"/>
    </row>
    <row r="38" spans="2:28" ht="21" customHeight="1">
      <c r="B38" s="314"/>
      <c r="C38" s="416"/>
      <c r="D38" s="425"/>
      <c r="E38" s="419"/>
      <c r="F38" s="419"/>
      <c r="G38" s="419"/>
      <c r="H38" s="419"/>
      <c r="I38" s="419"/>
      <c r="J38" s="419"/>
      <c r="K38" s="419"/>
      <c r="L38" s="419"/>
      <c r="M38" s="419"/>
      <c r="N38" s="419"/>
      <c r="O38" s="419"/>
      <c r="P38" s="420"/>
      <c r="Q38" s="421"/>
      <c r="R38" s="420"/>
      <c r="S38" s="422" t="str">
        <f>IF(OR(P38="NR",P38="",P38="Dry"),"",'1 - Detail Entry'!Y38-P38)</f>
        <v/>
      </c>
      <c r="T38" s="540"/>
      <c r="U38" s="541"/>
      <c r="V38" s="542"/>
      <c r="W38" s="314"/>
      <c r="Y38" s="412"/>
      <c r="Z38" s="413"/>
      <c r="AA38" s="414"/>
      <c r="AB38" s="415"/>
    </row>
    <row r="39" spans="2:28" ht="21" customHeight="1">
      <c r="B39" s="314"/>
      <c r="C39" s="416"/>
      <c r="D39" s="425"/>
      <c r="E39" s="419"/>
      <c r="F39" s="419"/>
      <c r="G39" s="419"/>
      <c r="H39" s="419"/>
      <c r="I39" s="419"/>
      <c r="J39" s="419"/>
      <c r="K39" s="419"/>
      <c r="L39" s="419"/>
      <c r="M39" s="419"/>
      <c r="N39" s="419"/>
      <c r="O39" s="419"/>
      <c r="P39" s="420"/>
      <c r="Q39" s="421"/>
      <c r="R39" s="420"/>
      <c r="S39" s="422" t="str">
        <f>IF(OR(P39="NR",P39="",P39="Dry"),"",'1 - Detail Entry'!Y39-P39)</f>
        <v/>
      </c>
      <c r="T39" s="540"/>
      <c r="U39" s="541"/>
      <c r="V39" s="542"/>
      <c r="W39" s="314"/>
      <c r="Y39" s="412"/>
      <c r="Z39" s="413"/>
      <c r="AA39" s="414"/>
      <c r="AB39" s="415"/>
    </row>
    <row r="40" spans="2:28" ht="21" customHeight="1">
      <c r="B40" s="314"/>
      <c r="C40" s="416"/>
      <c r="D40" s="425"/>
      <c r="E40" s="419"/>
      <c r="F40" s="419"/>
      <c r="G40" s="419"/>
      <c r="H40" s="419"/>
      <c r="I40" s="419"/>
      <c r="J40" s="419"/>
      <c r="K40" s="419"/>
      <c r="L40" s="419"/>
      <c r="M40" s="419"/>
      <c r="N40" s="419"/>
      <c r="O40" s="419"/>
      <c r="P40" s="420"/>
      <c r="Q40" s="421"/>
      <c r="R40" s="420"/>
      <c r="S40" s="422" t="str">
        <f>IF(OR(P40="NR",P40="",P40="Dry"),"",'1 - Detail Entry'!Y40-P40)</f>
        <v/>
      </c>
      <c r="T40" s="540"/>
      <c r="U40" s="541"/>
      <c r="V40" s="542"/>
      <c r="W40" s="314"/>
      <c r="Y40" s="412"/>
      <c r="Z40" s="413"/>
      <c r="AA40" s="414"/>
      <c r="AB40" s="415"/>
    </row>
    <row r="41" spans="2:28" ht="21" customHeight="1">
      <c r="B41" s="314"/>
      <c r="C41" s="416"/>
      <c r="D41" s="425"/>
      <c r="E41" s="419"/>
      <c r="F41" s="419"/>
      <c r="G41" s="419"/>
      <c r="H41" s="419"/>
      <c r="I41" s="419"/>
      <c r="J41" s="419"/>
      <c r="K41" s="419"/>
      <c r="L41" s="419"/>
      <c r="M41" s="419"/>
      <c r="N41" s="419"/>
      <c r="O41" s="419"/>
      <c r="P41" s="420"/>
      <c r="Q41" s="421"/>
      <c r="R41" s="420"/>
      <c r="S41" s="422" t="str">
        <f>IF(OR(P41="NR",P41="",P41="Dry"),"",'1 - Detail Entry'!Y41-P41)</f>
        <v/>
      </c>
      <c r="T41" s="540"/>
      <c r="U41" s="541"/>
      <c r="V41" s="542"/>
      <c r="W41" s="314"/>
      <c r="Y41" s="412"/>
      <c r="Z41" s="413"/>
      <c r="AA41" s="414"/>
      <c r="AB41" s="415"/>
    </row>
    <row r="42" spans="2:28" ht="21" customHeight="1">
      <c r="B42" s="314"/>
      <c r="C42" s="416"/>
      <c r="D42" s="425"/>
      <c r="E42" s="419"/>
      <c r="F42" s="419"/>
      <c r="G42" s="419"/>
      <c r="H42" s="419"/>
      <c r="I42" s="419"/>
      <c r="J42" s="419"/>
      <c r="K42" s="419"/>
      <c r="L42" s="419"/>
      <c r="M42" s="419"/>
      <c r="N42" s="419"/>
      <c r="O42" s="419"/>
      <c r="P42" s="420"/>
      <c r="Q42" s="421"/>
      <c r="R42" s="420"/>
      <c r="S42" s="422" t="str">
        <f>IF(OR(P42="NR",P42="",P42="Dry"),"",'1 - Detail Entry'!Y42-P42)</f>
        <v/>
      </c>
      <c r="T42" s="426"/>
      <c r="U42" s="427"/>
      <c r="V42" s="428"/>
      <c r="W42" s="314"/>
      <c r="Y42" s="412"/>
      <c r="Z42" s="413"/>
      <c r="AA42" s="414"/>
      <c r="AB42" s="415"/>
    </row>
    <row r="43" spans="2:28" ht="21" customHeight="1">
      <c r="B43" s="314"/>
      <c r="C43" s="416"/>
      <c r="D43" s="425"/>
      <c r="E43" s="419"/>
      <c r="F43" s="419"/>
      <c r="G43" s="419"/>
      <c r="H43" s="419"/>
      <c r="I43" s="419"/>
      <c r="J43" s="419"/>
      <c r="K43" s="419"/>
      <c r="L43" s="419"/>
      <c r="M43" s="419"/>
      <c r="N43" s="419"/>
      <c r="O43" s="419"/>
      <c r="P43" s="420"/>
      <c r="Q43" s="421"/>
      <c r="R43" s="420"/>
      <c r="S43" s="422" t="str">
        <f>IF(OR(P43="NR",P43="",P43="Dry"),"",'1 - Detail Entry'!Y43-P43)</f>
        <v/>
      </c>
      <c r="T43" s="426"/>
      <c r="U43" s="427"/>
      <c r="V43" s="428"/>
      <c r="W43" s="314"/>
      <c r="Y43" s="412"/>
      <c r="Z43" s="413"/>
      <c r="AA43" s="414"/>
      <c r="AB43" s="415"/>
    </row>
    <row r="44" spans="2:28" ht="21" customHeight="1">
      <c r="B44" s="314"/>
      <c r="C44" s="416"/>
      <c r="D44" s="425"/>
      <c r="E44" s="419"/>
      <c r="F44" s="419"/>
      <c r="G44" s="419"/>
      <c r="H44" s="419"/>
      <c r="I44" s="419"/>
      <c r="J44" s="419"/>
      <c r="K44" s="419"/>
      <c r="L44" s="419"/>
      <c r="M44" s="419"/>
      <c r="N44" s="419"/>
      <c r="O44" s="419"/>
      <c r="P44" s="420"/>
      <c r="Q44" s="421"/>
      <c r="R44" s="420"/>
      <c r="S44" s="422" t="str">
        <f>IF(OR(P44="NR",P44="",P44="Dry"),"",'1 - Detail Entry'!Y44-P44)</f>
        <v/>
      </c>
      <c r="T44" s="426"/>
      <c r="U44" s="427"/>
      <c r="V44" s="428"/>
      <c r="W44" s="314"/>
      <c r="Y44" s="412"/>
      <c r="Z44" s="413"/>
      <c r="AA44" s="414"/>
      <c r="AB44" s="415"/>
    </row>
    <row r="45" spans="2:28" ht="21" customHeight="1">
      <c r="B45" s="314"/>
      <c r="C45" s="416"/>
      <c r="D45" s="425"/>
      <c r="E45" s="419"/>
      <c r="F45" s="419"/>
      <c r="G45" s="419"/>
      <c r="H45" s="419"/>
      <c r="I45" s="419"/>
      <c r="J45" s="419"/>
      <c r="K45" s="419"/>
      <c r="L45" s="419"/>
      <c r="M45" s="419"/>
      <c r="N45" s="419"/>
      <c r="O45" s="419"/>
      <c r="P45" s="420"/>
      <c r="Q45" s="421"/>
      <c r="R45" s="420"/>
      <c r="S45" s="422" t="str">
        <f>IF(OR(P45="NR",P45="",P45="Dry"),"",'1 - Detail Entry'!Y45-P45)</f>
        <v/>
      </c>
      <c r="T45" s="426"/>
      <c r="U45" s="427"/>
      <c r="V45" s="428"/>
      <c r="W45" s="314"/>
      <c r="Y45" s="412"/>
      <c r="Z45" s="413"/>
      <c r="AA45" s="414"/>
      <c r="AB45" s="415"/>
    </row>
    <row r="46" spans="2:28" ht="21" customHeight="1">
      <c r="B46" s="314"/>
      <c r="C46" s="416"/>
      <c r="D46" s="425"/>
      <c r="E46" s="419"/>
      <c r="F46" s="419"/>
      <c r="G46" s="419"/>
      <c r="H46" s="419"/>
      <c r="I46" s="419"/>
      <c r="J46" s="419"/>
      <c r="K46" s="419"/>
      <c r="L46" s="419"/>
      <c r="M46" s="419"/>
      <c r="N46" s="419"/>
      <c r="O46" s="419"/>
      <c r="P46" s="420"/>
      <c r="Q46" s="421"/>
      <c r="R46" s="420"/>
      <c r="S46" s="422" t="str">
        <f>IF(OR(P46="NR",P46="",P46="Dry"),"",'1 - Detail Entry'!Y46-P46)</f>
        <v/>
      </c>
      <c r="T46" s="426"/>
      <c r="U46" s="427"/>
      <c r="V46" s="428"/>
      <c r="W46" s="314"/>
      <c r="Y46" s="412"/>
      <c r="Z46" s="413"/>
      <c r="AA46" s="414"/>
      <c r="AB46" s="415"/>
    </row>
    <row r="47" spans="2:28" ht="21" customHeight="1">
      <c r="B47" s="314"/>
      <c r="C47" s="416"/>
      <c r="D47" s="425"/>
      <c r="E47" s="419"/>
      <c r="F47" s="419"/>
      <c r="G47" s="419"/>
      <c r="H47" s="419"/>
      <c r="I47" s="419"/>
      <c r="J47" s="419"/>
      <c r="K47" s="419"/>
      <c r="L47" s="419"/>
      <c r="M47" s="419"/>
      <c r="N47" s="419"/>
      <c r="O47" s="419"/>
      <c r="P47" s="420"/>
      <c r="Q47" s="421"/>
      <c r="R47" s="420"/>
      <c r="S47" s="422" t="str">
        <f>IF(OR(P47="NR",P47="",P47="Dry"),"",'1 - Detail Entry'!Y47-P47)</f>
        <v/>
      </c>
      <c r="T47" s="426"/>
      <c r="U47" s="427"/>
      <c r="V47" s="428"/>
      <c r="W47" s="314"/>
      <c r="Y47" s="412"/>
      <c r="Z47" s="413"/>
      <c r="AA47" s="414"/>
      <c r="AB47" s="415"/>
    </row>
    <row r="48" spans="2:28" ht="21" customHeight="1">
      <c r="B48" s="314"/>
      <c r="C48" s="416"/>
      <c r="D48" s="425"/>
      <c r="E48" s="419"/>
      <c r="F48" s="419"/>
      <c r="G48" s="419"/>
      <c r="H48" s="419"/>
      <c r="I48" s="419"/>
      <c r="J48" s="419"/>
      <c r="K48" s="419"/>
      <c r="L48" s="419"/>
      <c r="M48" s="419"/>
      <c r="N48" s="419"/>
      <c r="O48" s="419"/>
      <c r="P48" s="420"/>
      <c r="Q48" s="421"/>
      <c r="R48" s="420"/>
      <c r="S48" s="422" t="str">
        <f>IF(OR(P48="NR",P48="",P48="Dry"),"",'1 - Detail Entry'!Y48-P48)</f>
        <v/>
      </c>
      <c r="T48" s="540"/>
      <c r="U48" s="541"/>
      <c r="V48" s="542"/>
      <c r="W48" s="314"/>
      <c r="Y48" s="412"/>
      <c r="Z48" s="413"/>
      <c r="AA48" s="414"/>
      <c r="AB48" s="415"/>
    </row>
    <row r="49" spans="2:28" ht="21" customHeight="1">
      <c r="B49" s="314"/>
      <c r="C49" s="416"/>
      <c r="D49" s="425"/>
      <c r="E49" s="419"/>
      <c r="F49" s="419"/>
      <c r="G49" s="419"/>
      <c r="H49" s="419"/>
      <c r="I49" s="419"/>
      <c r="J49" s="419"/>
      <c r="K49" s="419"/>
      <c r="L49" s="419"/>
      <c r="M49" s="419"/>
      <c r="N49" s="419"/>
      <c r="O49" s="419"/>
      <c r="P49" s="420"/>
      <c r="Q49" s="421"/>
      <c r="R49" s="420"/>
      <c r="S49" s="422" t="str">
        <f>IF(OR(P49="NR",P49="",P49="Dry"),"",'1 - Detail Entry'!Y49-P49)</f>
        <v/>
      </c>
      <c r="T49" s="426"/>
      <c r="U49" s="427"/>
      <c r="V49" s="428"/>
      <c r="W49" s="314"/>
      <c r="Y49" s="412"/>
      <c r="Z49" s="413"/>
      <c r="AA49" s="414"/>
      <c r="AB49" s="415"/>
    </row>
    <row r="50" spans="2:28" ht="21" customHeight="1">
      <c r="B50" s="314"/>
      <c r="C50" s="416"/>
      <c r="D50" s="425"/>
      <c r="E50" s="419"/>
      <c r="F50" s="419"/>
      <c r="G50" s="419"/>
      <c r="H50" s="419"/>
      <c r="I50" s="419"/>
      <c r="J50" s="419"/>
      <c r="K50" s="419"/>
      <c r="L50" s="419"/>
      <c r="M50" s="419"/>
      <c r="N50" s="419"/>
      <c r="O50" s="419"/>
      <c r="P50" s="420"/>
      <c r="Q50" s="421"/>
      <c r="R50" s="420"/>
      <c r="S50" s="422" t="str">
        <f>IF(OR(P50="NR",P50="",P50="Dry"),"",'1 - Detail Entry'!Y50-P50)</f>
        <v/>
      </c>
      <c r="T50" s="426"/>
      <c r="U50" s="427"/>
      <c r="V50" s="428"/>
      <c r="W50" s="314"/>
      <c r="Y50" s="412"/>
      <c r="Z50" s="413"/>
      <c r="AA50" s="414"/>
      <c r="AB50" s="415"/>
    </row>
    <row r="51" spans="2:28" ht="21" customHeight="1">
      <c r="B51" s="314"/>
      <c r="C51" s="416"/>
      <c r="D51" s="425"/>
      <c r="E51" s="419"/>
      <c r="F51" s="419"/>
      <c r="G51" s="419"/>
      <c r="H51" s="419"/>
      <c r="I51" s="419"/>
      <c r="J51" s="419"/>
      <c r="K51" s="419"/>
      <c r="L51" s="419"/>
      <c r="M51" s="419"/>
      <c r="N51" s="419"/>
      <c r="O51" s="419"/>
      <c r="P51" s="420"/>
      <c r="Q51" s="421"/>
      <c r="R51" s="420"/>
      <c r="S51" s="422" t="str">
        <f>IF(OR(P51="NR",P51="",P51="Dry"),"",'1 - Detail Entry'!Y51-P51)</f>
        <v/>
      </c>
      <c r="T51" s="426"/>
      <c r="U51" s="427"/>
      <c r="V51" s="428"/>
      <c r="W51" s="314"/>
      <c r="Y51" s="412"/>
      <c r="Z51" s="413"/>
      <c r="AA51" s="414"/>
      <c r="AB51" s="415"/>
    </row>
    <row r="52" spans="2:28" ht="21" customHeight="1">
      <c r="B52" s="314"/>
      <c r="C52" s="416"/>
      <c r="D52" s="425"/>
      <c r="E52" s="419"/>
      <c r="F52" s="419"/>
      <c r="G52" s="419"/>
      <c r="H52" s="419"/>
      <c r="I52" s="419"/>
      <c r="J52" s="419"/>
      <c r="K52" s="419"/>
      <c r="L52" s="419"/>
      <c r="M52" s="419"/>
      <c r="N52" s="419"/>
      <c r="O52" s="419"/>
      <c r="P52" s="420"/>
      <c r="Q52" s="421"/>
      <c r="R52" s="420"/>
      <c r="S52" s="422" t="str">
        <f>IF(OR(P52="NR",P52="",P52="Dry"),"",'1 - Detail Entry'!Y52-P52)</f>
        <v/>
      </c>
      <c r="T52" s="426"/>
      <c r="U52" s="427"/>
      <c r="V52" s="428"/>
      <c r="W52" s="314"/>
      <c r="Y52" s="412"/>
      <c r="Z52" s="413"/>
      <c r="AA52" s="414"/>
      <c r="AB52" s="415"/>
    </row>
    <row r="53" spans="2:28" ht="21" customHeight="1">
      <c r="B53" s="314"/>
      <c r="C53" s="416"/>
      <c r="D53" s="425"/>
      <c r="E53" s="419"/>
      <c r="F53" s="419"/>
      <c r="G53" s="419"/>
      <c r="H53" s="419"/>
      <c r="I53" s="419"/>
      <c r="J53" s="419"/>
      <c r="K53" s="419"/>
      <c r="L53" s="419"/>
      <c r="M53" s="419"/>
      <c r="N53" s="419"/>
      <c r="O53" s="419"/>
      <c r="P53" s="420"/>
      <c r="Q53" s="421"/>
      <c r="R53" s="420"/>
      <c r="S53" s="422" t="str">
        <f>IF(OR(P53="NR",P53="",P53="Dry"),"",'1 - Detail Entry'!Y53-P53)</f>
        <v/>
      </c>
      <c r="T53" s="426"/>
      <c r="U53" s="427"/>
      <c r="V53" s="428"/>
      <c r="W53" s="314"/>
      <c r="Y53" s="412"/>
      <c r="Z53" s="413"/>
      <c r="AA53" s="414"/>
      <c r="AB53" s="415"/>
    </row>
    <row r="54" spans="2:28" ht="21" customHeight="1">
      <c r="B54" s="314"/>
      <c r="C54" s="416"/>
      <c r="D54" s="425"/>
      <c r="E54" s="419"/>
      <c r="F54" s="419"/>
      <c r="G54" s="419"/>
      <c r="H54" s="419"/>
      <c r="I54" s="419"/>
      <c r="J54" s="419"/>
      <c r="K54" s="419"/>
      <c r="L54" s="419"/>
      <c r="M54" s="419"/>
      <c r="N54" s="419"/>
      <c r="O54" s="419"/>
      <c r="P54" s="420"/>
      <c r="Q54" s="421"/>
      <c r="R54" s="420"/>
      <c r="S54" s="422" t="str">
        <f>IF(OR(P54="NR",P54="",P54="Dry"),"",'1 - Detail Entry'!Y54-P54)</f>
        <v/>
      </c>
      <c r="T54" s="426"/>
      <c r="U54" s="427"/>
      <c r="V54" s="428"/>
      <c r="W54" s="314"/>
      <c r="Y54" s="412"/>
      <c r="Z54" s="413"/>
      <c r="AA54" s="414"/>
      <c r="AB54" s="415"/>
    </row>
    <row r="55" spans="2:28" ht="21" customHeight="1">
      <c r="B55" s="314"/>
      <c r="C55" s="416"/>
      <c r="D55" s="425"/>
      <c r="E55" s="419"/>
      <c r="F55" s="419"/>
      <c r="G55" s="419"/>
      <c r="H55" s="419"/>
      <c r="I55" s="419"/>
      <c r="J55" s="419"/>
      <c r="K55" s="419"/>
      <c r="L55" s="419"/>
      <c r="M55" s="419"/>
      <c r="N55" s="419"/>
      <c r="O55" s="419"/>
      <c r="P55" s="420"/>
      <c r="Q55" s="421"/>
      <c r="R55" s="420"/>
      <c r="S55" s="422" t="str">
        <f>IF(OR(P55="NR",P55="",P55="Dry"),"",'1 - Detail Entry'!Y55-P55)</f>
        <v/>
      </c>
      <c r="T55" s="540"/>
      <c r="U55" s="541"/>
      <c r="V55" s="542"/>
      <c r="W55" s="314"/>
      <c r="Y55" s="412"/>
      <c r="Z55" s="413"/>
      <c r="AA55" s="414"/>
      <c r="AB55" s="415"/>
    </row>
    <row r="56" spans="2:28" ht="21" customHeight="1">
      <c r="B56" s="314"/>
      <c r="C56" s="416"/>
      <c r="D56" s="425"/>
      <c r="E56" s="419"/>
      <c r="F56" s="419"/>
      <c r="G56" s="419"/>
      <c r="H56" s="419"/>
      <c r="I56" s="419"/>
      <c r="J56" s="419"/>
      <c r="K56" s="419"/>
      <c r="L56" s="419"/>
      <c r="M56" s="419"/>
      <c r="N56" s="419"/>
      <c r="O56" s="419"/>
      <c r="P56" s="420"/>
      <c r="Q56" s="421"/>
      <c r="R56" s="420"/>
      <c r="S56" s="422" t="str">
        <f>IF(OR(P56="NR",P56="",P56="Dry"),"",'1 - Detail Entry'!Y56-P56)</f>
        <v/>
      </c>
      <c r="T56" s="540"/>
      <c r="U56" s="541"/>
      <c r="V56" s="542"/>
      <c r="W56" s="314"/>
      <c r="Y56" s="412"/>
      <c r="Z56" s="413"/>
      <c r="AA56" s="414"/>
      <c r="AB56" s="415"/>
    </row>
    <row r="57" spans="2:28" ht="21" customHeight="1">
      <c r="B57" s="314"/>
      <c r="C57" s="416"/>
      <c r="D57" s="425"/>
      <c r="E57" s="419"/>
      <c r="F57" s="419"/>
      <c r="G57" s="419"/>
      <c r="H57" s="419"/>
      <c r="I57" s="419"/>
      <c r="J57" s="419"/>
      <c r="K57" s="419"/>
      <c r="L57" s="419"/>
      <c r="M57" s="419"/>
      <c r="N57" s="419"/>
      <c r="O57" s="419"/>
      <c r="P57" s="420"/>
      <c r="Q57" s="421"/>
      <c r="R57" s="420"/>
      <c r="S57" s="422" t="str">
        <f>IF(OR(P57="NR",P57="",P57="Dry"),"",'1 - Detail Entry'!Y57-P57)</f>
        <v/>
      </c>
      <c r="T57" s="540"/>
      <c r="U57" s="541"/>
      <c r="V57" s="542"/>
      <c r="W57" s="314"/>
      <c r="Y57" s="412"/>
      <c r="Z57" s="413"/>
      <c r="AA57" s="414"/>
      <c r="AB57" s="415"/>
    </row>
    <row r="58" spans="2:28" ht="21" customHeight="1">
      <c r="B58" s="314"/>
      <c r="C58" s="416"/>
      <c r="D58" s="425"/>
      <c r="E58" s="419"/>
      <c r="F58" s="419"/>
      <c r="G58" s="419"/>
      <c r="H58" s="419"/>
      <c r="I58" s="419"/>
      <c r="J58" s="419"/>
      <c r="K58" s="419"/>
      <c r="L58" s="419"/>
      <c r="M58" s="419"/>
      <c r="N58" s="419"/>
      <c r="O58" s="419"/>
      <c r="P58" s="420"/>
      <c r="Q58" s="421"/>
      <c r="R58" s="420"/>
      <c r="S58" s="422" t="str">
        <f>IF(OR(P58="NR",P58="",P58="Dry"),"",'1 - Detail Entry'!Y58-P58)</f>
        <v/>
      </c>
      <c r="T58" s="540"/>
      <c r="U58" s="541"/>
      <c r="V58" s="542"/>
      <c r="W58" s="314"/>
      <c r="Y58" s="412"/>
      <c r="Z58" s="413"/>
      <c r="AA58" s="414"/>
      <c r="AB58" s="415"/>
    </row>
    <row r="59" spans="2:28" ht="21" customHeight="1">
      <c r="B59" s="314"/>
      <c r="C59" s="416"/>
      <c r="D59" s="425"/>
      <c r="E59" s="419"/>
      <c r="F59" s="419"/>
      <c r="G59" s="419"/>
      <c r="H59" s="419"/>
      <c r="I59" s="419"/>
      <c r="J59" s="419"/>
      <c r="K59" s="419"/>
      <c r="L59" s="419"/>
      <c r="M59" s="419"/>
      <c r="N59" s="419"/>
      <c r="O59" s="419"/>
      <c r="P59" s="420"/>
      <c r="Q59" s="421"/>
      <c r="R59" s="420"/>
      <c r="S59" s="422" t="str">
        <f>IF(OR(P59="NR",P59="",P59="Dry"),"",'1 - Detail Entry'!Y59-P59)</f>
        <v/>
      </c>
      <c r="T59" s="540"/>
      <c r="U59" s="541"/>
      <c r="V59" s="542"/>
      <c r="W59" s="314"/>
      <c r="Y59" s="412"/>
      <c r="Z59" s="413"/>
      <c r="AA59" s="414"/>
      <c r="AB59" s="415"/>
    </row>
    <row r="60" spans="2:28" ht="21" customHeight="1">
      <c r="B60" s="314"/>
      <c r="C60" s="416"/>
      <c r="D60" s="425"/>
      <c r="E60" s="419"/>
      <c r="F60" s="419"/>
      <c r="G60" s="419"/>
      <c r="H60" s="419"/>
      <c r="I60" s="419"/>
      <c r="J60" s="419"/>
      <c r="K60" s="419"/>
      <c r="L60" s="419"/>
      <c r="M60" s="419"/>
      <c r="N60" s="419"/>
      <c r="O60" s="419"/>
      <c r="P60" s="420"/>
      <c r="Q60" s="421"/>
      <c r="R60" s="420"/>
      <c r="S60" s="422" t="str">
        <f>IF(OR(P60="NR",P60="",P60="Dry"),"",'1 - Detail Entry'!Y60-P60)</f>
        <v/>
      </c>
      <c r="T60" s="540"/>
      <c r="U60" s="541"/>
      <c r="V60" s="542"/>
      <c r="W60" s="314"/>
      <c r="Y60" s="412"/>
      <c r="Z60" s="413"/>
      <c r="AA60" s="414"/>
      <c r="AB60" s="415"/>
    </row>
    <row r="61" spans="2:28" ht="21" customHeight="1">
      <c r="B61" s="314"/>
      <c r="C61" s="416"/>
      <c r="D61" s="425"/>
      <c r="E61" s="419"/>
      <c r="F61" s="419"/>
      <c r="G61" s="419"/>
      <c r="H61" s="419"/>
      <c r="I61" s="419"/>
      <c r="J61" s="419"/>
      <c r="K61" s="419"/>
      <c r="L61" s="419"/>
      <c r="M61" s="419"/>
      <c r="N61" s="419"/>
      <c r="O61" s="419"/>
      <c r="P61" s="420"/>
      <c r="Q61" s="421"/>
      <c r="R61" s="420"/>
      <c r="S61" s="422" t="str">
        <f>IF(OR(P61="NR",P61="",P61="Dry"),"",'1 - Detail Entry'!Y61-P61)</f>
        <v/>
      </c>
      <c r="T61" s="540"/>
      <c r="U61" s="541"/>
      <c r="V61" s="542"/>
      <c r="W61" s="314"/>
      <c r="Y61" s="412"/>
      <c r="Z61" s="413"/>
      <c r="AA61" s="414"/>
      <c r="AB61" s="415"/>
    </row>
    <row r="62" spans="2:28" ht="21" customHeight="1">
      <c r="B62" s="314"/>
      <c r="C62" s="416"/>
      <c r="D62" s="425"/>
      <c r="E62" s="419"/>
      <c r="F62" s="419"/>
      <c r="G62" s="419"/>
      <c r="H62" s="419"/>
      <c r="I62" s="419"/>
      <c r="J62" s="419"/>
      <c r="K62" s="419"/>
      <c r="L62" s="419"/>
      <c r="M62" s="419"/>
      <c r="N62" s="419"/>
      <c r="O62" s="419"/>
      <c r="P62" s="420"/>
      <c r="Q62" s="421"/>
      <c r="R62" s="420"/>
      <c r="S62" s="422" t="str">
        <f>IF(OR(P62="NR",P62="",P62="Dry"),"",'1 - Detail Entry'!Y62-P62)</f>
        <v/>
      </c>
      <c r="T62" s="540"/>
      <c r="U62" s="541"/>
      <c r="V62" s="542"/>
      <c r="W62" s="314"/>
      <c r="Y62" s="412"/>
      <c r="Z62" s="413"/>
      <c r="AA62" s="414"/>
      <c r="AB62" s="415"/>
    </row>
    <row r="63" spans="2:28" ht="21" customHeight="1">
      <c r="B63" s="314"/>
      <c r="C63" s="416"/>
      <c r="D63" s="429"/>
      <c r="E63" s="419"/>
      <c r="F63" s="430"/>
      <c r="G63" s="419"/>
      <c r="H63" s="419"/>
      <c r="I63" s="419"/>
      <c r="J63" s="419"/>
      <c r="K63" s="419"/>
      <c r="L63" s="419"/>
      <c r="M63" s="419"/>
      <c r="N63" s="419"/>
      <c r="O63" s="419"/>
      <c r="P63" s="420"/>
      <c r="Q63" s="421"/>
      <c r="R63" s="420"/>
      <c r="S63" s="422" t="str">
        <f>IF(OR(P63="NR",P63="",P63="Dry"),"",'1 - Detail Entry'!Y63-P63)</f>
        <v/>
      </c>
      <c r="T63" s="609"/>
      <c r="U63" s="610"/>
      <c r="V63" s="611"/>
      <c r="W63" s="314"/>
      <c r="Y63" s="412"/>
      <c r="Z63" s="413"/>
      <c r="AA63" s="414"/>
      <c r="AB63" s="431"/>
    </row>
    <row r="64" spans="2:28" ht="3.75" customHeight="1">
      <c r="B64" s="314"/>
      <c r="C64" s="432"/>
      <c r="D64" s="432"/>
      <c r="E64" s="432"/>
      <c r="F64" s="432"/>
      <c r="G64" s="433"/>
      <c r="H64" s="433"/>
      <c r="I64" s="432">
        <v>1</v>
      </c>
      <c r="J64" s="432"/>
      <c r="K64" s="433"/>
      <c r="L64" s="433"/>
      <c r="M64" s="434"/>
      <c r="N64" s="434"/>
      <c r="O64" s="434"/>
      <c r="P64" s="434"/>
      <c r="Q64" s="434"/>
      <c r="R64" s="432"/>
      <c r="S64" s="435"/>
      <c r="T64" s="436"/>
      <c r="U64" s="436"/>
      <c r="V64" s="436"/>
      <c r="W64" s="314"/>
    </row>
    <row r="65" spans="2:23" ht="11.25" customHeight="1">
      <c r="B65" s="314"/>
      <c r="C65" s="316"/>
      <c r="D65" s="4"/>
      <c r="E65" s="537"/>
      <c r="F65" s="537"/>
      <c r="G65" s="537"/>
      <c r="H65" s="537"/>
      <c r="I65" s="316"/>
      <c r="J65" s="316"/>
      <c r="K65" s="316"/>
      <c r="L65" s="316"/>
      <c r="M65" s="316"/>
      <c r="N65" s="316"/>
      <c r="O65" s="316"/>
      <c r="P65" s="316"/>
      <c r="Q65" s="316"/>
      <c r="R65" s="316"/>
      <c r="S65" s="316"/>
      <c r="T65" s="316"/>
      <c r="U65" s="316"/>
      <c r="V65" s="316"/>
      <c r="W65" s="314"/>
    </row>
    <row r="66" spans="2:23" ht="11.25" customHeight="1">
      <c r="B66" s="314"/>
      <c r="C66" s="316"/>
      <c r="D66" s="4"/>
      <c r="E66" s="537"/>
      <c r="F66" s="537"/>
      <c r="G66" s="537"/>
      <c r="H66" s="537"/>
      <c r="I66" s="316"/>
      <c r="J66" s="316"/>
      <c r="K66" s="316"/>
      <c r="L66" s="316"/>
      <c r="M66" s="316"/>
      <c r="N66" s="316"/>
      <c r="O66" s="316"/>
      <c r="P66" s="316"/>
      <c r="Q66" s="316"/>
      <c r="R66" s="316"/>
      <c r="S66" s="316"/>
      <c r="T66" s="316"/>
      <c r="U66" s="316"/>
      <c r="V66" s="316"/>
      <c r="W66" s="314"/>
    </row>
    <row r="67" spans="2:23" ht="10.5" customHeight="1">
      <c r="B67" s="314"/>
      <c r="D67" s="4"/>
      <c r="E67" s="537"/>
      <c r="F67" s="537"/>
      <c r="G67" s="537"/>
      <c r="H67" s="537"/>
      <c r="I67" s="316"/>
      <c r="J67" s="316"/>
      <c r="K67" s="316"/>
      <c r="L67" s="316"/>
      <c r="M67" s="316"/>
      <c r="N67" s="316"/>
      <c r="O67" s="316"/>
      <c r="P67" s="316"/>
      <c r="Q67" s="316"/>
      <c r="R67" s="316"/>
      <c r="S67" s="316"/>
      <c r="T67" s="316"/>
      <c r="U67" s="316"/>
      <c r="V67" s="316"/>
      <c r="W67" s="314"/>
    </row>
    <row r="68" spans="2:23" ht="7.5" customHeight="1">
      <c r="B68" s="314"/>
      <c r="C68" s="314"/>
      <c r="D68" s="314"/>
      <c r="E68" s="314"/>
      <c r="F68" s="314"/>
      <c r="G68" s="314"/>
      <c r="H68" s="314"/>
      <c r="I68" s="314"/>
      <c r="J68" s="314"/>
      <c r="K68" s="314"/>
      <c r="L68" s="314"/>
      <c r="M68" s="314"/>
      <c r="N68" s="314"/>
      <c r="O68" s="314"/>
      <c r="P68" s="314"/>
      <c r="Q68" s="314"/>
      <c r="R68" s="314"/>
      <c r="S68" s="314"/>
      <c r="T68" s="314"/>
      <c r="U68" s="314"/>
      <c r="V68" s="314"/>
      <c r="W68" s="314"/>
    </row>
    <row r="69" spans="2:23" ht="15" thickBot="1"/>
    <row r="70" spans="2:23" ht="15" thickBot="1">
      <c r="E70" s="437" t="s">
        <v>77</v>
      </c>
      <c r="F70" s="438"/>
      <c r="G70" s="438"/>
      <c r="H70" s="438"/>
      <c r="I70" s="438"/>
      <c r="J70" s="438"/>
      <c r="K70" s="438"/>
      <c r="L70" s="438"/>
      <c r="M70" s="438"/>
      <c r="N70" s="438"/>
      <c r="O70" s="438"/>
      <c r="P70" s="439"/>
      <c r="Q70" s="440"/>
    </row>
    <row r="71" spans="2:23" ht="15" thickBot="1">
      <c r="Q71" s="314"/>
    </row>
    <row r="72" spans="2:23" ht="15" thickBot="1">
      <c r="E72" s="601" t="s">
        <v>72</v>
      </c>
      <c r="F72" s="602"/>
      <c r="G72" s="602"/>
      <c r="H72" s="602"/>
      <c r="I72" s="602"/>
      <c r="J72" s="602"/>
      <c r="K72" s="602"/>
      <c r="L72" s="602"/>
      <c r="M72" s="602"/>
      <c r="N72" s="602"/>
      <c r="O72" s="603"/>
      <c r="P72" s="441"/>
      <c r="Q72" s="440"/>
      <c r="R72" s="441"/>
      <c r="S72" s="441"/>
    </row>
    <row r="73" spans="2:23" ht="15" thickBot="1">
      <c r="O73" s="442"/>
      <c r="Q73" s="314"/>
    </row>
    <row r="74" spans="2:23" ht="15" thickBot="1">
      <c r="E74" s="437" t="s">
        <v>96</v>
      </c>
      <c r="F74" s="438"/>
      <c r="G74" s="443"/>
      <c r="H74" s="443"/>
      <c r="I74" s="443"/>
      <c r="J74" s="443"/>
      <c r="K74" s="443"/>
      <c r="L74" s="443"/>
      <c r="M74" s="443"/>
      <c r="N74" s="443"/>
      <c r="O74" s="444"/>
      <c r="P74" s="445"/>
      <c r="Q74" s="446"/>
    </row>
    <row r="75" spans="2:23">
      <c r="Q75" s="314"/>
    </row>
    <row r="76" spans="2:23">
      <c r="O76" s="442"/>
    </row>
    <row r="77" spans="2:23">
      <c r="O77" s="442"/>
    </row>
    <row r="78" spans="2:23">
      <c r="O78" s="442"/>
    </row>
    <row r="79" spans="2:23">
      <c r="O79" s="442"/>
    </row>
  </sheetData>
  <mergeCells count="81">
    <mergeCell ref="T56:V56"/>
    <mergeCell ref="T21:V21"/>
    <mergeCell ref="T20:V20"/>
    <mergeCell ref="T18:V18"/>
    <mergeCell ref="T55:V55"/>
    <mergeCell ref="T48:V48"/>
    <mergeCell ref="T41:V41"/>
    <mergeCell ref="T40:V40"/>
    <mergeCell ref="T39:V39"/>
    <mergeCell ref="T22:V22"/>
    <mergeCell ref="T27:V27"/>
    <mergeCell ref="T34:V34"/>
    <mergeCell ref="T33:V33"/>
    <mergeCell ref="E72:O72"/>
    <mergeCell ref="Z16:AA16"/>
    <mergeCell ref="T16:V16"/>
    <mergeCell ref="T63:V63"/>
    <mergeCell ref="T62:V62"/>
    <mergeCell ref="T61:V61"/>
    <mergeCell ref="T60:V60"/>
    <mergeCell ref="T59:V59"/>
    <mergeCell ref="T32:V32"/>
    <mergeCell ref="T26:V26"/>
    <mergeCell ref="T25:V25"/>
    <mergeCell ref="T29:V29"/>
    <mergeCell ref="T28:V28"/>
    <mergeCell ref="T24:V24"/>
    <mergeCell ref="T23:V23"/>
    <mergeCell ref="Q16:Q18"/>
    <mergeCell ref="C2:V2"/>
    <mergeCell ref="V4:V5"/>
    <mergeCell ref="U4:U5"/>
    <mergeCell ref="R4:T5"/>
    <mergeCell ref="R6:T6"/>
    <mergeCell ref="G5:M5"/>
    <mergeCell ref="G6:M6"/>
    <mergeCell ref="G4:M4"/>
    <mergeCell ref="G7:M7"/>
    <mergeCell ref="R14:T14"/>
    <mergeCell ref="R11:T11"/>
    <mergeCell ref="U12:V12"/>
    <mergeCell ref="C16:C18"/>
    <mergeCell ref="D16:D18"/>
    <mergeCell ref="M16:M18"/>
    <mergeCell ref="N16:N18"/>
    <mergeCell ref="O16:O18"/>
    <mergeCell ref="I16:J17"/>
    <mergeCell ref="K16:L17"/>
    <mergeCell ref="E13:F13"/>
    <mergeCell ref="G10:M10"/>
    <mergeCell ref="G11:M11"/>
    <mergeCell ref="G12:M12"/>
    <mergeCell ref="G13:M14"/>
    <mergeCell ref="G8:M8"/>
    <mergeCell ref="G9:M9"/>
    <mergeCell ref="T17:V17"/>
    <mergeCell ref="R16:R18"/>
    <mergeCell ref="S16:S18"/>
    <mergeCell ref="G66:H66"/>
    <mergeCell ref="G67:H67"/>
    <mergeCell ref="E67:F67"/>
    <mergeCell ref="E66:F66"/>
    <mergeCell ref="P16:P18"/>
    <mergeCell ref="G16:H17"/>
    <mergeCell ref="E16:F17"/>
    <mergeCell ref="Y11:AB11"/>
    <mergeCell ref="Z17:AA17"/>
    <mergeCell ref="G65:H65"/>
    <mergeCell ref="E65:F65"/>
    <mergeCell ref="E10:F10"/>
    <mergeCell ref="E11:F11"/>
    <mergeCell ref="E12:F12"/>
    <mergeCell ref="T38:V38"/>
    <mergeCell ref="T37:V37"/>
    <mergeCell ref="T36:V36"/>
    <mergeCell ref="T35:V35"/>
    <mergeCell ref="T31:V31"/>
    <mergeCell ref="T30:V30"/>
    <mergeCell ref="R10:T10"/>
    <mergeCell ref="T58:V58"/>
    <mergeCell ref="T57:V57"/>
  </mergeCells>
  <phoneticPr fontId="0" type="noConversion"/>
  <pageMargins left="0.25" right="0.25" top="0.75" bottom="0.75" header="0.3" footer="0.3"/>
  <pageSetup paperSize="9" scale="54" fitToHeight="0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>
    <tabColor indexed="52"/>
    <pageSetUpPr fitToPage="1"/>
  </sheetPr>
  <dimension ref="B2:AD78"/>
  <sheetViews>
    <sheetView view="pageBreakPreview" zoomScale="60" zoomScaleNormal="70" workbookViewId="0">
      <selection activeCell="U6" sqref="U6:V14"/>
    </sheetView>
  </sheetViews>
  <sheetFormatPr defaultColWidth="9.140625" defaultRowHeight="14.25"/>
  <cols>
    <col min="1" max="1" width="2.140625" style="3" customWidth="1"/>
    <col min="2" max="2" width="1.42578125" style="3" customWidth="1"/>
    <col min="3" max="3" width="20.5703125" style="3" customWidth="1"/>
    <col min="4" max="4" width="11.28515625" style="3" customWidth="1"/>
    <col min="5" max="12" width="10.42578125" style="3" customWidth="1"/>
    <col min="13" max="14" width="12" style="3" customWidth="1"/>
    <col min="15" max="15" width="8.42578125" style="3" customWidth="1"/>
    <col min="16" max="16" width="11.140625" style="3" customWidth="1"/>
    <col min="17" max="17" width="12" style="3" customWidth="1"/>
    <col min="18" max="18" width="14.28515625" style="3" customWidth="1"/>
    <col min="19" max="19" width="15.28515625" style="3" customWidth="1"/>
    <col min="20" max="20" width="4.5703125" style="3" customWidth="1"/>
    <col min="21" max="22" width="26.85546875" style="3" customWidth="1"/>
    <col min="23" max="23" width="1.42578125" style="3" customWidth="1"/>
    <col min="24" max="24" width="2.85546875" style="3" customWidth="1"/>
    <col min="25" max="25" width="12.7109375" style="3" customWidth="1"/>
    <col min="26" max="16384" width="9.140625" style="3"/>
  </cols>
  <sheetData>
    <row r="2" spans="2:30" ht="7.5" customHeight="1">
      <c r="B2" s="314"/>
      <c r="C2" s="314"/>
      <c r="D2" s="314"/>
      <c r="E2" s="314"/>
      <c r="F2" s="314"/>
      <c r="G2" s="314"/>
      <c r="H2" s="314"/>
      <c r="I2" s="314"/>
      <c r="J2" s="314"/>
      <c r="K2" s="314"/>
      <c r="L2" s="314"/>
      <c r="M2" s="314"/>
      <c r="N2" s="314"/>
      <c r="O2" s="314"/>
      <c r="P2" s="314"/>
      <c r="Q2" s="314"/>
      <c r="R2" s="314"/>
      <c r="S2" s="314"/>
      <c r="T2" s="314"/>
      <c r="U2" s="314"/>
      <c r="V2" s="314"/>
      <c r="W2" s="314"/>
    </row>
    <row r="3" spans="2:30">
      <c r="B3" s="314"/>
      <c r="C3" s="585" t="s">
        <v>4</v>
      </c>
      <c r="D3" s="585"/>
      <c r="E3" s="585"/>
      <c r="F3" s="585"/>
      <c r="G3" s="585"/>
      <c r="H3" s="585"/>
      <c r="I3" s="585"/>
      <c r="J3" s="585"/>
      <c r="K3" s="585"/>
      <c r="L3" s="585"/>
      <c r="M3" s="585"/>
      <c r="N3" s="585"/>
      <c r="O3" s="585"/>
      <c r="P3" s="585"/>
      <c r="Q3" s="585"/>
      <c r="R3" s="585"/>
      <c r="S3" s="585"/>
      <c r="T3" s="585"/>
      <c r="U3" s="585"/>
      <c r="V3" s="585"/>
      <c r="W3" s="314"/>
    </row>
    <row r="4" spans="2:30" ht="15.75" customHeight="1">
      <c r="B4" s="314"/>
      <c r="C4" s="317" t="s">
        <v>10</v>
      </c>
      <c r="D4" s="318"/>
      <c r="E4" s="318"/>
      <c r="F4" s="319"/>
      <c r="G4" s="631" t="str">
        <f>'1 - Detail Entry'!G4:N4</f>
        <v>Trowbridge Rugby Club</v>
      </c>
      <c r="H4" s="632"/>
      <c r="I4" s="632"/>
      <c r="J4" s="632"/>
      <c r="K4" s="632"/>
      <c r="L4" s="632"/>
      <c r="M4" s="633"/>
      <c r="N4" s="447"/>
      <c r="O4" s="321" t="s">
        <v>116</v>
      </c>
      <c r="Q4" s="322"/>
      <c r="R4" s="588" t="s">
        <v>19</v>
      </c>
      <c r="S4" s="590"/>
      <c r="T4" s="591"/>
      <c r="U4" s="588" t="s">
        <v>17</v>
      </c>
      <c r="V4" s="586" t="s">
        <v>18</v>
      </c>
      <c r="W4" s="314"/>
    </row>
    <row r="5" spans="2:30" ht="15.75" customHeight="1">
      <c r="B5" s="314"/>
      <c r="C5" s="323" t="s">
        <v>11</v>
      </c>
      <c r="D5" s="324"/>
      <c r="E5" s="324"/>
      <c r="F5" s="325"/>
      <c r="G5" s="634" t="str">
        <f>'1 - Detail Entry'!G5:N5</f>
        <v xml:space="preserve">Trowbridge Town Council </v>
      </c>
      <c r="H5" s="635"/>
      <c r="I5" s="635"/>
      <c r="J5" s="635"/>
      <c r="K5" s="635"/>
      <c r="L5" s="635"/>
      <c r="M5" s="636"/>
      <c r="N5" s="447"/>
      <c r="O5" s="321" t="s">
        <v>117</v>
      </c>
      <c r="Q5" s="316"/>
      <c r="R5" s="589"/>
      <c r="S5" s="592"/>
      <c r="T5" s="593"/>
      <c r="U5" s="630"/>
      <c r="V5" s="629"/>
      <c r="W5" s="314"/>
    </row>
    <row r="6" spans="2:30" ht="15.75" customHeight="1">
      <c r="B6" s="314"/>
      <c r="C6" s="323" t="s">
        <v>12</v>
      </c>
      <c r="D6" s="324"/>
      <c r="E6" s="324"/>
      <c r="F6" s="325"/>
      <c r="G6" s="637" t="str">
        <f>'1 - Detail Entry'!G6:N6</f>
        <v>LDQ2048</v>
      </c>
      <c r="H6" s="638"/>
      <c r="I6" s="638"/>
      <c r="J6" s="638"/>
      <c r="K6" s="638"/>
      <c r="L6" s="638"/>
      <c r="M6" s="639"/>
      <c r="N6" s="447"/>
      <c r="O6" s="326"/>
      <c r="P6" s="316"/>
      <c r="Q6" s="316"/>
      <c r="R6" s="594" t="s">
        <v>16</v>
      </c>
      <c r="S6" s="594"/>
      <c r="T6" s="594"/>
      <c r="U6" s="327"/>
      <c r="V6" s="327"/>
      <c r="W6" s="314"/>
      <c r="X6" s="328"/>
      <c r="Y6" s="329"/>
      <c r="Z6" s="329"/>
      <c r="AA6" s="329"/>
      <c r="AB6" s="329"/>
      <c r="AC6" s="329"/>
      <c r="AD6" s="329"/>
    </row>
    <row r="7" spans="2:30" ht="15.75" customHeight="1">
      <c r="B7" s="314"/>
      <c r="C7" s="323" t="s">
        <v>13</v>
      </c>
      <c r="D7" s="324"/>
      <c r="E7" s="324"/>
      <c r="F7" s="325"/>
      <c r="G7" s="448"/>
      <c r="H7" s="449"/>
      <c r="I7" s="449"/>
      <c r="J7" s="449"/>
      <c r="K7" s="449"/>
      <c r="L7" s="449"/>
      <c r="M7" s="450"/>
      <c r="N7" s="451"/>
      <c r="O7" s="326"/>
      <c r="P7" s="326"/>
      <c r="Q7" s="326"/>
      <c r="R7" s="331" t="s">
        <v>121</v>
      </c>
      <c r="S7" s="332"/>
      <c r="T7" s="333"/>
      <c r="U7" s="334"/>
      <c r="V7" s="334"/>
      <c r="W7" s="314"/>
    </row>
    <row r="8" spans="2:30" ht="15.75" customHeight="1">
      <c r="B8" s="314"/>
      <c r="C8" s="323" t="s">
        <v>15</v>
      </c>
      <c r="D8" s="324"/>
      <c r="E8" s="324"/>
      <c r="F8" s="325"/>
      <c r="G8" s="555"/>
      <c r="H8" s="556"/>
      <c r="I8" s="556"/>
      <c r="J8" s="556"/>
      <c r="K8" s="556"/>
      <c r="L8" s="556"/>
      <c r="M8" s="557"/>
      <c r="N8" s="335"/>
      <c r="O8" s="326"/>
      <c r="P8" s="316"/>
      <c r="Q8" s="316"/>
      <c r="R8" s="336" t="s">
        <v>7</v>
      </c>
      <c r="S8" s="337"/>
      <c r="T8" s="338"/>
      <c r="U8" s="339"/>
      <c r="V8" s="339"/>
      <c r="W8" s="314"/>
    </row>
    <row r="9" spans="2:30" ht="15.75" customHeight="1">
      <c r="B9" s="314"/>
      <c r="C9" s="323" t="s">
        <v>14</v>
      </c>
      <c r="D9" s="324"/>
      <c r="E9" s="324"/>
      <c r="F9" s="325"/>
      <c r="G9" s="555"/>
      <c r="H9" s="556"/>
      <c r="I9" s="556"/>
      <c r="J9" s="556"/>
      <c r="K9" s="556"/>
      <c r="L9" s="556"/>
      <c r="M9" s="557"/>
      <c r="N9" s="335"/>
      <c r="O9" s="326"/>
      <c r="P9" s="316"/>
      <c r="Q9" s="316"/>
      <c r="R9" s="352" t="s">
        <v>113</v>
      </c>
      <c r="S9" s="353"/>
      <c r="T9" s="354"/>
      <c r="U9" s="343"/>
      <c r="V9" s="343"/>
      <c r="W9" s="314"/>
    </row>
    <row r="10" spans="2:30" ht="15.75" customHeight="1">
      <c r="B10" s="314"/>
      <c r="C10" s="340" t="s">
        <v>9</v>
      </c>
      <c r="D10" s="341"/>
      <c r="E10" s="538" t="s">
        <v>136</v>
      </c>
      <c r="F10" s="539"/>
      <c r="G10" s="576"/>
      <c r="H10" s="577"/>
      <c r="I10" s="577"/>
      <c r="J10" s="577"/>
      <c r="K10" s="577"/>
      <c r="L10" s="577"/>
      <c r="M10" s="578"/>
      <c r="N10" s="447"/>
      <c r="O10" s="326"/>
      <c r="P10" s="316"/>
      <c r="Q10" s="316"/>
      <c r="R10" s="543" t="s">
        <v>199</v>
      </c>
      <c r="S10" s="544"/>
      <c r="T10" s="545"/>
      <c r="U10" s="530"/>
      <c r="V10" s="343"/>
      <c r="W10" s="314"/>
    </row>
    <row r="11" spans="2:30" ht="15.75" customHeight="1">
      <c r="B11" s="314"/>
      <c r="C11" s="344"/>
      <c r="D11" s="345"/>
      <c r="E11" s="538" t="s">
        <v>137</v>
      </c>
      <c r="F11" s="539"/>
      <c r="G11" s="576"/>
      <c r="H11" s="577"/>
      <c r="I11" s="577"/>
      <c r="J11" s="577"/>
      <c r="K11" s="577"/>
      <c r="L11" s="577"/>
      <c r="M11" s="578"/>
      <c r="N11" s="452"/>
      <c r="O11" s="326"/>
      <c r="P11" s="316"/>
      <c r="Q11" s="316"/>
      <c r="R11" s="543" t="s">
        <v>200</v>
      </c>
      <c r="S11" s="544"/>
      <c r="T11" s="545"/>
      <c r="U11" s="529"/>
      <c r="V11" s="529"/>
      <c r="W11" s="314"/>
    </row>
    <row r="12" spans="2:30" ht="15.75" customHeight="1">
      <c r="B12" s="314"/>
      <c r="C12" s="344"/>
      <c r="D12" s="345"/>
      <c r="E12" s="538" t="s">
        <v>138</v>
      </c>
      <c r="F12" s="539"/>
      <c r="G12" s="576"/>
      <c r="H12" s="577"/>
      <c r="I12" s="577"/>
      <c r="J12" s="577"/>
      <c r="K12" s="577"/>
      <c r="L12" s="577"/>
      <c r="M12" s="578"/>
      <c r="N12" s="452"/>
      <c r="O12" s="326"/>
      <c r="P12" s="316"/>
      <c r="Q12" s="316"/>
      <c r="R12" s="347" t="s">
        <v>198</v>
      </c>
      <c r="S12" s="348"/>
      <c r="T12" s="349"/>
      <c r="U12" s="570"/>
      <c r="V12" s="571"/>
      <c r="W12" s="314"/>
    </row>
    <row r="13" spans="2:30" ht="15.75" customHeight="1">
      <c r="B13" s="314"/>
      <c r="C13" s="344"/>
      <c r="D13" s="345"/>
      <c r="E13" s="574" t="s">
        <v>139</v>
      </c>
      <c r="F13" s="575"/>
      <c r="G13" s="579"/>
      <c r="H13" s="580"/>
      <c r="I13" s="580"/>
      <c r="J13" s="580"/>
      <c r="K13" s="580"/>
      <c r="L13" s="580"/>
      <c r="M13" s="581"/>
      <c r="N13" s="452"/>
      <c r="O13" s="326"/>
      <c r="P13" s="316"/>
      <c r="Q13" s="316"/>
      <c r="R13" s="352" t="s">
        <v>123</v>
      </c>
      <c r="S13" s="353"/>
      <c r="T13" s="354"/>
      <c r="U13" s="355"/>
      <c r="V13" s="355"/>
      <c r="W13" s="314"/>
    </row>
    <row r="14" spans="2:30" ht="15.75" customHeight="1">
      <c r="B14" s="314"/>
      <c r="C14" s="356"/>
      <c r="D14" s="357"/>
      <c r="E14" s="356"/>
      <c r="F14" s="358"/>
      <c r="G14" s="582"/>
      <c r="H14" s="583"/>
      <c r="I14" s="583"/>
      <c r="J14" s="583"/>
      <c r="K14" s="583"/>
      <c r="L14" s="583"/>
      <c r="M14" s="584"/>
      <c r="N14" s="452"/>
      <c r="O14" s="326"/>
      <c r="P14" s="316"/>
      <c r="Q14" s="316"/>
      <c r="R14" s="567" t="s">
        <v>124</v>
      </c>
      <c r="S14" s="568"/>
      <c r="T14" s="569"/>
      <c r="U14" s="327"/>
      <c r="V14" s="327"/>
      <c r="W14" s="314"/>
    </row>
    <row r="15" spans="2:30" ht="7.5" customHeight="1">
      <c r="S15" s="329"/>
      <c r="T15" s="329"/>
    </row>
    <row r="16" spans="2:30" ht="17.25" customHeight="1">
      <c r="B16" s="314"/>
      <c r="C16" s="561" t="s">
        <v>126</v>
      </c>
      <c r="D16" s="561" t="s">
        <v>201</v>
      </c>
      <c r="E16" s="549" t="s">
        <v>108</v>
      </c>
      <c r="F16" s="550"/>
      <c r="G16" s="549" t="s">
        <v>111</v>
      </c>
      <c r="H16" s="550"/>
      <c r="I16" s="549" t="s">
        <v>112</v>
      </c>
      <c r="J16" s="550"/>
      <c r="K16" s="549" t="s">
        <v>114</v>
      </c>
      <c r="L16" s="572"/>
      <c r="M16" s="546" t="s">
        <v>128</v>
      </c>
      <c r="N16" s="546" t="s">
        <v>129</v>
      </c>
      <c r="O16" s="546" t="s">
        <v>130</v>
      </c>
      <c r="P16" s="546" t="s">
        <v>131</v>
      </c>
      <c r="Q16" s="546" t="s">
        <v>132</v>
      </c>
      <c r="R16" s="546" t="s">
        <v>133</v>
      </c>
      <c r="S16" s="561" t="s">
        <v>140</v>
      </c>
      <c r="T16" s="549" t="s">
        <v>8</v>
      </c>
      <c r="U16" s="572"/>
      <c r="V16" s="550"/>
      <c r="W16" s="314"/>
      <c r="Y16" s="453"/>
      <c r="Z16" s="453"/>
      <c r="AA16" s="453"/>
      <c r="AB16" s="453"/>
    </row>
    <row r="17" spans="2:28" ht="14.25" customHeight="1">
      <c r="B17" s="314"/>
      <c r="C17" s="562"/>
      <c r="D17" s="562"/>
      <c r="E17" s="553"/>
      <c r="F17" s="554"/>
      <c r="G17" s="551"/>
      <c r="H17" s="552"/>
      <c r="I17" s="551"/>
      <c r="J17" s="552"/>
      <c r="K17" s="551"/>
      <c r="L17" s="573"/>
      <c r="M17" s="547"/>
      <c r="N17" s="547"/>
      <c r="O17" s="547"/>
      <c r="P17" s="547"/>
      <c r="Q17" s="547"/>
      <c r="R17" s="547"/>
      <c r="S17" s="562"/>
      <c r="T17" s="551"/>
      <c r="U17" s="573"/>
      <c r="V17" s="552"/>
      <c r="W17" s="314"/>
      <c r="Y17" s="453"/>
      <c r="Z17" s="453"/>
      <c r="AA17" s="453"/>
      <c r="AB17" s="453"/>
    </row>
    <row r="18" spans="2:28" ht="24.75" customHeight="1">
      <c r="B18" s="314"/>
      <c r="C18" s="628"/>
      <c r="D18" s="563"/>
      <c r="E18" s="364" t="s">
        <v>109</v>
      </c>
      <c r="F18" s="365" t="s">
        <v>110</v>
      </c>
      <c r="G18" s="366" t="s">
        <v>109</v>
      </c>
      <c r="H18" s="367" t="s">
        <v>110</v>
      </c>
      <c r="I18" s="368" t="s">
        <v>109</v>
      </c>
      <c r="J18" s="369" t="s">
        <v>110</v>
      </c>
      <c r="K18" s="366" t="s">
        <v>66</v>
      </c>
      <c r="L18" s="370" t="s">
        <v>110</v>
      </c>
      <c r="M18" s="627"/>
      <c r="N18" s="627"/>
      <c r="O18" s="627"/>
      <c r="P18" s="627"/>
      <c r="Q18" s="627"/>
      <c r="R18" s="627"/>
      <c r="S18" s="628"/>
      <c r="T18" s="553"/>
      <c r="U18" s="658"/>
      <c r="V18" s="554"/>
      <c r="W18" s="314"/>
      <c r="Y18" s="454"/>
      <c r="Z18" s="454"/>
      <c r="AA18" s="454"/>
      <c r="AB18" s="454"/>
    </row>
    <row r="19" spans="2:28" ht="28.5" customHeight="1">
      <c r="B19" s="314"/>
      <c r="C19" s="455" t="s">
        <v>134</v>
      </c>
      <c r="D19" s="456"/>
      <c r="E19" s="389"/>
      <c r="F19" s="389"/>
      <c r="G19" s="390"/>
      <c r="H19" s="391"/>
      <c r="I19" s="390"/>
      <c r="J19" s="392"/>
      <c r="K19" s="390"/>
      <c r="L19" s="392"/>
      <c r="M19" s="393"/>
      <c r="N19" s="393"/>
      <c r="O19" s="392"/>
      <c r="P19" s="395"/>
      <c r="Q19" s="396"/>
      <c r="R19" s="395"/>
      <c r="S19" s="457"/>
      <c r="T19" s="652"/>
      <c r="U19" s="653"/>
      <c r="V19" s="654"/>
      <c r="W19" s="314"/>
    </row>
    <row r="20" spans="2:28" ht="28.5" customHeight="1">
      <c r="B20" s="314"/>
      <c r="C20" s="458" t="s">
        <v>135</v>
      </c>
      <c r="D20" s="459"/>
      <c r="E20" s="404"/>
      <c r="F20" s="404"/>
      <c r="G20" s="405"/>
      <c r="H20" s="406"/>
      <c r="I20" s="405"/>
      <c r="J20" s="407"/>
      <c r="K20" s="405"/>
      <c r="L20" s="407"/>
      <c r="M20" s="408"/>
      <c r="N20" s="408"/>
      <c r="O20" s="407"/>
      <c r="P20" s="409"/>
      <c r="Q20" s="410"/>
      <c r="R20" s="409"/>
      <c r="S20" s="460"/>
      <c r="T20" s="649"/>
      <c r="U20" s="650"/>
      <c r="V20" s="651"/>
      <c r="W20" s="314"/>
    </row>
    <row r="21" spans="2:28" ht="21" customHeight="1">
      <c r="B21" s="314"/>
      <c r="C21" s="461" t="str">
        <f>IF('1 - Detail Entry'!C22="","",'1 - Detail Entry'!C22)</f>
        <v>DS02</v>
      </c>
      <c r="D21" s="462"/>
      <c r="E21" s="418"/>
      <c r="F21" s="418"/>
      <c r="G21" s="418"/>
      <c r="H21" s="463"/>
      <c r="I21" s="464"/>
      <c r="J21" s="465"/>
      <c r="K21" s="418"/>
      <c r="L21" s="465"/>
      <c r="M21" s="466"/>
      <c r="N21" s="466"/>
      <c r="O21" s="464"/>
      <c r="P21" s="420"/>
      <c r="Q21" s="421"/>
      <c r="R21" s="420"/>
      <c r="S21" s="467" t="str">
        <f>IF(OR(P21="NR",P21="",P21="Dry"),"",'1 - Detail Entry'!Y22-P21)</f>
        <v/>
      </c>
      <c r="T21" s="646"/>
      <c r="U21" s="647"/>
      <c r="V21" s="648"/>
      <c r="W21" s="314"/>
    </row>
    <row r="22" spans="2:28" ht="21" customHeight="1">
      <c r="B22" s="314"/>
      <c r="C22" s="461" t="str">
        <f>IF('1 - Detail Entry'!C23="","",'1 - Detail Entry'!C23)</f>
        <v>DS04</v>
      </c>
      <c r="D22" s="425"/>
      <c r="E22" s="419"/>
      <c r="F22" s="419"/>
      <c r="G22" s="419"/>
      <c r="H22" s="468"/>
      <c r="I22" s="469"/>
      <c r="J22" s="470"/>
      <c r="K22" s="419"/>
      <c r="L22" s="470"/>
      <c r="M22" s="471"/>
      <c r="N22" s="471"/>
      <c r="O22" s="469"/>
      <c r="P22" s="423"/>
      <c r="Q22" s="472"/>
      <c r="R22" s="423"/>
      <c r="S22" s="467" t="str">
        <f>IF(OR(P22="NR",P22="",P22="Dry"),"",'1 - Detail Entry'!Y23-P22)</f>
        <v/>
      </c>
      <c r="T22" s="643"/>
      <c r="U22" s="644"/>
      <c r="V22" s="645"/>
      <c r="W22" s="314"/>
    </row>
    <row r="23" spans="2:28" ht="21" customHeight="1">
      <c r="B23" s="314"/>
      <c r="C23" s="461" t="str">
        <f>IF('1 - Detail Entry'!C24="","",'1 - Detail Entry'!C24)</f>
        <v>DS07</v>
      </c>
      <c r="D23" s="425"/>
      <c r="E23" s="419"/>
      <c r="F23" s="419"/>
      <c r="G23" s="419"/>
      <c r="H23" s="468"/>
      <c r="I23" s="469"/>
      <c r="J23" s="470"/>
      <c r="K23" s="419"/>
      <c r="L23" s="470"/>
      <c r="M23" s="471"/>
      <c r="N23" s="471"/>
      <c r="O23" s="469"/>
      <c r="P23" s="423"/>
      <c r="Q23" s="472"/>
      <c r="R23" s="423"/>
      <c r="S23" s="467" t="str">
        <f>IF(OR(P23="NR",P23="",P23="Dry"),"",'1 - Detail Entry'!Y24-P23)</f>
        <v/>
      </c>
      <c r="T23" s="643"/>
      <c r="U23" s="644"/>
      <c r="V23" s="645"/>
      <c r="W23" s="314"/>
    </row>
    <row r="24" spans="2:28" ht="21" customHeight="1">
      <c r="B24" s="314"/>
      <c r="C24" s="461" t="str">
        <f>IF('1 - Detail Entry'!C25="","",'1 - Detail Entry'!C25)</f>
        <v>DS08</v>
      </c>
      <c r="D24" s="425"/>
      <c r="E24" s="419"/>
      <c r="F24" s="419"/>
      <c r="G24" s="419"/>
      <c r="H24" s="468"/>
      <c r="I24" s="469"/>
      <c r="J24" s="470"/>
      <c r="K24" s="419"/>
      <c r="L24" s="470"/>
      <c r="M24" s="471"/>
      <c r="N24" s="471"/>
      <c r="O24" s="469"/>
      <c r="P24" s="423"/>
      <c r="Q24" s="472"/>
      <c r="R24" s="423"/>
      <c r="S24" s="467" t="str">
        <f>IF(OR(P24="NR",P24="",P24="Dry"),"",'1 - Detail Entry'!Y25-P24)</f>
        <v/>
      </c>
      <c r="T24" s="643"/>
      <c r="U24" s="644"/>
      <c r="V24" s="645"/>
      <c r="W24" s="314"/>
    </row>
    <row r="25" spans="2:28" ht="21" customHeight="1">
      <c r="B25" s="314"/>
      <c r="C25" s="461" t="str">
        <f>IF('1 - Detail Entry'!C26="","",'1 - Detail Entry'!C26)</f>
        <v/>
      </c>
      <c r="D25" s="425"/>
      <c r="E25" s="419"/>
      <c r="F25" s="419"/>
      <c r="G25" s="419"/>
      <c r="H25" s="468"/>
      <c r="I25" s="469"/>
      <c r="J25" s="470"/>
      <c r="K25" s="419"/>
      <c r="L25" s="470"/>
      <c r="M25" s="471"/>
      <c r="N25" s="471"/>
      <c r="O25" s="469"/>
      <c r="P25" s="423"/>
      <c r="Q25" s="472"/>
      <c r="R25" s="423"/>
      <c r="S25" s="467" t="str">
        <f>IF(OR(P25="NR",P25="",P25="Dry"),"",'1 - Detail Entry'!Y26-P25)</f>
        <v/>
      </c>
      <c r="T25" s="643"/>
      <c r="U25" s="644"/>
      <c r="V25" s="645"/>
      <c r="W25" s="314"/>
    </row>
    <row r="26" spans="2:28" ht="21" customHeight="1">
      <c r="B26" s="314"/>
      <c r="C26" s="461" t="str">
        <f>IF('1 - Detail Entry'!C27="","",'1 - Detail Entry'!C27)</f>
        <v/>
      </c>
      <c r="D26" s="425"/>
      <c r="E26" s="419"/>
      <c r="F26" s="419"/>
      <c r="G26" s="419"/>
      <c r="H26" s="468"/>
      <c r="I26" s="469"/>
      <c r="J26" s="470"/>
      <c r="K26" s="419"/>
      <c r="L26" s="470"/>
      <c r="M26" s="471"/>
      <c r="N26" s="471"/>
      <c r="O26" s="469"/>
      <c r="P26" s="423"/>
      <c r="Q26" s="472"/>
      <c r="R26" s="423"/>
      <c r="S26" s="467" t="str">
        <f>IF(OR(P26="NR",P26="",P26="Dry"),"",'1 - Detail Entry'!Y27-P26)</f>
        <v/>
      </c>
      <c r="T26" s="643"/>
      <c r="U26" s="644"/>
      <c r="V26" s="645"/>
      <c r="W26" s="314"/>
    </row>
    <row r="27" spans="2:28" ht="21" customHeight="1">
      <c r="B27" s="314"/>
      <c r="C27" s="461" t="str">
        <f>IF('1 - Detail Entry'!C28="","",'1 - Detail Entry'!C28)</f>
        <v/>
      </c>
      <c r="D27" s="425"/>
      <c r="E27" s="419"/>
      <c r="F27" s="419"/>
      <c r="G27" s="419"/>
      <c r="H27" s="468"/>
      <c r="I27" s="469"/>
      <c r="J27" s="470"/>
      <c r="K27" s="419"/>
      <c r="L27" s="470"/>
      <c r="M27" s="471"/>
      <c r="N27" s="471"/>
      <c r="O27" s="469"/>
      <c r="P27" s="423"/>
      <c r="Q27" s="472"/>
      <c r="R27" s="423"/>
      <c r="S27" s="467" t="str">
        <f>IF(OR(P27="NR",P27="",P27="Dry"),"",'1 - Detail Entry'!Y28-P27)</f>
        <v/>
      </c>
      <c r="T27" s="643"/>
      <c r="U27" s="644"/>
      <c r="V27" s="645"/>
      <c r="W27" s="314"/>
    </row>
    <row r="28" spans="2:28" ht="21" customHeight="1">
      <c r="B28" s="314"/>
      <c r="C28" s="461" t="str">
        <f>IF('1 - Detail Entry'!C29="","",'1 - Detail Entry'!C29)</f>
        <v/>
      </c>
      <c r="D28" s="425"/>
      <c r="E28" s="419"/>
      <c r="F28" s="419"/>
      <c r="G28" s="419"/>
      <c r="H28" s="468"/>
      <c r="I28" s="469"/>
      <c r="J28" s="470"/>
      <c r="K28" s="419"/>
      <c r="L28" s="470"/>
      <c r="M28" s="471"/>
      <c r="N28" s="471"/>
      <c r="O28" s="469"/>
      <c r="P28" s="423"/>
      <c r="Q28" s="472"/>
      <c r="R28" s="423"/>
      <c r="S28" s="467" t="str">
        <f>IF(OR(P28="NR",P28="",P28="Dry"),"",'1 - Detail Entry'!Y29-P28)</f>
        <v/>
      </c>
      <c r="T28" s="643"/>
      <c r="U28" s="644"/>
      <c r="V28" s="645"/>
      <c r="W28" s="314"/>
    </row>
    <row r="29" spans="2:28" ht="21" customHeight="1">
      <c r="B29" s="314"/>
      <c r="C29" s="461" t="str">
        <f>IF('1 - Detail Entry'!C30="","",'1 - Detail Entry'!C30)</f>
        <v/>
      </c>
      <c r="D29" s="425"/>
      <c r="E29" s="419"/>
      <c r="F29" s="419"/>
      <c r="G29" s="419"/>
      <c r="H29" s="468"/>
      <c r="I29" s="469"/>
      <c r="J29" s="470"/>
      <c r="K29" s="419"/>
      <c r="L29" s="470"/>
      <c r="M29" s="471"/>
      <c r="N29" s="471"/>
      <c r="O29" s="469"/>
      <c r="P29" s="423"/>
      <c r="Q29" s="472"/>
      <c r="R29" s="423"/>
      <c r="S29" s="467" t="str">
        <f>IF(OR(P29="NR",P29="",P29="Dry"),"",'1 - Detail Entry'!Y30-P29)</f>
        <v/>
      </c>
      <c r="T29" s="643"/>
      <c r="U29" s="644"/>
      <c r="V29" s="645"/>
      <c r="W29" s="314"/>
    </row>
    <row r="30" spans="2:28" ht="21" customHeight="1">
      <c r="B30" s="314"/>
      <c r="C30" s="461" t="str">
        <f>IF('1 - Detail Entry'!C31="","",'1 - Detail Entry'!C31)</f>
        <v/>
      </c>
      <c r="D30" s="425"/>
      <c r="E30" s="419"/>
      <c r="F30" s="419"/>
      <c r="G30" s="419"/>
      <c r="H30" s="468"/>
      <c r="I30" s="469"/>
      <c r="J30" s="470"/>
      <c r="K30" s="419"/>
      <c r="L30" s="470"/>
      <c r="M30" s="471"/>
      <c r="N30" s="471"/>
      <c r="O30" s="469"/>
      <c r="P30" s="423"/>
      <c r="Q30" s="472"/>
      <c r="R30" s="423"/>
      <c r="S30" s="467" t="str">
        <f>IF(OR(P30="NR",P30="",P30="Dry"),"",'1 - Detail Entry'!Y31-P30)</f>
        <v/>
      </c>
      <c r="T30" s="643"/>
      <c r="U30" s="644"/>
      <c r="V30" s="645"/>
      <c r="W30" s="314"/>
    </row>
    <row r="31" spans="2:28" ht="21" customHeight="1">
      <c r="B31" s="314"/>
      <c r="C31" s="461" t="str">
        <f>IF('1 - Detail Entry'!C32="","",'1 - Detail Entry'!C32)</f>
        <v/>
      </c>
      <c r="D31" s="425"/>
      <c r="E31" s="419"/>
      <c r="F31" s="419"/>
      <c r="G31" s="419"/>
      <c r="H31" s="468"/>
      <c r="I31" s="469"/>
      <c r="J31" s="470"/>
      <c r="K31" s="419"/>
      <c r="L31" s="470"/>
      <c r="M31" s="471"/>
      <c r="N31" s="471"/>
      <c r="O31" s="469"/>
      <c r="P31" s="423"/>
      <c r="Q31" s="472"/>
      <c r="R31" s="423"/>
      <c r="S31" s="467" t="str">
        <f>IF(OR(P31="NR",P31="",P31="Dry"),"",'1 - Detail Entry'!Y32-P31)</f>
        <v/>
      </c>
      <c r="T31" s="643"/>
      <c r="U31" s="644"/>
      <c r="V31" s="645"/>
      <c r="W31" s="314"/>
    </row>
    <row r="32" spans="2:28" ht="21" customHeight="1">
      <c r="B32" s="314"/>
      <c r="C32" s="461" t="str">
        <f>IF('1 - Detail Entry'!C33="","",'1 - Detail Entry'!C33)</f>
        <v/>
      </c>
      <c r="D32" s="425"/>
      <c r="E32" s="419"/>
      <c r="F32" s="419"/>
      <c r="G32" s="419"/>
      <c r="H32" s="468"/>
      <c r="I32" s="469"/>
      <c r="J32" s="470"/>
      <c r="K32" s="419"/>
      <c r="L32" s="470"/>
      <c r="M32" s="471"/>
      <c r="N32" s="471"/>
      <c r="O32" s="469"/>
      <c r="P32" s="423"/>
      <c r="Q32" s="472"/>
      <c r="R32" s="423"/>
      <c r="S32" s="467" t="str">
        <f>IF(OR(P32="NR",P32="",P32="Dry"),"",'1 - Detail Entry'!Y33-P32)</f>
        <v/>
      </c>
      <c r="T32" s="643"/>
      <c r="U32" s="644"/>
      <c r="V32" s="645"/>
      <c r="W32" s="314"/>
    </row>
    <row r="33" spans="2:23" ht="21" customHeight="1">
      <c r="B33" s="314"/>
      <c r="C33" s="461" t="str">
        <f>IF('1 - Detail Entry'!C34="","",'1 - Detail Entry'!C34)</f>
        <v/>
      </c>
      <c r="D33" s="425"/>
      <c r="E33" s="419"/>
      <c r="F33" s="419"/>
      <c r="G33" s="419"/>
      <c r="H33" s="468"/>
      <c r="I33" s="469"/>
      <c r="J33" s="470"/>
      <c r="K33" s="419"/>
      <c r="L33" s="470"/>
      <c r="M33" s="471"/>
      <c r="N33" s="471"/>
      <c r="O33" s="469"/>
      <c r="P33" s="423"/>
      <c r="Q33" s="472"/>
      <c r="R33" s="423"/>
      <c r="S33" s="467" t="str">
        <f>IF(OR(P33="NR",P33="",P33="Dry"),"",'1 - Detail Entry'!Y34-P33)</f>
        <v/>
      </c>
      <c r="T33" s="643"/>
      <c r="U33" s="644"/>
      <c r="V33" s="645"/>
      <c r="W33" s="314"/>
    </row>
    <row r="34" spans="2:23" ht="21" customHeight="1">
      <c r="B34" s="314"/>
      <c r="C34" s="461" t="str">
        <f>IF('1 - Detail Entry'!C35="","",'1 - Detail Entry'!C35)</f>
        <v/>
      </c>
      <c r="D34" s="425"/>
      <c r="E34" s="419"/>
      <c r="F34" s="419"/>
      <c r="G34" s="419"/>
      <c r="H34" s="468"/>
      <c r="I34" s="469"/>
      <c r="J34" s="470"/>
      <c r="K34" s="419"/>
      <c r="L34" s="470"/>
      <c r="M34" s="471"/>
      <c r="N34" s="471"/>
      <c r="O34" s="469"/>
      <c r="P34" s="423"/>
      <c r="Q34" s="472"/>
      <c r="R34" s="423"/>
      <c r="S34" s="467" t="str">
        <f>IF(OR(P34="NR",P34="",P34="Dry"),"",'1 - Detail Entry'!Y35-P34)</f>
        <v/>
      </c>
      <c r="T34" s="643"/>
      <c r="U34" s="644"/>
      <c r="V34" s="645"/>
      <c r="W34" s="314"/>
    </row>
    <row r="35" spans="2:23" ht="21" customHeight="1">
      <c r="B35" s="314"/>
      <c r="C35" s="461" t="str">
        <f>IF('1 - Detail Entry'!C36="","",'1 - Detail Entry'!C36)</f>
        <v/>
      </c>
      <c r="D35" s="425"/>
      <c r="E35" s="419"/>
      <c r="F35" s="419"/>
      <c r="G35" s="419"/>
      <c r="H35" s="468"/>
      <c r="I35" s="469"/>
      <c r="J35" s="470"/>
      <c r="K35" s="419"/>
      <c r="L35" s="470"/>
      <c r="M35" s="471"/>
      <c r="N35" s="471"/>
      <c r="O35" s="469"/>
      <c r="P35" s="423"/>
      <c r="Q35" s="472"/>
      <c r="R35" s="423"/>
      <c r="S35" s="467" t="str">
        <f>IF(OR(P35="NR",P35="",P35="Dry"),"",'1 - Detail Entry'!Y36-P35)</f>
        <v/>
      </c>
      <c r="T35" s="643"/>
      <c r="U35" s="644"/>
      <c r="V35" s="645"/>
      <c r="W35" s="314"/>
    </row>
    <row r="36" spans="2:23" ht="21" customHeight="1">
      <c r="B36" s="314"/>
      <c r="C36" s="461" t="str">
        <f>IF('1 - Detail Entry'!C37="","",'1 - Detail Entry'!C37)</f>
        <v/>
      </c>
      <c r="D36" s="425"/>
      <c r="E36" s="419"/>
      <c r="F36" s="419"/>
      <c r="G36" s="419"/>
      <c r="H36" s="468"/>
      <c r="I36" s="469"/>
      <c r="J36" s="470"/>
      <c r="K36" s="419"/>
      <c r="L36" s="470"/>
      <c r="M36" s="471"/>
      <c r="N36" s="471"/>
      <c r="O36" s="469"/>
      <c r="P36" s="423"/>
      <c r="Q36" s="472"/>
      <c r="R36" s="423"/>
      <c r="S36" s="467" t="str">
        <f>IF(OR(P36="NR",P36="",P36="Dry"),"",'1 - Detail Entry'!Y37-P36)</f>
        <v/>
      </c>
      <c r="T36" s="643"/>
      <c r="U36" s="644"/>
      <c r="V36" s="645"/>
      <c r="W36" s="314"/>
    </row>
    <row r="37" spans="2:23" ht="21" customHeight="1">
      <c r="B37" s="314"/>
      <c r="C37" s="461" t="str">
        <f>IF('1 - Detail Entry'!C38="","",'1 - Detail Entry'!C38)</f>
        <v/>
      </c>
      <c r="D37" s="425"/>
      <c r="E37" s="419"/>
      <c r="F37" s="419"/>
      <c r="G37" s="419"/>
      <c r="H37" s="468"/>
      <c r="I37" s="469"/>
      <c r="J37" s="470"/>
      <c r="K37" s="419"/>
      <c r="L37" s="470"/>
      <c r="M37" s="471"/>
      <c r="N37" s="471"/>
      <c r="O37" s="469"/>
      <c r="P37" s="423"/>
      <c r="Q37" s="472"/>
      <c r="R37" s="423"/>
      <c r="S37" s="467" t="str">
        <f>IF(OR(P37="NR",P37="",P37="Dry"),"",'1 - Detail Entry'!Y38-P37)</f>
        <v/>
      </c>
      <c r="T37" s="643"/>
      <c r="U37" s="644"/>
      <c r="V37" s="645"/>
      <c r="W37" s="314"/>
    </row>
    <row r="38" spans="2:23" ht="21" customHeight="1">
      <c r="B38" s="314"/>
      <c r="C38" s="461" t="str">
        <f>IF('1 - Detail Entry'!C39="","",'1 - Detail Entry'!C39)</f>
        <v/>
      </c>
      <c r="D38" s="425"/>
      <c r="E38" s="419"/>
      <c r="F38" s="419"/>
      <c r="G38" s="419"/>
      <c r="H38" s="468"/>
      <c r="I38" s="469"/>
      <c r="J38" s="470"/>
      <c r="K38" s="419"/>
      <c r="L38" s="470"/>
      <c r="M38" s="471"/>
      <c r="N38" s="471"/>
      <c r="O38" s="469"/>
      <c r="P38" s="423"/>
      <c r="Q38" s="472"/>
      <c r="R38" s="423"/>
      <c r="S38" s="467" t="str">
        <f>IF(OR(P38="NR",P38="",P38="Dry"),"",'1 - Detail Entry'!Y39-P38)</f>
        <v/>
      </c>
      <c r="T38" s="643"/>
      <c r="U38" s="644"/>
      <c r="V38" s="645"/>
      <c r="W38" s="314"/>
    </row>
    <row r="39" spans="2:23" ht="21" customHeight="1">
      <c r="B39" s="314"/>
      <c r="C39" s="461" t="str">
        <f>IF('1 - Detail Entry'!C40="","",'1 - Detail Entry'!C40)</f>
        <v/>
      </c>
      <c r="D39" s="425"/>
      <c r="E39" s="419"/>
      <c r="F39" s="419"/>
      <c r="G39" s="419"/>
      <c r="H39" s="468"/>
      <c r="I39" s="469"/>
      <c r="J39" s="470"/>
      <c r="K39" s="419"/>
      <c r="L39" s="470"/>
      <c r="M39" s="471"/>
      <c r="N39" s="471"/>
      <c r="O39" s="469"/>
      <c r="P39" s="423"/>
      <c r="Q39" s="472"/>
      <c r="R39" s="423"/>
      <c r="S39" s="467" t="str">
        <f>IF(OR(P39="NR",P39="",P39="Dry"),"",'1 - Detail Entry'!Y40-P39)</f>
        <v/>
      </c>
      <c r="T39" s="643"/>
      <c r="U39" s="644"/>
      <c r="V39" s="645"/>
      <c r="W39" s="314"/>
    </row>
    <row r="40" spans="2:23" ht="21" customHeight="1">
      <c r="B40" s="314"/>
      <c r="C40" s="461" t="str">
        <f>IF('1 - Detail Entry'!C41="","",'1 - Detail Entry'!C41)</f>
        <v/>
      </c>
      <c r="D40" s="425"/>
      <c r="E40" s="419"/>
      <c r="F40" s="419"/>
      <c r="G40" s="419"/>
      <c r="H40" s="468"/>
      <c r="I40" s="469"/>
      <c r="J40" s="470"/>
      <c r="K40" s="419"/>
      <c r="L40" s="470"/>
      <c r="M40" s="471"/>
      <c r="N40" s="471"/>
      <c r="O40" s="469"/>
      <c r="P40" s="423"/>
      <c r="Q40" s="472"/>
      <c r="R40" s="423"/>
      <c r="S40" s="467" t="str">
        <f>IF(OR(P40="NR",P40="",P40="Dry"),"",'1 - Detail Entry'!Y41-P40)</f>
        <v/>
      </c>
      <c r="T40" s="643"/>
      <c r="U40" s="644"/>
      <c r="V40" s="645"/>
      <c r="W40" s="314"/>
    </row>
    <row r="41" spans="2:23" ht="21" customHeight="1">
      <c r="B41" s="314"/>
      <c r="C41" s="461" t="str">
        <f>IF('1 - Detail Entry'!C42="","",'1 - Detail Entry'!C42)</f>
        <v/>
      </c>
      <c r="D41" s="425"/>
      <c r="E41" s="419"/>
      <c r="F41" s="419"/>
      <c r="G41" s="419"/>
      <c r="H41" s="468"/>
      <c r="I41" s="469"/>
      <c r="J41" s="470"/>
      <c r="K41" s="419"/>
      <c r="L41" s="470"/>
      <c r="M41" s="471"/>
      <c r="N41" s="471"/>
      <c r="O41" s="469"/>
      <c r="P41" s="423"/>
      <c r="Q41" s="472"/>
      <c r="R41" s="423"/>
      <c r="S41" s="467" t="str">
        <f>IF(OR(P41="NR",P41="",P41="Dry"),"",'1 - Detail Entry'!Y42-P41)</f>
        <v/>
      </c>
      <c r="T41" s="473"/>
      <c r="U41" s="474"/>
      <c r="V41" s="475"/>
      <c r="W41" s="314"/>
    </row>
    <row r="42" spans="2:23" ht="21" customHeight="1">
      <c r="B42" s="314"/>
      <c r="C42" s="461" t="str">
        <f>IF('1 - Detail Entry'!C43="","",'1 - Detail Entry'!C43)</f>
        <v/>
      </c>
      <c r="D42" s="425"/>
      <c r="E42" s="419"/>
      <c r="F42" s="419"/>
      <c r="G42" s="419"/>
      <c r="H42" s="468"/>
      <c r="I42" s="469"/>
      <c r="J42" s="470"/>
      <c r="K42" s="419"/>
      <c r="L42" s="470"/>
      <c r="M42" s="471"/>
      <c r="N42" s="471"/>
      <c r="O42" s="469"/>
      <c r="P42" s="423"/>
      <c r="Q42" s="472"/>
      <c r="R42" s="423"/>
      <c r="S42" s="467" t="str">
        <f>IF(OR(P42="NR",P42="",P42="Dry"),"",'1 - Detail Entry'!Y43-P42)</f>
        <v/>
      </c>
      <c r="T42" s="473"/>
      <c r="U42" s="474"/>
      <c r="V42" s="475"/>
      <c r="W42" s="314"/>
    </row>
    <row r="43" spans="2:23" ht="21" customHeight="1">
      <c r="B43" s="314"/>
      <c r="C43" s="461" t="str">
        <f>IF('1 - Detail Entry'!C44="","",'1 - Detail Entry'!C44)</f>
        <v/>
      </c>
      <c r="D43" s="425"/>
      <c r="E43" s="419"/>
      <c r="F43" s="419"/>
      <c r="G43" s="419"/>
      <c r="H43" s="468"/>
      <c r="I43" s="469"/>
      <c r="J43" s="470"/>
      <c r="K43" s="419"/>
      <c r="L43" s="470"/>
      <c r="M43" s="471"/>
      <c r="N43" s="471"/>
      <c r="O43" s="469"/>
      <c r="P43" s="423"/>
      <c r="Q43" s="472"/>
      <c r="R43" s="423"/>
      <c r="S43" s="467" t="str">
        <f>IF(OR(P43="NR",P43="",P43="Dry"),"",'1 - Detail Entry'!Y44-P43)</f>
        <v/>
      </c>
      <c r="T43" s="473"/>
      <c r="U43" s="474"/>
      <c r="V43" s="475"/>
      <c r="W43" s="314"/>
    </row>
    <row r="44" spans="2:23" ht="21" customHeight="1">
      <c r="B44" s="314"/>
      <c r="C44" s="461" t="str">
        <f>IF('1 - Detail Entry'!C45="","",'1 - Detail Entry'!C45)</f>
        <v/>
      </c>
      <c r="D44" s="425"/>
      <c r="E44" s="419"/>
      <c r="F44" s="419"/>
      <c r="G44" s="419"/>
      <c r="H44" s="468"/>
      <c r="I44" s="469"/>
      <c r="J44" s="470"/>
      <c r="K44" s="419"/>
      <c r="L44" s="470"/>
      <c r="M44" s="471"/>
      <c r="N44" s="471"/>
      <c r="O44" s="469"/>
      <c r="P44" s="423"/>
      <c r="Q44" s="472"/>
      <c r="R44" s="423"/>
      <c r="S44" s="467" t="str">
        <f>IF(OR(P44="NR",P44="",P44="Dry"),"",'1 - Detail Entry'!Y45-P44)</f>
        <v/>
      </c>
      <c r="T44" s="473"/>
      <c r="U44" s="474"/>
      <c r="V44" s="475"/>
      <c r="W44" s="314"/>
    </row>
    <row r="45" spans="2:23" ht="21" customHeight="1">
      <c r="B45" s="314"/>
      <c r="C45" s="461" t="str">
        <f>IF('1 - Detail Entry'!C46="","",'1 - Detail Entry'!C46)</f>
        <v/>
      </c>
      <c r="D45" s="425"/>
      <c r="E45" s="419"/>
      <c r="F45" s="419"/>
      <c r="G45" s="419"/>
      <c r="H45" s="468"/>
      <c r="I45" s="469"/>
      <c r="J45" s="470"/>
      <c r="K45" s="419"/>
      <c r="L45" s="470"/>
      <c r="M45" s="471"/>
      <c r="N45" s="471"/>
      <c r="O45" s="469"/>
      <c r="P45" s="423"/>
      <c r="Q45" s="472"/>
      <c r="R45" s="423"/>
      <c r="S45" s="467" t="str">
        <f>IF(OR(P45="NR",P45="",P45="Dry"),"",'1 - Detail Entry'!Y46-P45)</f>
        <v/>
      </c>
      <c r="T45" s="473"/>
      <c r="U45" s="474"/>
      <c r="V45" s="475"/>
      <c r="W45" s="314"/>
    </row>
    <row r="46" spans="2:23" ht="21" customHeight="1">
      <c r="B46" s="314"/>
      <c r="C46" s="461" t="str">
        <f>IF('1 - Detail Entry'!C47="","",'1 - Detail Entry'!C47)</f>
        <v/>
      </c>
      <c r="D46" s="425"/>
      <c r="E46" s="419"/>
      <c r="F46" s="419"/>
      <c r="G46" s="419"/>
      <c r="H46" s="468"/>
      <c r="I46" s="469"/>
      <c r="J46" s="470"/>
      <c r="K46" s="419"/>
      <c r="L46" s="470"/>
      <c r="M46" s="471"/>
      <c r="N46" s="471"/>
      <c r="O46" s="469"/>
      <c r="P46" s="423"/>
      <c r="Q46" s="472"/>
      <c r="R46" s="423"/>
      <c r="S46" s="467" t="str">
        <f>IF(OR(P46="NR",P46="",P46="Dry"),"",'1 - Detail Entry'!Y47-P46)</f>
        <v/>
      </c>
      <c r="T46" s="473"/>
      <c r="U46" s="474"/>
      <c r="V46" s="475"/>
      <c r="W46" s="314"/>
    </row>
    <row r="47" spans="2:23" ht="21" customHeight="1">
      <c r="B47" s="314"/>
      <c r="C47" s="461" t="str">
        <f>IF('1 - Detail Entry'!C48="","",'1 - Detail Entry'!C48)</f>
        <v/>
      </c>
      <c r="D47" s="425"/>
      <c r="E47" s="419"/>
      <c r="F47" s="419"/>
      <c r="G47" s="419"/>
      <c r="H47" s="468"/>
      <c r="I47" s="469"/>
      <c r="J47" s="470"/>
      <c r="K47" s="419"/>
      <c r="L47" s="470"/>
      <c r="M47" s="471"/>
      <c r="N47" s="471"/>
      <c r="O47" s="469"/>
      <c r="P47" s="423"/>
      <c r="Q47" s="472"/>
      <c r="R47" s="423"/>
      <c r="S47" s="467" t="str">
        <f>IF(OR(P47="NR",P47="",P47="Dry"),"",'1 - Detail Entry'!Y48-P47)</f>
        <v/>
      </c>
      <c r="T47" s="643"/>
      <c r="U47" s="644"/>
      <c r="V47" s="645"/>
      <c r="W47" s="314"/>
    </row>
    <row r="48" spans="2:23" ht="21" customHeight="1">
      <c r="B48" s="314"/>
      <c r="C48" s="461" t="str">
        <f>IF('1 - Detail Entry'!C49="","",'1 - Detail Entry'!C49)</f>
        <v/>
      </c>
      <c r="D48" s="425"/>
      <c r="E48" s="419"/>
      <c r="F48" s="419"/>
      <c r="G48" s="419"/>
      <c r="H48" s="468"/>
      <c r="I48" s="469"/>
      <c r="J48" s="470"/>
      <c r="K48" s="419"/>
      <c r="L48" s="470"/>
      <c r="M48" s="471"/>
      <c r="N48" s="471"/>
      <c r="O48" s="469"/>
      <c r="P48" s="423"/>
      <c r="Q48" s="472"/>
      <c r="R48" s="423"/>
      <c r="S48" s="467" t="str">
        <f>IF(OR(P48="NR",P48="",P48="Dry"),"",'1 - Detail Entry'!Y49-P48)</f>
        <v/>
      </c>
      <c r="T48" s="473"/>
      <c r="U48" s="474"/>
      <c r="V48" s="475"/>
      <c r="W48" s="314"/>
    </row>
    <row r="49" spans="2:23" ht="21" customHeight="1">
      <c r="B49" s="314"/>
      <c r="C49" s="461" t="str">
        <f>IF('1 - Detail Entry'!C50="","",'1 - Detail Entry'!C50)</f>
        <v/>
      </c>
      <c r="D49" s="425"/>
      <c r="E49" s="419"/>
      <c r="F49" s="419"/>
      <c r="G49" s="419"/>
      <c r="H49" s="468"/>
      <c r="I49" s="469"/>
      <c r="J49" s="470"/>
      <c r="K49" s="419"/>
      <c r="L49" s="470"/>
      <c r="M49" s="471"/>
      <c r="N49" s="471"/>
      <c r="O49" s="469"/>
      <c r="P49" s="423"/>
      <c r="Q49" s="472"/>
      <c r="R49" s="423"/>
      <c r="S49" s="467" t="str">
        <f>IF(OR(P49="NR",P49="",P49="Dry"),"",'1 - Detail Entry'!Y50-P49)</f>
        <v/>
      </c>
      <c r="T49" s="473"/>
      <c r="U49" s="474"/>
      <c r="V49" s="475"/>
      <c r="W49" s="314"/>
    </row>
    <row r="50" spans="2:23" ht="21" customHeight="1">
      <c r="B50" s="314"/>
      <c r="C50" s="461" t="str">
        <f>IF('1 - Detail Entry'!C51="","",'1 - Detail Entry'!C51)</f>
        <v/>
      </c>
      <c r="D50" s="425"/>
      <c r="E50" s="419"/>
      <c r="F50" s="419"/>
      <c r="G50" s="419"/>
      <c r="H50" s="468"/>
      <c r="I50" s="469"/>
      <c r="J50" s="470"/>
      <c r="K50" s="419"/>
      <c r="L50" s="470"/>
      <c r="M50" s="471"/>
      <c r="N50" s="471"/>
      <c r="O50" s="469"/>
      <c r="P50" s="423"/>
      <c r="Q50" s="472"/>
      <c r="R50" s="423"/>
      <c r="S50" s="467" t="str">
        <f>IF(OR(P50="NR",P50="",P50="Dry"),"",'1 - Detail Entry'!Y51-P50)</f>
        <v/>
      </c>
      <c r="T50" s="473"/>
      <c r="U50" s="474"/>
      <c r="V50" s="475"/>
      <c r="W50" s="314"/>
    </row>
    <row r="51" spans="2:23" ht="21" customHeight="1">
      <c r="B51" s="314"/>
      <c r="C51" s="461" t="str">
        <f>IF('1 - Detail Entry'!C52="","",'1 - Detail Entry'!C52)</f>
        <v/>
      </c>
      <c r="D51" s="425"/>
      <c r="E51" s="419"/>
      <c r="F51" s="419"/>
      <c r="G51" s="419"/>
      <c r="H51" s="468"/>
      <c r="I51" s="469"/>
      <c r="J51" s="470"/>
      <c r="K51" s="419"/>
      <c r="L51" s="470"/>
      <c r="M51" s="471"/>
      <c r="N51" s="471"/>
      <c r="O51" s="469"/>
      <c r="P51" s="423"/>
      <c r="Q51" s="472"/>
      <c r="R51" s="423"/>
      <c r="S51" s="467" t="str">
        <f>IF(OR(P51="NR",P51="",P51="Dry"),"",'1 - Detail Entry'!Y52-P51)</f>
        <v/>
      </c>
      <c r="T51" s="473"/>
      <c r="U51" s="474"/>
      <c r="V51" s="475"/>
      <c r="W51" s="314"/>
    </row>
    <row r="52" spans="2:23" ht="21" customHeight="1">
      <c r="B52" s="314"/>
      <c r="C52" s="461" t="str">
        <f>IF('1 - Detail Entry'!C53="","",'1 - Detail Entry'!C53)</f>
        <v/>
      </c>
      <c r="D52" s="425"/>
      <c r="E52" s="419"/>
      <c r="F52" s="419"/>
      <c r="G52" s="419"/>
      <c r="H52" s="468"/>
      <c r="I52" s="469"/>
      <c r="J52" s="470"/>
      <c r="K52" s="419"/>
      <c r="L52" s="470"/>
      <c r="M52" s="471"/>
      <c r="N52" s="471"/>
      <c r="O52" s="469"/>
      <c r="P52" s="423"/>
      <c r="Q52" s="472"/>
      <c r="R52" s="423"/>
      <c r="S52" s="467" t="str">
        <f>IF(OR(P52="NR",P52="",P52="Dry"),"",'1 - Detail Entry'!Y53-P52)</f>
        <v/>
      </c>
      <c r="T52" s="473"/>
      <c r="U52" s="474"/>
      <c r="V52" s="475"/>
      <c r="W52" s="314"/>
    </row>
    <row r="53" spans="2:23" ht="21" customHeight="1">
      <c r="B53" s="314"/>
      <c r="C53" s="461" t="str">
        <f>IF('1 - Detail Entry'!C54="","",'1 - Detail Entry'!C54)</f>
        <v/>
      </c>
      <c r="D53" s="425"/>
      <c r="E53" s="419"/>
      <c r="F53" s="419"/>
      <c r="G53" s="419"/>
      <c r="H53" s="468"/>
      <c r="I53" s="469"/>
      <c r="J53" s="470"/>
      <c r="K53" s="419"/>
      <c r="L53" s="470"/>
      <c r="M53" s="471"/>
      <c r="N53" s="471"/>
      <c r="O53" s="469"/>
      <c r="P53" s="423"/>
      <c r="Q53" s="472"/>
      <c r="R53" s="423"/>
      <c r="S53" s="467" t="str">
        <f>IF(OR(P53="NR",P53="",P53="Dry"),"",'1 - Detail Entry'!Y54-P53)</f>
        <v/>
      </c>
      <c r="T53" s="473"/>
      <c r="U53" s="474"/>
      <c r="V53" s="475"/>
      <c r="W53" s="314"/>
    </row>
    <row r="54" spans="2:23" ht="21" customHeight="1">
      <c r="B54" s="314"/>
      <c r="C54" s="461" t="str">
        <f>IF('1 - Detail Entry'!C55="","",'1 - Detail Entry'!C55)</f>
        <v/>
      </c>
      <c r="D54" s="425"/>
      <c r="E54" s="419"/>
      <c r="F54" s="419"/>
      <c r="G54" s="419"/>
      <c r="H54" s="468"/>
      <c r="I54" s="469"/>
      <c r="J54" s="470"/>
      <c r="K54" s="419"/>
      <c r="L54" s="470"/>
      <c r="M54" s="471"/>
      <c r="N54" s="471"/>
      <c r="O54" s="469"/>
      <c r="P54" s="423"/>
      <c r="Q54" s="472"/>
      <c r="R54" s="423"/>
      <c r="S54" s="467" t="str">
        <f>IF(OR(P54="NR",P54="",P54="Dry"),"",'1 - Detail Entry'!Y55-P54)</f>
        <v/>
      </c>
      <c r="T54" s="643"/>
      <c r="U54" s="644"/>
      <c r="V54" s="645"/>
      <c r="W54" s="314"/>
    </row>
    <row r="55" spans="2:23" ht="21" customHeight="1">
      <c r="B55" s="314"/>
      <c r="C55" s="461" t="str">
        <f>IF('1 - Detail Entry'!C56="","",'1 - Detail Entry'!C56)</f>
        <v/>
      </c>
      <c r="D55" s="425"/>
      <c r="E55" s="419"/>
      <c r="F55" s="419"/>
      <c r="G55" s="419"/>
      <c r="H55" s="468"/>
      <c r="I55" s="469"/>
      <c r="J55" s="470"/>
      <c r="K55" s="419"/>
      <c r="L55" s="470"/>
      <c r="M55" s="471"/>
      <c r="N55" s="471"/>
      <c r="O55" s="469"/>
      <c r="P55" s="423"/>
      <c r="Q55" s="472"/>
      <c r="R55" s="423"/>
      <c r="S55" s="467" t="str">
        <f>IF(OR(P55="NR",P55="",P55="Dry"),"",'1 - Detail Entry'!Y56-P55)</f>
        <v/>
      </c>
      <c r="T55" s="643"/>
      <c r="U55" s="644"/>
      <c r="V55" s="645"/>
      <c r="W55" s="314"/>
    </row>
    <row r="56" spans="2:23" ht="21" customHeight="1">
      <c r="B56" s="314"/>
      <c r="C56" s="461" t="str">
        <f>IF('1 - Detail Entry'!C57="","",'1 - Detail Entry'!C57)</f>
        <v/>
      </c>
      <c r="D56" s="425"/>
      <c r="E56" s="419"/>
      <c r="F56" s="419"/>
      <c r="G56" s="419"/>
      <c r="H56" s="468"/>
      <c r="I56" s="469"/>
      <c r="J56" s="470"/>
      <c r="K56" s="419"/>
      <c r="L56" s="470"/>
      <c r="M56" s="471"/>
      <c r="N56" s="471"/>
      <c r="O56" s="469"/>
      <c r="P56" s="423"/>
      <c r="Q56" s="472"/>
      <c r="R56" s="423"/>
      <c r="S56" s="467" t="str">
        <f>IF(OR(P56="NR",P56="",P56="Dry"),"",'1 - Detail Entry'!Y57-P56)</f>
        <v/>
      </c>
      <c r="T56" s="643"/>
      <c r="U56" s="644"/>
      <c r="V56" s="645"/>
      <c r="W56" s="314"/>
    </row>
    <row r="57" spans="2:23" ht="21" customHeight="1">
      <c r="B57" s="314"/>
      <c r="C57" s="461" t="str">
        <f>IF('1 - Detail Entry'!C58="","",'1 - Detail Entry'!C58)</f>
        <v/>
      </c>
      <c r="D57" s="425"/>
      <c r="E57" s="419"/>
      <c r="F57" s="419"/>
      <c r="G57" s="419"/>
      <c r="H57" s="468"/>
      <c r="I57" s="469"/>
      <c r="J57" s="470"/>
      <c r="K57" s="419"/>
      <c r="L57" s="470"/>
      <c r="M57" s="471"/>
      <c r="N57" s="471"/>
      <c r="O57" s="469"/>
      <c r="P57" s="423"/>
      <c r="Q57" s="472"/>
      <c r="R57" s="423"/>
      <c r="S57" s="467" t="str">
        <f>IF(OR(P57="NR",P57="",P57="Dry"),"",'1 - Detail Entry'!Y58-P57)</f>
        <v/>
      </c>
      <c r="T57" s="643"/>
      <c r="U57" s="644"/>
      <c r="V57" s="645"/>
      <c r="W57" s="314"/>
    </row>
    <row r="58" spans="2:23" ht="21" customHeight="1">
      <c r="B58" s="314"/>
      <c r="C58" s="461" t="str">
        <f>IF('1 - Detail Entry'!C59="","",'1 - Detail Entry'!C59)</f>
        <v/>
      </c>
      <c r="D58" s="425"/>
      <c r="E58" s="419"/>
      <c r="F58" s="419"/>
      <c r="G58" s="419"/>
      <c r="H58" s="468"/>
      <c r="I58" s="469"/>
      <c r="J58" s="470"/>
      <c r="K58" s="419"/>
      <c r="L58" s="470"/>
      <c r="M58" s="471"/>
      <c r="N58" s="471"/>
      <c r="O58" s="469"/>
      <c r="P58" s="476"/>
      <c r="Q58" s="477"/>
      <c r="R58" s="476"/>
      <c r="S58" s="467" t="str">
        <f>IF(OR(P58="NR",P58="",P58="Dry"),"",'1 - Detail Entry'!Y59-P58)</f>
        <v/>
      </c>
      <c r="T58" s="643"/>
      <c r="U58" s="644"/>
      <c r="V58" s="645"/>
      <c r="W58" s="314"/>
    </row>
    <row r="59" spans="2:23" ht="21" customHeight="1">
      <c r="B59" s="314"/>
      <c r="C59" s="461" t="str">
        <f>IF('1 - Detail Entry'!C60="","",'1 - Detail Entry'!C60)</f>
        <v/>
      </c>
      <c r="D59" s="425"/>
      <c r="E59" s="419"/>
      <c r="F59" s="419"/>
      <c r="G59" s="419"/>
      <c r="H59" s="468"/>
      <c r="I59" s="469"/>
      <c r="J59" s="470"/>
      <c r="K59" s="419"/>
      <c r="L59" s="470"/>
      <c r="M59" s="471"/>
      <c r="N59" s="471"/>
      <c r="O59" s="469"/>
      <c r="P59" s="423"/>
      <c r="Q59" s="472"/>
      <c r="R59" s="423"/>
      <c r="S59" s="467" t="str">
        <f>IF(OR(P59="NR",P59="",P59="Dry"),"",'1 - Detail Entry'!Y60-P59)</f>
        <v/>
      </c>
      <c r="T59" s="643"/>
      <c r="U59" s="644"/>
      <c r="V59" s="645"/>
      <c r="W59" s="478"/>
    </row>
    <row r="60" spans="2:23" ht="21" customHeight="1">
      <c r="B60" s="314"/>
      <c r="C60" s="461" t="str">
        <f>IF('1 - Detail Entry'!C61="","",'1 - Detail Entry'!C61)</f>
        <v/>
      </c>
      <c r="D60" s="479"/>
      <c r="E60" s="480"/>
      <c r="F60" s="480"/>
      <c r="G60" s="480"/>
      <c r="H60" s="481"/>
      <c r="I60" s="482"/>
      <c r="J60" s="483"/>
      <c r="K60" s="480"/>
      <c r="L60" s="483"/>
      <c r="M60" s="484"/>
      <c r="N60" s="484"/>
      <c r="O60" s="482"/>
      <c r="P60" s="485"/>
      <c r="Q60" s="486"/>
      <c r="R60" s="485"/>
      <c r="S60" s="467" t="str">
        <f>IF(OR(P60="NR",P60="",P60="Dry"),"",'1 - Detail Entry'!Y61-P60)</f>
        <v/>
      </c>
      <c r="T60" s="643"/>
      <c r="U60" s="644"/>
      <c r="V60" s="645"/>
      <c r="W60" s="478"/>
    </row>
    <row r="61" spans="2:23" ht="21" customHeight="1">
      <c r="B61" s="314"/>
      <c r="C61" s="461" t="str">
        <f>IF('1 - Detail Entry'!C62="","",'1 - Detail Entry'!C62)</f>
        <v/>
      </c>
      <c r="D61" s="479"/>
      <c r="E61" s="480"/>
      <c r="F61" s="480"/>
      <c r="G61" s="480"/>
      <c r="H61" s="481"/>
      <c r="I61" s="482"/>
      <c r="J61" s="483"/>
      <c r="K61" s="480"/>
      <c r="L61" s="483"/>
      <c r="M61" s="484"/>
      <c r="N61" s="484"/>
      <c r="O61" s="482"/>
      <c r="P61" s="485"/>
      <c r="Q61" s="486"/>
      <c r="R61" s="485"/>
      <c r="S61" s="467" t="str">
        <f>IF(OR(P61="NR",P61="",P61="Dry"),"",'1 - Detail Entry'!Y62-P61)</f>
        <v/>
      </c>
      <c r="T61" s="643"/>
      <c r="U61" s="644"/>
      <c r="V61" s="645"/>
      <c r="W61" s="478"/>
    </row>
    <row r="62" spans="2:23" ht="21" customHeight="1">
      <c r="B62" s="314"/>
      <c r="C62" s="487" t="str">
        <f>IF('1 - Detail Entry'!C63="","",'1 - Detail Entry'!C63)</f>
        <v/>
      </c>
      <c r="D62" s="429"/>
      <c r="E62" s="430"/>
      <c r="F62" s="430"/>
      <c r="G62" s="430"/>
      <c r="H62" s="488"/>
      <c r="I62" s="489"/>
      <c r="J62" s="490"/>
      <c r="K62" s="430"/>
      <c r="L62" s="490"/>
      <c r="M62" s="491"/>
      <c r="N62" s="491"/>
      <c r="O62" s="492"/>
      <c r="P62" s="493"/>
      <c r="Q62" s="494"/>
      <c r="R62" s="493"/>
      <c r="S62" s="467" t="str">
        <f>IF(OR(P62="NR",P62="",P62="Dry"),"",'1 - Detail Entry'!Y63-P62)</f>
        <v/>
      </c>
      <c r="T62" s="655"/>
      <c r="U62" s="656"/>
      <c r="V62" s="657"/>
      <c r="W62" s="314"/>
    </row>
    <row r="63" spans="2:23" ht="3.75" customHeight="1">
      <c r="B63" s="314"/>
      <c r="C63" s="322"/>
      <c r="D63" s="322"/>
      <c r="E63" s="322"/>
      <c r="F63" s="322"/>
      <c r="G63" s="495"/>
      <c r="H63" s="495"/>
      <c r="I63" s="322"/>
      <c r="J63" s="322"/>
      <c r="K63" s="495"/>
      <c r="L63" s="495"/>
      <c r="M63" s="496"/>
      <c r="N63" s="496"/>
      <c r="O63" s="496"/>
      <c r="P63" s="496"/>
      <c r="Q63" s="496"/>
      <c r="R63" s="322"/>
      <c r="S63" s="497"/>
      <c r="T63" s="316"/>
      <c r="U63" s="316"/>
      <c r="V63" s="316"/>
      <c r="W63" s="314"/>
    </row>
    <row r="64" spans="2:23" ht="11.25" customHeight="1">
      <c r="B64" s="314"/>
      <c r="C64" s="316"/>
      <c r="D64" s="4"/>
      <c r="E64" s="537"/>
      <c r="F64" s="537"/>
      <c r="G64" s="537"/>
      <c r="H64" s="537"/>
      <c r="I64" s="316"/>
      <c r="J64" s="316"/>
      <c r="K64" s="316"/>
      <c r="L64" s="316"/>
      <c r="M64" s="316"/>
      <c r="N64" s="316"/>
      <c r="O64" s="316"/>
      <c r="P64" s="316"/>
      <c r="Q64" s="316"/>
      <c r="R64" s="316"/>
      <c r="S64" s="316"/>
      <c r="T64" s="316"/>
      <c r="U64" s="316"/>
      <c r="V64" s="316"/>
      <c r="W64" s="314"/>
    </row>
    <row r="65" spans="2:23" ht="11.25" customHeight="1">
      <c r="B65" s="314"/>
      <c r="C65" s="316"/>
      <c r="D65" s="4"/>
      <c r="E65" s="537"/>
      <c r="F65" s="537"/>
      <c r="G65" s="537"/>
      <c r="H65" s="537"/>
      <c r="I65" s="316"/>
      <c r="J65" s="316"/>
      <c r="K65" s="316"/>
      <c r="L65" s="316"/>
      <c r="M65" s="316"/>
      <c r="N65" s="316"/>
      <c r="O65" s="316"/>
      <c r="P65" s="316"/>
      <c r="Q65" s="316"/>
      <c r="R65" s="316"/>
      <c r="S65" s="316"/>
      <c r="T65" s="316"/>
      <c r="U65" s="316"/>
      <c r="V65" s="316"/>
      <c r="W65" s="314"/>
    </row>
    <row r="66" spans="2:23" ht="10.5" customHeight="1">
      <c r="B66" s="314"/>
      <c r="D66" s="4"/>
      <c r="E66" s="537"/>
      <c r="F66" s="537"/>
      <c r="G66" s="537"/>
      <c r="H66" s="537"/>
      <c r="I66" s="316"/>
      <c r="J66" s="316"/>
      <c r="K66" s="316"/>
      <c r="L66" s="316"/>
      <c r="M66" s="316"/>
      <c r="N66" s="316"/>
      <c r="O66" s="316"/>
      <c r="P66" s="316"/>
      <c r="Q66" s="316"/>
      <c r="R66" s="316"/>
      <c r="S66" s="316"/>
      <c r="T66" s="316"/>
      <c r="U66" s="316"/>
      <c r="V66" s="316"/>
      <c r="W66" s="314"/>
    </row>
    <row r="67" spans="2:23" ht="7.5" customHeight="1">
      <c r="B67" s="314"/>
      <c r="C67" s="314"/>
      <c r="D67" s="314"/>
      <c r="E67" s="314"/>
      <c r="F67" s="314"/>
      <c r="G67" s="314"/>
      <c r="H67" s="314"/>
      <c r="I67" s="314"/>
      <c r="J67" s="314"/>
      <c r="K67" s="314"/>
      <c r="L67" s="314"/>
      <c r="M67" s="314"/>
      <c r="N67" s="314"/>
      <c r="O67" s="314"/>
      <c r="P67" s="314"/>
      <c r="Q67" s="314"/>
      <c r="R67" s="314"/>
      <c r="S67" s="314"/>
      <c r="T67" s="314"/>
      <c r="U67" s="314"/>
      <c r="V67" s="314"/>
      <c r="W67" s="314"/>
    </row>
    <row r="68" spans="2:23" ht="15" thickBot="1"/>
    <row r="69" spans="2:23" ht="15" thickBot="1">
      <c r="E69" s="601" t="s">
        <v>72</v>
      </c>
      <c r="F69" s="602"/>
      <c r="G69" s="602"/>
      <c r="H69" s="602"/>
      <c r="I69" s="602"/>
      <c r="J69" s="602"/>
      <c r="K69" s="602"/>
      <c r="L69" s="602"/>
      <c r="M69" s="602"/>
      <c r="N69" s="602"/>
      <c r="O69" s="603"/>
    </row>
    <row r="70" spans="2:23" ht="15" thickBot="1"/>
    <row r="71" spans="2:23" ht="15" thickBot="1">
      <c r="E71" s="437" t="s">
        <v>96</v>
      </c>
      <c r="F71" s="438"/>
      <c r="G71" s="443"/>
      <c r="H71" s="443"/>
      <c r="I71" s="443"/>
      <c r="J71" s="443"/>
      <c r="K71" s="443"/>
      <c r="L71" s="443"/>
      <c r="M71" s="443"/>
      <c r="N71" s="443"/>
      <c r="O71" s="444"/>
      <c r="P71" s="445"/>
      <c r="Q71" s="498"/>
    </row>
    <row r="72" spans="2:23">
      <c r="O72" s="442"/>
    </row>
    <row r="73" spans="2:23">
      <c r="O73" s="442"/>
    </row>
    <row r="75" spans="2:23">
      <c r="O75" s="442"/>
    </row>
    <row r="76" spans="2:23">
      <c r="O76" s="442"/>
    </row>
    <row r="77" spans="2:23">
      <c r="O77" s="442"/>
    </row>
    <row r="78" spans="2:23">
      <c r="O78" s="442"/>
    </row>
  </sheetData>
  <mergeCells count="75">
    <mergeCell ref="E12:F12"/>
    <mergeCell ref="E13:F13"/>
    <mergeCell ref="G10:M10"/>
    <mergeCell ref="G11:M11"/>
    <mergeCell ref="G12:M12"/>
    <mergeCell ref="G13:M14"/>
    <mergeCell ref="G8:M8"/>
    <mergeCell ref="G9:M9"/>
    <mergeCell ref="R10:T10"/>
    <mergeCell ref="E10:F10"/>
    <mergeCell ref="E11:F11"/>
    <mergeCell ref="R11:T11"/>
    <mergeCell ref="P16:P18"/>
    <mergeCell ref="Q16:Q18"/>
    <mergeCell ref="R16:R18"/>
    <mergeCell ref="S16:S18"/>
    <mergeCell ref="T19:V19"/>
    <mergeCell ref="C16:C18"/>
    <mergeCell ref="D16:D18"/>
    <mergeCell ref="M16:M18"/>
    <mergeCell ref="N16:N18"/>
    <mergeCell ref="O16:O18"/>
    <mergeCell ref="C3:V3"/>
    <mergeCell ref="V4:V5"/>
    <mergeCell ref="U4:U5"/>
    <mergeCell ref="R4:T5"/>
    <mergeCell ref="R6:T6"/>
    <mergeCell ref="G4:M4"/>
    <mergeCell ref="G5:M5"/>
    <mergeCell ref="G6:M6"/>
    <mergeCell ref="R14:T14"/>
    <mergeCell ref="T54:V54"/>
    <mergeCell ref="T47:V47"/>
    <mergeCell ref="T40:V40"/>
    <mergeCell ref="T39:V39"/>
    <mergeCell ref="T32:V32"/>
    <mergeCell ref="T37:V37"/>
    <mergeCell ref="T36:V36"/>
    <mergeCell ref="T25:V25"/>
    <mergeCell ref="T22:V22"/>
    <mergeCell ref="T38:V38"/>
    <mergeCell ref="T33:V33"/>
    <mergeCell ref="T31:V31"/>
    <mergeCell ref="T30:V30"/>
    <mergeCell ref="T29:V29"/>
    <mergeCell ref="T58:V58"/>
    <mergeCell ref="E69:O69"/>
    <mergeCell ref="T21:V21"/>
    <mergeCell ref="T28:V28"/>
    <mergeCell ref="T27:V27"/>
    <mergeCell ref="G65:H65"/>
    <mergeCell ref="G66:H66"/>
    <mergeCell ref="E66:F66"/>
    <mergeCell ref="T57:V57"/>
    <mergeCell ref="T56:V56"/>
    <mergeCell ref="T55:V55"/>
    <mergeCell ref="T23:V23"/>
    <mergeCell ref="T24:V24"/>
    <mergeCell ref="T26:V26"/>
    <mergeCell ref="U12:V12"/>
    <mergeCell ref="E65:F65"/>
    <mergeCell ref="T16:V18"/>
    <mergeCell ref="G16:H17"/>
    <mergeCell ref="E16:F17"/>
    <mergeCell ref="I16:J17"/>
    <mergeCell ref="K16:L17"/>
    <mergeCell ref="G64:H64"/>
    <mergeCell ref="E64:F64"/>
    <mergeCell ref="T20:V20"/>
    <mergeCell ref="T35:V35"/>
    <mergeCell ref="T62:V62"/>
    <mergeCell ref="T61:V61"/>
    <mergeCell ref="T60:V60"/>
    <mergeCell ref="T59:V59"/>
    <mergeCell ref="T34:V34"/>
  </mergeCells>
  <phoneticPr fontId="0" type="noConversion"/>
  <pageMargins left="0.25" right="0.25" top="0.75" bottom="0.75" header="0.3" footer="0.3"/>
  <pageSetup paperSize="9" scale="54" fitToHeight="0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>
    <tabColor indexed="52"/>
    <pageSetUpPr fitToPage="1"/>
  </sheetPr>
  <dimension ref="B2:AD78"/>
  <sheetViews>
    <sheetView view="pageBreakPreview" zoomScale="60" zoomScaleNormal="70" workbookViewId="0">
      <selection activeCell="U6" sqref="U6:V14"/>
    </sheetView>
  </sheetViews>
  <sheetFormatPr defaultColWidth="9.140625" defaultRowHeight="14.25"/>
  <cols>
    <col min="1" max="1" width="2.140625" style="3" customWidth="1"/>
    <col min="2" max="2" width="1.42578125" style="3" customWidth="1"/>
    <col min="3" max="3" width="20.5703125" style="3" customWidth="1"/>
    <col min="4" max="4" width="11.28515625" style="3" customWidth="1"/>
    <col min="5" max="12" width="10.42578125" style="3" customWidth="1"/>
    <col min="13" max="14" width="12" style="3" customWidth="1"/>
    <col min="15" max="15" width="8.42578125" style="3" customWidth="1"/>
    <col min="16" max="16" width="11.140625" style="3" customWidth="1"/>
    <col min="17" max="17" width="12" style="3" customWidth="1"/>
    <col min="18" max="18" width="14.28515625" style="3" customWidth="1"/>
    <col min="19" max="19" width="15.28515625" style="3" customWidth="1"/>
    <col min="20" max="20" width="4.5703125" style="3" customWidth="1"/>
    <col min="21" max="22" width="26.85546875" style="3" customWidth="1"/>
    <col min="23" max="23" width="1.42578125" style="3" customWidth="1"/>
    <col min="24" max="24" width="2.85546875" style="3" customWidth="1"/>
    <col min="25" max="25" width="12.7109375" style="3" customWidth="1"/>
    <col min="26" max="16384" width="9.140625" style="3"/>
  </cols>
  <sheetData>
    <row r="2" spans="2:30" ht="7.5" customHeight="1">
      <c r="B2" s="314"/>
      <c r="C2" s="314"/>
      <c r="D2" s="314"/>
      <c r="E2" s="314"/>
      <c r="F2" s="314"/>
      <c r="G2" s="314"/>
      <c r="H2" s="314"/>
      <c r="I2" s="314"/>
      <c r="J2" s="314"/>
      <c r="K2" s="314"/>
      <c r="L2" s="314"/>
      <c r="M2" s="314"/>
      <c r="N2" s="314"/>
      <c r="O2" s="314"/>
      <c r="P2" s="314"/>
      <c r="Q2" s="314"/>
      <c r="R2" s="314"/>
      <c r="S2" s="314"/>
      <c r="T2" s="314"/>
      <c r="U2" s="314"/>
      <c r="V2" s="314"/>
      <c r="W2" s="314"/>
    </row>
    <row r="3" spans="2:30">
      <c r="B3" s="314"/>
      <c r="C3" s="585" t="s">
        <v>4</v>
      </c>
      <c r="D3" s="585"/>
      <c r="E3" s="585"/>
      <c r="F3" s="585"/>
      <c r="G3" s="585"/>
      <c r="H3" s="585"/>
      <c r="I3" s="585"/>
      <c r="J3" s="585"/>
      <c r="K3" s="585"/>
      <c r="L3" s="585"/>
      <c r="M3" s="585"/>
      <c r="N3" s="585"/>
      <c r="O3" s="585"/>
      <c r="P3" s="585"/>
      <c r="Q3" s="585"/>
      <c r="R3" s="585"/>
      <c r="S3" s="585"/>
      <c r="T3" s="585"/>
      <c r="U3" s="585"/>
      <c r="V3" s="585"/>
      <c r="W3" s="314"/>
    </row>
    <row r="4" spans="2:30" ht="15.75" customHeight="1">
      <c r="B4" s="314"/>
      <c r="C4" s="317" t="s">
        <v>10</v>
      </c>
      <c r="D4" s="318"/>
      <c r="E4" s="318"/>
      <c r="F4" s="319"/>
      <c r="G4" s="631" t="str">
        <f>'1 - Detail Entry'!G4:N4</f>
        <v>Trowbridge Rugby Club</v>
      </c>
      <c r="H4" s="632"/>
      <c r="I4" s="632"/>
      <c r="J4" s="632"/>
      <c r="K4" s="632"/>
      <c r="L4" s="632"/>
      <c r="M4" s="633"/>
      <c r="N4" s="447"/>
      <c r="O4" s="321" t="s">
        <v>116</v>
      </c>
      <c r="Q4" s="322"/>
      <c r="R4" s="588" t="s">
        <v>19</v>
      </c>
      <c r="S4" s="590"/>
      <c r="T4" s="591"/>
      <c r="U4" s="588" t="s">
        <v>17</v>
      </c>
      <c r="V4" s="586" t="s">
        <v>18</v>
      </c>
      <c r="W4" s="314"/>
    </row>
    <row r="5" spans="2:30" ht="15.75" customHeight="1">
      <c r="B5" s="314"/>
      <c r="C5" s="323" t="s">
        <v>11</v>
      </c>
      <c r="D5" s="324"/>
      <c r="E5" s="324"/>
      <c r="F5" s="325"/>
      <c r="G5" s="634" t="str">
        <f>'1 - Detail Entry'!G5:N5</f>
        <v xml:space="preserve">Trowbridge Town Council </v>
      </c>
      <c r="H5" s="635"/>
      <c r="I5" s="635"/>
      <c r="J5" s="635"/>
      <c r="K5" s="635"/>
      <c r="L5" s="635"/>
      <c r="M5" s="636"/>
      <c r="N5" s="447"/>
      <c r="O5" s="321" t="s">
        <v>117</v>
      </c>
      <c r="Q5" s="316"/>
      <c r="R5" s="589"/>
      <c r="S5" s="592"/>
      <c r="T5" s="593"/>
      <c r="U5" s="630"/>
      <c r="V5" s="629"/>
      <c r="W5" s="314"/>
    </row>
    <row r="6" spans="2:30" ht="15.75" customHeight="1">
      <c r="B6" s="314"/>
      <c r="C6" s="323" t="s">
        <v>12</v>
      </c>
      <c r="D6" s="324"/>
      <c r="E6" s="324"/>
      <c r="F6" s="325"/>
      <c r="G6" s="637" t="str">
        <f>'1 - Detail Entry'!G6:N6</f>
        <v>LDQ2048</v>
      </c>
      <c r="H6" s="638"/>
      <c r="I6" s="638"/>
      <c r="J6" s="638"/>
      <c r="K6" s="638"/>
      <c r="L6" s="638"/>
      <c r="M6" s="639"/>
      <c r="N6" s="447"/>
      <c r="O6" s="326"/>
      <c r="P6" s="316"/>
      <c r="Q6" s="316"/>
      <c r="R6" s="594" t="s">
        <v>16</v>
      </c>
      <c r="S6" s="594"/>
      <c r="T6" s="594"/>
      <c r="U6" s="327"/>
      <c r="V6" s="327"/>
      <c r="W6" s="314"/>
      <c r="X6" s="328"/>
      <c r="Y6" s="329"/>
      <c r="Z6" s="329"/>
      <c r="AA6" s="329"/>
      <c r="AB6" s="329"/>
      <c r="AC6" s="329"/>
      <c r="AD6" s="329"/>
    </row>
    <row r="7" spans="2:30" ht="15.75" customHeight="1">
      <c r="B7" s="314"/>
      <c r="C7" s="323" t="s">
        <v>13</v>
      </c>
      <c r="D7" s="324"/>
      <c r="E7" s="324"/>
      <c r="F7" s="325"/>
      <c r="G7" s="448"/>
      <c r="H7" s="449"/>
      <c r="I7" s="449"/>
      <c r="J7" s="449"/>
      <c r="K7" s="449"/>
      <c r="L7" s="449"/>
      <c r="M7" s="450"/>
      <c r="N7" s="451"/>
      <c r="O7" s="326"/>
      <c r="P7" s="326"/>
      <c r="Q7" s="326"/>
      <c r="R7" s="331" t="s">
        <v>121</v>
      </c>
      <c r="S7" s="332"/>
      <c r="T7" s="333"/>
      <c r="U7" s="334"/>
      <c r="V7" s="334"/>
      <c r="W7" s="314"/>
    </row>
    <row r="8" spans="2:30" ht="15.75" customHeight="1">
      <c r="B8" s="314"/>
      <c r="C8" s="323" t="s">
        <v>15</v>
      </c>
      <c r="D8" s="324"/>
      <c r="E8" s="324"/>
      <c r="F8" s="325"/>
      <c r="G8" s="555"/>
      <c r="H8" s="556"/>
      <c r="I8" s="556"/>
      <c r="J8" s="556"/>
      <c r="K8" s="556"/>
      <c r="L8" s="556"/>
      <c r="M8" s="557"/>
      <c r="N8" s="335"/>
      <c r="O8" s="326"/>
      <c r="P8" s="316"/>
      <c r="Q8" s="316"/>
      <c r="R8" s="336" t="s">
        <v>7</v>
      </c>
      <c r="S8" s="337"/>
      <c r="T8" s="338"/>
      <c r="U8" s="339"/>
      <c r="V8" s="339"/>
      <c r="W8" s="314"/>
    </row>
    <row r="9" spans="2:30" ht="15.75" customHeight="1">
      <c r="B9" s="314"/>
      <c r="C9" s="323" t="s">
        <v>14</v>
      </c>
      <c r="D9" s="324"/>
      <c r="E9" s="324"/>
      <c r="F9" s="325"/>
      <c r="G9" s="555"/>
      <c r="H9" s="556"/>
      <c r="I9" s="556"/>
      <c r="J9" s="556"/>
      <c r="K9" s="556"/>
      <c r="L9" s="556"/>
      <c r="M9" s="557"/>
      <c r="N9" s="335"/>
      <c r="O9" s="326"/>
      <c r="P9" s="316"/>
      <c r="Q9" s="316"/>
      <c r="R9" s="352" t="s">
        <v>113</v>
      </c>
      <c r="S9" s="353"/>
      <c r="T9" s="354"/>
      <c r="U9" s="343"/>
      <c r="V9" s="343"/>
      <c r="W9" s="314"/>
    </row>
    <row r="10" spans="2:30" ht="15.75" customHeight="1">
      <c r="B10" s="314"/>
      <c r="C10" s="340" t="s">
        <v>9</v>
      </c>
      <c r="D10" s="341"/>
      <c r="E10" s="538" t="s">
        <v>136</v>
      </c>
      <c r="F10" s="539"/>
      <c r="G10" s="576"/>
      <c r="H10" s="577"/>
      <c r="I10" s="577"/>
      <c r="J10" s="577"/>
      <c r="K10" s="577"/>
      <c r="L10" s="577"/>
      <c r="M10" s="578"/>
      <c r="N10" s="447"/>
      <c r="O10" s="326"/>
      <c r="P10" s="316"/>
      <c r="Q10" s="316"/>
      <c r="R10" s="543" t="s">
        <v>199</v>
      </c>
      <c r="S10" s="544"/>
      <c r="T10" s="545"/>
      <c r="U10" s="530"/>
      <c r="V10" s="343"/>
      <c r="W10" s="314"/>
    </row>
    <row r="11" spans="2:30" ht="15.75" customHeight="1">
      <c r="B11" s="314"/>
      <c r="C11" s="344"/>
      <c r="D11" s="345"/>
      <c r="E11" s="538" t="s">
        <v>137</v>
      </c>
      <c r="F11" s="539"/>
      <c r="G11" s="576"/>
      <c r="H11" s="577"/>
      <c r="I11" s="577"/>
      <c r="J11" s="577"/>
      <c r="K11" s="577"/>
      <c r="L11" s="577"/>
      <c r="M11" s="578"/>
      <c r="N11" s="452"/>
      <c r="O11" s="326"/>
      <c r="P11" s="316"/>
      <c r="Q11" s="316"/>
      <c r="R11" s="543" t="s">
        <v>200</v>
      </c>
      <c r="S11" s="544"/>
      <c r="T11" s="545"/>
      <c r="U11" s="529"/>
      <c r="V11" s="529"/>
      <c r="W11" s="314"/>
    </row>
    <row r="12" spans="2:30" ht="15.75" customHeight="1">
      <c r="B12" s="314"/>
      <c r="C12" s="344"/>
      <c r="D12" s="345"/>
      <c r="E12" s="538" t="s">
        <v>138</v>
      </c>
      <c r="F12" s="539"/>
      <c r="G12" s="576"/>
      <c r="H12" s="577"/>
      <c r="I12" s="577"/>
      <c r="J12" s="577"/>
      <c r="K12" s="577"/>
      <c r="L12" s="577"/>
      <c r="M12" s="578"/>
      <c r="N12" s="452"/>
      <c r="O12" s="326"/>
      <c r="P12" s="316"/>
      <c r="Q12" s="316"/>
      <c r="R12" s="347" t="s">
        <v>198</v>
      </c>
      <c r="S12" s="348"/>
      <c r="T12" s="349"/>
      <c r="U12" s="570"/>
      <c r="V12" s="571"/>
      <c r="W12" s="314"/>
    </row>
    <row r="13" spans="2:30" ht="15.75" customHeight="1">
      <c r="B13" s="314"/>
      <c r="C13" s="344"/>
      <c r="D13" s="345"/>
      <c r="E13" s="574" t="s">
        <v>139</v>
      </c>
      <c r="F13" s="575"/>
      <c r="G13" s="579"/>
      <c r="H13" s="580"/>
      <c r="I13" s="580"/>
      <c r="J13" s="580"/>
      <c r="K13" s="580"/>
      <c r="L13" s="580"/>
      <c r="M13" s="581"/>
      <c r="N13" s="452"/>
      <c r="O13" s="326"/>
      <c r="P13" s="316"/>
      <c r="Q13" s="316"/>
      <c r="R13" s="352" t="s">
        <v>123</v>
      </c>
      <c r="S13" s="353"/>
      <c r="T13" s="354"/>
      <c r="U13" s="355"/>
      <c r="V13" s="355"/>
      <c r="W13" s="314"/>
    </row>
    <row r="14" spans="2:30" ht="15.75" customHeight="1">
      <c r="B14" s="314"/>
      <c r="C14" s="356"/>
      <c r="D14" s="357"/>
      <c r="E14" s="356"/>
      <c r="F14" s="358"/>
      <c r="G14" s="582"/>
      <c r="H14" s="583"/>
      <c r="I14" s="583"/>
      <c r="J14" s="583"/>
      <c r="K14" s="583"/>
      <c r="L14" s="583"/>
      <c r="M14" s="584"/>
      <c r="N14" s="452"/>
      <c r="O14" s="326"/>
      <c r="P14" s="316"/>
      <c r="Q14" s="316"/>
      <c r="R14" s="567" t="s">
        <v>124</v>
      </c>
      <c r="S14" s="568"/>
      <c r="T14" s="569"/>
      <c r="U14" s="327"/>
      <c r="V14" s="327"/>
      <c r="W14" s="314"/>
    </row>
    <row r="15" spans="2:30" ht="7.5" customHeight="1">
      <c r="S15" s="329"/>
      <c r="T15" s="329"/>
    </row>
    <row r="16" spans="2:30" ht="17.25" customHeight="1">
      <c r="B16" s="314"/>
      <c r="C16" s="561" t="s">
        <v>126</v>
      </c>
      <c r="D16" s="561" t="s">
        <v>201</v>
      </c>
      <c r="E16" s="549" t="s">
        <v>108</v>
      </c>
      <c r="F16" s="550"/>
      <c r="G16" s="549" t="s">
        <v>111</v>
      </c>
      <c r="H16" s="550"/>
      <c r="I16" s="549" t="s">
        <v>112</v>
      </c>
      <c r="J16" s="550"/>
      <c r="K16" s="549" t="s">
        <v>114</v>
      </c>
      <c r="L16" s="572"/>
      <c r="M16" s="546" t="s">
        <v>128</v>
      </c>
      <c r="N16" s="546" t="s">
        <v>129</v>
      </c>
      <c r="O16" s="546" t="s">
        <v>130</v>
      </c>
      <c r="P16" s="546" t="s">
        <v>131</v>
      </c>
      <c r="Q16" s="546" t="s">
        <v>132</v>
      </c>
      <c r="R16" s="546" t="s">
        <v>133</v>
      </c>
      <c r="S16" s="561" t="s">
        <v>140</v>
      </c>
      <c r="T16" s="549" t="s">
        <v>8</v>
      </c>
      <c r="U16" s="572"/>
      <c r="V16" s="550"/>
      <c r="W16" s="314"/>
      <c r="Y16" s="453"/>
      <c r="Z16" s="453"/>
      <c r="AA16" s="453"/>
      <c r="AB16" s="453"/>
    </row>
    <row r="17" spans="2:28" ht="14.25" customHeight="1">
      <c r="B17" s="314"/>
      <c r="C17" s="562"/>
      <c r="D17" s="562"/>
      <c r="E17" s="553"/>
      <c r="F17" s="554"/>
      <c r="G17" s="551"/>
      <c r="H17" s="552"/>
      <c r="I17" s="551"/>
      <c r="J17" s="552"/>
      <c r="K17" s="551"/>
      <c r="L17" s="573"/>
      <c r="M17" s="547"/>
      <c r="N17" s="547"/>
      <c r="O17" s="547"/>
      <c r="P17" s="547"/>
      <c r="Q17" s="547"/>
      <c r="R17" s="547"/>
      <c r="S17" s="562"/>
      <c r="T17" s="551"/>
      <c r="U17" s="573"/>
      <c r="V17" s="552"/>
      <c r="W17" s="314"/>
      <c r="Y17" s="453"/>
      <c r="Z17" s="453"/>
      <c r="AA17" s="453"/>
      <c r="AB17" s="453"/>
    </row>
    <row r="18" spans="2:28" ht="24.75" customHeight="1">
      <c r="B18" s="314"/>
      <c r="C18" s="628"/>
      <c r="D18" s="563"/>
      <c r="E18" s="364" t="s">
        <v>109</v>
      </c>
      <c r="F18" s="365" t="s">
        <v>110</v>
      </c>
      <c r="G18" s="366" t="s">
        <v>109</v>
      </c>
      <c r="H18" s="367" t="s">
        <v>110</v>
      </c>
      <c r="I18" s="368" t="s">
        <v>109</v>
      </c>
      <c r="J18" s="369" t="s">
        <v>110</v>
      </c>
      <c r="K18" s="366" t="s">
        <v>66</v>
      </c>
      <c r="L18" s="370" t="s">
        <v>110</v>
      </c>
      <c r="M18" s="627"/>
      <c r="N18" s="627"/>
      <c r="O18" s="627"/>
      <c r="P18" s="627"/>
      <c r="Q18" s="627"/>
      <c r="R18" s="627"/>
      <c r="S18" s="628"/>
      <c r="T18" s="553"/>
      <c r="U18" s="658"/>
      <c r="V18" s="554"/>
      <c r="W18" s="314"/>
      <c r="Y18" s="454"/>
      <c r="Z18" s="454"/>
      <c r="AA18" s="454"/>
      <c r="AB18" s="454"/>
    </row>
    <row r="19" spans="2:28" ht="28.5" customHeight="1">
      <c r="B19" s="314"/>
      <c r="C19" s="455" t="s">
        <v>134</v>
      </c>
      <c r="D19" s="456"/>
      <c r="E19" s="389"/>
      <c r="F19" s="389"/>
      <c r="G19" s="390"/>
      <c r="H19" s="391"/>
      <c r="I19" s="390"/>
      <c r="J19" s="392"/>
      <c r="K19" s="390"/>
      <c r="L19" s="392"/>
      <c r="M19" s="393"/>
      <c r="N19" s="393"/>
      <c r="O19" s="392"/>
      <c r="P19" s="395"/>
      <c r="Q19" s="396"/>
      <c r="R19" s="395"/>
      <c r="S19" s="457"/>
      <c r="T19" s="652"/>
      <c r="U19" s="653"/>
      <c r="V19" s="654"/>
      <c r="W19" s="314"/>
    </row>
    <row r="20" spans="2:28" ht="28.5" customHeight="1">
      <c r="B20" s="314"/>
      <c r="C20" s="458" t="s">
        <v>135</v>
      </c>
      <c r="D20" s="459"/>
      <c r="E20" s="404"/>
      <c r="F20" s="404"/>
      <c r="G20" s="405"/>
      <c r="H20" s="406"/>
      <c r="I20" s="405"/>
      <c r="J20" s="407"/>
      <c r="K20" s="405"/>
      <c r="L20" s="407"/>
      <c r="M20" s="408"/>
      <c r="N20" s="408"/>
      <c r="O20" s="407"/>
      <c r="P20" s="409"/>
      <c r="Q20" s="410"/>
      <c r="R20" s="409"/>
      <c r="S20" s="460"/>
      <c r="T20" s="649"/>
      <c r="U20" s="650"/>
      <c r="V20" s="651"/>
      <c r="W20" s="314"/>
    </row>
    <row r="21" spans="2:28" ht="21" customHeight="1">
      <c r="B21" s="314"/>
      <c r="C21" s="461" t="str">
        <f>IF('1 - Detail Entry'!C22="","",'1 - Detail Entry'!C22)</f>
        <v>DS02</v>
      </c>
      <c r="D21" s="462"/>
      <c r="E21" s="418"/>
      <c r="F21" s="418"/>
      <c r="G21" s="418"/>
      <c r="H21" s="463"/>
      <c r="I21" s="464"/>
      <c r="J21" s="465"/>
      <c r="K21" s="418"/>
      <c r="L21" s="465"/>
      <c r="M21" s="466"/>
      <c r="N21" s="466"/>
      <c r="O21" s="464"/>
      <c r="P21" s="420"/>
      <c r="Q21" s="421"/>
      <c r="R21" s="420"/>
      <c r="S21" s="467" t="str">
        <f>IF(OR(P21="NR",P21="",P21="Dry"),"",'1 - Detail Entry'!Y22-P21)</f>
        <v/>
      </c>
      <c r="T21" s="646"/>
      <c r="U21" s="647"/>
      <c r="V21" s="648"/>
      <c r="W21" s="314"/>
    </row>
    <row r="22" spans="2:28" ht="21" customHeight="1">
      <c r="B22" s="314"/>
      <c r="C22" s="461" t="str">
        <f>IF('1 - Detail Entry'!C23="","",'1 - Detail Entry'!C23)</f>
        <v>DS04</v>
      </c>
      <c r="D22" s="425"/>
      <c r="E22" s="419"/>
      <c r="F22" s="419"/>
      <c r="G22" s="419"/>
      <c r="H22" s="468"/>
      <c r="I22" s="469"/>
      <c r="J22" s="470"/>
      <c r="K22" s="419"/>
      <c r="L22" s="470"/>
      <c r="M22" s="471"/>
      <c r="N22" s="471"/>
      <c r="O22" s="469"/>
      <c r="P22" s="423"/>
      <c r="Q22" s="472"/>
      <c r="R22" s="423"/>
      <c r="S22" s="467" t="str">
        <f>IF(OR(P22="NR",P22="",P22="Dry"),"",'1 - Detail Entry'!Y23-P22)</f>
        <v/>
      </c>
      <c r="T22" s="643"/>
      <c r="U22" s="644"/>
      <c r="V22" s="645"/>
      <c r="W22" s="314"/>
    </row>
    <row r="23" spans="2:28" ht="21" customHeight="1">
      <c r="B23" s="314"/>
      <c r="C23" s="461" t="str">
        <f>IF('1 - Detail Entry'!C24="","",'1 - Detail Entry'!C24)</f>
        <v>DS07</v>
      </c>
      <c r="D23" s="425"/>
      <c r="E23" s="419"/>
      <c r="F23" s="419"/>
      <c r="G23" s="419"/>
      <c r="H23" s="468"/>
      <c r="I23" s="469"/>
      <c r="J23" s="470"/>
      <c r="K23" s="419"/>
      <c r="L23" s="470"/>
      <c r="M23" s="471"/>
      <c r="N23" s="471"/>
      <c r="O23" s="469"/>
      <c r="P23" s="423"/>
      <c r="Q23" s="472"/>
      <c r="R23" s="423"/>
      <c r="S23" s="467" t="str">
        <f>IF(OR(P23="NR",P23="",P23="Dry"),"",'1 - Detail Entry'!Y24-P23)</f>
        <v/>
      </c>
      <c r="T23" s="643"/>
      <c r="U23" s="644"/>
      <c r="V23" s="645"/>
      <c r="W23" s="314"/>
    </row>
    <row r="24" spans="2:28" ht="21" customHeight="1">
      <c r="B24" s="314"/>
      <c r="C24" s="461" t="str">
        <f>IF('1 - Detail Entry'!C25="","",'1 - Detail Entry'!C25)</f>
        <v>DS08</v>
      </c>
      <c r="D24" s="425"/>
      <c r="E24" s="419"/>
      <c r="F24" s="419"/>
      <c r="G24" s="419"/>
      <c r="H24" s="468"/>
      <c r="I24" s="469"/>
      <c r="J24" s="470"/>
      <c r="K24" s="419"/>
      <c r="L24" s="470"/>
      <c r="M24" s="471"/>
      <c r="N24" s="471"/>
      <c r="O24" s="469"/>
      <c r="P24" s="423"/>
      <c r="Q24" s="472"/>
      <c r="R24" s="423"/>
      <c r="S24" s="467" t="str">
        <f>IF(OR(P24="NR",P24="",P24="Dry"),"",'1 - Detail Entry'!Y25-P24)</f>
        <v/>
      </c>
      <c r="T24" s="643"/>
      <c r="U24" s="644"/>
      <c r="V24" s="645"/>
      <c r="W24" s="314"/>
    </row>
    <row r="25" spans="2:28" ht="21" customHeight="1">
      <c r="B25" s="314"/>
      <c r="C25" s="461" t="str">
        <f>IF('1 - Detail Entry'!C26="","",'1 - Detail Entry'!C26)</f>
        <v/>
      </c>
      <c r="D25" s="425"/>
      <c r="E25" s="419"/>
      <c r="F25" s="419"/>
      <c r="G25" s="419"/>
      <c r="H25" s="468"/>
      <c r="I25" s="469"/>
      <c r="J25" s="470"/>
      <c r="K25" s="419"/>
      <c r="L25" s="470"/>
      <c r="M25" s="471"/>
      <c r="N25" s="471"/>
      <c r="O25" s="469"/>
      <c r="P25" s="423"/>
      <c r="Q25" s="472"/>
      <c r="R25" s="423"/>
      <c r="S25" s="467" t="str">
        <f>IF(OR(P25="NR",P25="",P25="Dry"),"",'1 - Detail Entry'!Y26-P25)</f>
        <v/>
      </c>
      <c r="T25" s="643"/>
      <c r="U25" s="644"/>
      <c r="V25" s="645"/>
      <c r="W25" s="314"/>
    </row>
    <row r="26" spans="2:28" ht="21" customHeight="1">
      <c r="B26" s="314"/>
      <c r="C26" s="461" t="str">
        <f>IF('1 - Detail Entry'!C27="","",'1 - Detail Entry'!C27)</f>
        <v/>
      </c>
      <c r="D26" s="425"/>
      <c r="E26" s="419"/>
      <c r="F26" s="419"/>
      <c r="G26" s="419"/>
      <c r="H26" s="468"/>
      <c r="I26" s="469"/>
      <c r="J26" s="470"/>
      <c r="K26" s="419"/>
      <c r="L26" s="470"/>
      <c r="M26" s="471"/>
      <c r="N26" s="471"/>
      <c r="O26" s="469"/>
      <c r="P26" s="423"/>
      <c r="Q26" s="472"/>
      <c r="R26" s="423"/>
      <c r="S26" s="467" t="str">
        <f>IF(OR(P26="NR",P26="",P26="Dry"),"",'1 - Detail Entry'!Y27-P26)</f>
        <v/>
      </c>
      <c r="T26" s="643"/>
      <c r="U26" s="644"/>
      <c r="V26" s="645"/>
      <c r="W26" s="314"/>
    </row>
    <row r="27" spans="2:28" ht="21" customHeight="1">
      <c r="B27" s="314"/>
      <c r="C27" s="461" t="str">
        <f>IF('1 - Detail Entry'!C28="","",'1 - Detail Entry'!C28)</f>
        <v/>
      </c>
      <c r="D27" s="425"/>
      <c r="E27" s="419"/>
      <c r="F27" s="419"/>
      <c r="G27" s="419"/>
      <c r="H27" s="468"/>
      <c r="I27" s="469"/>
      <c r="J27" s="470"/>
      <c r="K27" s="419"/>
      <c r="L27" s="470"/>
      <c r="M27" s="471"/>
      <c r="N27" s="471"/>
      <c r="O27" s="469"/>
      <c r="P27" s="423"/>
      <c r="Q27" s="472"/>
      <c r="R27" s="423"/>
      <c r="S27" s="467" t="str">
        <f>IF(OR(P27="NR",P27="",P27="Dry"),"",'1 - Detail Entry'!Y28-P27)</f>
        <v/>
      </c>
      <c r="T27" s="643"/>
      <c r="U27" s="644"/>
      <c r="V27" s="645"/>
      <c r="W27" s="314"/>
    </row>
    <row r="28" spans="2:28" ht="21" customHeight="1">
      <c r="B28" s="314"/>
      <c r="C28" s="461" t="str">
        <f>IF('1 - Detail Entry'!C29="","",'1 - Detail Entry'!C29)</f>
        <v/>
      </c>
      <c r="D28" s="425"/>
      <c r="E28" s="419"/>
      <c r="F28" s="419"/>
      <c r="G28" s="419"/>
      <c r="H28" s="468"/>
      <c r="I28" s="469"/>
      <c r="J28" s="470"/>
      <c r="K28" s="419"/>
      <c r="L28" s="470"/>
      <c r="M28" s="471"/>
      <c r="N28" s="471"/>
      <c r="O28" s="469"/>
      <c r="P28" s="423"/>
      <c r="Q28" s="472"/>
      <c r="R28" s="423"/>
      <c r="S28" s="467" t="str">
        <f>IF(OR(P28="NR",P28="",P28="Dry"),"",'1 - Detail Entry'!Y29-P28)</f>
        <v/>
      </c>
      <c r="T28" s="643"/>
      <c r="U28" s="644"/>
      <c r="V28" s="645"/>
      <c r="W28" s="314"/>
    </row>
    <row r="29" spans="2:28" ht="21" customHeight="1">
      <c r="B29" s="314"/>
      <c r="C29" s="461" t="str">
        <f>IF('1 - Detail Entry'!C30="","",'1 - Detail Entry'!C30)</f>
        <v/>
      </c>
      <c r="D29" s="425"/>
      <c r="E29" s="419"/>
      <c r="F29" s="419"/>
      <c r="G29" s="419"/>
      <c r="H29" s="468"/>
      <c r="I29" s="469"/>
      <c r="J29" s="470"/>
      <c r="K29" s="419"/>
      <c r="L29" s="470"/>
      <c r="M29" s="471"/>
      <c r="N29" s="471"/>
      <c r="O29" s="469"/>
      <c r="P29" s="423"/>
      <c r="Q29" s="472"/>
      <c r="R29" s="423"/>
      <c r="S29" s="467" t="str">
        <f>IF(OR(P29="NR",P29="",P29="Dry"),"",'1 - Detail Entry'!Y30-P29)</f>
        <v/>
      </c>
      <c r="T29" s="643"/>
      <c r="U29" s="644"/>
      <c r="V29" s="645"/>
      <c r="W29" s="314"/>
    </row>
    <row r="30" spans="2:28" ht="21" customHeight="1">
      <c r="B30" s="314"/>
      <c r="C30" s="461" t="str">
        <f>IF('1 - Detail Entry'!C31="","",'1 - Detail Entry'!C31)</f>
        <v/>
      </c>
      <c r="D30" s="425"/>
      <c r="E30" s="419"/>
      <c r="F30" s="419"/>
      <c r="G30" s="419"/>
      <c r="H30" s="468"/>
      <c r="I30" s="469"/>
      <c r="J30" s="470"/>
      <c r="K30" s="419"/>
      <c r="L30" s="470"/>
      <c r="M30" s="471"/>
      <c r="N30" s="471"/>
      <c r="O30" s="469"/>
      <c r="P30" s="423"/>
      <c r="Q30" s="472"/>
      <c r="R30" s="423"/>
      <c r="S30" s="467" t="str">
        <f>IF(OR(P30="NR",P30="",P30="Dry"),"",'1 - Detail Entry'!Y31-P30)</f>
        <v/>
      </c>
      <c r="T30" s="643"/>
      <c r="U30" s="644"/>
      <c r="V30" s="645"/>
      <c r="W30" s="314"/>
    </row>
    <row r="31" spans="2:28" ht="21" customHeight="1">
      <c r="B31" s="314"/>
      <c r="C31" s="461" t="str">
        <f>IF('1 - Detail Entry'!C32="","",'1 - Detail Entry'!C32)</f>
        <v/>
      </c>
      <c r="D31" s="425"/>
      <c r="E31" s="419"/>
      <c r="F31" s="419"/>
      <c r="G31" s="419"/>
      <c r="H31" s="468"/>
      <c r="I31" s="469"/>
      <c r="J31" s="470"/>
      <c r="K31" s="419"/>
      <c r="L31" s="470"/>
      <c r="M31" s="471"/>
      <c r="N31" s="471"/>
      <c r="O31" s="469"/>
      <c r="P31" s="423"/>
      <c r="Q31" s="472"/>
      <c r="R31" s="423"/>
      <c r="S31" s="467" t="str">
        <f>IF(OR(P31="NR",P31="",P31="Dry"),"",'1 - Detail Entry'!Y32-P31)</f>
        <v/>
      </c>
      <c r="T31" s="643"/>
      <c r="U31" s="644"/>
      <c r="V31" s="645"/>
      <c r="W31" s="314"/>
    </row>
    <row r="32" spans="2:28" ht="21" customHeight="1">
      <c r="B32" s="314"/>
      <c r="C32" s="461" t="str">
        <f>IF('1 - Detail Entry'!C33="","",'1 - Detail Entry'!C33)</f>
        <v/>
      </c>
      <c r="D32" s="425"/>
      <c r="E32" s="419"/>
      <c r="F32" s="419"/>
      <c r="G32" s="419"/>
      <c r="H32" s="468"/>
      <c r="I32" s="469"/>
      <c r="J32" s="470"/>
      <c r="K32" s="419"/>
      <c r="L32" s="470"/>
      <c r="M32" s="471"/>
      <c r="N32" s="471"/>
      <c r="O32" s="469"/>
      <c r="P32" s="423"/>
      <c r="Q32" s="472"/>
      <c r="R32" s="423"/>
      <c r="S32" s="467" t="str">
        <f>IF(OR(P32="NR",P32="",P32="Dry"),"",'1 - Detail Entry'!Y33-P32)</f>
        <v/>
      </c>
      <c r="T32" s="643"/>
      <c r="U32" s="644"/>
      <c r="V32" s="645"/>
      <c r="W32" s="314"/>
    </row>
    <row r="33" spans="2:23" ht="21" customHeight="1">
      <c r="B33" s="314"/>
      <c r="C33" s="461" t="str">
        <f>IF('1 - Detail Entry'!C34="","",'1 - Detail Entry'!C34)</f>
        <v/>
      </c>
      <c r="D33" s="425"/>
      <c r="E33" s="419"/>
      <c r="F33" s="419"/>
      <c r="G33" s="419"/>
      <c r="H33" s="468"/>
      <c r="I33" s="469"/>
      <c r="J33" s="470"/>
      <c r="K33" s="419"/>
      <c r="L33" s="470"/>
      <c r="M33" s="471"/>
      <c r="N33" s="471"/>
      <c r="O33" s="469"/>
      <c r="P33" s="423"/>
      <c r="Q33" s="472"/>
      <c r="R33" s="423"/>
      <c r="S33" s="467" t="str">
        <f>IF(OR(P33="NR",P33="",P33="Dry"),"",'1 - Detail Entry'!Y34-P33)</f>
        <v/>
      </c>
      <c r="T33" s="643"/>
      <c r="U33" s="644"/>
      <c r="V33" s="645"/>
      <c r="W33" s="314"/>
    </row>
    <row r="34" spans="2:23" ht="21" customHeight="1">
      <c r="B34" s="314"/>
      <c r="C34" s="461" t="str">
        <f>IF('1 - Detail Entry'!C35="","",'1 - Detail Entry'!C35)</f>
        <v/>
      </c>
      <c r="D34" s="425"/>
      <c r="E34" s="419"/>
      <c r="F34" s="419"/>
      <c r="G34" s="419"/>
      <c r="H34" s="468"/>
      <c r="I34" s="469"/>
      <c r="J34" s="470"/>
      <c r="K34" s="419"/>
      <c r="L34" s="470"/>
      <c r="M34" s="471"/>
      <c r="N34" s="471"/>
      <c r="O34" s="469"/>
      <c r="P34" s="423"/>
      <c r="Q34" s="472"/>
      <c r="R34" s="423"/>
      <c r="S34" s="467" t="str">
        <f>IF(OR(P34="NR",P34="",P34="Dry"),"",'1 - Detail Entry'!Y35-P34)</f>
        <v/>
      </c>
      <c r="T34" s="643"/>
      <c r="U34" s="644"/>
      <c r="V34" s="645"/>
      <c r="W34" s="314"/>
    </row>
    <row r="35" spans="2:23" ht="21" customHeight="1">
      <c r="B35" s="314"/>
      <c r="C35" s="461" t="str">
        <f>IF('1 - Detail Entry'!C36="","",'1 - Detail Entry'!C36)</f>
        <v/>
      </c>
      <c r="D35" s="425"/>
      <c r="E35" s="419"/>
      <c r="F35" s="419"/>
      <c r="G35" s="419"/>
      <c r="H35" s="468"/>
      <c r="I35" s="469"/>
      <c r="J35" s="470"/>
      <c r="K35" s="419"/>
      <c r="L35" s="470"/>
      <c r="M35" s="471"/>
      <c r="N35" s="471"/>
      <c r="O35" s="469"/>
      <c r="P35" s="423"/>
      <c r="Q35" s="472"/>
      <c r="R35" s="423"/>
      <c r="S35" s="467" t="str">
        <f>IF(OR(P35="NR",P35="",P35="Dry"),"",'1 - Detail Entry'!Y36-P35)</f>
        <v/>
      </c>
      <c r="T35" s="643"/>
      <c r="U35" s="644"/>
      <c r="V35" s="645"/>
      <c r="W35" s="314"/>
    </row>
    <row r="36" spans="2:23" ht="21" customHeight="1">
      <c r="B36" s="314"/>
      <c r="C36" s="461" t="str">
        <f>IF('1 - Detail Entry'!C37="","",'1 - Detail Entry'!C37)</f>
        <v/>
      </c>
      <c r="D36" s="425"/>
      <c r="E36" s="419"/>
      <c r="F36" s="419"/>
      <c r="G36" s="419"/>
      <c r="H36" s="468"/>
      <c r="I36" s="469"/>
      <c r="J36" s="470"/>
      <c r="K36" s="419"/>
      <c r="L36" s="470"/>
      <c r="M36" s="471"/>
      <c r="N36" s="471"/>
      <c r="O36" s="469"/>
      <c r="P36" s="423"/>
      <c r="Q36" s="472"/>
      <c r="R36" s="423"/>
      <c r="S36" s="467" t="str">
        <f>IF(OR(P36="NR",P36="",P36="Dry"),"",'1 - Detail Entry'!Y37-P36)</f>
        <v/>
      </c>
      <c r="T36" s="643"/>
      <c r="U36" s="644"/>
      <c r="V36" s="645"/>
      <c r="W36" s="314"/>
    </row>
    <row r="37" spans="2:23" ht="21" customHeight="1">
      <c r="B37" s="314"/>
      <c r="C37" s="461" t="str">
        <f>IF('1 - Detail Entry'!C38="","",'1 - Detail Entry'!C38)</f>
        <v/>
      </c>
      <c r="D37" s="425"/>
      <c r="E37" s="419"/>
      <c r="F37" s="419"/>
      <c r="G37" s="419"/>
      <c r="H37" s="468"/>
      <c r="I37" s="469"/>
      <c r="J37" s="470"/>
      <c r="K37" s="419"/>
      <c r="L37" s="470"/>
      <c r="M37" s="471"/>
      <c r="N37" s="471"/>
      <c r="O37" s="469"/>
      <c r="P37" s="423"/>
      <c r="Q37" s="472"/>
      <c r="R37" s="423"/>
      <c r="S37" s="467" t="str">
        <f>IF(OR(P37="NR",P37="",P37="Dry"),"",'1 - Detail Entry'!Y38-P37)</f>
        <v/>
      </c>
      <c r="T37" s="643"/>
      <c r="U37" s="644"/>
      <c r="V37" s="645"/>
      <c r="W37" s="314"/>
    </row>
    <row r="38" spans="2:23" ht="21" customHeight="1">
      <c r="B38" s="314"/>
      <c r="C38" s="461" t="str">
        <f>IF('1 - Detail Entry'!C39="","",'1 - Detail Entry'!C39)</f>
        <v/>
      </c>
      <c r="D38" s="425"/>
      <c r="E38" s="419"/>
      <c r="F38" s="419"/>
      <c r="G38" s="419"/>
      <c r="H38" s="468"/>
      <c r="I38" s="469"/>
      <c r="J38" s="470"/>
      <c r="K38" s="419"/>
      <c r="L38" s="470"/>
      <c r="M38" s="471"/>
      <c r="N38" s="471"/>
      <c r="O38" s="469"/>
      <c r="P38" s="423"/>
      <c r="Q38" s="472"/>
      <c r="R38" s="423"/>
      <c r="S38" s="467" t="str">
        <f>IF(OR(P38="NR",P38="",P38="Dry"),"",'1 - Detail Entry'!Y39-P38)</f>
        <v/>
      </c>
      <c r="T38" s="643"/>
      <c r="U38" s="644"/>
      <c r="V38" s="645"/>
      <c r="W38" s="314"/>
    </row>
    <row r="39" spans="2:23" ht="21" customHeight="1">
      <c r="B39" s="314"/>
      <c r="C39" s="461" t="str">
        <f>IF('1 - Detail Entry'!C40="","",'1 - Detail Entry'!C40)</f>
        <v/>
      </c>
      <c r="D39" s="425"/>
      <c r="E39" s="419"/>
      <c r="F39" s="419"/>
      <c r="G39" s="419"/>
      <c r="H39" s="468"/>
      <c r="I39" s="469"/>
      <c r="J39" s="470"/>
      <c r="K39" s="419"/>
      <c r="L39" s="470"/>
      <c r="M39" s="471"/>
      <c r="N39" s="471"/>
      <c r="O39" s="469"/>
      <c r="P39" s="423"/>
      <c r="Q39" s="472"/>
      <c r="R39" s="423"/>
      <c r="S39" s="467" t="str">
        <f>IF(OR(P39="NR",P39="",P39="Dry"),"",'1 - Detail Entry'!Y40-P39)</f>
        <v/>
      </c>
      <c r="T39" s="643"/>
      <c r="U39" s="644"/>
      <c r="V39" s="645"/>
      <c r="W39" s="314"/>
    </row>
    <row r="40" spans="2:23" ht="21" customHeight="1">
      <c r="B40" s="314"/>
      <c r="C40" s="461" t="str">
        <f>IF('1 - Detail Entry'!C41="","",'1 - Detail Entry'!C41)</f>
        <v/>
      </c>
      <c r="D40" s="425"/>
      <c r="E40" s="419"/>
      <c r="F40" s="419"/>
      <c r="G40" s="419"/>
      <c r="H40" s="468"/>
      <c r="I40" s="469"/>
      <c r="J40" s="470"/>
      <c r="K40" s="419"/>
      <c r="L40" s="470"/>
      <c r="M40" s="471"/>
      <c r="N40" s="471"/>
      <c r="O40" s="469"/>
      <c r="P40" s="423"/>
      <c r="Q40" s="472"/>
      <c r="R40" s="423"/>
      <c r="S40" s="467" t="str">
        <f>IF(OR(P40="NR",P40="",P40="Dry"),"",'1 - Detail Entry'!Y41-P40)</f>
        <v/>
      </c>
      <c r="T40" s="643"/>
      <c r="U40" s="644"/>
      <c r="V40" s="645"/>
      <c r="W40" s="314"/>
    </row>
    <row r="41" spans="2:23" ht="21" customHeight="1">
      <c r="B41" s="314"/>
      <c r="C41" s="461" t="str">
        <f>IF('1 - Detail Entry'!C42="","",'1 - Detail Entry'!C42)</f>
        <v/>
      </c>
      <c r="D41" s="425"/>
      <c r="E41" s="419"/>
      <c r="F41" s="419"/>
      <c r="G41" s="419"/>
      <c r="H41" s="468"/>
      <c r="I41" s="469"/>
      <c r="J41" s="470"/>
      <c r="K41" s="419"/>
      <c r="L41" s="470"/>
      <c r="M41" s="471"/>
      <c r="N41" s="471"/>
      <c r="O41" s="469"/>
      <c r="P41" s="423"/>
      <c r="Q41" s="472"/>
      <c r="R41" s="423"/>
      <c r="S41" s="467" t="str">
        <f>IF(OR(P41="NR",P41="",P41="Dry"),"",'1 - Detail Entry'!Y42-P41)</f>
        <v/>
      </c>
      <c r="T41" s="473"/>
      <c r="U41" s="474"/>
      <c r="V41" s="475"/>
      <c r="W41" s="314"/>
    </row>
    <row r="42" spans="2:23" ht="21" customHeight="1">
      <c r="B42" s="314"/>
      <c r="C42" s="461" t="str">
        <f>IF('1 - Detail Entry'!C43="","",'1 - Detail Entry'!C43)</f>
        <v/>
      </c>
      <c r="D42" s="425"/>
      <c r="E42" s="419"/>
      <c r="F42" s="419"/>
      <c r="G42" s="419"/>
      <c r="H42" s="468"/>
      <c r="I42" s="469"/>
      <c r="J42" s="470"/>
      <c r="K42" s="419"/>
      <c r="L42" s="470"/>
      <c r="M42" s="471"/>
      <c r="N42" s="471"/>
      <c r="O42" s="469"/>
      <c r="P42" s="423"/>
      <c r="Q42" s="472"/>
      <c r="R42" s="423"/>
      <c r="S42" s="467" t="str">
        <f>IF(OR(P42="NR",P42="",P42="Dry"),"",'1 - Detail Entry'!Y43-P42)</f>
        <v/>
      </c>
      <c r="T42" s="473"/>
      <c r="U42" s="474"/>
      <c r="V42" s="475"/>
      <c r="W42" s="314"/>
    </row>
    <row r="43" spans="2:23" ht="21" customHeight="1">
      <c r="B43" s="314"/>
      <c r="C43" s="461" t="str">
        <f>IF('1 - Detail Entry'!C44="","",'1 - Detail Entry'!C44)</f>
        <v/>
      </c>
      <c r="D43" s="425"/>
      <c r="E43" s="419"/>
      <c r="F43" s="419"/>
      <c r="G43" s="419"/>
      <c r="H43" s="468"/>
      <c r="I43" s="469"/>
      <c r="J43" s="470"/>
      <c r="K43" s="419"/>
      <c r="L43" s="470"/>
      <c r="M43" s="471"/>
      <c r="N43" s="471"/>
      <c r="O43" s="469"/>
      <c r="P43" s="423"/>
      <c r="Q43" s="472"/>
      <c r="R43" s="423"/>
      <c r="S43" s="467" t="str">
        <f>IF(OR(P43="NR",P43="",P43="Dry"),"",'1 - Detail Entry'!Y44-P43)</f>
        <v/>
      </c>
      <c r="T43" s="473"/>
      <c r="U43" s="474"/>
      <c r="V43" s="475"/>
      <c r="W43" s="314"/>
    </row>
    <row r="44" spans="2:23" ht="21" customHeight="1">
      <c r="B44" s="314"/>
      <c r="C44" s="461" t="str">
        <f>IF('1 - Detail Entry'!C45="","",'1 - Detail Entry'!C45)</f>
        <v/>
      </c>
      <c r="D44" s="425"/>
      <c r="E44" s="419"/>
      <c r="F44" s="419"/>
      <c r="G44" s="419"/>
      <c r="H44" s="468"/>
      <c r="I44" s="469"/>
      <c r="J44" s="470"/>
      <c r="K44" s="419"/>
      <c r="L44" s="470"/>
      <c r="M44" s="471"/>
      <c r="N44" s="471"/>
      <c r="O44" s="469"/>
      <c r="P44" s="423"/>
      <c r="Q44" s="472"/>
      <c r="R44" s="423"/>
      <c r="S44" s="467" t="str">
        <f>IF(OR(P44="NR",P44="",P44="Dry"),"",'1 - Detail Entry'!Y45-P44)</f>
        <v/>
      </c>
      <c r="T44" s="473"/>
      <c r="U44" s="474"/>
      <c r="V44" s="475"/>
      <c r="W44" s="314"/>
    </row>
    <row r="45" spans="2:23" ht="21" customHeight="1">
      <c r="B45" s="314"/>
      <c r="C45" s="461" t="str">
        <f>IF('1 - Detail Entry'!C46="","",'1 - Detail Entry'!C46)</f>
        <v/>
      </c>
      <c r="D45" s="425"/>
      <c r="E45" s="419"/>
      <c r="F45" s="419"/>
      <c r="G45" s="419"/>
      <c r="H45" s="468"/>
      <c r="I45" s="469"/>
      <c r="J45" s="470"/>
      <c r="K45" s="419"/>
      <c r="L45" s="470"/>
      <c r="M45" s="471"/>
      <c r="N45" s="471"/>
      <c r="O45" s="469"/>
      <c r="P45" s="423"/>
      <c r="Q45" s="472"/>
      <c r="R45" s="423"/>
      <c r="S45" s="467" t="str">
        <f>IF(OR(P45="NR",P45="",P45="Dry"),"",'1 - Detail Entry'!Y46-P45)</f>
        <v/>
      </c>
      <c r="T45" s="473"/>
      <c r="U45" s="474"/>
      <c r="V45" s="475"/>
      <c r="W45" s="314"/>
    </row>
    <row r="46" spans="2:23" ht="21" customHeight="1">
      <c r="B46" s="314"/>
      <c r="C46" s="461" t="str">
        <f>IF('1 - Detail Entry'!C47="","",'1 - Detail Entry'!C47)</f>
        <v/>
      </c>
      <c r="D46" s="425"/>
      <c r="E46" s="419"/>
      <c r="F46" s="419"/>
      <c r="G46" s="419"/>
      <c r="H46" s="468"/>
      <c r="I46" s="469"/>
      <c r="J46" s="470"/>
      <c r="K46" s="419"/>
      <c r="L46" s="470"/>
      <c r="M46" s="471"/>
      <c r="N46" s="471"/>
      <c r="O46" s="469"/>
      <c r="P46" s="423"/>
      <c r="Q46" s="472"/>
      <c r="R46" s="423"/>
      <c r="S46" s="467" t="str">
        <f>IF(OR(P46="NR",P46="",P46="Dry"),"",'1 - Detail Entry'!Y47-P46)</f>
        <v/>
      </c>
      <c r="T46" s="473"/>
      <c r="U46" s="474"/>
      <c r="V46" s="475"/>
      <c r="W46" s="314"/>
    </row>
    <row r="47" spans="2:23" ht="21" customHeight="1">
      <c r="B47" s="314"/>
      <c r="C47" s="461" t="str">
        <f>IF('1 - Detail Entry'!C48="","",'1 - Detail Entry'!C48)</f>
        <v/>
      </c>
      <c r="D47" s="425"/>
      <c r="E47" s="419"/>
      <c r="F47" s="419"/>
      <c r="G47" s="419"/>
      <c r="H47" s="468"/>
      <c r="I47" s="469"/>
      <c r="J47" s="470"/>
      <c r="K47" s="419"/>
      <c r="L47" s="470"/>
      <c r="M47" s="471"/>
      <c r="N47" s="471"/>
      <c r="O47" s="469"/>
      <c r="P47" s="423"/>
      <c r="Q47" s="472"/>
      <c r="R47" s="423"/>
      <c r="S47" s="467" t="str">
        <f>IF(OR(P47="NR",P47="",P47="Dry"),"",'1 - Detail Entry'!Y48-P47)</f>
        <v/>
      </c>
      <c r="T47" s="643"/>
      <c r="U47" s="644"/>
      <c r="V47" s="645"/>
      <c r="W47" s="314"/>
    </row>
    <row r="48" spans="2:23" ht="21" customHeight="1">
      <c r="B48" s="314"/>
      <c r="C48" s="461" t="str">
        <f>IF('1 - Detail Entry'!C49="","",'1 - Detail Entry'!C49)</f>
        <v/>
      </c>
      <c r="D48" s="425"/>
      <c r="E48" s="419"/>
      <c r="F48" s="419"/>
      <c r="G48" s="419"/>
      <c r="H48" s="468"/>
      <c r="I48" s="469"/>
      <c r="J48" s="470"/>
      <c r="K48" s="419"/>
      <c r="L48" s="470"/>
      <c r="M48" s="471"/>
      <c r="N48" s="471"/>
      <c r="O48" s="469"/>
      <c r="P48" s="423"/>
      <c r="Q48" s="472"/>
      <c r="R48" s="423"/>
      <c r="S48" s="467" t="str">
        <f>IF(OR(P48="NR",P48="",P48="Dry"),"",'1 - Detail Entry'!Y49-P48)</f>
        <v/>
      </c>
      <c r="T48" s="473"/>
      <c r="U48" s="474"/>
      <c r="V48" s="475"/>
      <c r="W48" s="314"/>
    </row>
    <row r="49" spans="2:23" ht="21" customHeight="1">
      <c r="B49" s="314"/>
      <c r="C49" s="461" t="str">
        <f>IF('1 - Detail Entry'!C50="","",'1 - Detail Entry'!C50)</f>
        <v/>
      </c>
      <c r="D49" s="425"/>
      <c r="E49" s="419"/>
      <c r="F49" s="419"/>
      <c r="G49" s="419"/>
      <c r="H49" s="468"/>
      <c r="I49" s="469"/>
      <c r="J49" s="470"/>
      <c r="K49" s="419"/>
      <c r="L49" s="470"/>
      <c r="M49" s="471"/>
      <c r="N49" s="471"/>
      <c r="O49" s="469"/>
      <c r="P49" s="423"/>
      <c r="Q49" s="472"/>
      <c r="R49" s="423"/>
      <c r="S49" s="467" t="str">
        <f>IF(OR(P49="NR",P49="",P49="Dry"),"",'1 - Detail Entry'!Y50-P49)</f>
        <v/>
      </c>
      <c r="T49" s="473"/>
      <c r="U49" s="474"/>
      <c r="V49" s="475"/>
      <c r="W49" s="314"/>
    </row>
    <row r="50" spans="2:23" ht="21" customHeight="1">
      <c r="B50" s="314"/>
      <c r="C50" s="461" t="str">
        <f>IF('1 - Detail Entry'!C51="","",'1 - Detail Entry'!C51)</f>
        <v/>
      </c>
      <c r="D50" s="425"/>
      <c r="E50" s="419"/>
      <c r="F50" s="419"/>
      <c r="G50" s="419"/>
      <c r="H50" s="468"/>
      <c r="I50" s="469"/>
      <c r="J50" s="470"/>
      <c r="K50" s="419"/>
      <c r="L50" s="470"/>
      <c r="M50" s="471"/>
      <c r="N50" s="471"/>
      <c r="O50" s="469"/>
      <c r="P50" s="423"/>
      <c r="Q50" s="472"/>
      <c r="R50" s="423"/>
      <c r="S50" s="467" t="str">
        <f>IF(OR(P50="NR",P50="",P50="Dry"),"",'1 - Detail Entry'!Y51-P50)</f>
        <v/>
      </c>
      <c r="T50" s="473"/>
      <c r="U50" s="474"/>
      <c r="V50" s="475"/>
      <c r="W50" s="314"/>
    </row>
    <row r="51" spans="2:23" ht="21" customHeight="1">
      <c r="B51" s="314"/>
      <c r="C51" s="461" t="str">
        <f>IF('1 - Detail Entry'!C52="","",'1 - Detail Entry'!C52)</f>
        <v/>
      </c>
      <c r="D51" s="425"/>
      <c r="E51" s="419"/>
      <c r="F51" s="419"/>
      <c r="G51" s="419"/>
      <c r="H51" s="468"/>
      <c r="I51" s="469"/>
      <c r="J51" s="470"/>
      <c r="K51" s="419"/>
      <c r="L51" s="470"/>
      <c r="M51" s="471"/>
      <c r="N51" s="471"/>
      <c r="O51" s="469"/>
      <c r="P51" s="423"/>
      <c r="Q51" s="472"/>
      <c r="R51" s="423"/>
      <c r="S51" s="467" t="str">
        <f>IF(OR(P51="NR",P51="",P51="Dry"),"",'1 - Detail Entry'!Y52-P51)</f>
        <v/>
      </c>
      <c r="T51" s="473"/>
      <c r="U51" s="474"/>
      <c r="V51" s="475"/>
      <c r="W51" s="314"/>
    </row>
    <row r="52" spans="2:23" ht="21" customHeight="1">
      <c r="B52" s="314"/>
      <c r="C52" s="461" t="str">
        <f>IF('1 - Detail Entry'!C53="","",'1 - Detail Entry'!C53)</f>
        <v/>
      </c>
      <c r="D52" s="425"/>
      <c r="E52" s="419"/>
      <c r="F52" s="419"/>
      <c r="G52" s="419"/>
      <c r="H52" s="468"/>
      <c r="I52" s="469"/>
      <c r="J52" s="470"/>
      <c r="K52" s="419"/>
      <c r="L52" s="470"/>
      <c r="M52" s="471"/>
      <c r="N52" s="471"/>
      <c r="O52" s="469"/>
      <c r="P52" s="423"/>
      <c r="Q52" s="472"/>
      <c r="R52" s="423"/>
      <c r="S52" s="467" t="str">
        <f>IF(OR(P52="NR",P52="",P52="Dry"),"",'1 - Detail Entry'!Y53-P52)</f>
        <v/>
      </c>
      <c r="T52" s="473"/>
      <c r="U52" s="474"/>
      <c r="V52" s="475"/>
      <c r="W52" s="314"/>
    </row>
    <row r="53" spans="2:23" ht="21" customHeight="1">
      <c r="B53" s="314"/>
      <c r="C53" s="461" t="str">
        <f>IF('1 - Detail Entry'!C54="","",'1 - Detail Entry'!C54)</f>
        <v/>
      </c>
      <c r="D53" s="425"/>
      <c r="E53" s="419"/>
      <c r="F53" s="419"/>
      <c r="G53" s="419"/>
      <c r="H53" s="468"/>
      <c r="I53" s="469"/>
      <c r="J53" s="470"/>
      <c r="K53" s="419"/>
      <c r="L53" s="470"/>
      <c r="M53" s="471"/>
      <c r="N53" s="471"/>
      <c r="O53" s="469"/>
      <c r="P53" s="423"/>
      <c r="Q53" s="472"/>
      <c r="R53" s="423"/>
      <c r="S53" s="467" t="str">
        <f>IF(OR(P53="NR",P53="",P53="Dry"),"",'1 - Detail Entry'!Y54-P53)</f>
        <v/>
      </c>
      <c r="T53" s="473"/>
      <c r="U53" s="474"/>
      <c r="V53" s="475"/>
      <c r="W53" s="314"/>
    </row>
    <row r="54" spans="2:23" ht="21" customHeight="1">
      <c r="B54" s="314"/>
      <c r="C54" s="461" t="str">
        <f>IF('1 - Detail Entry'!C55="","",'1 - Detail Entry'!C55)</f>
        <v/>
      </c>
      <c r="D54" s="425"/>
      <c r="E54" s="419"/>
      <c r="F54" s="419"/>
      <c r="G54" s="419"/>
      <c r="H54" s="468"/>
      <c r="I54" s="469"/>
      <c r="J54" s="470"/>
      <c r="K54" s="419"/>
      <c r="L54" s="470"/>
      <c r="M54" s="471"/>
      <c r="N54" s="471"/>
      <c r="O54" s="469"/>
      <c r="P54" s="423"/>
      <c r="Q54" s="472"/>
      <c r="R54" s="423"/>
      <c r="S54" s="467" t="str">
        <f>IF(OR(P54="NR",P54="",P54="Dry"),"",'1 - Detail Entry'!Y55-P54)</f>
        <v/>
      </c>
      <c r="T54" s="643"/>
      <c r="U54" s="644"/>
      <c r="V54" s="645"/>
      <c r="W54" s="314"/>
    </row>
    <row r="55" spans="2:23" ht="21" customHeight="1">
      <c r="B55" s="314"/>
      <c r="C55" s="461" t="str">
        <f>IF('1 - Detail Entry'!C56="","",'1 - Detail Entry'!C56)</f>
        <v/>
      </c>
      <c r="D55" s="425"/>
      <c r="E55" s="419"/>
      <c r="F55" s="419"/>
      <c r="G55" s="419"/>
      <c r="H55" s="468"/>
      <c r="I55" s="469"/>
      <c r="J55" s="470"/>
      <c r="K55" s="419"/>
      <c r="L55" s="470"/>
      <c r="M55" s="471"/>
      <c r="N55" s="471"/>
      <c r="O55" s="469"/>
      <c r="P55" s="423"/>
      <c r="Q55" s="472"/>
      <c r="R55" s="423"/>
      <c r="S55" s="467" t="str">
        <f>IF(OR(P55="NR",P55="",P55="Dry"),"",'1 - Detail Entry'!Y56-P55)</f>
        <v/>
      </c>
      <c r="T55" s="643"/>
      <c r="U55" s="644"/>
      <c r="V55" s="645"/>
      <c r="W55" s="314"/>
    </row>
    <row r="56" spans="2:23" ht="21" customHeight="1">
      <c r="B56" s="314"/>
      <c r="C56" s="461" t="str">
        <f>IF('1 - Detail Entry'!C57="","",'1 - Detail Entry'!C57)</f>
        <v/>
      </c>
      <c r="D56" s="425"/>
      <c r="E56" s="419"/>
      <c r="F56" s="419"/>
      <c r="G56" s="419"/>
      <c r="H56" s="468"/>
      <c r="I56" s="469"/>
      <c r="J56" s="470"/>
      <c r="K56" s="419"/>
      <c r="L56" s="470"/>
      <c r="M56" s="471"/>
      <c r="N56" s="471"/>
      <c r="O56" s="469"/>
      <c r="P56" s="423"/>
      <c r="Q56" s="472"/>
      <c r="R56" s="423"/>
      <c r="S56" s="467" t="str">
        <f>IF(OR(P56="NR",P56="",P56="Dry"),"",'1 - Detail Entry'!Y57-P56)</f>
        <v/>
      </c>
      <c r="T56" s="643"/>
      <c r="U56" s="644"/>
      <c r="V56" s="645"/>
      <c r="W56" s="314"/>
    </row>
    <row r="57" spans="2:23" ht="21" customHeight="1">
      <c r="B57" s="314"/>
      <c r="C57" s="461" t="str">
        <f>IF('1 - Detail Entry'!C58="","",'1 - Detail Entry'!C58)</f>
        <v/>
      </c>
      <c r="D57" s="425"/>
      <c r="E57" s="419"/>
      <c r="F57" s="419"/>
      <c r="G57" s="419"/>
      <c r="H57" s="468"/>
      <c r="I57" s="469"/>
      <c r="J57" s="470"/>
      <c r="K57" s="419"/>
      <c r="L57" s="470"/>
      <c r="M57" s="471"/>
      <c r="N57" s="471"/>
      <c r="O57" s="469"/>
      <c r="P57" s="423"/>
      <c r="Q57" s="472"/>
      <c r="R57" s="423"/>
      <c r="S57" s="467" t="str">
        <f>IF(OR(P57="NR",P57="",P57="Dry"),"",'1 - Detail Entry'!Y58-P57)</f>
        <v/>
      </c>
      <c r="T57" s="643"/>
      <c r="U57" s="644"/>
      <c r="V57" s="645"/>
      <c r="W57" s="314"/>
    </row>
    <row r="58" spans="2:23" ht="21" customHeight="1">
      <c r="B58" s="314"/>
      <c r="C58" s="461" t="str">
        <f>IF('1 - Detail Entry'!C59="","",'1 - Detail Entry'!C59)</f>
        <v/>
      </c>
      <c r="D58" s="425"/>
      <c r="E58" s="419"/>
      <c r="F58" s="419"/>
      <c r="G58" s="419"/>
      <c r="H58" s="468"/>
      <c r="I58" s="469"/>
      <c r="J58" s="470"/>
      <c r="K58" s="419"/>
      <c r="L58" s="470"/>
      <c r="M58" s="471"/>
      <c r="N58" s="471"/>
      <c r="O58" s="469"/>
      <c r="P58" s="476"/>
      <c r="Q58" s="477"/>
      <c r="R58" s="476"/>
      <c r="S58" s="467" t="str">
        <f>IF(OR(P58="NR",P58="",P58="Dry"),"",'1 - Detail Entry'!Y59-P58)</f>
        <v/>
      </c>
      <c r="T58" s="643"/>
      <c r="U58" s="644"/>
      <c r="V58" s="645"/>
      <c r="W58" s="314"/>
    </row>
    <row r="59" spans="2:23" ht="21" customHeight="1">
      <c r="B59" s="314"/>
      <c r="C59" s="461" t="str">
        <f>IF('1 - Detail Entry'!C60="","",'1 - Detail Entry'!C60)</f>
        <v/>
      </c>
      <c r="D59" s="425"/>
      <c r="E59" s="419"/>
      <c r="F59" s="419"/>
      <c r="G59" s="419"/>
      <c r="H59" s="468"/>
      <c r="I59" s="469"/>
      <c r="J59" s="470"/>
      <c r="K59" s="419"/>
      <c r="L59" s="470"/>
      <c r="M59" s="471"/>
      <c r="N59" s="471"/>
      <c r="O59" s="469"/>
      <c r="P59" s="423"/>
      <c r="Q59" s="472"/>
      <c r="R59" s="423"/>
      <c r="S59" s="467" t="str">
        <f>IF(OR(P59="NR",P59="",P59="Dry"),"",'1 - Detail Entry'!Y60-P59)</f>
        <v/>
      </c>
      <c r="T59" s="643"/>
      <c r="U59" s="644"/>
      <c r="V59" s="645"/>
      <c r="W59" s="478"/>
    </row>
    <row r="60" spans="2:23" ht="21" customHeight="1">
      <c r="B60" s="314"/>
      <c r="C60" s="461" t="str">
        <f>IF('1 - Detail Entry'!C61="","",'1 - Detail Entry'!C61)</f>
        <v/>
      </c>
      <c r="D60" s="479"/>
      <c r="E60" s="480"/>
      <c r="F60" s="480"/>
      <c r="G60" s="480"/>
      <c r="H60" s="481"/>
      <c r="I60" s="482"/>
      <c r="J60" s="483"/>
      <c r="K60" s="480"/>
      <c r="L60" s="483"/>
      <c r="M60" s="484"/>
      <c r="N60" s="484"/>
      <c r="O60" s="482"/>
      <c r="P60" s="485"/>
      <c r="Q60" s="486"/>
      <c r="R60" s="485"/>
      <c r="S60" s="467" t="str">
        <f>IF(OR(P60="NR",P60="",P60="Dry"),"",'1 - Detail Entry'!Y61-P60)</f>
        <v/>
      </c>
      <c r="T60" s="643"/>
      <c r="U60" s="644"/>
      <c r="V60" s="645"/>
      <c r="W60" s="478"/>
    </row>
    <row r="61" spans="2:23" ht="21" customHeight="1">
      <c r="B61" s="314"/>
      <c r="C61" s="461" t="str">
        <f>IF('1 - Detail Entry'!C62="","",'1 - Detail Entry'!C62)</f>
        <v/>
      </c>
      <c r="D61" s="479"/>
      <c r="E61" s="480"/>
      <c r="F61" s="480"/>
      <c r="G61" s="480"/>
      <c r="H61" s="481"/>
      <c r="I61" s="482"/>
      <c r="J61" s="483"/>
      <c r="K61" s="480"/>
      <c r="L61" s="483"/>
      <c r="M61" s="484"/>
      <c r="N61" s="484"/>
      <c r="O61" s="482"/>
      <c r="P61" s="485"/>
      <c r="Q61" s="486"/>
      <c r="R61" s="485"/>
      <c r="S61" s="467" t="str">
        <f>IF(OR(P61="NR",P61="",P61="Dry"),"",'1 - Detail Entry'!Y62-P61)</f>
        <v/>
      </c>
      <c r="T61" s="643"/>
      <c r="U61" s="644"/>
      <c r="V61" s="645"/>
      <c r="W61" s="478"/>
    </row>
    <row r="62" spans="2:23" ht="21" customHeight="1">
      <c r="B62" s="314"/>
      <c r="C62" s="487" t="str">
        <f>IF('1 - Detail Entry'!C63="","",'1 - Detail Entry'!C63)</f>
        <v/>
      </c>
      <c r="D62" s="429"/>
      <c r="E62" s="430"/>
      <c r="F62" s="430"/>
      <c r="G62" s="430"/>
      <c r="H62" s="488"/>
      <c r="I62" s="489"/>
      <c r="J62" s="490"/>
      <c r="K62" s="430"/>
      <c r="L62" s="490"/>
      <c r="M62" s="491"/>
      <c r="N62" s="491"/>
      <c r="O62" s="492"/>
      <c r="P62" s="493"/>
      <c r="Q62" s="494"/>
      <c r="R62" s="493"/>
      <c r="S62" s="467" t="str">
        <f>IF(OR(P62="NR",P62="",P62="Dry"),"",'1 - Detail Entry'!Y63-P62)</f>
        <v/>
      </c>
      <c r="T62" s="655"/>
      <c r="U62" s="656"/>
      <c r="V62" s="657"/>
      <c r="W62" s="314"/>
    </row>
    <row r="63" spans="2:23" ht="3.75" customHeight="1">
      <c r="B63" s="314"/>
      <c r="C63" s="322"/>
      <c r="D63" s="322"/>
      <c r="E63" s="322"/>
      <c r="F63" s="322"/>
      <c r="G63" s="495"/>
      <c r="H63" s="495"/>
      <c r="I63" s="322"/>
      <c r="J63" s="322"/>
      <c r="K63" s="495"/>
      <c r="L63" s="495"/>
      <c r="M63" s="496"/>
      <c r="N63" s="496"/>
      <c r="O63" s="496"/>
      <c r="P63" s="496"/>
      <c r="Q63" s="496"/>
      <c r="R63" s="322"/>
      <c r="S63" s="497"/>
      <c r="T63" s="316"/>
      <c r="U63" s="316"/>
      <c r="V63" s="316"/>
      <c r="W63" s="314"/>
    </row>
    <row r="64" spans="2:23" ht="11.25" customHeight="1">
      <c r="B64" s="314"/>
      <c r="C64" s="316"/>
      <c r="D64" s="4"/>
      <c r="E64" s="537"/>
      <c r="F64" s="537"/>
      <c r="G64" s="537"/>
      <c r="H64" s="537"/>
      <c r="I64" s="316"/>
      <c r="J64" s="316"/>
      <c r="K64" s="316"/>
      <c r="L64" s="316"/>
      <c r="M64" s="316"/>
      <c r="N64" s="316"/>
      <c r="O64" s="316"/>
      <c r="P64" s="316"/>
      <c r="Q64" s="316"/>
      <c r="R64" s="316"/>
      <c r="S64" s="316"/>
      <c r="T64" s="316"/>
      <c r="U64" s="316"/>
      <c r="V64" s="316"/>
      <c r="W64" s="314"/>
    </row>
    <row r="65" spans="2:23" ht="11.25" customHeight="1">
      <c r="B65" s="314"/>
      <c r="C65" s="316"/>
      <c r="D65" s="4"/>
      <c r="E65" s="537"/>
      <c r="F65" s="537"/>
      <c r="G65" s="537"/>
      <c r="H65" s="537"/>
      <c r="I65" s="316"/>
      <c r="J65" s="316"/>
      <c r="K65" s="316"/>
      <c r="L65" s="316"/>
      <c r="M65" s="316"/>
      <c r="N65" s="316"/>
      <c r="O65" s="316"/>
      <c r="P65" s="316"/>
      <c r="Q65" s="316"/>
      <c r="R65" s="316"/>
      <c r="S65" s="316"/>
      <c r="T65" s="316"/>
      <c r="U65" s="316"/>
      <c r="V65" s="316"/>
      <c r="W65" s="314"/>
    </row>
    <row r="66" spans="2:23" ht="10.5" customHeight="1">
      <c r="B66" s="314"/>
      <c r="D66" s="4"/>
      <c r="E66" s="537"/>
      <c r="F66" s="537"/>
      <c r="G66" s="537"/>
      <c r="H66" s="537"/>
      <c r="I66" s="316"/>
      <c r="J66" s="316"/>
      <c r="K66" s="316"/>
      <c r="L66" s="316"/>
      <c r="M66" s="316"/>
      <c r="N66" s="316"/>
      <c r="O66" s="316"/>
      <c r="P66" s="316"/>
      <c r="Q66" s="316"/>
      <c r="R66" s="316"/>
      <c r="S66" s="316"/>
      <c r="T66" s="316"/>
      <c r="U66" s="316"/>
      <c r="V66" s="316"/>
      <c r="W66" s="314"/>
    </row>
    <row r="67" spans="2:23" ht="7.5" customHeight="1">
      <c r="B67" s="314"/>
      <c r="C67" s="314"/>
      <c r="D67" s="314"/>
      <c r="E67" s="314"/>
      <c r="F67" s="314"/>
      <c r="G67" s="314"/>
      <c r="H67" s="314"/>
      <c r="I67" s="314"/>
      <c r="J67" s="314"/>
      <c r="K67" s="314"/>
      <c r="L67" s="314"/>
      <c r="M67" s="314"/>
      <c r="N67" s="314"/>
      <c r="O67" s="314"/>
      <c r="P67" s="314"/>
      <c r="Q67" s="314"/>
      <c r="R67" s="314"/>
      <c r="S67" s="314"/>
      <c r="T67" s="314"/>
      <c r="U67" s="314"/>
      <c r="V67" s="314"/>
      <c r="W67" s="314"/>
    </row>
    <row r="68" spans="2:23" ht="15" thickBot="1"/>
    <row r="69" spans="2:23" ht="15" thickBot="1">
      <c r="E69" s="601" t="s">
        <v>72</v>
      </c>
      <c r="F69" s="602"/>
      <c r="G69" s="602"/>
      <c r="H69" s="602"/>
      <c r="I69" s="602"/>
      <c r="J69" s="602"/>
      <c r="K69" s="602"/>
      <c r="L69" s="602"/>
      <c r="M69" s="602"/>
      <c r="N69" s="602"/>
      <c r="O69" s="603"/>
    </row>
    <row r="70" spans="2:23" ht="15" thickBot="1"/>
    <row r="71" spans="2:23" ht="15" thickBot="1">
      <c r="E71" s="437" t="s">
        <v>96</v>
      </c>
      <c r="F71" s="438"/>
      <c r="G71" s="443"/>
      <c r="H71" s="443"/>
      <c r="I71" s="443"/>
      <c r="J71" s="443"/>
      <c r="K71" s="443"/>
      <c r="L71" s="443"/>
      <c r="M71" s="443"/>
      <c r="N71" s="443"/>
      <c r="O71" s="444"/>
      <c r="P71" s="445"/>
      <c r="Q71" s="498"/>
    </row>
    <row r="72" spans="2:23">
      <c r="O72" s="442"/>
    </row>
    <row r="73" spans="2:23">
      <c r="O73" s="442"/>
    </row>
    <row r="75" spans="2:23">
      <c r="O75" s="442"/>
    </row>
    <row r="76" spans="2:23">
      <c r="O76" s="442"/>
    </row>
    <row r="77" spans="2:23">
      <c r="O77" s="442"/>
    </row>
    <row r="78" spans="2:23">
      <c r="O78" s="442"/>
    </row>
  </sheetData>
  <mergeCells count="75">
    <mergeCell ref="E13:F13"/>
    <mergeCell ref="G10:M10"/>
    <mergeCell ref="G11:M11"/>
    <mergeCell ref="G12:M12"/>
    <mergeCell ref="G8:M8"/>
    <mergeCell ref="G9:M9"/>
    <mergeCell ref="E10:F10"/>
    <mergeCell ref="E11:F11"/>
    <mergeCell ref="E12:F12"/>
    <mergeCell ref="C16:C18"/>
    <mergeCell ref="D16:D18"/>
    <mergeCell ref="M16:M18"/>
    <mergeCell ref="N16:N18"/>
    <mergeCell ref="O16:O18"/>
    <mergeCell ref="G16:H17"/>
    <mergeCell ref="E16:F17"/>
    <mergeCell ref="I16:J17"/>
    <mergeCell ref="K16:L17"/>
    <mergeCell ref="T26:V26"/>
    <mergeCell ref="T25:V25"/>
    <mergeCell ref="T24:V24"/>
    <mergeCell ref="T23:V23"/>
    <mergeCell ref="T16:V18"/>
    <mergeCell ref="T22:V22"/>
    <mergeCell ref="T21:V21"/>
    <mergeCell ref="T20:V20"/>
    <mergeCell ref="T19:V19"/>
    <mergeCell ref="T31:V31"/>
    <mergeCell ref="T30:V30"/>
    <mergeCell ref="T29:V29"/>
    <mergeCell ref="T28:V28"/>
    <mergeCell ref="T27:V27"/>
    <mergeCell ref="T36:V36"/>
    <mergeCell ref="T35:V35"/>
    <mergeCell ref="T34:V34"/>
    <mergeCell ref="T33:V33"/>
    <mergeCell ref="T32:V32"/>
    <mergeCell ref="R11:T11"/>
    <mergeCell ref="P16:P18"/>
    <mergeCell ref="G13:M14"/>
    <mergeCell ref="E69:O69"/>
    <mergeCell ref="C3:V3"/>
    <mergeCell ref="V4:V5"/>
    <mergeCell ref="U4:U5"/>
    <mergeCell ref="T62:V62"/>
    <mergeCell ref="T61:V61"/>
    <mergeCell ref="T60:V60"/>
    <mergeCell ref="T59:V59"/>
    <mergeCell ref="T58:V58"/>
    <mergeCell ref="T57:V57"/>
    <mergeCell ref="T56:V56"/>
    <mergeCell ref="T55:V55"/>
    <mergeCell ref="T54:V54"/>
    <mergeCell ref="G4:M4"/>
    <mergeCell ref="G5:M5"/>
    <mergeCell ref="G6:M6"/>
    <mergeCell ref="R4:T5"/>
    <mergeCell ref="R10:T10"/>
    <mergeCell ref="R6:T6"/>
    <mergeCell ref="U12:V12"/>
    <mergeCell ref="G64:H64"/>
    <mergeCell ref="E64:F64"/>
    <mergeCell ref="G65:H65"/>
    <mergeCell ref="G66:H66"/>
    <mergeCell ref="E66:F66"/>
    <mergeCell ref="E65:F65"/>
    <mergeCell ref="R14:T14"/>
    <mergeCell ref="Q16:Q18"/>
    <mergeCell ref="R16:R18"/>
    <mergeCell ref="S16:S18"/>
    <mergeCell ref="T47:V47"/>
    <mergeCell ref="T40:V40"/>
    <mergeCell ref="T39:V39"/>
    <mergeCell ref="T38:V38"/>
    <mergeCell ref="T37:V37"/>
  </mergeCells>
  <phoneticPr fontId="0" type="noConversion"/>
  <pageMargins left="0.25" right="0.25" top="0.75" bottom="0.75" header="0.3" footer="0.3"/>
  <pageSetup paperSize="9" scale="54" fitToHeight="0" orientation="landscape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>
    <tabColor indexed="52"/>
    <pageSetUpPr fitToPage="1"/>
  </sheetPr>
  <dimension ref="B2:AD78"/>
  <sheetViews>
    <sheetView view="pageBreakPreview" topLeftCell="A4" zoomScale="60" zoomScaleNormal="70" workbookViewId="0">
      <selection activeCell="T22" sqref="T22:V22"/>
    </sheetView>
  </sheetViews>
  <sheetFormatPr defaultColWidth="9.140625" defaultRowHeight="14.25"/>
  <cols>
    <col min="1" max="1" width="2.140625" style="3" customWidth="1"/>
    <col min="2" max="2" width="1.42578125" style="3" customWidth="1"/>
    <col min="3" max="3" width="20.5703125" style="3" customWidth="1"/>
    <col min="4" max="4" width="11.28515625" style="3" customWidth="1"/>
    <col min="5" max="12" width="10.42578125" style="3" customWidth="1"/>
    <col min="13" max="14" width="12" style="3" customWidth="1"/>
    <col min="15" max="15" width="8.42578125" style="3" customWidth="1"/>
    <col min="16" max="16" width="11.140625" style="3" customWidth="1"/>
    <col min="17" max="17" width="12" style="3" customWidth="1"/>
    <col min="18" max="18" width="14.28515625" style="3" customWidth="1"/>
    <col min="19" max="19" width="15.28515625" style="3" customWidth="1"/>
    <col min="20" max="20" width="4.5703125" style="3" customWidth="1"/>
    <col min="21" max="22" width="26.85546875" style="3" customWidth="1"/>
    <col min="23" max="23" width="1.42578125" style="3" customWidth="1"/>
    <col min="24" max="24" width="2.85546875" style="3" customWidth="1"/>
    <col min="25" max="25" width="12.7109375" style="3" customWidth="1"/>
    <col min="26" max="16384" width="9.140625" style="3"/>
  </cols>
  <sheetData>
    <row r="2" spans="2:30" ht="7.5" customHeight="1">
      <c r="B2" s="314"/>
      <c r="C2" s="314"/>
      <c r="D2" s="314"/>
      <c r="E2" s="314"/>
      <c r="F2" s="314"/>
      <c r="G2" s="314"/>
      <c r="H2" s="314"/>
      <c r="I2" s="314"/>
      <c r="J2" s="314"/>
      <c r="K2" s="314"/>
      <c r="L2" s="314"/>
      <c r="M2" s="314"/>
      <c r="N2" s="314"/>
      <c r="O2" s="314"/>
      <c r="P2" s="314"/>
      <c r="Q2" s="314"/>
      <c r="R2" s="314"/>
      <c r="S2" s="314"/>
      <c r="T2" s="314"/>
      <c r="U2" s="314"/>
      <c r="V2" s="314"/>
      <c r="W2" s="314"/>
    </row>
    <row r="3" spans="2:30">
      <c r="B3" s="314"/>
      <c r="C3" s="585" t="s">
        <v>4</v>
      </c>
      <c r="D3" s="585"/>
      <c r="E3" s="585"/>
      <c r="F3" s="585"/>
      <c r="G3" s="585"/>
      <c r="H3" s="585"/>
      <c r="I3" s="585"/>
      <c r="J3" s="585"/>
      <c r="K3" s="585"/>
      <c r="L3" s="585"/>
      <c r="M3" s="585"/>
      <c r="N3" s="585"/>
      <c r="O3" s="585"/>
      <c r="P3" s="585"/>
      <c r="Q3" s="585"/>
      <c r="R3" s="585"/>
      <c r="S3" s="585"/>
      <c r="T3" s="585"/>
      <c r="U3" s="585"/>
      <c r="V3" s="585"/>
      <c r="W3" s="314"/>
    </row>
    <row r="4" spans="2:30" ht="15.75" customHeight="1">
      <c r="B4" s="314"/>
      <c r="C4" s="317" t="s">
        <v>10</v>
      </c>
      <c r="D4" s="318"/>
      <c r="E4" s="318"/>
      <c r="F4" s="319"/>
      <c r="G4" s="631" t="str">
        <f>'1 - Detail Entry'!G4:N4</f>
        <v>Trowbridge Rugby Club</v>
      </c>
      <c r="H4" s="632"/>
      <c r="I4" s="632"/>
      <c r="J4" s="632"/>
      <c r="K4" s="632"/>
      <c r="L4" s="632"/>
      <c r="M4" s="633"/>
      <c r="N4" s="447"/>
      <c r="O4" s="321" t="s">
        <v>116</v>
      </c>
      <c r="Q4" s="322"/>
      <c r="R4" s="588" t="s">
        <v>19</v>
      </c>
      <c r="S4" s="590"/>
      <c r="T4" s="591"/>
      <c r="U4" s="588" t="s">
        <v>17</v>
      </c>
      <c r="V4" s="586" t="s">
        <v>18</v>
      </c>
      <c r="W4" s="314"/>
    </row>
    <row r="5" spans="2:30" ht="15.75" customHeight="1">
      <c r="B5" s="314"/>
      <c r="C5" s="323" t="s">
        <v>11</v>
      </c>
      <c r="D5" s="324"/>
      <c r="E5" s="324"/>
      <c r="F5" s="325"/>
      <c r="G5" s="634" t="str">
        <f>'1 - Detail Entry'!G5:N5</f>
        <v xml:space="preserve">Trowbridge Town Council </v>
      </c>
      <c r="H5" s="635"/>
      <c r="I5" s="635"/>
      <c r="J5" s="635"/>
      <c r="K5" s="635"/>
      <c r="L5" s="635"/>
      <c r="M5" s="636"/>
      <c r="N5" s="447"/>
      <c r="O5" s="321" t="s">
        <v>117</v>
      </c>
      <c r="Q5" s="316"/>
      <c r="R5" s="589"/>
      <c r="S5" s="592"/>
      <c r="T5" s="593"/>
      <c r="U5" s="630"/>
      <c r="V5" s="629"/>
      <c r="W5" s="314"/>
    </row>
    <row r="6" spans="2:30" ht="15.75" customHeight="1">
      <c r="B6" s="314"/>
      <c r="C6" s="323" t="s">
        <v>12</v>
      </c>
      <c r="D6" s="324"/>
      <c r="E6" s="324"/>
      <c r="F6" s="325"/>
      <c r="G6" s="659" t="str">
        <f>'1 - Detail Entry'!G6:N6</f>
        <v>LDQ2048</v>
      </c>
      <c r="H6" s="660"/>
      <c r="I6" s="660"/>
      <c r="J6" s="660"/>
      <c r="K6" s="660"/>
      <c r="L6" s="660"/>
      <c r="M6" s="661"/>
      <c r="N6" s="447"/>
      <c r="O6" s="326"/>
      <c r="P6" s="316"/>
      <c r="Q6" s="316"/>
      <c r="R6" s="594" t="s">
        <v>16</v>
      </c>
      <c r="S6" s="594"/>
      <c r="T6" s="594"/>
      <c r="U6" s="327"/>
      <c r="V6" s="327"/>
      <c r="W6" s="314"/>
      <c r="X6" s="328"/>
      <c r="Y6" s="329"/>
      <c r="Z6" s="329"/>
      <c r="AA6" s="329"/>
      <c r="AB6" s="329"/>
      <c r="AC6" s="329"/>
      <c r="AD6" s="329"/>
    </row>
    <row r="7" spans="2:30" ht="15.75" customHeight="1">
      <c r="B7" s="314"/>
      <c r="C7" s="323" t="s">
        <v>13</v>
      </c>
      <c r="D7" s="324"/>
      <c r="E7" s="324"/>
      <c r="F7" s="325"/>
      <c r="G7" s="448"/>
      <c r="H7" s="449"/>
      <c r="I7" s="449"/>
      <c r="J7" s="449"/>
      <c r="K7" s="449"/>
      <c r="L7" s="449"/>
      <c r="M7" s="450"/>
      <c r="N7" s="451"/>
      <c r="O7" s="326"/>
      <c r="P7" s="326"/>
      <c r="Q7" s="326"/>
      <c r="R7" s="331" t="s">
        <v>121</v>
      </c>
      <c r="S7" s="332"/>
      <c r="T7" s="333"/>
      <c r="U7" s="334"/>
      <c r="V7" s="334"/>
      <c r="W7" s="314"/>
    </row>
    <row r="8" spans="2:30" ht="15.75" customHeight="1">
      <c r="B8" s="314"/>
      <c r="C8" s="323" t="s">
        <v>15</v>
      </c>
      <c r="D8" s="324"/>
      <c r="E8" s="324"/>
      <c r="F8" s="325"/>
      <c r="G8" s="555"/>
      <c r="H8" s="556"/>
      <c r="I8" s="556"/>
      <c r="J8" s="556"/>
      <c r="K8" s="556"/>
      <c r="L8" s="556"/>
      <c r="M8" s="557"/>
      <c r="N8" s="335"/>
      <c r="O8" s="326"/>
      <c r="P8" s="316"/>
      <c r="Q8" s="316"/>
      <c r="R8" s="336" t="s">
        <v>7</v>
      </c>
      <c r="S8" s="337"/>
      <c r="T8" s="338"/>
      <c r="U8" s="339"/>
      <c r="V8" s="339"/>
      <c r="W8" s="314"/>
    </row>
    <row r="9" spans="2:30" ht="15.75" customHeight="1">
      <c r="B9" s="314"/>
      <c r="C9" s="323" t="s">
        <v>14</v>
      </c>
      <c r="D9" s="324"/>
      <c r="E9" s="324"/>
      <c r="F9" s="325"/>
      <c r="G9" s="555"/>
      <c r="H9" s="556"/>
      <c r="I9" s="556"/>
      <c r="J9" s="556"/>
      <c r="K9" s="556"/>
      <c r="L9" s="556"/>
      <c r="M9" s="557"/>
      <c r="N9" s="335"/>
      <c r="O9" s="326"/>
      <c r="P9" s="316"/>
      <c r="Q9" s="316"/>
      <c r="R9" s="352" t="s">
        <v>113</v>
      </c>
      <c r="S9" s="353"/>
      <c r="T9" s="354"/>
      <c r="U9" s="343"/>
      <c r="V9" s="343"/>
      <c r="W9" s="314"/>
    </row>
    <row r="10" spans="2:30" ht="15.75" customHeight="1">
      <c r="B10" s="314"/>
      <c r="C10" s="340" t="s">
        <v>9</v>
      </c>
      <c r="D10" s="341"/>
      <c r="E10" s="538" t="s">
        <v>136</v>
      </c>
      <c r="F10" s="539"/>
      <c r="G10" s="576"/>
      <c r="H10" s="577"/>
      <c r="I10" s="577"/>
      <c r="J10" s="577"/>
      <c r="K10" s="577"/>
      <c r="L10" s="577"/>
      <c r="M10" s="578"/>
      <c r="N10" s="447"/>
      <c r="O10" s="326"/>
      <c r="P10" s="316"/>
      <c r="Q10" s="316"/>
      <c r="R10" s="543" t="s">
        <v>199</v>
      </c>
      <c r="S10" s="544"/>
      <c r="T10" s="545"/>
      <c r="U10" s="530"/>
      <c r="V10" s="343"/>
      <c r="W10" s="314"/>
    </row>
    <row r="11" spans="2:30" ht="15.75" customHeight="1">
      <c r="B11" s="314"/>
      <c r="C11" s="344"/>
      <c r="D11" s="345"/>
      <c r="E11" s="538" t="s">
        <v>137</v>
      </c>
      <c r="F11" s="539"/>
      <c r="G11" s="576"/>
      <c r="H11" s="577"/>
      <c r="I11" s="577"/>
      <c r="J11" s="577"/>
      <c r="K11" s="577"/>
      <c r="L11" s="577"/>
      <c r="M11" s="578"/>
      <c r="N11" s="452"/>
      <c r="O11" s="326"/>
      <c r="P11" s="316"/>
      <c r="Q11" s="316"/>
      <c r="R11" s="543" t="s">
        <v>200</v>
      </c>
      <c r="S11" s="544"/>
      <c r="T11" s="545"/>
      <c r="U11" s="529"/>
      <c r="V11" s="529"/>
      <c r="W11" s="314"/>
    </row>
    <row r="12" spans="2:30" ht="15.75" customHeight="1">
      <c r="B12" s="314"/>
      <c r="C12" s="344"/>
      <c r="D12" s="345"/>
      <c r="E12" s="538" t="s">
        <v>138</v>
      </c>
      <c r="F12" s="539"/>
      <c r="G12" s="576"/>
      <c r="H12" s="577"/>
      <c r="I12" s="577"/>
      <c r="J12" s="577"/>
      <c r="K12" s="577"/>
      <c r="L12" s="577"/>
      <c r="M12" s="578"/>
      <c r="N12" s="452"/>
      <c r="O12" s="326"/>
      <c r="P12" s="316"/>
      <c r="Q12" s="316"/>
      <c r="R12" s="347" t="s">
        <v>198</v>
      </c>
      <c r="S12" s="348"/>
      <c r="T12" s="349"/>
      <c r="U12" s="570"/>
      <c r="V12" s="571"/>
      <c r="W12" s="314"/>
    </row>
    <row r="13" spans="2:30" ht="15.75" customHeight="1">
      <c r="B13" s="314"/>
      <c r="C13" s="344"/>
      <c r="D13" s="345"/>
      <c r="E13" s="574" t="s">
        <v>139</v>
      </c>
      <c r="F13" s="575"/>
      <c r="G13" s="579"/>
      <c r="H13" s="580"/>
      <c r="I13" s="580"/>
      <c r="J13" s="580"/>
      <c r="K13" s="580"/>
      <c r="L13" s="580"/>
      <c r="M13" s="581"/>
      <c r="N13" s="452"/>
      <c r="O13" s="326"/>
      <c r="P13" s="316"/>
      <c r="Q13" s="316"/>
      <c r="R13" s="352" t="s">
        <v>123</v>
      </c>
      <c r="S13" s="353"/>
      <c r="T13" s="354"/>
      <c r="U13" s="355"/>
      <c r="V13" s="355"/>
      <c r="W13" s="314"/>
    </row>
    <row r="14" spans="2:30" ht="15.75" customHeight="1">
      <c r="B14" s="314"/>
      <c r="C14" s="356"/>
      <c r="D14" s="357"/>
      <c r="E14" s="356"/>
      <c r="F14" s="358"/>
      <c r="G14" s="582"/>
      <c r="H14" s="583"/>
      <c r="I14" s="583"/>
      <c r="J14" s="583"/>
      <c r="K14" s="583"/>
      <c r="L14" s="583"/>
      <c r="M14" s="584"/>
      <c r="N14" s="452"/>
      <c r="O14" s="326"/>
      <c r="P14" s="316"/>
      <c r="Q14" s="316"/>
      <c r="R14" s="567" t="s">
        <v>124</v>
      </c>
      <c r="S14" s="568"/>
      <c r="T14" s="569"/>
      <c r="U14" s="327"/>
      <c r="V14" s="327"/>
      <c r="W14" s="314"/>
    </row>
    <row r="15" spans="2:30" ht="7.5" customHeight="1">
      <c r="S15" s="329"/>
      <c r="T15" s="329"/>
    </row>
    <row r="16" spans="2:30" ht="17.25" customHeight="1">
      <c r="B16" s="314"/>
      <c r="C16" s="561" t="s">
        <v>126</v>
      </c>
      <c r="D16" s="561" t="s">
        <v>201</v>
      </c>
      <c r="E16" s="549" t="s">
        <v>108</v>
      </c>
      <c r="F16" s="550"/>
      <c r="G16" s="549" t="s">
        <v>111</v>
      </c>
      <c r="H16" s="550"/>
      <c r="I16" s="549" t="s">
        <v>112</v>
      </c>
      <c r="J16" s="550"/>
      <c r="K16" s="549" t="s">
        <v>114</v>
      </c>
      <c r="L16" s="572"/>
      <c r="M16" s="546" t="s">
        <v>128</v>
      </c>
      <c r="N16" s="546" t="s">
        <v>129</v>
      </c>
      <c r="O16" s="546" t="s">
        <v>130</v>
      </c>
      <c r="P16" s="546" t="s">
        <v>131</v>
      </c>
      <c r="Q16" s="546" t="s">
        <v>132</v>
      </c>
      <c r="R16" s="546" t="s">
        <v>133</v>
      </c>
      <c r="S16" s="561" t="s">
        <v>140</v>
      </c>
      <c r="T16" s="549" t="s">
        <v>8</v>
      </c>
      <c r="U16" s="572"/>
      <c r="V16" s="550"/>
      <c r="W16" s="314"/>
      <c r="Y16" s="453"/>
      <c r="Z16" s="453"/>
      <c r="AA16" s="453"/>
      <c r="AB16" s="453"/>
    </row>
    <row r="17" spans="2:28" ht="14.25" customHeight="1">
      <c r="B17" s="314"/>
      <c r="C17" s="562"/>
      <c r="D17" s="562"/>
      <c r="E17" s="553"/>
      <c r="F17" s="554"/>
      <c r="G17" s="551"/>
      <c r="H17" s="552"/>
      <c r="I17" s="551"/>
      <c r="J17" s="552"/>
      <c r="K17" s="551"/>
      <c r="L17" s="573"/>
      <c r="M17" s="547"/>
      <c r="N17" s="547"/>
      <c r="O17" s="547"/>
      <c r="P17" s="547"/>
      <c r="Q17" s="547"/>
      <c r="R17" s="547"/>
      <c r="S17" s="562"/>
      <c r="T17" s="551"/>
      <c r="U17" s="573"/>
      <c r="V17" s="552"/>
      <c r="W17" s="314"/>
      <c r="Y17" s="453"/>
      <c r="Z17" s="453"/>
      <c r="AA17" s="453"/>
      <c r="AB17" s="453"/>
    </row>
    <row r="18" spans="2:28" ht="24.75" customHeight="1">
      <c r="B18" s="314"/>
      <c r="C18" s="628"/>
      <c r="D18" s="563"/>
      <c r="E18" s="364" t="s">
        <v>109</v>
      </c>
      <c r="F18" s="365" t="s">
        <v>110</v>
      </c>
      <c r="G18" s="366" t="s">
        <v>109</v>
      </c>
      <c r="H18" s="367" t="s">
        <v>110</v>
      </c>
      <c r="I18" s="368" t="s">
        <v>109</v>
      </c>
      <c r="J18" s="369" t="s">
        <v>110</v>
      </c>
      <c r="K18" s="366" t="s">
        <v>66</v>
      </c>
      <c r="L18" s="370" t="s">
        <v>110</v>
      </c>
      <c r="M18" s="627"/>
      <c r="N18" s="627"/>
      <c r="O18" s="627"/>
      <c r="P18" s="627"/>
      <c r="Q18" s="627"/>
      <c r="R18" s="627"/>
      <c r="S18" s="628"/>
      <c r="T18" s="553"/>
      <c r="U18" s="658"/>
      <c r="V18" s="554"/>
      <c r="W18" s="314"/>
      <c r="Y18" s="454"/>
      <c r="Z18" s="454"/>
      <c r="AA18" s="454"/>
      <c r="AB18" s="454"/>
    </row>
    <row r="19" spans="2:28" ht="28.5" customHeight="1">
      <c r="B19" s="314"/>
      <c r="C19" s="455" t="s">
        <v>134</v>
      </c>
      <c r="D19" s="456"/>
      <c r="E19" s="389"/>
      <c r="F19" s="389"/>
      <c r="G19" s="390"/>
      <c r="H19" s="391"/>
      <c r="I19" s="390"/>
      <c r="J19" s="392"/>
      <c r="K19" s="390"/>
      <c r="L19" s="392"/>
      <c r="M19" s="393"/>
      <c r="N19" s="393"/>
      <c r="O19" s="392"/>
      <c r="P19" s="395"/>
      <c r="Q19" s="396"/>
      <c r="R19" s="395"/>
      <c r="S19" s="457"/>
      <c r="T19" s="652"/>
      <c r="U19" s="653"/>
      <c r="V19" s="654"/>
      <c r="W19" s="314"/>
    </row>
    <row r="20" spans="2:28" ht="28.5" customHeight="1">
      <c r="B20" s="314"/>
      <c r="C20" s="458" t="s">
        <v>135</v>
      </c>
      <c r="D20" s="459"/>
      <c r="E20" s="404"/>
      <c r="F20" s="404"/>
      <c r="G20" s="405"/>
      <c r="H20" s="406"/>
      <c r="I20" s="405"/>
      <c r="J20" s="407"/>
      <c r="K20" s="405"/>
      <c r="L20" s="407"/>
      <c r="M20" s="408"/>
      <c r="N20" s="408"/>
      <c r="O20" s="407"/>
      <c r="P20" s="409"/>
      <c r="Q20" s="410"/>
      <c r="R20" s="409"/>
      <c r="S20" s="460"/>
      <c r="T20" s="649"/>
      <c r="U20" s="650"/>
      <c r="V20" s="651"/>
      <c r="W20" s="314"/>
    </row>
    <row r="21" spans="2:28" ht="21" customHeight="1">
      <c r="B21" s="314"/>
      <c r="C21" s="461" t="str">
        <f>IF('1 - Detail Entry'!C22="","",'1 - Detail Entry'!C22)</f>
        <v>DS02</v>
      </c>
      <c r="D21" s="462"/>
      <c r="E21" s="418"/>
      <c r="F21" s="418"/>
      <c r="G21" s="418"/>
      <c r="H21" s="463"/>
      <c r="I21" s="464"/>
      <c r="J21" s="465"/>
      <c r="K21" s="418"/>
      <c r="L21" s="465"/>
      <c r="M21" s="466"/>
      <c r="N21" s="466"/>
      <c r="O21" s="464"/>
      <c r="P21" s="420"/>
      <c r="Q21" s="421"/>
      <c r="R21" s="420"/>
      <c r="S21" s="467" t="str">
        <f>IF(OR(P21="NR",P21="",P21="Dry"),"",'1 - Detail Entry'!Y22-P21)</f>
        <v/>
      </c>
      <c r="T21" s="646"/>
      <c r="U21" s="647"/>
      <c r="V21" s="648"/>
      <c r="W21" s="314"/>
    </row>
    <row r="22" spans="2:28" ht="21" customHeight="1">
      <c r="B22" s="314"/>
      <c r="C22" s="461" t="str">
        <f>IF('1 - Detail Entry'!C23="","",'1 - Detail Entry'!C23)</f>
        <v>DS04</v>
      </c>
      <c r="D22" s="425"/>
      <c r="E22" s="419"/>
      <c r="F22" s="419"/>
      <c r="G22" s="419"/>
      <c r="H22" s="468"/>
      <c r="I22" s="469"/>
      <c r="J22" s="470"/>
      <c r="K22" s="419"/>
      <c r="L22" s="470"/>
      <c r="M22" s="471"/>
      <c r="N22" s="471"/>
      <c r="O22" s="469"/>
      <c r="P22" s="423"/>
      <c r="Q22" s="472"/>
      <c r="R22" s="423"/>
      <c r="S22" s="467" t="str">
        <f>IF(OR(P22="NR",P22="",P22="Dry"),"",'1 - Detail Entry'!Y23-P22)</f>
        <v/>
      </c>
      <c r="T22" s="643"/>
      <c r="U22" s="644"/>
      <c r="V22" s="645"/>
      <c r="W22" s="314"/>
    </row>
    <row r="23" spans="2:28" ht="21" customHeight="1">
      <c r="B23" s="314"/>
      <c r="C23" s="461" t="str">
        <f>IF('1 - Detail Entry'!C24="","",'1 - Detail Entry'!C24)</f>
        <v>DS07</v>
      </c>
      <c r="D23" s="425"/>
      <c r="E23" s="419"/>
      <c r="F23" s="419"/>
      <c r="G23" s="419"/>
      <c r="H23" s="468"/>
      <c r="I23" s="469"/>
      <c r="J23" s="470"/>
      <c r="K23" s="419"/>
      <c r="L23" s="470"/>
      <c r="M23" s="471"/>
      <c r="N23" s="471"/>
      <c r="O23" s="469"/>
      <c r="P23" s="423"/>
      <c r="Q23" s="472"/>
      <c r="R23" s="423"/>
      <c r="S23" s="467" t="str">
        <f>IF(OR(P23="NR",P23="",P23="Dry"),"",'1 - Detail Entry'!Y24-P23)</f>
        <v/>
      </c>
      <c r="T23" s="643"/>
      <c r="U23" s="644"/>
      <c r="V23" s="645"/>
      <c r="W23" s="314"/>
    </row>
    <row r="24" spans="2:28" ht="21" customHeight="1">
      <c r="B24" s="314"/>
      <c r="C24" s="461" t="str">
        <f>IF('1 - Detail Entry'!C25="","",'1 - Detail Entry'!C25)</f>
        <v>DS08</v>
      </c>
      <c r="D24" s="425"/>
      <c r="E24" s="419"/>
      <c r="F24" s="419"/>
      <c r="G24" s="419"/>
      <c r="H24" s="468"/>
      <c r="I24" s="469"/>
      <c r="J24" s="470"/>
      <c r="K24" s="419"/>
      <c r="L24" s="470"/>
      <c r="M24" s="471"/>
      <c r="N24" s="471"/>
      <c r="O24" s="469"/>
      <c r="P24" s="423"/>
      <c r="Q24" s="472"/>
      <c r="R24" s="423"/>
      <c r="S24" s="467" t="str">
        <f>IF(OR(P24="NR",P24="",P24="Dry"),"",'1 - Detail Entry'!Y25-P24)</f>
        <v/>
      </c>
      <c r="T24" s="643"/>
      <c r="U24" s="644"/>
      <c r="V24" s="645"/>
      <c r="W24" s="314"/>
    </row>
    <row r="25" spans="2:28" ht="21" customHeight="1">
      <c r="B25" s="314"/>
      <c r="C25" s="461" t="str">
        <f>IF('1 - Detail Entry'!C26="","",'1 - Detail Entry'!C26)</f>
        <v/>
      </c>
      <c r="D25" s="425"/>
      <c r="E25" s="419"/>
      <c r="F25" s="419"/>
      <c r="G25" s="419"/>
      <c r="H25" s="468"/>
      <c r="I25" s="469"/>
      <c r="J25" s="470"/>
      <c r="K25" s="419"/>
      <c r="L25" s="470"/>
      <c r="M25" s="471"/>
      <c r="N25" s="471"/>
      <c r="O25" s="469"/>
      <c r="P25" s="423"/>
      <c r="Q25" s="472"/>
      <c r="R25" s="423"/>
      <c r="S25" s="467" t="str">
        <f>IF(OR(P25="NR",P25="",P25="Dry"),"",'1 - Detail Entry'!Y26-P25)</f>
        <v/>
      </c>
      <c r="T25" s="643"/>
      <c r="U25" s="644"/>
      <c r="V25" s="645"/>
      <c r="W25" s="314"/>
    </row>
    <row r="26" spans="2:28" ht="21" customHeight="1">
      <c r="B26" s="314"/>
      <c r="C26" s="461" t="str">
        <f>IF('1 - Detail Entry'!C27="","",'1 - Detail Entry'!C27)</f>
        <v/>
      </c>
      <c r="D26" s="425"/>
      <c r="E26" s="419"/>
      <c r="F26" s="419"/>
      <c r="G26" s="419"/>
      <c r="H26" s="468"/>
      <c r="I26" s="469"/>
      <c r="J26" s="470"/>
      <c r="K26" s="419"/>
      <c r="L26" s="470"/>
      <c r="M26" s="471"/>
      <c r="N26" s="471"/>
      <c r="O26" s="469"/>
      <c r="P26" s="423"/>
      <c r="Q26" s="472"/>
      <c r="R26" s="423"/>
      <c r="S26" s="467" t="str">
        <f>IF(OR(P26="NR",P26="",P26="Dry"),"",'1 - Detail Entry'!Y27-P26)</f>
        <v/>
      </c>
      <c r="T26" s="643"/>
      <c r="U26" s="644"/>
      <c r="V26" s="645"/>
      <c r="W26" s="314"/>
    </row>
    <row r="27" spans="2:28" ht="21" customHeight="1">
      <c r="B27" s="314"/>
      <c r="C27" s="461" t="str">
        <f>IF('1 - Detail Entry'!C28="","",'1 - Detail Entry'!C28)</f>
        <v/>
      </c>
      <c r="D27" s="425"/>
      <c r="E27" s="419"/>
      <c r="F27" s="419"/>
      <c r="G27" s="419"/>
      <c r="H27" s="468"/>
      <c r="I27" s="469"/>
      <c r="J27" s="470"/>
      <c r="K27" s="419"/>
      <c r="L27" s="470"/>
      <c r="M27" s="471"/>
      <c r="N27" s="471"/>
      <c r="O27" s="469"/>
      <c r="P27" s="423"/>
      <c r="Q27" s="472"/>
      <c r="R27" s="423"/>
      <c r="S27" s="467" t="str">
        <f>IF(OR(P27="NR",P27="",P27="Dry"),"",'1 - Detail Entry'!Y28-P27)</f>
        <v/>
      </c>
      <c r="T27" s="643"/>
      <c r="U27" s="644"/>
      <c r="V27" s="645"/>
      <c r="W27" s="314"/>
    </row>
    <row r="28" spans="2:28" ht="21" customHeight="1">
      <c r="B28" s="314"/>
      <c r="C28" s="461" t="str">
        <f>IF('1 - Detail Entry'!C29="","",'1 - Detail Entry'!C29)</f>
        <v/>
      </c>
      <c r="D28" s="425"/>
      <c r="E28" s="419"/>
      <c r="F28" s="419"/>
      <c r="G28" s="419"/>
      <c r="H28" s="468"/>
      <c r="I28" s="469"/>
      <c r="J28" s="470"/>
      <c r="K28" s="419"/>
      <c r="L28" s="470"/>
      <c r="M28" s="471"/>
      <c r="N28" s="471"/>
      <c r="O28" s="469"/>
      <c r="P28" s="423"/>
      <c r="Q28" s="472"/>
      <c r="R28" s="423"/>
      <c r="S28" s="467" t="str">
        <f>IF(OR(P28="NR",P28="",P28="Dry"),"",'1 - Detail Entry'!Y29-P28)</f>
        <v/>
      </c>
      <c r="T28" s="643"/>
      <c r="U28" s="644"/>
      <c r="V28" s="645"/>
      <c r="W28" s="314"/>
    </row>
    <row r="29" spans="2:28" ht="21" customHeight="1">
      <c r="B29" s="314"/>
      <c r="C29" s="461" t="str">
        <f>IF('1 - Detail Entry'!C30="","",'1 - Detail Entry'!C30)</f>
        <v/>
      </c>
      <c r="D29" s="425"/>
      <c r="E29" s="419"/>
      <c r="F29" s="419"/>
      <c r="G29" s="419"/>
      <c r="H29" s="468"/>
      <c r="I29" s="469"/>
      <c r="J29" s="470"/>
      <c r="K29" s="419"/>
      <c r="L29" s="470"/>
      <c r="M29" s="471"/>
      <c r="N29" s="471"/>
      <c r="O29" s="469"/>
      <c r="P29" s="423"/>
      <c r="Q29" s="472"/>
      <c r="R29" s="423"/>
      <c r="S29" s="467" t="str">
        <f>IF(OR(P29="NR",P29="",P29="Dry"),"",'1 - Detail Entry'!Y30-P29)</f>
        <v/>
      </c>
      <c r="T29" s="643"/>
      <c r="U29" s="644"/>
      <c r="V29" s="645"/>
      <c r="W29" s="314"/>
    </row>
    <row r="30" spans="2:28" ht="21" customHeight="1">
      <c r="B30" s="314"/>
      <c r="C30" s="461" t="str">
        <f>IF('1 - Detail Entry'!C31="","",'1 - Detail Entry'!C31)</f>
        <v/>
      </c>
      <c r="D30" s="425"/>
      <c r="E30" s="419"/>
      <c r="F30" s="419"/>
      <c r="G30" s="419"/>
      <c r="H30" s="468"/>
      <c r="I30" s="469"/>
      <c r="J30" s="470"/>
      <c r="K30" s="419"/>
      <c r="L30" s="470"/>
      <c r="M30" s="471"/>
      <c r="N30" s="471"/>
      <c r="O30" s="469"/>
      <c r="P30" s="423"/>
      <c r="Q30" s="472"/>
      <c r="R30" s="423"/>
      <c r="S30" s="467" t="str">
        <f>IF(OR(P30="NR",P30="",P30="Dry"),"",'1 - Detail Entry'!Y31-P30)</f>
        <v/>
      </c>
      <c r="T30" s="643"/>
      <c r="U30" s="644"/>
      <c r="V30" s="645"/>
      <c r="W30" s="314"/>
    </row>
    <row r="31" spans="2:28" ht="21" customHeight="1">
      <c r="B31" s="314"/>
      <c r="C31" s="461" t="str">
        <f>IF('1 - Detail Entry'!C32="","",'1 - Detail Entry'!C32)</f>
        <v/>
      </c>
      <c r="D31" s="425"/>
      <c r="E31" s="419"/>
      <c r="F31" s="419"/>
      <c r="G31" s="419"/>
      <c r="H31" s="468"/>
      <c r="I31" s="469"/>
      <c r="J31" s="470"/>
      <c r="K31" s="419"/>
      <c r="L31" s="470"/>
      <c r="M31" s="471"/>
      <c r="N31" s="471"/>
      <c r="O31" s="469"/>
      <c r="P31" s="423"/>
      <c r="Q31" s="472"/>
      <c r="R31" s="423"/>
      <c r="S31" s="467" t="str">
        <f>IF(OR(P31="NR",P31="",P31="Dry"),"",'1 - Detail Entry'!Y32-P31)</f>
        <v/>
      </c>
      <c r="T31" s="643"/>
      <c r="U31" s="644"/>
      <c r="V31" s="645"/>
      <c r="W31" s="314"/>
    </row>
    <row r="32" spans="2:28" ht="21" customHeight="1">
      <c r="B32" s="314"/>
      <c r="C32" s="461" t="str">
        <f>IF('1 - Detail Entry'!C33="","",'1 - Detail Entry'!C33)</f>
        <v/>
      </c>
      <c r="D32" s="425"/>
      <c r="E32" s="419"/>
      <c r="F32" s="419"/>
      <c r="G32" s="419"/>
      <c r="H32" s="468"/>
      <c r="I32" s="469"/>
      <c r="J32" s="470"/>
      <c r="K32" s="419"/>
      <c r="L32" s="470"/>
      <c r="M32" s="471"/>
      <c r="N32" s="471"/>
      <c r="O32" s="469"/>
      <c r="P32" s="423"/>
      <c r="Q32" s="472"/>
      <c r="R32" s="423"/>
      <c r="S32" s="467" t="str">
        <f>IF(OR(P32="NR",P32="",P32="Dry"),"",'1 - Detail Entry'!Y33-P32)</f>
        <v/>
      </c>
      <c r="T32" s="643"/>
      <c r="U32" s="644"/>
      <c r="V32" s="645"/>
      <c r="W32" s="314"/>
    </row>
    <row r="33" spans="2:23" ht="21" customHeight="1">
      <c r="B33" s="314"/>
      <c r="C33" s="461" t="str">
        <f>IF('1 - Detail Entry'!C34="","",'1 - Detail Entry'!C34)</f>
        <v/>
      </c>
      <c r="D33" s="425"/>
      <c r="E33" s="419"/>
      <c r="F33" s="419"/>
      <c r="G33" s="419"/>
      <c r="H33" s="468"/>
      <c r="I33" s="469"/>
      <c r="J33" s="470"/>
      <c r="K33" s="419"/>
      <c r="L33" s="470"/>
      <c r="M33" s="471"/>
      <c r="N33" s="471"/>
      <c r="O33" s="469"/>
      <c r="P33" s="423"/>
      <c r="Q33" s="472"/>
      <c r="R33" s="423"/>
      <c r="S33" s="467" t="str">
        <f>IF(OR(P33="NR",P33="",P33="Dry"),"",'1 - Detail Entry'!Y34-P33)</f>
        <v/>
      </c>
      <c r="T33" s="643"/>
      <c r="U33" s="644"/>
      <c r="V33" s="645"/>
      <c r="W33" s="314"/>
    </row>
    <row r="34" spans="2:23" ht="21" customHeight="1">
      <c r="B34" s="314"/>
      <c r="C34" s="461" t="str">
        <f>IF('1 - Detail Entry'!C35="","",'1 - Detail Entry'!C35)</f>
        <v/>
      </c>
      <c r="D34" s="425"/>
      <c r="E34" s="419"/>
      <c r="F34" s="419"/>
      <c r="G34" s="419"/>
      <c r="H34" s="468"/>
      <c r="I34" s="469"/>
      <c r="J34" s="470"/>
      <c r="K34" s="419"/>
      <c r="L34" s="470"/>
      <c r="M34" s="471"/>
      <c r="N34" s="471"/>
      <c r="O34" s="469"/>
      <c r="P34" s="423"/>
      <c r="Q34" s="472"/>
      <c r="R34" s="423"/>
      <c r="S34" s="467" t="str">
        <f>IF(OR(P34="NR",P34="",P34="Dry"),"",'1 - Detail Entry'!Y35-P34)</f>
        <v/>
      </c>
      <c r="T34" s="643"/>
      <c r="U34" s="644"/>
      <c r="V34" s="645"/>
      <c r="W34" s="314"/>
    </row>
    <row r="35" spans="2:23" ht="21" customHeight="1">
      <c r="B35" s="314"/>
      <c r="C35" s="461" t="str">
        <f>IF('1 - Detail Entry'!C36="","",'1 - Detail Entry'!C36)</f>
        <v/>
      </c>
      <c r="D35" s="425"/>
      <c r="E35" s="419"/>
      <c r="F35" s="419"/>
      <c r="G35" s="419"/>
      <c r="H35" s="468"/>
      <c r="I35" s="469"/>
      <c r="J35" s="470"/>
      <c r="K35" s="419"/>
      <c r="L35" s="470"/>
      <c r="M35" s="471"/>
      <c r="N35" s="471"/>
      <c r="O35" s="469"/>
      <c r="P35" s="423"/>
      <c r="Q35" s="472"/>
      <c r="R35" s="423"/>
      <c r="S35" s="467" t="str">
        <f>IF(OR(P35="NR",P35="",P35="Dry"),"",'1 - Detail Entry'!Y36-P35)</f>
        <v/>
      </c>
      <c r="T35" s="643"/>
      <c r="U35" s="644"/>
      <c r="V35" s="645"/>
      <c r="W35" s="314"/>
    </row>
    <row r="36" spans="2:23" ht="21" customHeight="1">
      <c r="B36" s="314"/>
      <c r="C36" s="461" t="str">
        <f>IF('1 - Detail Entry'!C37="","",'1 - Detail Entry'!C37)</f>
        <v/>
      </c>
      <c r="D36" s="425"/>
      <c r="E36" s="419"/>
      <c r="F36" s="419"/>
      <c r="G36" s="419"/>
      <c r="H36" s="468"/>
      <c r="I36" s="469"/>
      <c r="J36" s="470"/>
      <c r="K36" s="419"/>
      <c r="L36" s="470"/>
      <c r="M36" s="471"/>
      <c r="N36" s="471"/>
      <c r="O36" s="469"/>
      <c r="P36" s="423"/>
      <c r="Q36" s="472"/>
      <c r="R36" s="423"/>
      <c r="S36" s="467" t="str">
        <f>IF(OR(P36="NR",P36="",P36="Dry"),"",'1 - Detail Entry'!Y37-P36)</f>
        <v/>
      </c>
      <c r="T36" s="643"/>
      <c r="U36" s="644"/>
      <c r="V36" s="645"/>
      <c r="W36" s="314"/>
    </row>
    <row r="37" spans="2:23" ht="21" customHeight="1">
      <c r="B37" s="314"/>
      <c r="C37" s="461" t="str">
        <f>IF('1 - Detail Entry'!C38="","",'1 - Detail Entry'!C38)</f>
        <v/>
      </c>
      <c r="D37" s="425"/>
      <c r="E37" s="419"/>
      <c r="F37" s="419"/>
      <c r="G37" s="419"/>
      <c r="H37" s="468"/>
      <c r="I37" s="469"/>
      <c r="J37" s="470"/>
      <c r="K37" s="419"/>
      <c r="L37" s="470"/>
      <c r="M37" s="471"/>
      <c r="N37" s="471"/>
      <c r="O37" s="469"/>
      <c r="P37" s="423"/>
      <c r="Q37" s="472"/>
      <c r="R37" s="423"/>
      <c r="S37" s="467" t="str">
        <f>IF(OR(P37="NR",P37="",P37="Dry"),"",'1 - Detail Entry'!Y38-P37)</f>
        <v/>
      </c>
      <c r="T37" s="643"/>
      <c r="U37" s="644"/>
      <c r="V37" s="645"/>
      <c r="W37" s="314"/>
    </row>
    <row r="38" spans="2:23" ht="21" customHeight="1">
      <c r="B38" s="314"/>
      <c r="C38" s="461" t="str">
        <f>IF('1 - Detail Entry'!C39="","",'1 - Detail Entry'!C39)</f>
        <v/>
      </c>
      <c r="D38" s="425"/>
      <c r="E38" s="419"/>
      <c r="F38" s="419"/>
      <c r="G38" s="419"/>
      <c r="H38" s="468"/>
      <c r="I38" s="469"/>
      <c r="J38" s="470"/>
      <c r="K38" s="419"/>
      <c r="L38" s="470"/>
      <c r="M38" s="471"/>
      <c r="N38" s="471"/>
      <c r="O38" s="469"/>
      <c r="P38" s="423"/>
      <c r="Q38" s="472"/>
      <c r="R38" s="423"/>
      <c r="S38" s="467" t="str">
        <f>IF(OR(P38="NR",P38="",P38="Dry"),"",'1 - Detail Entry'!Y39-P38)</f>
        <v/>
      </c>
      <c r="T38" s="643"/>
      <c r="U38" s="644"/>
      <c r="V38" s="645"/>
      <c r="W38" s="314"/>
    </row>
    <row r="39" spans="2:23" ht="21" customHeight="1">
      <c r="B39" s="314"/>
      <c r="C39" s="461" t="str">
        <f>IF('1 - Detail Entry'!C40="","",'1 - Detail Entry'!C40)</f>
        <v/>
      </c>
      <c r="D39" s="425"/>
      <c r="E39" s="419"/>
      <c r="F39" s="419"/>
      <c r="G39" s="419"/>
      <c r="H39" s="468"/>
      <c r="I39" s="469"/>
      <c r="J39" s="470"/>
      <c r="K39" s="419"/>
      <c r="L39" s="470"/>
      <c r="M39" s="471"/>
      <c r="N39" s="471"/>
      <c r="O39" s="469"/>
      <c r="P39" s="423"/>
      <c r="Q39" s="472"/>
      <c r="R39" s="423"/>
      <c r="S39" s="467" t="str">
        <f>IF(OR(P39="NR",P39="",P39="Dry"),"",'1 - Detail Entry'!Y40-P39)</f>
        <v/>
      </c>
      <c r="T39" s="643"/>
      <c r="U39" s="644"/>
      <c r="V39" s="645"/>
      <c r="W39" s="314"/>
    </row>
    <row r="40" spans="2:23" ht="21" customHeight="1">
      <c r="B40" s="314"/>
      <c r="C40" s="461" t="str">
        <f>IF('1 - Detail Entry'!C41="","",'1 - Detail Entry'!C41)</f>
        <v/>
      </c>
      <c r="D40" s="425"/>
      <c r="E40" s="419"/>
      <c r="F40" s="419"/>
      <c r="G40" s="419"/>
      <c r="H40" s="468"/>
      <c r="I40" s="469"/>
      <c r="J40" s="470"/>
      <c r="K40" s="419"/>
      <c r="L40" s="470"/>
      <c r="M40" s="471"/>
      <c r="N40" s="471"/>
      <c r="O40" s="469"/>
      <c r="P40" s="423"/>
      <c r="Q40" s="472"/>
      <c r="R40" s="423"/>
      <c r="S40" s="467" t="str">
        <f>IF(OR(P40="NR",P40="",P40="Dry"),"",'1 - Detail Entry'!Y41-P40)</f>
        <v/>
      </c>
      <c r="T40" s="643"/>
      <c r="U40" s="644"/>
      <c r="V40" s="645"/>
      <c r="W40" s="314"/>
    </row>
    <row r="41" spans="2:23" ht="21" customHeight="1">
      <c r="B41" s="314"/>
      <c r="C41" s="461" t="str">
        <f>IF('1 - Detail Entry'!C42="","",'1 - Detail Entry'!C42)</f>
        <v/>
      </c>
      <c r="D41" s="425"/>
      <c r="E41" s="419"/>
      <c r="F41" s="419"/>
      <c r="G41" s="419"/>
      <c r="H41" s="468"/>
      <c r="I41" s="469"/>
      <c r="J41" s="470"/>
      <c r="K41" s="419"/>
      <c r="L41" s="470"/>
      <c r="M41" s="471"/>
      <c r="N41" s="471"/>
      <c r="O41" s="469"/>
      <c r="P41" s="423"/>
      <c r="Q41" s="472"/>
      <c r="R41" s="423"/>
      <c r="S41" s="467" t="str">
        <f>IF(OR(P41="NR",P41="",P41="Dry"),"",'1 - Detail Entry'!Y42-P41)</f>
        <v/>
      </c>
      <c r="T41" s="473"/>
      <c r="U41" s="474"/>
      <c r="V41" s="475"/>
      <c r="W41" s="314"/>
    </row>
    <row r="42" spans="2:23" ht="21" customHeight="1">
      <c r="B42" s="314"/>
      <c r="C42" s="461" t="str">
        <f>IF('1 - Detail Entry'!C43="","",'1 - Detail Entry'!C43)</f>
        <v/>
      </c>
      <c r="D42" s="425"/>
      <c r="E42" s="419"/>
      <c r="F42" s="419"/>
      <c r="G42" s="419"/>
      <c r="H42" s="468"/>
      <c r="I42" s="469"/>
      <c r="J42" s="470"/>
      <c r="K42" s="419"/>
      <c r="L42" s="470"/>
      <c r="M42" s="471"/>
      <c r="N42" s="471"/>
      <c r="O42" s="469"/>
      <c r="P42" s="423"/>
      <c r="Q42" s="472"/>
      <c r="R42" s="423"/>
      <c r="S42" s="467" t="str">
        <f>IF(OR(P42="NR",P42="",P42="Dry"),"",'1 - Detail Entry'!Y43-P42)</f>
        <v/>
      </c>
      <c r="T42" s="473"/>
      <c r="U42" s="474"/>
      <c r="V42" s="475"/>
      <c r="W42" s="314"/>
    </row>
    <row r="43" spans="2:23" ht="21" customHeight="1">
      <c r="B43" s="314"/>
      <c r="C43" s="461" t="str">
        <f>IF('1 - Detail Entry'!C44="","",'1 - Detail Entry'!C44)</f>
        <v/>
      </c>
      <c r="D43" s="425"/>
      <c r="E43" s="419"/>
      <c r="F43" s="419"/>
      <c r="G43" s="419"/>
      <c r="H43" s="468"/>
      <c r="I43" s="469"/>
      <c r="J43" s="470"/>
      <c r="K43" s="419"/>
      <c r="L43" s="470"/>
      <c r="M43" s="471"/>
      <c r="N43" s="471"/>
      <c r="O43" s="469"/>
      <c r="P43" s="423"/>
      <c r="Q43" s="472"/>
      <c r="R43" s="423"/>
      <c r="S43" s="467" t="str">
        <f>IF(OR(P43="NR",P43="",P43="Dry"),"",'1 - Detail Entry'!Y44-P43)</f>
        <v/>
      </c>
      <c r="T43" s="473"/>
      <c r="U43" s="474"/>
      <c r="V43" s="475"/>
      <c r="W43" s="314"/>
    </row>
    <row r="44" spans="2:23" ht="21" customHeight="1">
      <c r="B44" s="314"/>
      <c r="C44" s="461" t="str">
        <f>IF('1 - Detail Entry'!C45="","",'1 - Detail Entry'!C45)</f>
        <v/>
      </c>
      <c r="D44" s="425"/>
      <c r="E44" s="419"/>
      <c r="F44" s="419"/>
      <c r="G44" s="419"/>
      <c r="H44" s="468"/>
      <c r="I44" s="469"/>
      <c r="J44" s="470"/>
      <c r="K44" s="419"/>
      <c r="L44" s="470"/>
      <c r="M44" s="471"/>
      <c r="N44" s="471"/>
      <c r="O44" s="469"/>
      <c r="P44" s="423"/>
      <c r="Q44" s="472"/>
      <c r="R44" s="423"/>
      <c r="S44" s="467" t="str">
        <f>IF(OR(P44="NR",P44="",P44="Dry"),"",'1 - Detail Entry'!Y45-P44)</f>
        <v/>
      </c>
      <c r="T44" s="473"/>
      <c r="U44" s="474"/>
      <c r="V44" s="475"/>
      <c r="W44" s="314"/>
    </row>
    <row r="45" spans="2:23" ht="21" customHeight="1">
      <c r="B45" s="314"/>
      <c r="C45" s="461" t="str">
        <f>IF('1 - Detail Entry'!C46="","",'1 - Detail Entry'!C46)</f>
        <v/>
      </c>
      <c r="D45" s="425"/>
      <c r="E45" s="419"/>
      <c r="F45" s="419"/>
      <c r="G45" s="419"/>
      <c r="H45" s="468"/>
      <c r="I45" s="469"/>
      <c r="J45" s="470"/>
      <c r="K45" s="419"/>
      <c r="L45" s="470"/>
      <c r="M45" s="471"/>
      <c r="N45" s="471"/>
      <c r="O45" s="469"/>
      <c r="P45" s="423"/>
      <c r="Q45" s="472"/>
      <c r="R45" s="423"/>
      <c r="S45" s="467" t="str">
        <f>IF(OR(P45="NR",P45="",P45="Dry"),"",'1 - Detail Entry'!Y46-P45)</f>
        <v/>
      </c>
      <c r="T45" s="473"/>
      <c r="U45" s="474"/>
      <c r="V45" s="475"/>
      <c r="W45" s="314"/>
    </row>
    <row r="46" spans="2:23" ht="21" customHeight="1">
      <c r="B46" s="314"/>
      <c r="C46" s="461" t="str">
        <f>IF('1 - Detail Entry'!C47="","",'1 - Detail Entry'!C47)</f>
        <v/>
      </c>
      <c r="D46" s="425"/>
      <c r="E46" s="419"/>
      <c r="F46" s="419"/>
      <c r="G46" s="419"/>
      <c r="H46" s="468"/>
      <c r="I46" s="469"/>
      <c r="J46" s="470"/>
      <c r="K46" s="419"/>
      <c r="L46" s="470"/>
      <c r="M46" s="471"/>
      <c r="N46" s="471"/>
      <c r="O46" s="469"/>
      <c r="P46" s="423"/>
      <c r="Q46" s="472"/>
      <c r="R46" s="423"/>
      <c r="S46" s="467" t="str">
        <f>IF(OR(P46="NR",P46="",P46="Dry"),"",'1 - Detail Entry'!Y47-P46)</f>
        <v/>
      </c>
      <c r="T46" s="473"/>
      <c r="U46" s="474"/>
      <c r="V46" s="475"/>
      <c r="W46" s="314"/>
    </row>
    <row r="47" spans="2:23" ht="21" customHeight="1">
      <c r="B47" s="314"/>
      <c r="C47" s="461" t="str">
        <f>IF('1 - Detail Entry'!C48="","",'1 - Detail Entry'!C48)</f>
        <v/>
      </c>
      <c r="D47" s="425"/>
      <c r="E47" s="419"/>
      <c r="F47" s="419"/>
      <c r="G47" s="419"/>
      <c r="H47" s="468"/>
      <c r="I47" s="469"/>
      <c r="J47" s="470"/>
      <c r="K47" s="419"/>
      <c r="L47" s="470"/>
      <c r="M47" s="471"/>
      <c r="N47" s="471"/>
      <c r="O47" s="469"/>
      <c r="P47" s="423"/>
      <c r="Q47" s="472"/>
      <c r="R47" s="423"/>
      <c r="S47" s="467" t="str">
        <f>IF(OR(P47="NR",P47="",P47="Dry"),"",'1 - Detail Entry'!Y48-P47)</f>
        <v/>
      </c>
      <c r="T47" s="643"/>
      <c r="U47" s="644"/>
      <c r="V47" s="645"/>
      <c r="W47" s="314"/>
    </row>
    <row r="48" spans="2:23" ht="21" customHeight="1">
      <c r="B48" s="314"/>
      <c r="C48" s="461" t="str">
        <f>IF('1 - Detail Entry'!C49="","",'1 - Detail Entry'!C49)</f>
        <v/>
      </c>
      <c r="D48" s="425"/>
      <c r="E48" s="419"/>
      <c r="F48" s="419"/>
      <c r="G48" s="419"/>
      <c r="H48" s="468"/>
      <c r="I48" s="469"/>
      <c r="J48" s="470"/>
      <c r="K48" s="419"/>
      <c r="L48" s="470"/>
      <c r="M48" s="471"/>
      <c r="N48" s="471"/>
      <c r="O48" s="469"/>
      <c r="P48" s="423"/>
      <c r="Q48" s="472"/>
      <c r="R48" s="423"/>
      <c r="S48" s="467" t="str">
        <f>IF(OR(P48="NR",P48="",P48="Dry"),"",'1 - Detail Entry'!Y49-P48)</f>
        <v/>
      </c>
      <c r="T48" s="473"/>
      <c r="U48" s="474"/>
      <c r="V48" s="475"/>
      <c r="W48" s="314"/>
    </row>
    <row r="49" spans="2:23" ht="21" customHeight="1">
      <c r="B49" s="314"/>
      <c r="C49" s="461" t="str">
        <f>IF('1 - Detail Entry'!C50="","",'1 - Detail Entry'!C50)</f>
        <v/>
      </c>
      <c r="D49" s="425"/>
      <c r="E49" s="419"/>
      <c r="F49" s="419"/>
      <c r="G49" s="419"/>
      <c r="H49" s="468"/>
      <c r="I49" s="469"/>
      <c r="J49" s="470"/>
      <c r="K49" s="419"/>
      <c r="L49" s="470"/>
      <c r="M49" s="471"/>
      <c r="N49" s="471"/>
      <c r="O49" s="469"/>
      <c r="P49" s="423"/>
      <c r="Q49" s="472"/>
      <c r="R49" s="423"/>
      <c r="S49" s="467" t="str">
        <f>IF(OR(P49="NR",P49="",P49="Dry"),"",'1 - Detail Entry'!Y50-P49)</f>
        <v/>
      </c>
      <c r="T49" s="473"/>
      <c r="U49" s="474"/>
      <c r="V49" s="475"/>
      <c r="W49" s="314"/>
    </row>
    <row r="50" spans="2:23" ht="21" customHeight="1">
      <c r="B50" s="314"/>
      <c r="C50" s="461" t="str">
        <f>IF('1 - Detail Entry'!C51="","",'1 - Detail Entry'!C51)</f>
        <v/>
      </c>
      <c r="D50" s="425"/>
      <c r="E50" s="419"/>
      <c r="F50" s="419"/>
      <c r="G50" s="419"/>
      <c r="H50" s="468"/>
      <c r="I50" s="469"/>
      <c r="J50" s="470"/>
      <c r="K50" s="419"/>
      <c r="L50" s="470"/>
      <c r="M50" s="471"/>
      <c r="N50" s="471"/>
      <c r="O50" s="469"/>
      <c r="P50" s="423"/>
      <c r="Q50" s="472"/>
      <c r="R50" s="423"/>
      <c r="S50" s="467" t="str">
        <f>IF(OR(P50="NR",P50="",P50="Dry"),"",'1 - Detail Entry'!Y51-P50)</f>
        <v/>
      </c>
      <c r="T50" s="473"/>
      <c r="U50" s="474"/>
      <c r="V50" s="475"/>
      <c r="W50" s="314"/>
    </row>
    <row r="51" spans="2:23" ht="21" customHeight="1">
      <c r="B51" s="314"/>
      <c r="C51" s="461" t="str">
        <f>IF('1 - Detail Entry'!C52="","",'1 - Detail Entry'!C52)</f>
        <v/>
      </c>
      <c r="D51" s="425"/>
      <c r="E51" s="419"/>
      <c r="F51" s="419"/>
      <c r="G51" s="419"/>
      <c r="H51" s="468"/>
      <c r="I51" s="469"/>
      <c r="J51" s="470"/>
      <c r="K51" s="419"/>
      <c r="L51" s="470"/>
      <c r="M51" s="471"/>
      <c r="N51" s="471"/>
      <c r="O51" s="469"/>
      <c r="P51" s="423"/>
      <c r="Q51" s="472"/>
      <c r="R51" s="423"/>
      <c r="S51" s="467" t="str">
        <f>IF(OR(P51="NR",P51="",P51="Dry"),"",'1 - Detail Entry'!Y52-P51)</f>
        <v/>
      </c>
      <c r="T51" s="473"/>
      <c r="U51" s="474"/>
      <c r="V51" s="475"/>
      <c r="W51" s="314"/>
    </row>
    <row r="52" spans="2:23" ht="21" customHeight="1">
      <c r="B52" s="314"/>
      <c r="C52" s="461" t="str">
        <f>IF('1 - Detail Entry'!C53="","",'1 - Detail Entry'!C53)</f>
        <v/>
      </c>
      <c r="D52" s="425"/>
      <c r="E52" s="419"/>
      <c r="F52" s="419"/>
      <c r="G52" s="419"/>
      <c r="H52" s="468"/>
      <c r="I52" s="469"/>
      <c r="J52" s="470"/>
      <c r="K52" s="419"/>
      <c r="L52" s="470"/>
      <c r="M52" s="471"/>
      <c r="N52" s="471"/>
      <c r="O52" s="469"/>
      <c r="P52" s="423"/>
      <c r="Q52" s="472"/>
      <c r="R52" s="423"/>
      <c r="S52" s="467" t="str">
        <f>IF(OR(P52="NR",P52="",P52="Dry"),"",'1 - Detail Entry'!Y53-P52)</f>
        <v/>
      </c>
      <c r="T52" s="473"/>
      <c r="U52" s="474"/>
      <c r="V52" s="475"/>
      <c r="W52" s="314"/>
    </row>
    <row r="53" spans="2:23" ht="21" customHeight="1">
      <c r="B53" s="314"/>
      <c r="C53" s="461" t="str">
        <f>IF('1 - Detail Entry'!C54="","",'1 - Detail Entry'!C54)</f>
        <v/>
      </c>
      <c r="D53" s="425"/>
      <c r="E53" s="419"/>
      <c r="F53" s="419"/>
      <c r="G53" s="419"/>
      <c r="H53" s="468"/>
      <c r="I53" s="469"/>
      <c r="J53" s="470"/>
      <c r="K53" s="419"/>
      <c r="L53" s="470"/>
      <c r="M53" s="471"/>
      <c r="N53" s="471"/>
      <c r="O53" s="469"/>
      <c r="P53" s="423"/>
      <c r="Q53" s="472"/>
      <c r="R53" s="423"/>
      <c r="S53" s="467" t="str">
        <f>IF(OR(P53="NR",P53="",P53="Dry"),"",'1 - Detail Entry'!Y54-P53)</f>
        <v/>
      </c>
      <c r="T53" s="473"/>
      <c r="U53" s="474"/>
      <c r="V53" s="475"/>
      <c r="W53" s="314"/>
    </row>
    <row r="54" spans="2:23" ht="21" customHeight="1">
      <c r="B54" s="314"/>
      <c r="C54" s="461" t="str">
        <f>IF('1 - Detail Entry'!C55="","",'1 - Detail Entry'!C55)</f>
        <v/>
      </c>
      <c r="D54" s="425"/>
      <c r="E54" s="419"/>
      <c r="F54" s="419"/>
      <c r="G54" s="419"/>
      <c r="H54" s="468"/>
      <c r="I54" s="469"/>
      <c r="J54" s="470"/>
      <c r="K54" s="419"/>
      <c r="L54" s="470"/>
      <c r="M54" s="471"/>
      <c r="N54" s="471"/>
      <c r="O54" s="469"/>
      <c r="P54" s="423"/>
      <c r="Q54" s="472"/>
      <c r="R54" s="423"/>
      <c r="S54" s="467" t="str">
        <f>IF(OR(P54="NR",P54="",P54="Dry"),"",'1 - Detail Entry'!Y55-P54)</f>
        <v/>
      </c>
      <c r="T54" s="643"/>
      <c r="U54" s="644"/>
      <c r="V54" s="645"/>
      <c r="W54" s="314"/>
    </row>
    <row r="55" spans="2:23" ht="21" customHeight="1">
      <c r="B55" s="314"/>
      <c r="C55" s="461" t="str">
        <f>IF('1 - Detail Entry'!C56="","",'1 - Detail Entry'!C56)</f>
        <v/>
      </c>
      <c r="D55" s="425"/>
      <c r="E55" s="419"/>
      <c r="F55" s="419"/>
      <c r="G55" s="419"/>
      <c r="H55" s="468"/>
      <c r="I55" s="469"/>
      <c r="J55" s="470"/>
      <c r="K55" s="419"/>
      <c r="L55" s="470"/>
      <c r="M55" s="471"/>
      <c r="N55" s="471"/>
      <c r="O55" s="469"/>
      <c r="P55" s="423"/>
      <c r="Q55" s="472"/>
      <c r="R55" s="423"/>
      <c r="S55" s="467" t="str">
        <f>IF(OR(P55="NR",P55="",P55="Dry"),"",'1 - Detail Entry'!Y56-P55)</f>
        <v/>
      </c>
      <c r="T55" s="643"/>
      <c r="U55" s="644"/>
      <c r="V55" s="645"/>
      <c r="W55" s="314"/>
    </row>
    <row r="56" spans="2:23" ht="21" customHeight="1">
      <c r="B56" s="314"/>
      <c r="C56" s="461" t="str">
        <f>IF('1 - Detail Entry'!C57="","",'1 - Detail Entry'!C57)</f>
        <v/>
      </c>
      <c r="D56" s="425"/>
      <c r="E56" s="419"/>
      <c r="F56" s="419"/>
      <c r="G56" s="419"/>
      <c r="H56" s="468"/>
      <c r="I56" s="469"/>
      <c r="J56" s="470"/>
      <c r="K56" s="419"/>
      <c r="L56" s="470"/>
      <c r="M56" s="471"/>
      <c r="N56" s="471"/>
      <c r="O56" s="469"/>
      <c r="P56" s="423"/>
      <c r="Q56" s="472"/>
      <c r="R56" s="423"/>
      <c r="S56" s="467" t="str">
        <f>IF(OR(P56="NR",P56="",P56="Dry"),"",'1 - Detail Entry'!Y57-P56)</f>
        <v/>
      </c>
      <c r="T56" s="643"/>
      <c r="U56" s="644"/>
      <c r="V56" s="645"/>
      <c r="W56" s="314"/>
    </row>
    <row r="57" spans="2:23" ht="21" customHeight="1">
      <c r="B57" s="314"/>
      <c r="C57" s="461" t="str">
        <f>IF('1 - Detail Entry'!C58="","",'1 - Detail Entry'!C58)</f>
        <v/>
      </c>
      <c r="D57" s="425"/>
      <c r="E57" s="419"/>
      <c r="F57" s="419"/>
      <c r="G57" s="419"/>
      <c r="H57" s="468"/>
      <c r="I57" s="469"/>
      <c r="J57" s="470"/>
      <c r="K57" s="419"/>
      <c r="L57" s="470"/>
      <c r="M57" s="471"/>
      <c r="N57" s="471"/>
      <c r="O57" s="469"/>
      <c r="P57" s="423"/>
      <c r="Q57" s="472"/>
      <c r="R57" s="423"/>
      <c r="S57" s="467" t="str">
        <f>IF(OR(P57="NR",P57="",P57="Dry"),"",'1 - Detail Entry'!Y58-P57)</f>
        <v/>
      </c>
      <c r="T57" s="643"/>
      <c r="U57" s="644"/>
      <c r="V57" s="645"/>
      <c r="W57" s="314"/>
    </row>
    <row r="58" spans="2:23" ht="21" customHeight="1">
      <c r="B58" s="314"/>
      <c r="C58" s="461" t="str">
        <f>IF('1 - Detail Entry'!C59="","",'1 - Detail Entry'!C59)</f>
        <v/>
      </c>
      <c r="D58" s="425"/>
      <c r="E58" s="419"/>
      <c r="F58" s="419"/>
      <c r="G58" s="419"/>
      <c r="H58" s="468"/>
      <c r="I58" s="469"/>
      <c r="J58" s="470"/>
      <c r="K58" s="419"/>
      <c r="L58" s="470"/>
      <c r="M58" s="471"/>
      <c r="N58" s="471"/>
      <c r="O58" s="469"/>
      <c r="P58" s="476"/>
      <c r="Q58" s="477"/>
      <c r="R58" s="476"/>
      <c r="S58" s="467" t="str">
        <f>IF(OR(P58="NR",P58="",P58="Dry"),"",'1 - Detail Entry'!Y59-P58)</f>
        <v/>
      </c>
      <c r="T58" s="643"/>
      <c r="U58" s="644"/>
      <c r="V58" s="645"/>
      <c r="W58" s="314"/>
    </row>
    <row r="59" spans="2:23" ht="21" customHeight="1">
      <c r="B59" s="314"/>
      <c r="C59" s="461" t="str">
        <f>IF('1 - Detail Entry'!C60="","",'1 - Detail Entry'!C60)</f>
        <v/>
      </c>
      <c r="D59" s="425"/>
      <c r="E59" s="419"/>
      <c r="F59" s="419"/>
      <c r="G59" s="419"/>
      <c r="H59" s="468"/>
      <c r="I59" s="469"/>
      <c r="J59" s="470"/>
      <c r="K59" s="419"/>
      <c r="L59" s="470"/>
      <c r="M59" s="471"/>
      <c r="N59" s="471"/>
      <c r="O59" s="469"/>
      <c r="P59" s="423"/>
      <c r="Q59" s="472"/>
      <c r="R59" s="423"/>
      <c r="S59" s="467" t="str">
        <f>IF(OR(P59="NR",P59="",P59="Dry"),"",'1 - Detail Entry'!Y60-P59)</f>
        <v/>
      </c>
      <c r="T59" s="643"/>
      <c r="U59" s="644"/>
      <c r="V59" s="645"/>
      <c r="W59" s="478"/>
    </row>
    <row r="60" spans="2:23" ht="21" customHeight="1">
      <c r="B60" s="314"/>
      <c r="C60" s="461" t="str">
        <f>IF('1 - Detail Entry'!C61="","",'1 - Detail Entry'!C61)</f>
        <v/>
      </c>
      <c r="D60" s="479"/>
      <c r="E60" s="480"/>
      <c r="F60" s="480"/>
      <c r="G60" s="480"/>
      <c r="H60" s="481"/>
      <c r="I60" s="482"/>
      <c r="J60" s="483"/>
      <c r="K60" s="480"/>
      <c r="L60" s="483"/>
      <c r="M60" s="484"/>
      <c r="N60" s="484"/>
      <c r="O60" s="482"/>
      <c r="P60" s="485"/>
      <c r="Q60" s="486"/>
      <c r="R60" s="485"/>
      <c r="S60" s="467" t="str">
        <f>IF(OR(P60="NR",P60="",P60="Dry"),"",'1 - Detail Entry'!Y61-P60)</f>
        <v/>
      </c>
      <c r="T60" s="643"/>
      <c r="U60" s="644"/>
      <c r="V60" s="645"/>
      <c r="W60" s="478"/>
    </row>
    <row r="61" spans="2:23" ht="21" customHeight="1">
      <c r="B61" s="314"/>
      <c r="C61" s="461" t="str">
        <f>IF('1 - Detail Entry'!C62="","",'1 - Detail Entry'!C62)</f>
        <v/>
      </c>
      <c r="D61" s="479"/>
      <c r="E61" s="480"/>
      <c r="F61" s="480"/>
      <c r="G61" s="480"/>
      <c r="H61" s="481"/>
      <c r="I61" s="482"/>
      <c r="J61" s="483"/>
      <c r="K61" s="480"/>
      <c r="L61" s="483"/>
      <c r="M61" s="484"/>
      <c r="N61" s="484"/>
      <c r="O61" s="482"/>
      <c r="P61" s="485"/>
      <c r="Q61" s="486"/>
      <c r="R61" s="485"/>
      <c r="S61" s="467" t="str">
        <f>IF(OR(P61="NR",P61="",P61="Dry"),"",'1 - Detail Entry'!Y62-P61)</f>
        <v/>
      </c>
      <c r="T61" s="643"/>
      <c r="U61" s="644"/>
      <c r="V61" s="645"/>
      <c r="W61" s="478"/>
    </row>
    <row r="62" spans="2:23" ht="21" customHeight="1">
      <c r="B62" s="314"/>
      <c r="C62" s="487" t="str">
        <f>IF('1 - Detail Entry'!C63="","",'1 - Detail Entry'!C63)</f>
        <v/>
      </c>
      <c r="D62" s="429"/>
      <c r="E62" s="430"/>
      <c r="F62" s="430"/>
      <c r="G62" s="430"/>
      <c r="H62" s="488"/>
      <c r="I62" s="489"/>
      <c r="J62" s="490"/>
      <c r="K62" s="430"/>
      <c r="L62" s="490"/>
      <c r="M62" s="491"/>
      <c r="N62" s="491"/>
      <c r="O62" s="492"/>
      <c r="P62" s="493"/>
      <c r="Q62" s="494"/>
      <c r="R62" s="493"/>
      <c r="S62" s="467" t="str">
        <f>IF(OR(P62="NR",P62="",P62="Dry"),"",'1 - Detail Entry'!Y63-P62)</f>
        <v/>
      </c>
      <c r="T62" s="655"/>
      <c r="U62" s="656"/>
      <c r="V62" s="657"/>
      <c r="W62" s="314"/>
    </row>
    <row r="63" spans="2:23" ht="3.75" customHeight="1">
      <c r="B63" s="314"/>
      <c r="C63" s="322"/>
      <c r="D63" s="322"/>
      <c r="E63" s="322"/>
      <c r="F63" s="322"/>
      <c r="G63" s="495"/>
      <c r="H63" s="495"/>
      <c r="I63" s="322"/>
      <c r="J63" s="322"/>
      <c r="K63" s="495"/>
      <c r="L63" s="495"/>
      <c r="M63" s="496"/>
      <c r="N63" s="496"/>
      <c r="O63" s="496"/>
      <c r="P63" s="496"/>
      <c r="Q63" s="496"/>
      <c r="R63" s="322"/>
      <c r="S63" s="497"/>
      <c r="T63" s="316"/>
      <c r="U63" s="316"/>
      <c r="V63" s="316"/>
      <c r="W63" s="314"/>
    </row>
    <row r="64" spans="2:23" ht="11.25" customHeight="1">
      <c r="B64" s="314"/>
      <c r="C64" s="316"/>
      <c r="D64" s="4"/>
      <c r="E64" s="537"/>
      <c r="F64" s="537"/>
      <c r="G64" s="537"/>
      <c r="H64" s="537"/>
      <c r="I64" s="316"/>
      <c r="J64" s="316"/>
      <c r="K64" s="316"/>
      <c r="L64" s="316"/>
      <c r="M64" s="316"/>
      <c r="N64" s="316"/>
      <c r="O64" s="316"/>
      <c r="P64" s="316"/>
      <c r="Q64" s="316"/>
      <c r="R64" s="316"/>
      <c r="S64" s="316"/>
      <c r="T64" s="316"/>
      <c r="U64" s="316"/>
      <c r="V64" s="316"/>
      <c r="W64" s="314"/>
    </row>
    <row r="65" spans="2:23" ht="11.25" customHeight="1">
      <c r="B65" s="314"/>
      <c r="C65" s="316"/>
      <c r="D65" s="4"/>
      <c r="E65" s="537"/>
      <c r="F65" s="537"/>
      <c r="G65" s="537"/>
      <c r="H65" s="537"/>
      <c r="I65" s="316"/>
      <c r="J65" s="316"/>
      <c r="K65" s="316"/>
      <c r="L65" s="316"/>
      <c r="M65" s="316"/>
      <c r="N65" s="316"/>
      <c r="O65" s="316"/>
      <c r="P65" s="316"/>
      <c r="Q65" s="316"/>
      <c r="R65" s="316"/>
      <c r="S65" s="316"/>
      <c r="T65" s="316"/>
      <c r="U65" s="316"/>
      <c r="V65" s="316"/>
      <c r="W65" s="314"/>
    </row>
    <row r="66" spans="2:23" ht="10.5" customHeight="1">
      <c r="B66" s="314"/>
      <c r="D66" s="4"/>
      <c r="E66" s="537"/>
      <c r="F66" s="537"/>
      <c r="G66" s="537"/>
      <c r="H66" s="537"/>
      <c r="I66" s="316"/>
      <c r="J66" s="316"/>
      <c r="K66" s="316"/>
      <c r="L66" s="316"/>
      <c r="M66" s="316"/>
      <c r="N66" s="316"/>
      <c r="O66" s="316"/>
      <c r="P66" s="316"/>
      <c r="Q66" s="316"/>
      <c r="R66" s="316"/>
      <c r="S66" s="316"/>
      <c r="T66" s="316"/>
      <c r="U66" s="316"/>
      <c r="V66" s="316"/>
      <c r="W66" s="314"/>
    </row>
    <row r="67" spans="2:23" ht="7.5" customHeight="1">
      <c r="B67" s="314"/>
      <c r="C67" s="314"/>
      <c r="D67" s="314"/>
      <c r="E67" s="314"/>
      <c r="F67" s="314"/>
      <c r="G67" s="314"/>
      <c r="H67" s="314"/>
      <c r="I67" s="314"/>
      <c r="J67" s="314"/>
      <c r="K67" s="314"/>
      <c r="L67" s="314"/>
      <c r="M67" s="314"/>
      <c r="N67" s="314"/>
      <c r="O67" s="314"/>
      <c r="P67" s="314"/>
      <c r="Q67" s="314"/>
      <c r="R67" s="314"/>
      <c r="S67" s="314"/>
      <c r="T67" s="314"/>
      <c r="U67" s="314"/>
      <c r="V67" s="314"/>
      <c r="W67" s="314"/>
    </row>
    <row r="68" spans="2:23" ht="15" thickBot="1"/>
    <row r="69" spans="2:23" ht="15" thickBot="1">
      <c r="E69" s="601" t="s">
        <v>72</v>
      </c>
      <c r="F69" s="602"/>
      <c r="G69" s="602"/>
      <c r="H69" s="602"/>
      <c r="I69" s="602"/>
      <c r="J69" s="602"/>
      <c r="K69" s="602"/>
      <c r="L69" s="602"/>
      <c r="M69" s="602"/>
      <c r="N69" s="602"/>
      <c r="O69" s="603"/>
    </row>
    <row r="70" spans="2:23" ht="15" thickBot="1"/>
    <row r="71" spans="2:23" ht="15" thickBot="1">
      <c r="E71" s="437" t="s">
        <v>96</v>
      </c>
      <c r="F71" s="438"/>
      <c r="G71" s="443"/>
      <c r="H71" s="443"/>
      <c r="I71" s="443"/>
      <c r="J71" s="443"/>
      <c r="K71" s="443"/>
      <c r="L71" s="443"/>
      <c r="M71" s="443"/>
      <c r="N71" s="443"/>
      <c r="O71" s="444"/>
      <c r="P71" s="445"/>
      <c r="Q71" s="498"/>
    </row>
    <row r="72" spans="2:23">
      <c r="O72" s="442"/>
    </row>
    <row r="73" spans="2:23">
      <c r="O73" s="442"/>
    </row>
    <row r="75" spans="2:23">
      <c r="O75" s="442"/>
    </row>
    <row r="76" spans="2:23">
      <c r="O76" s="442"/>
    </row>
    <row r="77" spans="2:23">
      <c r="O77" s="442"/>
    </row>
    <row r="78" spans="2:23">
      <c r="O78" s="442"/>
    </row>
  </sheetData>
  <mergeCells count="75">
    <mergeCell ref="C16:C18"/>
    <mergeCell ref="D16:D18"/>
    <mergeCell ref="M16:M18"/>
    <mergeCell ref="E10:F10"/>
    <mergeCell ref="E11:F11"/>
    <mergeCell ref="E13:F13"/>
    <mergeCell ref="G10:M10"/>
    <mergeCell ref="G11:M11"/>
    <mergeCell ref="G12:M12"/>
    <mergeCell ref="G13:M14"/>
    <mergeCell ref="E12:F12"/>
    <mergeCell ref="E16:F17"/>
    <mergeCell ref="I16:J17"/>
    <mergeCell ref="K16:L17"/>
    <mergeCell ref="T27:V27"/>
    <mergeCell ref="T26:V26"/>
    <mergeCell ref="T25:V25"/>
    <mergeCell ref="T24:V24"/>
    <mergeCell ref="G4:M4"/>
    <mergeCell ref="G5:M5"/>
    <mergeCell ref="G6:M6"/>
    <mergeCell ref="G8:M8"/>
    <mergeCell ref="T22:V22"/>
    <mergeCell ref="T21:V21"/>
    <mergeCell ref="T20:V20"/>
    <mergeCell ref="T19:V19"/>
    <mergeCell ref="R10:T10"/>
    <mergeCell ref="R6:T6"/>
    <mergeCell ref="G16:H17"/>
    <mergeCell ref="T16:V18"/>
    <mergeCell ref="T32:V32"/>
    <mergeCell ref="T31:V31"/>
    <mergeCell ref="T30:V30"/>
    <mergeCell ref="T29:V29"/>
    <mergeCell ref="T28:V28"/>
    <mergeCell ref="E69:O69"/>
    <mergeCell ref="C3:V3"/>
    <mergeCell ref="V4:V5"/>
    <mergeCell ref="U4:U5"/>
    <mergeCell ref="T62:V62"/>
    <mergeCell ref="T61:V61"/>
    <mergeCell ref="T60:V60"/>
    <mergeCell ref="T59:V59"/>
    <mergeCell ref="R4:T5"/>
    <mergeCell ref="T58:V58"/>
    <mergeCell ref="T57:V57"/>
    <mergeCell ref="T56:V56"/>
    <mergeCell ref="T55:V55"/>
    <mergeCell ref="T54:V54"/>
    <mergeCell ref="T47:V47"/>
    <mergeCell ref="T40:V40"/>
    <mergeCell ref="G9:M9"/>
    <mergeCell ref="R11:T11"/>
    <mergeCell ref="R14:T14"/>
    <mergeCell ref="Q16:Q18"/>
    <mergeCell ref="N16:N18"/>
    <mergeCell ref="O16:O18"/>
    <mergeCell ref="P16:P18"/>
    <mergeCell ref="R16:R18"/>
    <mergeCell ref="U12:V12"/>
    <mergeCell ref="G66:H66"/>
    <mergeCell ref="E66:F66"/>
    <mergeCell ref="E65:F65"/>
    <mergeCell ref="G64:H64"/>
    <mergeCell ref="E64:F64"/>
    <mergeCell ref="G65:H65"/>
    <mergeCell ref="S16:S18"/>
    <mergeCell ref="T39:V39"/>
    <mergeCell ref="T38:V38"/>
    <mergeCell ref="T37:V37"/>
    <mergeCell ref="T36:V36"/>
    <mergeCell ref="T35:V35"/>
    <mergeCell ref="T23:V23"/>
    <mergeCell ref="T34:V34"/>
    <mergeCell ref="T33:V33"/>
  </mergeCells>
  <phoneticPr fontId="0" type="noConversion"/>
  <pageMargins left="0.25" right="0.25" top="0.75" bottom="0.75" header="0.3" footer="0.3"/>
  <pageSetup paperSize="9" scale="54" fitToHeight="0" orientation="landscape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5">
    <tabColor indexed="17"/>
    <pageSetUpPr fitToPage="1"/>
  </sheetPr>
  <dimension ref="B2:AH79"/>
  <sheetViews>
    <sheetView view="pageBreakPreview" zoomScale="60" zoomScaleNormal="70" workbookViewId="0">
      <selection activeCell="C23" sqref="C23"/>
    </sheetView>
  </sheetViews>
  <sheetFormatPr defaultColWidth="9.140625" defaultRowHeight="16.5"/>
  <cols>
    <col min="1" max="1" width="2.140625" style="52" customWidth="1"/>
    <col min="2" max="2" width="1.42578125" style="52" customWidth="1"/>
    <col min="3" max="3" width="21.5703125" style="52" customWidth="1"/>
    <col min="4" max="4" width="11.42578125" style="52" customWidth="1"/>
    <col min="5" max="5" width="8.7109375" style="52" customWidth="1"/>
    <col min="6" max="6" width="10" style="52" bestFit="1" customWidth="1"/>
    <col min="7" max="7" width="8" style="52" customWidth="1"/>
    <col min="8" max="8" width="10" style="52" bestFit="1" customWidth="1"/>
    <col min="9" max="9" width="8.5703125" style="52" customWidth="1"/>
    <col min="10" max="10" width="10" style="52" bestFit="1" customWidth="1"/>
    <col min="11" max="11" width="8.7109375" style="52" customWidth="1"/>
    <col min="12" max="12" width="10" style="52" bestFit="1" customWidth="1"/>
    <col min="13" max="13" width="13.28515625" style="52" customWidth="1"/>
    <col min="14" max="14" width="12.42578125" style="52" customWidth="1"/>
    <col min="15" max="15" width="8" style="52" customWidth="1"/>
    <col min="16" max="16" width="11.28515625" style="52" bestFit="1" customWidth="1"/>
    <col min="17" max="17" width="11.85546875" style="52" customWidth="1"/>
    <col min="18" max="18" width="14.7109375" style="52" customWidth="1"/>
    <col min="19" max="19" width="16" style="52" customWidth="1"/>
    <col min="20" max="20" width="7.85546875" style="52" customWidth="1"/>
    <col min="21" max="21" width="22.5703125" style="52" customWidth="1"/>
    <col min="22" max="22" width="22.7109375" style="52" customWidth="1"/>
    <col min="23" max="23" width="1.42578125" style="52" customWidth="1"/>
    <col min="24" max="24" width="2.85546875" style="52" customWidth="1"/>
    <col min="25" max="26" width="10" style="52" customWidth="1"/>
    <col min="27" max="27" width="11.7109375" style="52" customWidth="1"/>
    <col min="28" max="28" width="16.85546875" style="52" customWidth="1"/>
    <col min="29" max="16384" width="9.140625" style="52"/>
  </cols>
  <sheetData>
    <row r="2" spans="2:34" ht="7.5" customHeight="1"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</row>
    <row r="3" spans="2:34">
      <c r="B3" s="51"/>
      <c r="C3" s="684" t="s">
        <v>4</v>
      </c>
      <c r="D3" s="684"/>
      <c r="E3" s="684"/>
      <c r="F3" s="684"/>
      <c r="G3" s="684"/>
      <c r="H3" s="684"/>
      <c r="I3" s="684"/>
      <c r="J3" s="684"/>
      <c r="K3" s="684"/>
      <c r="L3" s="684"/>
      <c r="M3" s="684"/>
      <c r="N3" s="684"/>
      <c r="O3" s="684"/>
      <c r="P3" s="684"/>
      <c r="Q3" s="684"/>
      <c r="R3" s="684"/>
      <c r="S3" s="684"/>
      <c r="T3" s="684"/>
      <c r="U3" s="684"/>
      <c r="V3" s="684"/>
      <c r="W3" s="51"/>
    </row>
    <row r="4" spans="2:34" ht="7.5" customHeight="1">
      <c r="B4" s="51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4"/>
      <c r="U4" s="54"/>
      <c r="V4" s="54"/>
      <c r="W4" s="51"/>
    </row>
    <row r="5" spans="2:34" ht="15.75" customHeight="1">
      <c r="B5" s="51"/>
      <c r="C5" s="246" t="s">
        <v>10</v>
      </c>
      <c r="D5" s="247"/>
      <c r="E5" s="247"/>
      <c r="F5" s="248"/>
      <c r="G5" s="694"/>
      <c r="H5" s="695"/>
      <c r="I5" s="695"/>
      <c r="J5" s="695"/>
      <c r="K5" s="695"/>
      <c r="L5" s="695"/>
      <c r="M5" s="696"/>
      <c r="N5" s="55"/>
      <c r="O5" s="56" t="s">
        <v>116</v>
      </c>
      <c r="Q5" s="57"/>
      <c r="R5" s="687" t="s">
        <v>19</v>
      </c>
      <c r="S5" s="689"/>
      <c r="T5" s="690"/>
      <c r="U5" s="687" t="s">
        <v>17</v>
      </c>
      <c r="V5" s="685" t="s">
        <v>18</v>
      </c>
      <c r="W5" s="51"/>
    </row>
    <row r="6" spans="2:34" ht="15.75" customHeight="1">
      <c r="B6" s="51"/>
      <c r="C6" s="249" t="s">
        <v>11</v>
      </c>
      <c r="D6" s="250"/>
      <c r="E6" s="250"/>
      <c r="F6" s="251"/>
      <c r="G6" s="697"/>
      <c r="H6" s="698"/>
      <c r="I6" s="698"/>
      <c r="J6" s="698"/>
      <c r="K6" s="698"/>
      <c r="L6" s="698"/>
      <c r="M6" s="699"/>
      <c r="N6" s="55"/>
      <c r="O6" s="56" t="s">
        <v>117</v>
      </c>
      <c r="Q6" s="54"/>
      <c r="R6" s="688"/>
      <c r="S6" s="691"/>
      <c r="T6" s="692"/>
      <c r="U6" s="688"/>
      <c r="V6" s="686"/>
      <c r="W6" s="51"/>
    </row>
    <row r="7" spans="2:34" ht="15.75" customHeight="1">
      <c r="B7" s="51"/>
      <c r="C7" s="249" t="s">
        <v>12</v>
      </c>
      <c r="D7" s="250"/>
      <c r="E7" s="250"/>
      <c r="F7" s="251"/>
      <c r="G7" s="694"/>
      <c r="H7" s="695"/>
      <c r="I7" s="695"/>
      <c r="J7" s="695"/>
      <c r="K7" s="695"/>
      <c r="L7" s="695"/>
      <c r="M7" s="696"/>
      <c r="N7" s="55"/>
      <c r="O7" s="58"/>
      <c r="P7" s="54"/>
      <c r="Q7" s="54"/>
      <c r="R7" s="693" t="s">
        <v>16</v>
      </c>
      <c r="S7" s="693"/>
      <c r="T7" s="693"/>
      <c r="U7" s="59"/>
      <c r="V7" s="59"/>
      <c r="W7" s="51"/>
      <c r="X7" s="60"/>
      <c r="Y7" s="61"/>
      <c r="Z7" s="61"/>
      <c r="AA7" s="61"/>
      <c r="AB7" s="61"/>
      <c r="AC7" s="61"/>
      <c r="AD7" s="61"/>
      <c r="AE7" s="61"/>
      <c r="AF7" s="61"/>
      <c r="AG7" s="61"/>
      <c r="AH7" s="61"/>
    </row>
    <row r="8" spans="2:34" ht="15.75" customHeight="1">
      <c r="B8" s="51"/>
      <c r="C8" s="249" t="s">
        <v>13</v>
      </c>
      <c r="D8" s="250"/>
      <c r="E8" s="250"/>
      <c r="F8" s="251"/>
      <c r="G8" s="726"/>
      <c r="H8" s="727"/>
      <c r="I8" s="727"/>
      <c r="J8" s="727"/>
      <c r="K8" s="727"/>
      <c r="L8" s="727"/>
      <c r="M8" s="728"/>
      <c r="N8" s="62"/>
      <c r="O8" s="58"/>
      <c r="P8" s="58"/>
      <c r="Q8" s="58"/>
      <c r="R8" s="700" t="s">
        <v>115</v>
      </c>
      <c r="S8" s="701"/>
      <c r="T8" s="702"/>
      <c r="U8" s="59"/>
      <c r="V8" s="59"/>
      <c r="W8" s="51"/>
    </row>
    <row r="9" spans="2:34" ht="15.75" customHeight="1">
      <c r="B9" s="51"/>
      <c r="C9" s="249" t="s">
        <v>15</v>
      </c>
      <c r="D9" s="250"/>
      <c r="E9" s="250"/>
      <c r="F9" s="251"/>
      <c r="G9" s="726"/>
      <c r="H9" s="727"/>
      <c r="I9" s="727"/>
      <c r="J9" s="727"/>
      <c r="K9" s="727"/>
      <c r="L9" s="727"/>
      <c r="M9" s="728"/>
      <c r="N9" s="55"/>
      <c r="O9" s="58"/>
      <c r="P9" s="54"/>
      <c r="Q9" s="54"/>
      <c r="R9" s="715" t="s">
        <v>121</v>
      </c>
      <c r="S9" s="716"/>
      <c r="T9" s="717"/>
      <c r="U9" s="63"/>
      <c r="V9" s="63"/>
      <c r="W9" s="51"/>
    </row>
    <row r="10" spans="2:34" ht="15.75" customHeight="1">
      <c r="B10" s="51"/>
      <c r="C10" s="249" t="s">
        <v>14</v>
      </c>
      <c r="D10" s="250"/>
      <c r="E10" s="250"/>
      <c r="F10" s="251"/>
      <c r="G10" s="726"/>
      <c r="H10" s="727"/>
      <c r="I10" s="727"/>
      <c r="J10" s="727"/>
      <c r="K10" s="727"/>
      <c r="L10" s="727"/>
      <c r="M10" s="728"/>
      <c r="N10" s="64"/>
      <c r="O10" s="58"/>
      <c r="P10" s="54"/>
      <c r="Q10" s="54"/>
      <c r="R10" s="703" t="s">
        <v>7</v>
      </c>
      <c r="S10" s="704"/>
      <c r="T10" s="705"/>
      <c r="U10" s="65"/>
      <c r="V10" s="65"/>
      <c r="W10" s="51"/>
    </row>
    <row r="11" spans="2:34" ht="15.75" customHeight="1">
      <c r="B11" s="51"/>
      <c r="C11" s="252" t="s">
        <v>9</v>
      </c>
      <c r="D11" s="253"/>
      <c r="E11" s="729" t="s">
        <v>136</v>
      </c>
      <c r="F11" s="730"/>
      <c r="G11" s="731"/>
      <c r="H11" s="732"/>
      <c r="I11" s="732"/>
      <c r="J11" s="732"/>
      <c r="K11" s="732"/>
      <c r="L11" s="732"/>
      <c r="M11" s="733"/>
      <c r="N11" s="66"/>
      <c r="O11" s="58"/>
      <c r="P11" s="54"/>
      <c r="Q11" s="54"/>
      <c r="R11" s="700" t="s">
        <v>113</v>
      </c>
      <c r="S11" s="701"/>
      <c r="T11" s="702"/>
      <c r="U11" s="67"/>
      <c r="V11" s="67"/>
      <c r="W11" s="51"/>
    </row>
    <row r="12" spans="2:34" ht="15.75" customHeight="1">
      <c r="B12" s="51"/>
      <c r="C12" s="254"/>
      <c r="D12" s="255"/>
      <c r="E12" s="729" t="s">
        <v>137</v>
      </c>
      <c r="F12" s="730"/>
      <c r="G12" s="731"/>
      <c r="H12" s="732"/>
      <c r="I12" s="732"/>
      <c r="J12" s="732"/>
      <c r="K12" s="732"/>
      <c r="L12" s="732"/>
      <c r="M12" s="733"/>
      <c r="N12" s="68"/>
      <c r="O12" s="58"/>
      <c r="P12" s="54"/>
      <c r="Q12" s="54"/>
      <c r="R12" s="715" t="s">
        <v>5</v>
      </c>
      <c r="S12" s="716"/>
      <c r="T12" s="717"/>
      <c r="U12" s="69"/>
      <c r="V12" s="69"/>
      <c r="W12" s="51"/>
      <c r="Y12" s="741" t="s">
        <v>25</v>
      </c>
      <c r="Z12" s="742"/>
      <c r="AA12" s="742"/>
      <c r="AB12" s="743"/>
    </row>
    <row r="13" spans="2:34" ht="15.75" customHeight="1">
      <c r="B13" s="51"/>
      <c r="C13" s="254"/>
      <c r="D13" s="255"/>
      <c r="E13" s="729" t="s">
        <v>138</v>
      </c>
      <c r="F13" s="730"/>
      <c r="G13" s="731"/>
      <c r="H13" s="732"/>
      <c r="I13" s="732"/>
      <c r="J13" s="732"/>
      <c r="K13" s="732"/>
      <c r="L13" s="732"/>
      <c r="M13" s="733"/>
      <c r="N13" s="68"/>
      <c r="O13" s="58"/>
      <c r="P13" s="54"/>
      <c r="Q13" s="54"/>
      <c r="R13" s="266" t="s">
        <v>125</v>
      </c>
      <c r="S13" s="267"/>
      <c r="T13" s="268"/>
      <c r="U13" s="70"/>
      <c r="V13" s="70"/>
      <c r="W13" s="51"/>
      <c r="Y13" s="71"/>
      <c r="Z13" s="53"/>
      <c r="AA13" s="53"/>
      <c r="AB13" s="72"/>
    </row>
    <row r="14" spans="2:34" ht="15.75" customHeight="1">
      <c r="B14" s="51"/>
      <c r="C14" s="254"/>
      <c r="D14" s="255"/>
      <c r="E14" s="744" t="s">
        <v>139</v>
      </c>
      <c r="F14" s="745"/>
      <c r="G14" s="746"/>
      <c r="H14" s="747"/>
      <c r="I14" s="747"/>
      <c r="J14" s="747"/>
      <c r="K14" s="747"/>
      <c r="L14" s="747"/>
      <c r="M14" s="748"/>
      <c r="N14" s="68"/>
      <c r="O14" s="58"/>
      <c r="P14" s="54"/>
      <c r="Q14" s="54"/>
      <c r="R14" s="269" t="s">
        <v>123</v>
      </c>
      <c r="S14" s="270"/>
      <c r="T14" s="271"/>
      <c r="U14" s="73"/>
      <c r="V14" s="73"/>
      <c r="W14" s="51"/>
      <c r="Y14" s="71"/>
      <c r="Z14" s="53"/>
      <c r="AA14" s="53"/>
      <c r="AB14" s="72"/>
    </row>
    <row r="15" spans="2:34" ht="15.75" customHeight="1">
      <c r="B15" s="51"/>
      <c r="C15" s="256"/>
      <c r="D15" s="257"/>
      <c r="E15" s="256"/>
      <c r="F15" s="258"/>
      <c r="G15" s="749"/>
      <c r="H15" s="750"/>
      <c r="I15" s="750"/>
      <c r="J15" s="750"/>
      <c r="K15" s="750"/>
      <c r="L15" s="750"/>
      <c r="M15" s="751"/>
      <c r="N15" s="68"/>
      <c r="O15" s="58"/>
      <c r="P15" s="54"/>
      <c r="Q15" s="54"/>
      <c r="R15" s="700" t="s">
        <v>124</v>
      </c>
      <c r="S15" s="701"/>
      <c r="T15" s="702"/>
      <c r="U15" s="59"/>
      <c r="V15" s="59"/>
      <c r="W15" s="51"/>
      <c r="Y15" s="74"/>
      <c r="Z15" s="54"/>
      <c r="AA15" s="54"/>
      <c r="AB15" s="75"/>
    </row>
    <row r="16" spans="2:34" ht="7.5" customHeight="1">
      <c r="B16" s="51"/>
      <c r="C16" s="54"/>
      <c r="D16" s="54"/>
      <c r="E16" s="54"/>
      <c r="F16" s="54"/>
      <c r="G16" s="54"/>
      <c r="H16" s="54"/>
      <c r="I16" s="54"/>
      <c r="J16" s="54"/>
      <c r="K16" s="54"/>
      <c r="L16" s="54"/>
      <c r="M16" s="54"/>
      <c r="N16" s="54"/>
      <c r="O16" s="54"/>
      <c r="P16" s="54"/>
      <c r="Q16" s="54"/>
      <c r="R16" s="54"/>
      <c r="S16" s="57"/>
      <c r="T16" s="57"/>
      <c r="U16" s="54"/>
      <c r="V16" s="54"/>
      <c r="W16" s="51"/>
      <c r="Y16" s="74"/>
      <c r="Z16" s="54"/>
      <c r="AA16" s="54"/>
      <c r="AB16" s="75"/>
    </row>
    <row r="17" spans="2:28" ht="17.25" customHeight="1">
      <c r="B17" s="51"/>
      <c r="C17" s="706" t="s">
        <v>126</v>
      </c>
      <c r="D17" s="706" t="s">
        <v>127</v>
      </c>
      <c r="E17" s="718" t="s">
        <v>108</v>
      </c>
      <c r="F17" s="719"/>
      <c r="G17" s="718" t="s">
        <v>111</v>
      </c>
      <c r="H17" s="719"/>
      <c r="I17" s="718" t="s">
        <v>112</v>
      </c>
      <c r="J17" s="719"/>
      <c r="K17" s="718" t="s">
        <v>114</v>
      </c>
      <c r="L17" s="724"/>
      <c r="M17" s="662" t="s">
        <v>128</v>
      </c>
      <c r="N17" s="662" t="s">
        <v>129</v>
      </c>
      <c r="O17" s="662" t="s">
        <v>130</v>
      </c>
      <c r="P17" s="662" t="s">
        <v>131</v>
      </c>
      <c r="Q17" s="662" t="s">
        <v>132</v>
      </c>
      <c r="R17" s="662" t="s">
        <v>133</v>
      </c>
      <c r="S17" s="706" t="s">
        <v>140</v>
      </c>
      <c r="T17" s="712"/>
      <c r="U17" s="713"/>
      <c r="V17" s="714"/>
      <c r="W17" s="51"/>
      <c r="Y17" s="76" t="s">
        <v>20</v>
      </c>
      <c r="Z17" s="734" t="s">
        <v>20</v>
      </c>
      <c r="AA17" s="735"/>
      <c r="AB17" s="77" t="s">
        <v>26</v>
      </c>
    </row>
    <row r="18" spans="2:28" ht="14.25" customHeight="1">
      <c r="B18" s="51"/>
      <c r="C18" s="707"/>
      <c r="D18" s="707"/>
      <c r="E18" s="722"/>
      <c r="F18" s="723"/>
      <c r="G18" s="720"/>
      <c r="H18" s="721"/>
      <c r="I18" s="720"/>
      <c r="J18" s="721"/>
      <c r="K18" s="720"/>
      <c r="L18" s="725"/>
      <c r="M18" s="663"/>
      <c r="N18" s="663"/>
      <c r="O18" s="663"/>
      <c r="P18" s="663"/>
      <c r="Q18" s="663"/>
      <c r="R18" s="663"/>
      <c r="S18" s="707"/>
      <c r="T18" s="709" t="s">
        <v>8</v>
      </c>
      <c r="U18" s="710"/>
      <c r="V18" s="711"/>
      <c r="W18" s="51"/>
      <c r="Y18" s="78" t="s">
        <v>21</v>
      </c>
      <c r="Z18" s="736" t="s">
        <v>22</v>
      </c>
      <c r="AA18" s="737"/>
      <c r="AB18" s="79" t="s">
        <v>27</v>
      </c>
    </row>
    <row r="19" spans="2:28" ht="24.75" customHeight="1">
      <c r="B19" s="51"/>
      <c r="C19" s="708"/>
      <c r="D19" s="708"/>
      <c r="E19" s="259" t="s">
        <v>109</v>
      </c>
      <c r="F19" s="260" t="s">
        <v>110</v>
      </c>
      <c r="G19" s="261" t="s">
        <v>109</v>
      </c>
      <c r="H19" s="262" t="s">
        <v>110</v>
      </c>
      <c r="I19" s="263" t="s">
        <v>109</v>
      </c>
      <c r="J19" s="264" t="s">
        <v>110</v>
      </c>
      <c r="K19" s="261" t="s">
        <v>66</v>
      </c>
      <c r="L19" s="265" t="s">
        <v>110</v>
      </c>
      <c r="M19" s="664"/>
      <c r="N19" s="664"/>
      <c r="O19" s="664"/>
      <c r="P19" s="664"/>
      <c r="Q19" s="664"/>
      <c r="R19" s="664"/>
      <c r="S19" s="708"/>
      <c r="T19" s="675"/>
      <c r="U19" s="676"/>
      <c r="V19" s="677"/>
      <c r="W19" s="51"/>
      <c r="Y19" s="80" t="s">
        <v>6</v>
      </c>
      <c r="Z19" s="80" t="s">
        <v>24</v>
      </c>
      <c r="AA19" s="81" t="s">
        <v>23</v>
      </c>
      <c r="AB19" s="82" t="s">
        <v>73</v>
      </c>
    </row>
    <row r="20" spans="2:28" ht="28.5" customHeight="1">
      <c r="B20" s="51"/>
      <c r="C20" s="33" t="s">
        <v>134</v>
      </c>
      <c r="D20" s="34"/>
      <c r="E20" s="35"/>
      <c r="F20" s="35"/>
      <c r="G20" s="35"/>
      <c r="H20" s="36"/>
      <c r="I20" s="35"/>
      <c r="J20" s="37"/>
      <c r="K20" s="35"/>
      <c r="L20" s="37"/>
      <c r="M20" s="38"/>
      <c r="N20" s="38"/>
      <c r="O20" s="39"/>
      <c r="P20" s="40"/>
      <c r="Q20" s="41"/>
      <c r="R20" s="40"/>
      <c r="S20" s="272"/>
      <c r="T20" s="672"/>
      <c r="U20" s="673"/>
      <c r="V20" s="674"/>
      <c r="W20" s="51"/>
      <c r="Y20" s="83"/>
      <c r="Z20" s="84"/>
      <c r="AA20" s="85"/>
      <c r="AB20" s="86"/>
    </row>
    <row r="21" spans="2:28" ht="28.5" customHeight="1">
      <c r="B21" s="51"/>
      <c r="C21" s="42" t="s">
        <v>135</v>
      </c>
      <c r="D21" s="43"/>
      <c r="E21" s="44"/>
      <c r="F21" s="44"/>
      <c r="G21" s="44"/>
      <c r="H21" s="45"/>
      <c r="I21" s="44"/>
      <c r="J21" s="46"/>
      <c r="K21" s="44"/>
      <c r="L21" s="46"/>
      <c r="M21" s="47"/>
      <c r="N21" s="47"/>
      <c r="O21" s="48"/>
      <c r="P21" s="49"/>
      <c r="Q21" s="50"/>
      <c r="R21" s="49"/>
      <c r="S21" s="273"/>
      <c r="T21" s="678"/>
      <c r="U21" s="679"/>
      <c r="V21" s="680"/>
      <c r="W21" s="51"/>
      <c r="Y21" s="87"/>
      <c r="Z21" s="88"/>
      <c r="AA21" s="89"/>
      <c r="AB21" s="90"/>
    </row>
    <row r="22" spans="2:28" ht="21" customHeight="1">
      <c r="B22" s="51"/>
      <c r="C22" s="232" t="str">
        <f>IF('1 - Detail Entry'!C22="","",'1 - Detail Entry'!C22)</f>
        <v>DS02</v>
      </c>
      <c r="D22" s="91"/>
      <c r="E22" s="92"/>
      <c r="F22" s="92"/>
      <c r="G22" s="92"/>
      <c r="H22" s="93"/>
      <c r="I22" s="92"/>
      <c r="J22" s="94"/>
      <c r="K22" s="92"/>
      <c r="L22" s="94"/>
      <c r="M22" s="95"/>
      <c r="N22" s="95"/>
      <c r="O22" s="96"/>
      <c r="P22" s="97"/>
      <c r="Q22" s="98"/>
      <c r="R22" s="97"/>
      <c r="S22" s="274"/>
      <c r="T22" s="681"/>
      <c r="U22" s="682"/>
      <c r="V22" s="683"/>
      <c r="W22" s="51"/>
      <c r="Y22" s="87"/>
      <c r="Z22" s="88"/>
      <c r="AA22" s="89"/>
      <c r="AB22" s="90"/>
    </row>
    <row r="23" spans="2:28" ht="21" customHeight="1">
      <c r="B23" s="51"/>
      <c r="C23" s="232" t="str">
        <f>IF('1 - Detail Entry'!C23="","",'1 - Detail Entry'!C23)</f>
        <v>DS04</v>
      </c>
      <c r="D23" s="91"/>
      <c r="E23" s="99"/>
      <c r="F23" s="99"/>
      <c r="G23" s="99"/>
      <c r="H23" s="100"/>
      <c r="I23" s="99"/>
      <c r="J23" s="101"/>
      <c r="K23" s="99"/>
      <c r="L23" s="101"/>
      <c r="M23" s="102"/>
      <c r="N23" s="102"/>
      <c r="O23" s="103"/>
      <c r="P23" s="104"/>
      <c r="Q23" s="105"/>
      <c r="R23" s="104"/>
      <c r="S23" s="275"/>
      <c r="T23" s="665"/>
      <c r="U23" s="666"/>
      <c r="V23" s="667"/>
      <c r="W23" s="51"/>
      <c r="Y23" s="87"/>
      <c r="Z23" s="88"/>
      <c r="AA23" s="89"/>
      <c r="AB23" s="90"/>
    </row>
    <row r="24" spans="2:28" ht="21" customHeight="1">
      <c r="B24" s="51"/>
      <c r="C24" s="232" t="str">
        <f>IF('1 - Detail Entry'!C24="","",'1 - Detail Entry'!C24)</f>
        <v>DS07</v>
      </c>
      <c r="D24" s="106"/>
      <c r="E24" s="99"/>
      <c r="F24" s="99"/>
      <c r="G24" s="99"/>
      <c r="H24" s="100"/>
      <c r="I24" s="99"/>
      <c r="J24" s="101"/>
      <c r="K24" s="99"/>
      <c r="L24" s="101"/>
      <c r="M24" s="102"/>
      <c r="N24" s="102"/>
      <c r="O24" s="103"/>
      <c r="P24" s="104"/>
      <c r="Q24" s="105"/>
      <c r="R24" s="107"/>
      <c r="S24" s="275"/>
      <c r="T24" s="665"/>
      <c r="U24" s="666"/>
      <c r="V24" s="667"/>
      <c r="W24" s="51"/>
      <c r="Y24" s="87"/>
      <c r="Z24" s="88"/>
      <c r="AA24" s="89"/>
      <c r="AB24" s="90"/>
    </row>
    <row r="25" spans="2:28" ht="21" customHeight="1">
      <c r="B25" s="51"/>
      <c r="C25" s="232" t="str">
        <f>IF('1 - Detail Entry'!C25="","",'1 - Detail Entry'!C25)</f>
        <v>DS08</v>
      </c>
      <c r="D25" s="91"/>
      <c r="E25" s="99"/>
      <c r="F25" s="99"/>
      <c r="G25" s="99"/>
      <c r="H25" s="100"/>
      <c r="I25" s="99"/>
      <c r="J25" s="101"/>
      <c r="K25" s="99"/>
      <c r="L25" s="101"/>
      <c r="M25" s="102"/>
      <c r="N25" s="102"/>
      <c r="O25" s="103"/>
      <c r="P25" s="104"/>
      <c r="Q25" s="105"/>
      <c r="R25" s="104"/>
      <c r="S25" s="275"/>
      <c r="T25" s="665"/>
      <c r="U25" s="666"/>
      <c r="V25" s="667"/>
      <c r="W25" s="51"/>
      <c r="Y25" s="87"/>
      <c r="Z25" s="88"/>
      <c r="AA25" s="89"/>
      <c r="AB25" s="90"/>
    </row>
    <row r="26" spans="2:28" ht="21" customHeight="1">
      <c r="B26" s="51"/>
      <c r="C26" s="232" t="str">
        <f>IF('1 - Detail Entry'!C26="","",'1 - Detail Entry'!C26)</f>
        <v/>
      </c>
      <c r="D26" s="108"/>
      <c r="E26" s="99"/>
      <c r="F26" s="99"/>
      <c r="G26" s="99"/>
      <c r="H26" s="100"/>
      <c r="I26" s="99"/>
      <c r="J26" s="101"/>
      <c r="K26" s="99"/>
      <c r="L26" s="101"/>
      <c r="M26" s="102"/>
      <c r="N26" s="102"/>
      <c r="O26" s="103"/>
      <c r="P26" s="104"/>
      <c r="Q26" s="105"/>
      <c r="R26" s="104"/>
      <c r="S26" s="275"/>
      <c r="T26" s="665"/>
      <c r="U26" s="666"/>
      <c r="V26" s="667"/>
      <c r="W26" s="51"/>
      <c r="Y26" s="87"/>
      <c r="Z26" s="88"/>
      <c r="AA26" s="89"/>
      <c r="AB26" s="90"/>
    </row>
    <row r="27" spans="2:28" ht="21" customHeight="1">
      <c r="B27" s="51"/>
      <c r="C27" s="232" t="str">
        <f>IF('1 - Detail Entry'!C27="","",'1 - Detail Entry'!C27)</f>
        <v/>
      </c>
      <c r="D27" s="108"/>
      <c r="E27" s="99"/>
      <c r="F27" s="99"/>
      <c r="G27" s="99"/>
      <c r="H27" s="100"/>
      <c r="I27" s="99"/>
      <c r="J27" s="101"/>
      <c r="K27" s="99"/>
      <c r="L27" s="101"/>
      <c r="M27" s="102"/>
      <c r="N27" s="102"/>
      <c r="O27" s="103"/>
      <c r="P27" s="104"/>
      <c r="Q27" s="105"/>
      <c r="R27" s="104"/>
      <c r="S27" s="275"/>
      <c r="T27" s="665"/>
      <c r="U27" s="666"/>
      <c r="V27" s="667"/>
      <c r="W27" s="51"/>
      <c r="Y27" s="87"/>
      <c r="Z27" s="88"/>
      <c r="AA27" s="89"/>
      <c r="AB27" s="90"/>
    </row>
    <row r="28" spans="2:28" ht="21" customHeight="1">
      <c r="B28" s="51"/>
      <c r="C28" s="232" t="str">
        <f>IF('1 - Detail Entry'!C28="","",'1 - Detail Entry'!C28)</f>
        <v/>
      </c>
      <c r="D28" s="108"/>
      <c r="E28" s="99"/>
      <c r="F28" s="99"/>
      <c r="G28" s="99"/>
      <c r="H28" s="100"/>
      <c r="I28" s="99"/>
      <c r="J28" s="101"/>
      <c r="K28" s="99"/>
      <c r="L28" s="101"/>
      <c r="M28" s="102"/>
      <c r="N28" s="102"/>
      <c r="O28" s="103"/>
      <c r="P28" s="104"/>
      <c r="Q28" s="105"/>
      <c r="R28" s="104"/>
      <c r="S28" s="275"/>
      <c r="T28" s="665"/>
      <c r="U28" s="666"/>
      <c r="V28" s="667"/>
      <c r="W28" s="51"/>
      <c r="Y28" s="87"/>
      <c r="Z28" s="88"/>
      <c r="AA28" s="89"/>
      <c r="AB28" s="90"/>
    </row>
    <row r="29" spans="2:28" ht="21" customHeight="1">
      <c r="B29" s="51"/>
      <c r="C29" s="232" t="str">
        <f>IF('1 - Detail Entry'!C29="","",'1 - Detail Entry'!C29)</f>
        <v/>
      </c>
      <c r="D29" s="108"/>
      <c r="E29" s="99"/>
      <c r="F29" s="99"/>
      <c r="G29" s="99"/>
      <c r="H29" s="100"/>
      <c r="I29" s="99"/>
      <c r="J29" s="101"/>
      <c r="K29" s="99"/>
      <c r="L29" s="101"/>
      <c r="M29" s="102"/>
      <c r="N29" s="102"/>
      <c r="O29" s="103"/>
      <c r="P29" s="104"/>
      <c r="Q29" s="105"/>
      <c r="R29" s="104"/>
      <c r="S29" s="275"/>
      <c r="T29" s="665"/>
      <c r="U29" s="666"/>
      <c r="V29" s="667"/>
      <c r="W29" s="51"/>
      <c r="Y29" s="87"/>
      <c r="Z29" s="88"/>
      <c r="AA29" s="89"/>
      <c r="AB29" s="90"/>
    </row>
    <row r="30" spans="2:28" ht="21" customHeight="1">
      <c r="B30" s="51"/>
      <c r="C30" s="232" t="str">
        <f>IF('1 - Detail Entry'!C30="","",'1 - Detail Entry'!C30)</f>
        <v/>
      </c>
      <c r="D30" s="108"/>
      <c r="E30" s="99"/>
      <c r="F30" s="99"/>
      <c r="G30" s="99"/>
      <c r="H30" s="100"/>
      <c r="I30" s="99"/>
      <c r="J30" s="101"/>
      <c r="K30" s="99"/>
      <c r="L30" s="101"/>
      <c r="M30" s="102"/>
      <c r="N30" s="102"/>
      <c r="O30" s="103"/>
      <c r="P30" s="104"/>
      <c r="Q30" s="105"/>
      <c r="R30" s="104"/>
      <c r="S30" s="275"/>
      <c r="T30" s="665"/>
      <c r="U30" s="666"/>
      <c r="V30" s="667"/>
      <c r="W30" s="51"/>
      <c r="Y30" s="87"/>
      <c r="Z30" s="88"/>
      <c r="AA30" s="89"/>
      <c r="AB30" s="90"/>
    </row>
    <row r="31" spans="2:28" ht="21" customHeight="1">
      <c r="B31" s="51"/>
      <c r="C31" s="232" t="str">
        <f>IF('1 - Detail Entry'!C31="","",'1 - Detail Entry'!C31)</f>
        <v/>
      </c>
      <c r="D31" s="108"/>
      <c r="E31" s="99"/>
      <c r="F31" s="99"/>
      <c r="G31" s="99"/>
      <c r="H31" s="100"/>
      <c r="I31" s="99"/>
      <c r="J31" s="101"/>
      <c r="K31" s="99"/>
      <c r="L31" s="101"/>
      <c r="M31" s="102"/>
      <c r="N31" s="102"/>
      <c r="O31" s="103"/>
      <c r="P31" s="104"/>
      <c r="Q31" s="105"/>
      <c r="R31" s="104"/>
      <c r="S31" s="275"/>
      <c r="T31" s="665"/>
      <c r="U31" s="666"/>
      <c r="V31" s="667"/>
      <c r="W31" s="51"/>
      <c r="Y31" s="87"/>
      <c r="Z31" s="88"/>
      <c r="AA31" s="89"/>
      <c r="AB31" s="90"/>
    </row>
    <row r="32" spans="2:28" ht="21" customHeight="1">
      <c r="B32" s="51"/>
      <c r="C32" s="232" t="str">
        <f>IF('1 - Detail Entry'!C32="","",'1 - Detail Entry'!C32)</f>
        <v/>
      </c>
      <c r="D32" s="108"/>
      <c r="E32" s="99"/>
      <c r="F32" s="99"/>
      <c r="G32" s="99"/>
      <c r="H32" s="100"/>
      <c r="I32" s="99"/>
      <c r="J32" s="101"/>
      <c r="K32" s="99"/>
      <c r="L32" s="101"/>
      <c r="M32" s="102"/>
      <c r="N32" s="102"/>
      <c r="O32" s="103"/>
      <c r="P32" s="104"/>
      <c r="Q32" s="105"/>
      <c r="R32" s="104"/>
      <c r="S32" s="275"/>
      <c r="T32" s="665"/>
      <c r="U32" s="666"/>
      <c r="V32" s="667"/>
      <c r="W32" s="51"/>
      <c r="Y32" s="87"/>
      <c r="Z32" s="88"/>
      <c r="AA32" s="89"/>
      <c r="AB32" s="90"/>
    </row>
    <row r="33" spans="2:28" ht="21" customHeight="1">
      <c r="B33" s="51"/>
      <c r="C33" s="232" t="str">
        <f>IF('1 - Detail Entry'!C33="","",'1 - Detail Entry'!C33)</f>
        <v/>
      </c>
      <c r="D33" s="108"/>
      <c r="E33" s="99"/>
      <c r="F33" s="99"/>
      <c r="G33" s="99"/>
      <c r="H33" s="100"/>
      <c r="I33" s="99"/>
      <c r="J33" s="101"/>
      <c r="K33" s="99"/>
      <c r="L33" s="101"/>
      <c r="M33" s="102"/>
      <c r="N33" s="102"/>
      <c r="O33" s="103"/>
      <c r="P33" s="104"/>
      <c r="Q33" s="105"/>
      <c r="R33" s="104"/>
      <c r="S33" s="275"/>
      <c r="T33" s="665"/>
      <c r="U33" s="666"/>
      <c r="V33" s="667"/>
      <c r="W33" s="51"/>
      <c r="Y33" s="87"/>
      <c r="Z33" s="88"/>
      <c r="AA33" s="89"/>
      <c r="AB33" s="90"/>
    </row>
    <row r="34" spans="2:28" ht="21" customHeight="1">
      <c r="B34" s="51"/>
      <c r="C34" s="232" t="str">
        <f>IF('1 - Detail Entry'!C34="","",'1 - Detail Entry'!C34)</f>
        <v/>
      </c>
      <c r="D34" s="108"/>
      <c r="E34" s="99"/>
      <c r="F34" s="99"/>
      <c r="G34" s="99"/>
      <c r="H34" s="100"/>
      <c r="I34" s="99"/>
      <c r="J34" s="101"/>
      <c r="K34" s="99"/>
      <c r="L34" s="101"/>
      <c r="M34" s="102"/>
      <c r="N34" s="102"/>
      <c r="O34" s="103"/>
      <c r="P34" s="104"/>
      <c r="Q34" s="105"/>
      <c r="R34" s="104"/>
      <c r="S34" s="275" t="str">
        <f>IF(OR(P34="NR",P34="",P34="Dry"),"",'1 - Detail Entry'!Y33-P34)</f>
        <v/>
      </c>
      <c r="T34" s="665"/>
      <c r="U34" s="666"/>
      <c r="V34" s="667"/>
      <c r="W34" s="51"/>
      <c r="Y34" s="87"/>
      <c r="Z34" s="88"/>
      <c r="AA34" s="89"/>
      <c r="AB34" s="90"/>
    </row>
    <row r="35" spans="2:28" ht="21" customHeight="1">
      <c r="B35" s="51"/>
      <c r="C35" s="232" t="str">
        <f>IF('1 - Detail Entry'!C35="","",'1 - Detail Entry'!C35)</f>
        <v/>
      </c>
      <c r="D35" s="108"/>
      <c r="E35" s="99"/>
      <c r="F35" s="99"/>
      <c r="G35" s="99"/>
      <c r="H35" s="100"/>
      <c r="I35" s="99"/>
      <c r="J35" s="101"/>
      <c r="K35" s="99"/>
      <c r="L35" s="101"/>
      <c r="M35" s="102"/>
      <c r="N35" s="102"/>
      <c r="O35" s="103"/>
      <c r="P35" s="104"/>
      <c r="Q35" s="105"/>
      <c r="R35" s="104"/>
      <c r="S35" s="275" t="str">
        <f>IF(OR(P35="NR",P35="",P35="Dry"),"",'1 - Detail Entry'!Y34-P35)</f>
        <v/>
      </c>
      <c r="T35" s="665"/>
      <c r="U35" s="666"/>
      <c r="V35" s="667"/>
      <c r="W35" s="51"/>
      <c r="Y35" s="87"/>
      <c r="Z35" s="88"/>
      <c r="AA35" s="89"/>
      <c r="AB35" s="90"/>
    </row>
    <row r="36" spans="2:28" ht="21" customHeight="1">
      <c r="B36" s="51"/>
      <c r="C36" s="232" t="str">
        <f>IF('1 - Detail Entry'!C36="","",'1 - Detail Entry'!C36)</f>
        <v/>
      </c>
      <c r="D36" s="108"/>
      <c r="E36" s="99"/>
      <c r="F36" s="99"/>
      <c r="G36" s="99"/>
      <c r="H36" s="100"/>
      <c r="I36" s="99"/>
      <c r="J36" s="101"/>
      <c r="K36" s="99"/>
      <c r="L36" s="101"/>
      <c r="M36" s="102"/>
      <c r="N36" s="102"/>
      <c r="O36" s="103"/>
      <c r="P36" s="104"/>
      <c r="Q36" s="105"/>
      <c r="R36" s="104"/>
      <c r="S36" s="275" t="str">
        <f>IF(OR(P36="NR",P36="",P36="Dry"),"",'1 - Detail Entry'!Y35-P36)</f>
        <v/>
      </c>
      <c r="T36" s="665"/>
      <c r="U36" s="666"/>
      <c r="V36" s="667"/>
      <c r="W36" s="51"/>
      <c r="Y36" s="87"/>
      <c r="Z36" s="88"/>
      <c r="AA36" s="89"/>
      <c r="AB36" s="90"/>
    </row>
    <row r="37" spans="2:28" ht="21" customHeight="1">
      <c r="B37" s="51"/>
      <c r="C37" s="232" t="str">
        <f>IF('1 - Detail Entry'!C37="","",'1 - Detail Entry'!C37)</f>
        <v/>
      </c>
      <c r="D37" s="108"/>
      <c r="E37" s="99"/>
      <c r="F37" s="99"/>
      <c r="G37" s="99"/>
      <c r="H37" s="100"/>
      <c r="I37" s="99"/>
      <c r="J37" s="101"/>
      <c r="K37" s="99"/>
      <c r="L37" s="101"/>
      <c r="M37" s="102"/>
      <c r="N37" s="102"/>
      <c r="O37" s="103"/>
      <c r="P37" s="104"/>
      <c r="Q37" s="105"/>
      <c r="R37" s="104"/>
      <c r="S37" s="275" t="str">
        <f>IF(OR(P37="NR",P37="",P37="Dry"),"",'1 - Detail Entry'!Y36-P37)</f>
        <v/>
      </c>
      <c r="T37" s="665"/>
      <c r="U37" s="666"/>
      <c r="V37" s="667"/>
      <c r="W37" s="51"/>
      <c r="Y37" s="87"/>
      <c r="Z37" s="88"/>
      <c r="AA37" s="89"/>
      <c r="AB37" s="90"/>
    </row>
    <row r="38" spans="2:28" ht="21" customHeight="1">
      <c r="B38" s="51"/>
      <c r="C38" s="232" t="str">
        <f>IF('1 - Detail Entry'!C38="","",'1 - Detail Entry'!C38)</f>
        <v/>
      </c>
      <c r="D38" s="108"/>
      <c r="E38" s="99"/>
      <c r="F38" s="99"/>
      <c r="G38" s="99"/>
      <c r="H38" s="100"/>
      <c r="I38" s="99"/>
      <c r="J38" s="101"/>
      <c r="K38" s="99"/>
      <c r="L38" s="101"/>
      <c r="M38" s="102"/>
      <c r="N38" s="102"/>
      <c r="O38" s="103"/>
      <c r="P38" s="104"/>
      <c r="Q38" s="105"/>
      <c r="R38" s="104"/>
      <c r="S38" s="275" t="str">
        <f>IF(OR(P38="NR",P38="",P38="Dry"),"",'1 - Detail Entry'!Y37-P38)</f>
        <v/>
      </c>
      <c r="T38" s="665"/>
      <c r="U38" s="666"/>
      <c r="V38" s="667"/>
      <c r="W38" s="51"/>
      <c r="Y38" s="87"/>
      <c r="Z38" s="88"/>
      <c r="AA38" s="89"/>
      <c r="AB38" s="90"/>
    </row>
    <row r="39" spans="2:28" ht="21" customHeight="1">
      <c r="B39" s="51"/>
      <c r="C39" s="232" t="str">
        <f>IF('1 - Detail Entry'!C39="","",'1 - Detail Entry'!C39)</f>
        <v/>
      </c>
      <c r="D39" s="108"/>
      <c r="E39" s="99"/>
      <c r="F39" s="99"/>
      <c r="G39" s="99"/>
      <c r="H39" s="100"/>
      <c r="I39" s="99"/>
      <c r="J39" s="101"/>
      <c r="K39" s="99"/>
      <c r="L39" s="101"/>
      <c r="M39" s="102"/>
      <c r="N39" s="102"/>
      <c r="O39" s="103"/>
      <c r="P39" s="104"/>
      <c r="Q39" s="105"/>
      <c r="R39" s="104"/>
      <c r="S39" s="275" t="str">
        <f>IF(OR(P39="NR",P39="",P39="Dry"),"",'1 - Detail Entry'!Y38-P39)</f>
        <v/>
      </c>
      <c r="T39" s="665"/>
      <c r="U39" s="666"/>
      <c r="V39" s="667"/>
      <c r="W39" s="51"/>
      <c r="Y39" s="87"/>
      <c r="Z39" s="88"/>
      <c r="AA39" s="89"/>
      <c r="AB39" s="90"/>
    </row>
    <row r="40" spans="2:28" ht="21" customHeight="1">
      <c r="B40" s="51"/>
      <c r="C40" s="232" t="str">
        <f>IF('1 - Detail Entry'!C40="","",'1 - Detail Entry'!C40)</f>
        <v/>
      </c>
      <c r="D40" s="108"/>
      <c r="E40" s="99"/>
      <c r="F40" s="99"/>
      <c r="G40" s="99"/>
      <c r="H40" s="100"/>
      <c r="I40" s="99"/>
      <c r="J40" s="101"/>
      <c r="K40" s="99"/>
      <c r="L40" s="101"/>
      <c r="M40" s="102"/>
      <c r="N40" s="102"/>
      <c r="O40" s="103"/>
      <c r="P40" s="104"/>
      <c r="Q40" s="105"/>
      <c r="R40" s="104"/>
      <c r="S40" s="275" t="str">
        <f>IF(OR(P40="NR",P40="",P40="Dry"),"",'1 - Detail Entry'!Y39-P40)</f>
        <v/>
      </c>
      <c r="T40" s="665"/>
      <c r="U40" s="666"/>
      <c r="V40" s="667"/>
      <c r="W40" s="51"/>
      <c r="Y40" s="87"/>
      <c r="Z40" s="88"/>
      <c r="AA40" s="89"/>
      <c r="AB40" s="90"/>
    </row>
    <row r="41" spans="2:28" ht="21" customHeight="1">
      <c r="B41" s="51"/>
      <c r="C41" s="232" t="str">
        <f>IF('1 - Detail Entry'!C41="","",'1 - Detail Entry'!C41)</f>
        <v/>
      </c>
      <c r="D41" s="108"/>
      <c r="E41" s="99"/>
      <c r="F41" s="99"/>
      <c r="G41" s="99"/>
      <c r="H41" s="100"/>
      <c r="I41" s="99"/>
      <c r="J41" s="101"/>
      <c r="K41" s="99"/>
      <c r="L41" s="101"/>
      <c r="M41" s="102"/>
      <c r="N41" s="102"/>
      <c r="O41" s="103"/>
      <c r="P41" s="104"/>
      <c r="Q41" s="105"/>
      <c r="R41" s="104"/>
      <c r="S41" s="275" t="str">
        <f>IF(OR(P41="NR",P41="",P41="Dry"),"",'1 - Detail Entry'!Y40-P41)</f>
        <v/>
      </c>
      <c r="T41" s="665"/>
      <c r="U41" s="666"/>
      <c r="V41" s="667"/>
      <c r="W41" s="51"/>
      <c r="Y41" s="87"/>
      <c r="Z41" s="88"/>
      <c r="AA41" s="89"/>
      <c r="AB41" s="90"/>
    </row>
    <row r="42" spans="2:28" ht="21" customHeight="1">
      <c r="B42" s="51"/>
      <c r="C42" s="232" t="str">
        <f>IF('1 - Detail Entry'!C42="","",'1 - Detail Entry'!C42)</f>
        <v/>
      </c>
      <c r="D42" s="108"/>
      <c r="E42" s="99"/>
      <c r="F42" s="99"/>
      <c r="G42" s="99"/>
      <c r="H42" s="100"/>
      <c r="I42" s="99"/>
      <c r="J42" s="101"/>
      <c r="K42" s="99"/>
      <c r="L42" s="101"/>
      <c r="M42" s="102"/>
      <c r="N42" s="102"/>
      <c r="O42" s="103"/>
      <c r="P42" s="104"/>
      <c r="Q42" s="105"/>
      <c r="R42" s="104"/>
      <c r="S42" s="275"/>
      <c r="T42" s="109"/>
      <c r="U42" s="110"/>
      <c r="V42" s="111"/>
      <c r="W42" s="51"/>
      <c r="Y42" s="87"/>
      <c r="Z42" s="88"/>
      <c r="AA42" s="89"/>
      <c r="AB42" s="90"/>
    </row>
    <row r="43" spans="2:28" ht="21" customHeight="1">
      <c r="B43" s="51"/>
      <c r="C43" s="232" t="str">
        <f>IF('1 - Detail Entry'!C43="","",'1 - Detail Entry'!C43)</f>
        <v/>
      </c>
      <c r="D43" s="108"/>
      <c r="E43" s="99"/>
      <c r="F43" s="99"/>
      <c r="G43" s="99"/>
      <c r="H43" s="100"/>
      <c r="I43" s="99"/>
      <c r="J43" s="101"/>
      <c r="K43" s="99"/>
      <c r="L43" s="101"/>
      <c r="M43" s="102"/>
      <c r="N43" s="102"/>
      <c r="O43" s="103"/>
      <c r="P43" s="104"/>
      <c r="Q43" s="105"/>
      <c r="R43" s="104"/>
      <c r="S43" s="275"/>
      <c r="T43" s="109"/>
      <c r="U43" s="110"/>
      <c r="V43" s="111"/>
      <c r="W43" s="51"/>
      <c r="Y43" s="87"/>
      <c r="Z43" s="88"/>
      <c r="AA43" s="89"/>
      <c r="AB43" s="90"/>
    </row>
    <row r="44" spans="2:28" ht="21" customHeight="1">
      <c r="B44" s="51"/>
      <c r="C44" s="232" t="str">
        <f>IF('1 - Detail Entry'!C44="","",'1 - Detail Entry'!C44)</f>
        <v/>
      </c>
      <c r="D44" s="108"/>
      <c r="E44" s="99"/>
      <c r="F44" s="99"/>
      <c r="G44" s="99"/>
      <c r="H44" s="100"/>
      <c r="I44" s="99"/>
      <c r="J44" s="101"/>
      <c r="K44" s="99"/>
      <c r="L44" s="101"/>
      <c r="M44" s="102"/>
      <c r="N44" s="102"/>
      <c r="O44" s="103"/>
      <c r="P44" s="104"/>
      <c r="Q44" s="105"/>
      <c r="R44" s="104"/>
      <c r="S44" s="275"/>
      <c r="T44" s="109"/>
      <c r="U44" s="110"/>
      <c r="V44" s="111"/>
      <c r="W44" s="51"/>
      <c r="Y44" s="87"/>
      <c r="Z44" s="88"/>
      <c r="AA44" s="89"/>
      <c r="AB44" s="90"/>
    </row>
    <row r="45" spans="2:28" ht="21" customHeight="1">
      <c r="B45" s="51"/>
      <c r="C45" s="232" t="str">
        <f>IF('1 - Detail Entry'!C45="","",'1 - Detail Entry'!C45)</f>
        <v/>
      </c>
      <c r="D45" s="108"/>
      <c r="E45" s="99"/>
      <c r="F45" s="99"/>
      <c r="G45" s="99"/>
      <c r="H45" s="100"/>
      <c r="I45" s="99"/>
      <c r="J45" s="101"/>
      <c r="K45" s="99"/>
      <c r="L45" s="101"/>
      <c r="M45" s="102"/>
      <c r="N45" s="102"/>
      <c r="O45" s="103"/>
      <c r="P45" s="104"/>
      <c r="Q45" s="105"/>
      <c r="R45" s="104"/>
      <c r="S45" s="275"/>
      <c r="T45" s="109"/>
      <c r="U45" s="110"/>
      <c r="V45" s="111"/>
      <c r="W45" s="51"/>
      <c r="Y45" s="87"/>
      <c r="Z45" s="88"/>
      <c r="AA45" s="89"/>
      <c r="AB45" s="90"/>
    </row>
    <row r="46" spans="2:28" ht="21" customHeight="1">
      <c r="B46" s="51"/>
      <c r="C46" s="232" t="str">
        <f>IF('1 - Detail Entry'!C46="","",'1 - Detail Entry'!C46)</f>
        <v/>
      </c>
      <c r="D46" s="108"/>
      <c r="E46" s="99"/>
      <c r="F46" s="99"/>
      <c r="G46" s="99"/>
      <c r="H46" s="100"/>
      <c r="I46" s="99"/>
      <c r="J46" s="101"/>
      <c r="K46" s="99"/>
      <c r="L46" s="101"/>
      <c r="M46" s="102"/>
      <c r="N46" s="102"/>
      <c r="O46" s="103"/>
      <c r="P46" s="104"/>
      <c r="Q46" s="105"/>
      <c r="R46" s="104"/>
      <c r="S46" s="275"/>
      <c r="T46" s="109"/>
      <c r="U46" s="110"/>
      <c r="V46" s="111"/>
      <c r="W46" s="51"/>
      <c r="Y46" s="87"/>
      <c r="Z46" s="88"/>
      <c r="AA46" s="89"/>
      <c r="AB46" s="90"/>
    </row>
    <row r="47" spans="2:28" ht="21" customHeight="1">
      <c r="B47" s="51"/>
      <c r="C47" s="232" t="str">
        <f>IF('1 - Detail Entry'!C47="","",'1 - Detail Entry'!C47)</f>
        <v/>
      </c>
      <c r="D47" s="108"/>
      <c r="E47" s="99"/>
      <c r="F47" s="99"/>
      <c r="G47" s="99"/>
      <c r="H47" s="100"/>
      <c r="I47" s="99"/>
      <c r="J47" s="101"/>
      <c r="K47" s="99"/>
      <c r="L47" s="101"/>
      <c r="M47" s="102"/>
      <c r="N47" s="102"/>
      <c r="O47" s="103"/>
      <c r="P47" s="104"/>
      <c r="Q47" s="105"/>
      <c r="R47" s="104"/>
      <c r="S47" s="275"/>
      <c r="T47" s="109"/>
      <c r="U47" s="110"/>
      <c r="V47" s="111"/>
      <c r="W47" s="51"/>
      <c r="Y47" s="87"/>
      <c r="Z47" s="88"/>
      <c r="AA47" s="89"/>
      <c r="AB47" s="90"/>
    </row>
    <row r="48" spans="2:28" ht="21" customHeight="1">
      <c r="B48" s="51"/>
      <c r="C48" s="232" t="str">
        <f>IF('1 - Detail Entry'!C48="","",'1 - Detail Entry'!C48)</f>
        <v/>
      </c>
      <c r="D48" s="108"/>
      <c r="E48" s="99"/>
      <c r="F48" s="99"/>
      <c r="G48" s="99"/>
      <c r="H48" s="100"/>
      <c r="I48" s="99"/>
      <c r="J48" s="101"/>
      <c r="K48" s="99"/>
      <c r="L48" s="101"/>
      <c r="M48" s="102"/>
      <c r="N48" s="102"/>
      <c r="O48" s="103"/>
      <c r="P48" s="104"/>
      <c r="Q48" s="105"/>
      <c r="R48" s="104"/>
      <c r="S48" s="275" t="str">
        <f>IF(OR(P48="NR",P48="",P48="Dry"),"",'1 - Detail Entry'!Y47-P48)</f>
        <v/>
      </c>
      <c r="T48" s="665"/>
      <c r="U48" s="666"/>
      <c r="V48" s="667"/>
      <c r="W48" s="51"/>
      <c r="Y48" s="87"/>
      <c r="Z48" s="88"/>
      <c r="AA48" s="89"/>
      <c r="AB48" s="90"/>
    </row>
    <row r="49" spans="2:28" ht="21" customHeight="1">
      <c r="B49" s="51"/>
      <c r="C49" s="232" t="str">
        <f>IF('1 - Detail Entry'!C49="","",'1 - Detail Entry'!C49)</f>
        <v/>
      </c>
      <c r="D49" s="108"/>
      <c r="E49" s="99"/>
      <c r="F49" s="99"/>
      <c r="G49" s="99"/>
      <c r="H49" s="100"/>
      <c r="I49" s="99"/>
      <c r="J49" s="101"/>
      <c r="K49" s="99"/>
      <c r="L49" s="101"/>
      <c r="M49" s="102"/>
      <c r="N49" s="102"/>
      <c r="O49" s="103"/>
      <c r="P49" s="104"/>
      <c r="Q49" s="105"/>
      <c r="R49" s="104"/>
      <c r="S49" s="275"/>
      <c r="T49" s="109"/>
      <c r="U49" s="110"/>
      <c r="V49" s="111"/>
      <c r="W49" s="51"/>
      <c r="Y49" s="87"/>
      <c r="Z49" s="88"/>
      <c r="AA49" s="89"/>
      <c r="AB49" s="90"/>
    </row>
    <row r="50" spans="2:28" ht="21" customHeight="1">
      <c r="B50" s="51"/>
      <c r="C50" s="232" t="str">
        <f>IF('1 - Detail Entry'!C50="","",'1 - Detail Entry'!C50)</f>
        <v/>
      </c>
      <c r="D50" s="108"/>
      <c r="E50" s="99"/>
      <c r="F50" s="99"/>
      <c r="G50" s="99"/>
      <c r="H50" s="100"/>
      <c r="I50" s="99"/>
      <c r="J50" s="101"/>
      <c r="K50" s="99"/>
      <c r="L50" s="101"/>
      <c r="M50" s="102"/>
      <c r="N50" s="102"/>
      <c r="O50" s="103"/>
      <c r="P50" s="104"/>
      <c r="Q50" s="105"/>
      <c r="R50" s="104"/>
      <c r="S50" s="275"/>
      <c r="T50" s="109"/>
      <c r="U50" s="110"/>
      <c r="V50" s="111"/>
      <c r="W50" s="51"/>
      <c r="Y50" s="87"/>
      <c r="Z50" s="88"/>
      <c r="AA50" s="89"/>
      <c r="AB50" s="90"/>
    </row>
    <row r="51" spans="2:28" ht="21" customHeight="1">
      <c r="B51" s="51"/>
      <c r="C51" s="232" t="str">
        <f>IF('1 - Detail Entry'!C51="","",'1 - Detail Entry'!C51)</f>
        <v/>
      </c>
      <c r="D51" s="108"/>
      <c r="E51" s="99"/>
      <c r="F51" s="99"/>
      <c r="G51" s="99"/>
      <c r="H51" s="100"/>
      <c r="I51" s="99"/>
      <c r="J51" s="101"/>
      <c r="K51" s="99"/>
      <c r="L51" s="101"/>
      <c r="M51" s="102"/>
      <c r="N51" s="102"/>
      <c r="O51" s="103"/>
      <c r="P51" s="104"/>
      <c r="Q51" s="105"/>
      <c r="R51" s="104"/>
      <c r="S51" s="275"/>
      <c r="T51" s="109"/>
      <c r="U51" s="110"/>
      <c r="V51" s="111"/>
      <c r="W51" s="51"/>
      <c r="Y51" s="87"/>
      <c r="Z51" s="88"/>
      <c r="AA51" s="89"/>
      <c r="AB51" s="90"/>
    </row>
    <row r="52" spans="2:28" ht="21" customHeight="1">
      <c r="B52" s="51"/>
      <c r="C52" s="232" t="str">
        <f>IF('1 - Detail Entry'!C52="","",'1 - Detail Entry'!C52)</f>
        <v/>
      </c>
      <c r="D52" s="108"/>
      <c r="E52" s="99"/>
      <c r="F52" s="99"/>
      <c r="G52" s="99"/>
      <c r="H52" s="100"/>
      <c r="I52" s="99"/>
      <c r="J52" s="101"/>
      <c r="K52" s="99"/>
      <c r="L52" s="101"/>
      <c r="M52" s="102"/>
      <c r="N52" s="102"/>
      <c r="O52" s="103"/>
      <c r="P52" s="104"/>
      <c r="Q52" s="105"/>
      <c r="R52" s="104"/>
      <c r="S52" s="275"/>
      <c r="T52" s="109"/>
      <c r="U52" s="110"/>
      <c r="V52" s="111"/>
      <c r="W52" s="51"/>
      <c r="Y52" s="87"/>
      <c r="Z52" s="88"/>
      <c r="AA52" s="89"/>
      <c r="AB52" s="90"/>
    </row>
    <row r="53" spans="2:28" ht="21" customHeight="1">
      <c r="B53" s="51"/>
      <c r="C53" s="232" t="str">
        <f>IF('1 - Detail Entry'!C53="","",'1 - Detail Entry'!C53)</f>
        <v/>
      </c>
      <c r="D53" s="108"/>
      <c r="E53" s="99"/>
      <c r="F53" s="99"/>
      <c r="G53" s="99"/>
      <c r="H53" s="100"/>
      <c r="I53" s="99"/>
      <c r="J53" s="101"/>
      <c r="K53" s="99"/>
      <c r="L53" s="101"/>
      <c r="M53" s="102"/>
      <c r="N53" s="102"/>
      <c r="O53" s="103"/>
      <c r="P53" s="104"/>
      <c r="Q53" s="105"/>
      <c r="R53" s="104"/>
      <c r="S53" s="275"/>
      <c r="T53" s="109"/>
      <c r="U53" s="110"/>
      <c r="V53" s="111"/>
      <c r="W53" s="51"/>
      <c r="Y53" s="87"/>
      <c r="Z53" s="88"/>
      <c r="AA53" s="89"/>
      <c r="AB53" s="90"/>
    </row>
    <row r="54" spans="2:28" ht="21" customHeight="1">
      <c r="B54" s="51"/>
      <c r="C54" s="232" t="str">
        <f>IF('1 - Detail Entry'!C54="","",'1 - Detail Entry'!C54)</f>
        <v/>
      </c>
      <c r="D54" s="108"/>
      <c r="E54" s="99"/>
      <c r="F54" s="99"/>
      <c r="G54" s="99"/>
      <c r="H54" s="100"/>
      <c r="I54" s="99"/>
      <c r="J54" s="101"/>
      <c r="K54" s="99"/>
      <c r="L54" s="101"/>
      <c r="M54" s="102"/>
      <c r="N54" s="102"/>
      <c r="O54" s="103"/>
      <c r="P54" s="104"/>
      <c r="Q54" s="105"/>
      <c r="R54" s="104"/>
      <c r="S54" s="275"/>
      <c r="T54" s="109"/>
      <c r="U54" s="110"/>
      <c r="V54" s="111"/>
      <c r="W54" s="51"/>
      <c r="Y54" s="87"/>
      <c r="Z54" s="88"/>
      <c r="AA54" s="89"/>
      <c r="AB54" s="90"/>
    </row>
    <row r="55" spans="2:28" ht="21" customHeight="1">
      <c r="B55" s="51"/>
      <c r="C55" s="232" t="str">
        <f>IF('1 - Detail Entry'!C55="","",'1 - Detail Entry'!C55)</f>
        <v/>
      </c>
      <c r="D55" s="108"/>
      <c r="E55" s="99"/>
      <c r="F55" s="99"/>
      <c r="G55" s="99"/>
      <c r="H55" s="100"/>
      <c r="I55" s="99"/>
      <c r="J55" s="101"/>
      <c r="K55" s="99"/>
      <c r="L55" s="101"/>
      <c r="M55" s="102"/>
      <c r="N55" s="102"/>
      <c r="O55" s="103"/>
      <c r="P55" s="104"/>
      <c r="Q55" s="105"/>
      <c r="R55" s="104"/>
      <c r="S55" s="275" t="str">
        <f>IF(OR(P55="NR",P55="",P55="Dry"),"",'1 - Detail Entry'!Y54-P55)</f>
        <v/>
      </c>
      <c r="T55" s="665"/>
      <c r="U55" s="666"/>
      <c r="V55" s="667"/>
      <c r="W55" s="51"/>
      <c r="Y55" s="87"/>
      <c r="Z55" s="88"/>
      <c r="AA55" s="89"/>
      <c r="AB55" s="90"/>
    </row>
    <row r="56" spans="2:28" ht="21" customHeight="1">
      <c r="B56" s="51"/>
      <c r="C56" s="232" t="str">
        <f>IF('1 - Detail Entry'!C56="","",'1 - Detail Entry'!C56)</f>
        <v/>
      </c>
      <c r="D56" s="108"/>
      <c r="E56" s="99"/>
      <c r="F56" s="99"/>
      <c r="G56" s="99"/>
      <c r="H56" s="100"/>
      <c r="I56" s="99"/>
      <c r="J56" s="100"/>
      <c r="K56" s="99"/>
      <c r="L56" s="101"/>
      <c r="M56" s="102"/>
      <c r="N56" s="102"/>
      <c r="O56" s="103"/>
      <c r="P56" s="104"/>
      <c r="Q56" s="105"/>
      <c r="R56" s="104"/>
      <c r="S56" s="275" t="str">
        <f>IF(OR(P56="NR",P56="",P56="Dry"),"",'1 - Detail Entry'!Y55-P56)</f>
        <v/>
      </c>
      <c r="T56" s="665"/>
      <c r="U56" s="666"/>
      <c r="V56" s="667"/>
      <c r="W56" s="51"/>
      <c r="Y56" s="87"/>
      <c r="Z56" s="88"/>
      <c r="AA56" s="89"/>
      <c r="AB56" s="90"/>
    </row>
    <row r="57" spans="2:28" ht="21" customHeight="1">
      <c r="B57" s="51"/>
      <c r="C57" s="232" t="str">
        <f>IF('1 - Detail Entry'!C57="","",'1 - Detail Entry'!C57)</f>
        <v/>
      </c>
      <c r="D57" s="108"/>
      <c r="E57" s="99"/>
      <c r="F57" s="99"/>
      <c r="G57" s="99"/>
      <c r="H57" s="100"/>
      <c r="I57" s="99"/>
      <c r="J57" s="101"/>
      <c r="K57" s="99"/>
      <c r="L57" s="101"/>
      <c r="M57" s="102"/>
      <c r="N57" s="102"/>
      <c r="O57" s="103"/>
      <c r="P57" s="104"/>
      <c r="Q57" s="105"/>
      <c r="R57" s="104"/>
      <c r="S57" s="275" t="str">
        <f>IF(OR(P57="NR",P57="",P57="Dry"),"",'1 - Detail Entry'!Y56-P57)</f>
        <v/>
      </c>
      <c r="T57" s="665"/>
      <c r="U57" s="666"/>
      <c r="V57" s="667"/>
      <c r="W57" s="51"/>
      <c r="Y57" s="87"/>
      <c r="Z57" s="88"/>
      <c r="AA57" s="89"/>
      <c r="AB57" s="90"/>
    </row>
    <row r="58" spans="2:28" ht="21" customHeight="1">
      <c r="B58" s="51"/>
      <c r="C58" s="232" t="str">
        <f>IF('1 - Detail Entry'!C58="","",'1 - Detail Entry'!C58)</f>
        <v/>
      </c>
      <c r="D58" s="108"/>
      <c r="E58" s="99"/>
      <c r="F58" s="99"/>
      <c r="G58" s="99"/>
      <c r="H58" s="100"/>
      <c r="I58" s="99"/>
      <c r="J58" s="101"/>
      <c r="K58" s="99"/>
      <c r="L58" s="101"/>
      <c r="M58" s="102"/>
      <c r="N58" s="102"/>
      <c r="O58" s="103"/>
      <c r="P58" s="104"/>
      <c r="Q58" s="105"/>
      <c r="R58" s="104"/>
      <c r="S58" s="275" t="str">
        <f>IF(OR(P58="NR",P58="",P58="Dry"),"",'1 - Detail Entry'!Y57-P58)</f>
        <v/>
      </c>
      <c r="T58" s="665"/>
      <c r="U58" s="666"/>
      <c r="V58" s="667"/>
      <c r="W58" s="51"/>
      <c r="Y58" s="87"/>
      <c r="Z58" s="88"/>
      <c r="AA58" s="89"/>
      <c r="AB58" s="90"/>
    </row>
    <row r="59" spans="2:28" ht="21" customHeight="1">
      <c r="B59" s="51"/>
      <c r="C59" s="232" t="str">
        <f>IF('1 - Detail Entry'!C59="","",'1 - Detail Entry'!C59)</f>
        <v/>
      </c>
      <c r="D59" s="108"/>
      <c r="E59" s="99"/>
      <c r="F59" s="99"/>
      <c r="G59" s="99"/>
      <c r="H59" s="100"/>
      <c r="I59" s="99"/>
      <c r="J59" s="101"/>
      <c r="K59" s="99"/>
      <c r="L59" s="101"/>
      <c r="M59" s="102"/>
      <c r="N59" s="102"/>
      <c r="O59" s="103"/>
      <c r="P59" s="104"/>
      <c r="Q59" s="105"/>
      <c r="R59" s="104"/>
      <c r="S59" s="275" t="str">
        <f>IF(OR(P59="NR",P59="",P59="Dry"),"",'1 - Detail Entry'!Y58-P59)</f>
        <v/>
      </c>
      <c r="T59" s="665"/>
      <c r="U59" s="666"/>
      <c r="V59" s="667"/>
      <c r="W59" s="51"/>
      <c r="Y59" s="87"/>
      <c r="Z59" s="88"/>
      <c r="AA59" s="89"/>
      <c r="AB59" s="90"/>
    </row>
    <row r="60" spans="2:28" ht="21" customHeight="1">
      <c r="B60" s="51"/>
      <c r="C60" s="232" t="str">
        <f>IF('1 - Detail Entry'!C60="","",'1 - Detail Entry'!C60)</f>
        <v/>
      </c>
      <c r="D60" s="108"/>
      <c r="E60" s="99"/>
      <c r="F60" s="99"/>
      <c r="G60" s="99"/>
      <c r="H60" s="100"/>
      <c r="I60" s="99"/>
      <c r="J60" s="100"/>
      <c r="K60" s="99"/>
      <c r="L60" s="101"/>
      <c r="M60" s="102"/>
      <c r="N60" s="102"/>
      <c r="O60" s="99"/>
      <c r="P60" s="104"/>
      <c r="Q60" s="105"/>
      <c r="R60" s="104"/>
      <c r="S60" s="275" t="str">
        <f>IF(OR(P60="NR",P60="",P60="Dry"),"",'1 - Detail Entry'!Y59-P60)</f>
        <v/>
      </c>
      <c r="T60" s="665"/>
      <c r="U60" s="666"/>
      <c r="V60" s="667"/>
      <c r="W60" s="51"/>
      <c r="Y60" s="87"/>
      <c r="Z60" s="88"/>
      <c r="AA60" s="89"/>
      <c r="AB60" s="90"/>
    </row>
    <row r="61" spans="2:28" ht="21" customHeight="1">
      <c r="B61" s="51"/>
      <c r="C61" s="232" t="str">
        <f>IF('1 - Detail Entry'!C61="","",'1 - Detail Entry'!C61)</f>
        <v/>
      </c>
      <c r="D61" s="108"/>
      <c r="E61" s="99"/>
      <c r="F61" s="99"/>
      <c r="G61" s="99"/>
      <c r="H61" s="100"/>
      <c r="I61" s="99"/>
      <c r="J61" s="100"/>
      <c r="K61" s="99"/>
      <c r="L61" s="101"/>
      <c r="M61" s="102"/>
      <c r="N61" s="102"/>
      <c r="O61" s="103"/>
      <c r="P61" s="104"/>
      <c r="Q61" s="105"/>
      <c r="R61" s="104"/>
      <c r="S61" s="275" t="str">
        <f>IF(OR(P61="NR",P61="",P61="Dry"),"",'1 - Detail Entry'!Y60-P61)</f>
        <v/>
      </c>
      <c r="T61" s="665"/>
      <c r="U61" s="666"/>
      <c r="V61" s="667"/>
      <c r="W61" s="51"/>
      <c r="Y61" s="87"/>
      <c r="Z61" s="88"/>
      <c r="AA61" s="89"/>
      <c r="AB61" s="90"/>
    </row>
    <row r="62" spans="2:28" ht="21" customHeight="1">
      <c r="B62" s="51"/>
      <c r="C62" s="232" t="str">
        <f>IF('1 - Detail Entry'!C62="","",'1 - Detail Entry'!C62)</f>
        <v/>
      </c>
      <c r="D62" s="108"/>
      <c r="E62" s="99"/>
      <c r="F62" s="99"/>
      <c r="G62" s="99"/>
      <c r="H62" s="100"/>
      <c r="I62" s="99"/>
      <c r="J62" s="101"/>
      <c r="K62" s="99"/>
      <c r="L62" s="101"/>
      <c r="M62" s="102"/>
      <c r="N62" s="112"/>
      <c r="O62" s="99"/>
      <c r="P62" s="104"/>
      <c r="Q62" s="113"/>
      <c r="R62" s="107"/>
      <c r="S62" s="275" t="str">
        <f>IF(OR(P62="NR",P62="",P62="Dry"),"",'1 - Detail Entry'!Y61-P62)</f>
        <v/>
      </c>
      <c r="T62" s="665"/>
      <c r="U62" s="666"/>
      <c r="V62" s="667"/>
      <c r="W62" s="51"/>
      <c r="Y62" s="87"/>
      <c r="Z62" s="88"/>
      <c r="AA62" s="89"/>
      <c r="AB62" s="90"/>
    </row>
    <row r="63" spans="2:28" ht="21" customHeight="1">
      <c r="B63" s="51"/>
      <c r="C63" s="232" t="str">
        <f>IF('1 - Detail Entry'!C63="","",'1 - Detail Entry'!C63)</f>
        <v/>
      </c>
      <c r="D63" s="114"/>
      <c r="E63" s="115"/>
      <c r="F63" s="115"/>
      <c r="G63" s="115"/>
      <c r="H63" s="116"/>
      <c r="I63" s="115"/>
      <c r="J63" s="117"/>
      <c r="K63" s="115"/>
      <c r="L63" s="117"/>
      <c r="M63" s="118"/>
      <c r="N63" s="119"/>
      <c r="O63" s="115"/>
      <c r="P63" s="120"/>
      <c r="Q63" s="121"/>
      <c r="R63" s="120"/>
      <c r="S63" s="273" t="str">
        <f>IF(OR(P63="NR",P63="",P63="Dry"),"",'1 - Detail Entry'!Y62-P63)</f>
        <v/>
      </c>
      <c r="T63" s="669"/>
      <c r="U63" s="670"/>
      <c r="V63" s="671"/>
      <c r="W63" s="51"/>
      <c r="Y63" s="122"/>
      <c r="Z63" s="123"/>
      <c r="AA63" s="124"/>
      <c r="AB63" s="125"/>
    </row>
    <row r="64" spans="2:28" ht="3.75" customHeight="1">
      <c r="B64" s="51"/>
      <c r="C64" s="126"/>
      <c r="D64" s="126"/>
      <c r="E64" s="126"/>
      <c r="F64" s="126"/>
      <c r="G64" s="127"/>
      <c r="H64" s="127"/>
      <c r="I64" s="126">
        <v>1</v>
      </c>
      <c r="J64" s="126"/>
      <c r="K64" s="127"/>
      <c r="L64" s="127"/>
      <c r="M64" s="128"/>
      <c r="N64" s="128"/>
      <c r="O64" s="128"/>
      <c r="P64" s="128"/>
      <c r="Q64" s="128"/>
      <c r="R64" s="126"/>
      <c r="S64" s="129"/>
      <c r="T64" s="130"/>
      <c r="U64" s="130"/>
      <c r="V64" s="130"/>
      <c r="W64" s="51"/>
    </row>
    <row r="65" spans="2:23" ht="11.25" customHeight="1">
      <c r="B65" s="51"/>
      <c r="C65" s="131"/>
      <c r="D65" s="132"/>
      <c r="E65" s="668"/>
      <c r="F65" s="668"/>
      <c r="G65" s="668"/>
      <c r="H65" s="668"/>
      <c r="I65" s="131"/>
      <c r="J65" s="131"/>
      <c r="K65" s="131"/>
      <c r="L65" s="131"/>
      <c r="M65" s="131"/>
      <c r="N65" s="131"/>
      <c r="O65" s="54"/>
      <c r="P65" s="54"/>
      <c r="Q65" s="54"/>
      <c r="R65" s="54"/>
      <c r="S65" s="54"/>
      <c r="T65" s="54"/>
      <c r="U65" s="54"/>
      <c r="V65" s="54"/>
      <c r="W65" s="51"/>
    </row>
    <row r="66" spans="2:23" ht="11.25" customHeight="1">
      <c r="B66" s="51"/>
      <c r="C66" s="131"/>
      <c r="D66" s="132"/>
      <c r="E66" s="668"/>
      <c r="F66" s="668"/>
      <c r="G66" s="668"/>
      <c r="H66" s="668"/>
      <c r="I66" s="131"/>
      <c r="J66" s="131"/>
      <c r="K66" s="131"/>
      <c r="L66" s="131"/>
      <c r="M66" s="131"/>
      <c r="N66" s="131"/>
      <c r="O66" s="54"/>
      <c r="P66" s="54"/>
      <c r="Q66" s="54"/>
      <c r="R66" s="54"/>
      <c r="S66" s="54"/>
      <c r="T66" s="54"/>
      <c r="U66" s="54"/>
      <c r="V66" s="54"/>
      <c r="W66" s="51"/>
    </row>
    <row r="67" spans="2:23" ht="10.5" customHeight="1">
      <c r="B67" s="51"/>
      <c r="C67" s="133"/>
      <c r="D67" s="132"/>
      <c r="E67" s="668"/>
      <c r="F67" s="668"/>
      <c r="G67" s="668"/>
      <c r="H67" s="668"/>
      <c r="I67" s="131"/>
      <c r="J67" s="131"/>
      <c r="K67" s="131"/>
      <c r="L67" s="131"/>
      <c r="M67" s="131"/>
      <c r="N67" s="131"/>
      <c r="O67" s="54"/>
      <c r="P67" s="54"/>
      <c r="Q67" s="54"/>
      <c r="R67" s="54"/>
      <c r="S67" s="54"/>
      <c r="T67" s="54"/>
      <c r="U67" s="54"/>
      <c r="V67" s="54"/>
      <c r="W67" s="51"/>
    </row>
    <row r="68" spans="2:23" ht="7.5" customHeight="1">
      <c r="B68" s="51"/>
      <c r="C68" s="51"/>
      <c r="D68" s="51"/>
      <c r="E68" s="51"/>
      <c r="F68" s="51"/>
      <c r="G68" s="51"/>
      <c r="H68" s="51"/>
      <c r="I68" s="51"/>
      <c r="J68" s="51"/>
      <c r="K68" s="51"/>
      <c r="L68" s="51"/>
      <c r="M68" s="51"/>
      <c r="N68" s="51"/>
      <c r="O68" s="51"/>
      <c r="P68" s="51"/>
      <c r="Q68" s="51"/>
      <c r="R68" s="51"/>
      <c r="S68" s="51"/>
      <c r="T68" s="51"/>
      <c r="U68" s="51"/>
      <c r="V68" s="51"/>
      <c r="W68" s="51"/>
    </row>
    <row r="69" spans="2:23" ht="17.25" thickBot="1"/>
    <row r="70" spans="2:23" ht="17.25" thickBot="1">
      <c r="E70" s="134" t="s">
        <v>77</v>
      </c>
      <c r="F70" s="135"/>
      <c r="G70" s="135"/>
      <c r="H70" s="135"/>
      <c r="I70" s="135"/>
      <c r="J70" s="135"/>
      <c r="K70" s="135"/>
      <c r="L70" s="135"/>
      <c r="M70" s="135"/>
      <c r="N70" s="135"/>
      <c r="O70" s="135"/>
      <c r="P70" s="136"/>
      <c r="Q70" s="137"/>
    </row>
    <row r="71" spans="2:23" ht="17.25" thickBot="1">
      <c r="Q71" s="51"/>
    </row>
    <row r="72" spans="2:23" ht="17.25" thickBot="1">
      <c r="E72" s="738" t="s">
        <v>72</v>
      </c>
      <c r="F72" s="739"/>
      <c r="G72" s="739"/>
      <c r="H72" s="739"/>
      <c r="I72" s="739"/>
      <c r="J72" s="739"/>
      <c r="K72" s="739"/>
      <c r="L72" s="739"/>
      <c r="M72" s="739"/>
      <c r="N72" s="739"/>
      <c r="O72" s="740"/>
      <c r="P72" s="138"/>
      <c r="Q72" s="137"/>
      <c r="R72" s="138"/>
      <c r="S72" s="138"/>
    </row>
    <row r="73" spans="2:23" ht="17.25" thickBot="1">
      <c r="O73" s="139"/>
      <c r="Q73" s="51"/>
    </row>
    <row r="74" spans="2:23" ht="17.25" thickBot="1">
      <c r="E74" s="134" t="s">
        <v>96</v>
      </c>
      <c r="F74" s="135"/>
      <c r="G74" s="140"/>
      <c r="H74" s="140"/>
      <c r="I74" s="140"/>
      <c r="J74" s="140"/>
      <c r="K74" s="140"/>
      <c r="L74" s="140"/>
      <c r="M74" s="140"/>
      <c r="N74" s="140"/>
      <c r="O74" s="141"/>
      <c r="P74" s="142"/>
      <c r="Q74" s="143"/>
    </row>
    <row r="75" spans="2:23">
      <c r="Q75" s="51"/>
    </row>
    <row r="76" spans="2:23">
      <c r="O76" s="139"/>
    </row>
    <row r="77" spans="2:23">
      <c r="O77" s="139"/>
    </row>
    <row r="78" spans="2:23">
      <c r="O78" s="139"/>
    </row>
    <row r="79" spans="2:23">
      <c r="O79" s="139"/>
    </row>
  </sheetData>
  <sheetProtection selectLockedCells="1"/>
  <mergeCells count="83">
    <mergeCell ref="Z17:AA17"/>
    <mergeCell ref="Z18:AA18"/>
    <mergeCell ref="E72:O72"/>
    <mergeCell ref="Y12:AB12"/>
    <mergeCell ref="E13:F13"/>
    <mergeCell ref="G13:M13"/>
    <mergeCell ref="E14:F14"/>
    <mergeCell ref="G14:M15"/>
    <mergeCell ref="E12:F12"/>
    <mergeCell ref="G12:M12"/>
    <mergeCell ref="T60:V60"/>
    <mergeCell ref="T59:V59"/>
    <mergeCell ref="T48:V48"/>
    <mergeCell ref="T41:V41"/>
    <mergeCell ref="T40:V40"/>
    <mergeCell ref="T39:V39"/>
    <mergeCell ref="G8:M8"/>
    <mergeCell ref="G9:M9"/>
    <mergeCell ref="G10:M10"/>
    <mergeCell ref="E11:F11"/>
    <mergeCell ref="G11:M11"/>
    <mergeCell ref="C17:C19"/>
    <mergeCell ref="D17:D19"/>
    <mergeCell ref="M17:M19"/>
    <mergeCell ref="N17:N19"/>
    <mergeCell ref="O17:O19"/>
    <mergeCell ref="G17:H18"/>
    <mergeCell ref="E17:F18"/>
    <mergeCell ref="I17:J18"/>
    <mergeCell ref="K17:L18"/>
    <mergeCell ref="R8:T8"/>
    <mergeCell ref="R10:T10"/>
    <mergeCell ref="R11:T11"/>
    <mergeCell ref="T30:V30"/>
    <mergeCell ref="T29:V29"/>
    <mergeCell ref="S17:S19"/>
    <mergeCell ref="T18:V18"/>
    <mergeCell ref="T17:V17"/>
    <mergeCell ref="T28:V28"/>
    <mergeCell ref="T27:V27"/>
    <mergeCell ref="R9:T9"/>
    <mergeCell ref="R15:T15"/>
    <mergeCell ref="R12:T12"/>
    <mergeCell ref="C3:V3"/>
    <mergeCell ref="V5:V6"/>
    <mergeCell ref="U5:U6"/>
    <mergeCell ref="R5:T6"/>
    <mergeCell ref="R7:T7"/>
    <mergeCell ref="G5:M5"/>
    <mergeCell ref="G6:M6"/>
    <mergeCell ref="G7:M7"/>
    <mergeCell ref="Q17:Q19"/>
    <mergeCell ref="R17:R19"/>
    <mergeCell ref="G65:H65"/>
    <mergeCell ref="E65:F65"/>
    <mergeCell ref="T20:V20"/>
    <mergeCell ref="T19:V19"/>
    <mergeCell ref="T21:V21"/>
    <mergeCell ref="T26:V26"/>
    <mergeCell ref="T25:V25"/>
    <mergeCell ref="T24:V24"/>
    <mergeCell ref="T23:V23"/>
    <mergeCell ref="T22:V22"/>
    <mergeCell ref="T58:V58"/>
    <mergeCell ref="T57:V57"/>
    <mergeCell ref="T56:V56"/>
    <mergeCell ref="T55:V55"/>
    <mergeCell ref="P17:P19"/>
    <mergeCell ref="T31:V31"/>
    <mergeCell ref="G66:H66"/>
    <mergeCell ref="G67:H67"/>
    <mergeCell ref="E67:F67"/>
    <mergeCell ref="E66:F66"/>
    <mergeCell ref="T36:V36"/>
    <mergeCell ref="T35:V35"/>
    <mergeCell ref="T34:V34"/>
    <mergeCell ref="T33:V33"/>
    <mergeCell ref="T32:V32"/>
    <mergeCell ref="T63:V63"/>
    <mergeCell ref="T62:V62"/>
    <mergeCell ref="T61:V61"/>
    <mergeCell ref="T38:V38"/>
    <mergeCell ref="T37:V37"/>
  </mergeCells>
  <phoneticPr fontId="0" type="noConversion"/>
  <pageMargins left="3.937007874015748E-2" right="3.937007874015748E-2" top="0" bottom="0.35433070866141736" header="7.874015748031496E-2" footer="0.11811023622047245"/>
  <pageSetup paperSize="9" scale="61" fitToHeight="0" orientation="landscape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indexed="60"/>
  </sheetPr>
  <dimension ref="A1:CQ480"/>
  <sheetViews>
    <sheetView zoomScale="110" zoomScaleNormal="110" workbookViewId="0">
      <selection activeCell="Q5" sqref="Q5"/>
    </sheetView>
  </sheetViews>
  <sheetFormatPr defaultColWidth="9.140625" defaultRowHeight="13.5"/>
  <cols>
    <col min="1" max="1" width="9.28515625" style="144" customWidth="1"/>
    <col min="2" max="2" width="20.85546875" style="144" customWidth="1"/>
    <col min="3" max="3" width="10.7109375" style="144" customWidth="1"/>
    <col min="4" max="12" width="12.140625" style="144" customWidth="1"/>
    <col min="13" max="14" width="15.28515625" style="144" customWidth="1"/>
    <col min="15" max="15" width="9.85546875" style="144" customWidth="1"/>
    <col min="16" max="16" width="13" style="144" customWidth="1"/>
    <col min="17" max="17" width="14.7109375" style="144" customWidth="1"/>
    <col min="18" max="18" width="4" style="144" customWidth="1"/>
    <col min="19" max="19" width="9.140625" style="144"/>
    <col min="20" max="22" width="9.140625" style="1"/>
    <col min="23" max="23" width="20.5703125" style="1" customWidth="1"/>
    <col min="24" max="16384" width="9.140625" style="1"/>
  </cols>
  <sheetData>
    <row r="1" spans="2:29" ht="14.25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3"/>
      <c r="U1" s="3"/>
      <c r="V1" s="3"/>
      <c r="W1" s="3"/>
    </row>
    <row r="2" spans="2:29" ht="14.25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77" t="s">
        <v>98</v>
      </c>
      <c r="N2" s="278"/>
      <c r="O2" s="278"/>
      <c r="P2" s="279"/>
      <c r="Q2" s="293"/>
      <c r="R2" s="294"/>
      <c r="S2" s="295" t="s">
        <v>84</v>
      </c>
      <c r="T2" s="296"/>
      <c r="U2" s="3"/>
      <c r="V2" s="3"/>
      <c r="W2" s="3"/>
    </row>
    <row r="3" spans="2:29" ht="14.25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80" t="s">
        <v>83</v>
      </c>
      <c r="N3" s="281"/>
      <c r="O3" s="281"/>
      <c r="P3" s="282"/>
      <c r="Q3" s="300">
        <f>IF(MAX(G14:G55)=0,0.1,MAX(G14:G55))</f>
        <v>0.9</v>
      </c>
      <c r="R3" s="301" t="s">
        <v>87</v>
      </c>
      <c r="S3" s="302">
        <f>IF(Q3="&lt;0.1",0,Q3*Q5/100)</f>
        <v>9.0000000000000008E-4</v>
      </c>
      <c r="T3" s="297" t="s">
        <v>94</v>
      </c>
      <c r="U3" s="3"/>
      <c r="V3" s="3"/>
      <c r="W3" s="3"/>
    </row>
    <row r="4" spans="2:29" ht="15" thickBot="1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83" t="s">
        <v>92</v>
      </c>
      <c r="N4" s="284"/>
      <c r="O4" s="284"/>
      <c r="P4" s="285"/>
      <c r="Q4" s="303">
        <f>IF(MAX(J14:J55)=0,0.1,MAX(J14:J55))</f>
        <v>0.1</v>
      </c>
      <c r="R4" s="304" t="s">
        <v>87</v>
      </c>
      <c r="S4" s="305">
        <f>IF(Q4="&lt;0.1",0,Q4*Q5/100)</f>
        <v>1.0000000000000002E-4</v>
      </c>
      <c r="T4" s="297" t="s">
        <v>95</v>
      </c>
      <c r="U4" s="3"/>
      <c r="V4" s="3"/>
      <c r="W4" s="3"/>
    </row>
    <row r="5" spans="2:29" ht="15" thickBot="1">
      <c r="B5" s="2"/>
      <c r="C5" s="765" t="s">
        <v>97</v>
      </c>
      <c r="D5" s="766"/>
      <c r="E5" s="766"/>
      <c r="F5" s="766"/>
      <c r="G5" s="767"/>
      <c r="H5" s="2"/>
      <c r="I5" s="2"/>
      <c r="J5" s="2"/>
      <c r="K5" s="2"/>
      <c r="L5" s="2"/>
      <c r="M5" s="286" t="s">
        <v>82</v>
      </c>
      <c r="N5" s="287"/>
      <c r="O5" s="287"/>
      <c r="P5" s="288"/>
      <c r="Q5" s="306">
        <f>IF(MAX(E14:E55)=0,0.1,(MAX(E14:E55)))</f>
        <v>0.1</v>
      </c>
      <c r="R5" s="307" t="s">
        <v>122</v>
      </c>
      <c r="S5" s="308">
        <f>MAX(S3:S4)</f>
        <v>9.0000000000000008E-4</v>
      </c>
      <c r="T5" s="297" t="s">
        <v>93</v>
      </c>
      <c r="U5" s="3"/>
      <c r="V5" s="3"/>
      <c r="W5" s="3"/>
    </row>
    <row r="6" spans="2:29" ht="15" thickBot="1"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89" t="s">
        <v>85</v>
      </c>
      <c r="N6" s="281"/>
      <c r="O6" s="281"/>
      <c r="P6" s="282"/>
      <c r="Q6" s="780" t="str">
        <f>IF(OR(S3&gt;3.1299,Q3&gt;29.99,S4&gt;1.5599,Q4&gt;19.99),"Red",IF(OR(S3&gt;1.5599,Q3&gt;9.99,S4&gt;0.6299,Q4&gt;4.99),"Amber 2",IF(OR(S3&gt;0.7799,Q3&gt;4.99,S4&gt;0.1599,Q4&gt;0.99),"Amber 1","Green")))</f>
        <v>Green</v>
      </c>
      <c r="R6" s="781"/>
      <c r="S6" s="782"/>
      <c r="T6" s="298"/>
      <c r="U6" s="3"/>
      <c r="V6" s="3"/>
      <c r="W6" s="3"/>
    </row>
    <row r="7" spans="2:29" ht="15" thickBot="1">
      <c r="B7" s="2"/>
      <c r="C7" s="765" t="s">
        <v>75</v>
      </c>
      <c r="D7" s="766"/>
      <c r="E7" s="766"/>
      <c r="F7" s="767"/>
      <c r="G7" s="2"/>
      <c r="H7" s="2"/>
      <c r="I7" s="2"/>
      <c r="J7" s="2"/>
      <c r="K7" s="2"/>
      <c r="L7" s="2"/>
      <c r="M7" s="290" t="s">
        <v>86</v>
      </c>
      <c r="N7" s="291"/>
      <c r="O7" s="291"/>
      <c r="P7" s="292"/>
      <c r="Q7" s="783">
        <f>IF(S5&gt;60.99,6,IF(S5&gt;14.99,5,IF(S5&gt;3.499,4,IF(OR(S5&gt;0.699,Q5&gt;69.99),3,IF(OR(S5&gt;0.0699,Q3&gt;4.99,Q4&gt;0.99),2,1)))))</f>
        <v>1</v>
      </c>
      <c r="R7" s="784"/>
      <c r="S7" s="785"/>
      <c r="T7" s="299"/>
      <c r="U7" s="3"/>
      <c r="V7" s="3"/>
      <c r="W7" s="3"/>
    </row>
    <row r="8" spans="2:29" ht="14.25"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3"/>
      <c r="N8" s="3"/>
      <c r="O8" s="3"/>
      <c r="P8" s="3"/>
      <c r="Q8" s="3"/>
      <c r="R8" s="3"/>
      <c r="S8" s="3"/>
      <c r="T8" s="3"/>
      <c r="U8" s="3"/>
      <c r="V8" s="3"/>
      <c r="W8" s="3"/>
    </row>
    <row r="9" spans="2:29" ht="14.25">
      <c r="B9" s="2"/>
      <c r="C9" s="798" t="s">
        <v>191</v>
      </c>
      <c r="D9" s="792" t="s">
        <v>190</v>
      </c>
      <c r="E9" s="794"/>
      <c r="F9" s="792" t="s">
        <v>189</v>
      </c>
      <c r="G9" s="793"/>
      <c r="H9" s="794"/>
      <c r="I9" s="792" t="s">
        <v>192</v>
      </c>
      <c r="J9" s="793"/>
      <c r="K9" s="794"/>
      <c r="L9" s="791" t="s">
        <v>188</v>
      </c>
      <c r="M9" s="770" t="s">
        <v>106</v>
      </c>
      <c r="N9" s="770"/>
      <c r="O9" s="3"/>
      <c r="P9" s="3"/>
      <c r="Q9" s="3"/>
      <c r="R9" s="3"/>
      <c r="S9" s="4" t="s">
        <v>142</v>
      </c>
      <c r="T9" s="3"/>
      <c r="U9" s="3"/>
      <c r="V9" s="3"/>
      <c r="W9" s="3"/>
    </row>
    <row r="10" spans="2:29" ht="12.75" customHeight="1">
      <c r="B10" s="2"/>
      <c r="C10" s="799"/>
      <c r="D10" s="795"/>
      <c r="E10" s="797"/>
      <c r="F10" s="795"/>
      <c r="G10" s="796"/>
      <c r="H10" s="797"/>
      <c r="I10" s="795"/>
      <c r="J10" s="796"/>
      <c r="K10" s="797"/>
      <c r="L10" s="791"/>
      <c r="M10" s="770"/>
      <c r="N10" s="770"/>
      <c r="O10" s="2"/>
      <c r="P10" s="2"/>
      <c r="Q10" s="2"/>
      <c r="R10" s="2"/>
      <c r="S10" s="789" t="str">
        <f>"During the monitoring programme completed at the site the atmospheric pressure ranged between "&amp;'Gas Assessment'!D192&amp;"mb (recorded on "&amp;F192&amp;") and "&amp;'Gas Assessment'!D193&amp;"mb (recorded on "&amp;F193&amp;").  (Comment of whether pressure was rising or falling; has the data captured the likely worst case scenario?).  During the same period flow rates ranged between "&amp;AO238&amp;"l/hr (recorded on "&amp;Q247&amp;")and "&amp;AP238&amp;"l/hr (recorded on "&amp;Q248&amp;") (with the greatest flow volumes corresponding (or not) with falling/the lowest atmospheric pressure events).  
Steady carbon dioxide concentrations recorded ranged between "&amp;AQ238&amp;"% v/v (recorded on "&amp;Q298&amp;") and "&amp;AR238&amp;"% v/v (recorded on "&amp;Q299&amp;") and methane concentrations ranged between "&amp;AT238&amp;"% v/v (recorded on "&amp;Q349&amp;") and "&amp;AU238&amp;"% v/v (recorded on "&amp;Q350&amp;"). (Comments on correlations, waht were peaks, again has worst case been likely captured, comments on distribution, certain geologies etc)"</f>
        <v>During the monitoring programme completed at the site the atmospheric pressure ranged between 997mb (recorded on 05/03/2019) and 1014mb (recorded on 01/03/2019).  (Comment of whether pressure was rising or falling; has the data captured the likely worst case scenario?).  During the same period flow rates ranged between 0l/hr (recorded on 01/03/2019)and 0l/hr (recorded on 01/03/2019) (with the greatest flow volumes corresponding (or not) with falling/the lowest atmospheric pressure events).  
Steady carbon dioxide concentrations recorded ranged between 0.1% v/v (recorded on 05/03/2019) and 0.9% v/v (recorded on 01/03/2019) and methane concentrations ranged between 0% v/v (recorded on 01/03/2019) and 0% v/v (recorded on 01/03/2019). (Comments on correlations, waht were peaks, again has worst case been likely captured, comments on distribution, certain geologies etc)</v>
      </c>
      <c r="T10" s="789"/>
      <c r="U10" s="789"/>
      <c r="V10" s="789"/>
      <c r="W10" s="789"/>
    </row>
    <row r="11" spans="2:29" ht="14.25">
      <c r="B11" s="2"/>
      <c r="C11" s="800"/>
      <c r="D11" s="276" t="s">
        <v>193</v>
      </c>
      <c r="E11" s="276" t="s">
        <v>194</v>
      </c>
      <c r="F11" s="276" t="s">
        <v>193</v>
      </c>
      <c r="G11" s="276" t="s">
        <v>194</v>
      </c>
      <c r="H11" s="276" t="s">
        <v>195</v>
      </c>
      <c r="I11" s="276" t="s">
        <v>193</v>
      </c>
      <c r="J11" s="276" t="s">
        <v>194</v>
      </c>
      <c r="K11" s="276" t="s">
        <v>195</v>
      </c>
      <c r="L11" s="791"/>
      <c r="M11" s="276" t="s">
        <v>107</v>
      </c>
      <c r="N11" s="276" t="s">
        <v>85</v>
      </c>
      <c r="O11" s="2"/>
      <c r="P11" s="2"/>
      <c r="Q11" s="779" t="s">
        <v>202</v>
      </c>
      <c r="R11" s="2"/>
      <c r="S11" s="789"/>
      <c r="T11" s="789"/>
      <c r="U11" s="789"/>
      <c r="V11" s="789"/>
      <c r="W11" s="789"/>
    </row>
    <row r="12" spans="2:29" ht="13.9" hidden="1" customHeight="1">
      <c r="B12" s="2"/>
      <c r="C12" s="235"/>
      <c r="D12" s="236"/>
      <c r="E12" s="236"/>
      <c r="F12" s="236"/>
      <c r="G12" s="236"/>
      <c r="H12" s="236"/>
      <c r="I12" s="236"/>
      <c r="J12" s="236"/>
      <c r="K12" s="236"/>
      <c r="L12" s="5"/>
      <c r="M12" s="237"/>
      <c r="N12" s="238"/>
      <c r="O12" s="2"/>
      <c r="P12" s="2"/>
      <c r="Q12" s="779"/>
      <c r="R12" s="2"/>
      <c r="S12" s="789"/>
      <c r="T12" s="789"/>
      <c r="U12" s="789"/>
      <c r="V12" s="789"/>
      <c r="W12" s="789"/>
    </row>
    <row r="13" spans="2:29" ht="13.9" hidden="1" customHeight="1">
      <c r="B13" s="2"/>
      <c r="C13" s="235"/>
      <c r="D13" s="236"/>
      <c r="E13" s="236"/>
      <c r="F13" s="236"/>
      <c r="G13" s="236"/>
      <c r="H13" s="236"/>
      <c r="I13" s="236"/>
      <c r="J13" s="236"/>
      <c r="K13" s="236"/>
      <c r="L13" s="5"/>
      <c r="M13" s="237"/>
      <c r="N13" s="238"/>
      <c r="O13" s="2"/>
      <c r="P13" s="2"/>
      <c r="Q13" s="779"/>
      <c r="R13" s="2"/>
      <c r="S13" s="789"/>
      <c r="T13" s="789"/>
      <c r="U13" s="789"/>
      <c r="V13" s="789"/>
      <c r="W13" s="789"/>
    </row>
    <row r="14" spans="2:29" ht="14.25">
      <c r="B14" s="2"/>
      <c r="C14" s="240" t="str">
        <f>IF('1 - Detail Entry'!C22="","",'1 - Detail Entry'!C22)</f>
        <v>DS02</v>
      </c>
      <c r="D14" s="241" t="str">
        <f>IF('Gas Assessment'!AO196=0,"",'Gas Assessment'!AO196)</f>
        <v/>
      </c>
      <c r="E14" s="241" t="str">
        <f>IF('Gas Assessment'!AP196=0,"&lt;0.1",'Gas Assessment'!AP196)</f>
        <v/>
      </c>
      <c r="F14" s="241">
        <f>IF('Gas Assessment'!AQ196=0,"",'Gas Assessment'!AQ196)</f>
        <v>0.1</v>
      </c>
      <c r="G14" s="241">
        <f>IF('Gas Assessment'!AR196=0,"&lt;0.1",'Gas Assessment'!AR196)</f>
        <v>0.2</v>
      </c>
      <c r="H14" s="241">
        <f>IF(AND('Gas Assessment'!AS123=0.1,G14="&lt;0.1"),"&lt;0.1",'Gas Assessment'!AS123)</f>
        <v>0.15000000000000002</v>
      </c>
      <c r="I14" s="241" t="str">
        <f>IF('Gas Assessment'!AT196=0,"",'Gas Assessment'!AT196)</f>
        <v/>
      </c>
      <c r="J14" s="241" t="str">
        <f>IF('Gas Assessment'!AU196=0,"&lt;0.1",'Gas Assessment'!AU196)</f>
        <v/>
      </c>
      <c r="K14" s="241" t="str">
        <f>IF(AND('Gas Assessment'!AV123=0.1,J14="&lt;0.1"),"&lt;0.1",'Gas Assessment'!AV123)</f>
        <v/>
      </c>
      <c r="L14" s="242" t="str">
        <f>IF(E14="","",MAX(J14,G14)/100*IF(E14="&lt;0.1",0.1,E14))</f>
        <v/>
      </c>
      <c r="M14" s="243">
        <f t="shared" ref="M14:M55" si="0">IF((MAX(AR123,AU123)*AP123/100)&gt;60.99,6,IF((MAX(AR123,AU123)*AP123/100)&gt;14.99,5,IF((MAX(AR123,AU123)*AP123/100)&gt;3.499,4,IF(OR((MAX(AR123,AU123)*AP123/100)&gt;0.699,AP123&gt;69.99),3,IF(OR((MAX(AR123,AU123)*AP123/100)&gt;0.0699,AR123&gt;4.99,AU123&gt;0.99),2,1)))))</f>
        <v>1</v>
      </c>
      <c r="N14" s="244" t="str">
        <f t="shared" ref="N14:N55" si="1">IF(OR((AR123*AP123/100)&gt;3.1299,AR123&gt;29.99,(AU123*AP123/100)&gt;1.5599,AU123&gt;19.99),"Red",IF(OR((AR123*AP123/100)&gt;1.5599,AR123&gt;9.99,(AU123*AP123/100)&gt;0.6299,AU123&gt;4.99),"Amber 2",IF(OR((AR123*AP123/100)&gt;0.7799,AR123&gt;4.99,(AU123*AP123/100)&gt;0.1599,AU123&gt;0.99),"Amber 1","Green")))</f>
        <v>Green</v>
      </c>
      <c r="O14" s="2"/>
      <c r="P14" s="2"/>
      <c r="Q14" s="779"/>
      <c r="R14" s="2"/>
      <c r="S14" s="789"/>
      <c r="T14" s="789"/>
      <c r="U14" s="789"/>
      <c r="V14" s="789"/>
      <c r="W14" s="789"/>
    </row>
    <row r="15" spans="2:29" ht="14.25">
      <c r="B15" s="2"/>
      <c r="C15" s="240" t="str">
        <f>IF('1 - Detail Entry'!C23="","",'1 - Detail Entry'!C23)</f>
        <v>DS04</v>
      </c>
      <c r="D15" s="241" t="str">
        <f>IF('Gas Assessment'!AO197=0,"",'Gas Assessment'!AO197)</f>
        <v/>
      </c>
      <c r="E15" s="241" t="str">
        <f>IF('Gas Assessment'!AP197=0,"&lt;0.1",'Gas Assessment'!AP197)</f>
        <v/>
      </c>
      <c r="F15" s="241">
        <f>IF('Gas Assessment'!AQ197=0,"",'Gas Assessment'!AQ197)</f>
        <v>0.7</v>
      </c>
      <c r="G15" s="241">
        <f>IF('Gas Assessment'!AR197=0,"&lt;0.1",'Gas Assessment'!AR197)</f>
        <v>0.9</v>
      </c>
      <c r="H15" s="241">
        <f>IF(AND('Gas Assessment'!AS124=0.1,G15="&lt;0.1"),"&lt;0.1",'Gas Assessment'!AS124)</f>
        <v>0.8</v>
      </c>
      <c r="I15" s="241" t="str">
        <f>IF('Gas Assessment'!AT197=0,"",'Gas Assessment'!AT197)</f>
        <v/>
      </c>
      <c r="J15" s="241" t="str">
        <f>IF('Gas Assessment'!AU197=0,"&lt;0.1",'Gas Assessment'!AU197)</f>
        <v/>
      </c>
      <c r="K15" s="241" t="str">
        <f>IF(AND('Gas Assessment'!AV124=0.1,J15="&lt;0.1"),"&lt;0.1",'Gas Assessment'!AV124)</f>
        <v/>
      </c>
      <c r="L15" s="242" t="str">
        <f t="shared" ref="L15:L56" si="2">IF(E15="","",MAX(J15,G15)/100*IF(E15="&lt;0.1",0.1,E15))</f>
        <v/>
      </c>
      <c r="M15" s="243">
        <f t="shared" si="0"/>
        <v>1</v>
      </c>
      <c r="N15" s="244" t="str">
        <f t="shared" si="1"/>
        <v>Green</v>
      </c>
      <c r="O15" s="2"/>
      <c r="P15" s="2"/>
      <c r="Q15" s="779"/>
      <c r="R15" s="2"/>
      <c r="S15" s="789"/>
      <c r="T15" s="789"/>
      <c r="U15" s="789"/>
      <c r="V15" s="789"/>
      <c r="W15" s="789"/>
    </row>
    <row r="16" spans="2:29" ht="14.25">
      <c r="B16" s="2"/>
      <c r="C16" s="240" t="str">
        <f>IF('1 - Detail Entry'!C24="","",'1 - Detail Entry'!C24)</f>
        <v>DS07</v>
      </c>
      <c r="D16" s="241" t="str">
        <f>IF('Gas Assessment'!AO198=0,"",'Gas Assessment'!AO198)</f>
        <v/>
      </c>
      <c r="E16" s="241" t="str">
        <f>IF('Gas Assessment'!AP198=0,"&lt;0.1",'Gas Assessment'!AP198)</f>
        <v/>
      </c>
      <c r="F16" s="241">
        <f>IF('Gas Assessment'!AQ198=0,"",'Gas Assessment'!AQ198)</f>
        <v>0.3</v>
      </c>
      <c r="G16" s="241">
        <f>IF('Gas Assessment'!AR198=0,"&lt;0.1",'Gas Assessment'!AR198)</f>
        <v>0.3</v>
      </c>
      <c r="H16" s="241">
        <f>IF(AND('Gas Assessment'!AS125=0.1,G16="&lt;0.1"),"&lt;0.1",'Gas Assessment'!AS125)</f>
        <v>0.3</v>
      </c>
      <c r="I16" s="241" t="str">
        <f>IF('Gas Assessment'!AT198=0,"",'Gas Assessment'!AT198)</f>
        <v/>
      </c>
      <c r="J16" s="241" t="str">
        <f>IF('Gas Assessment'!AU198=0,"&lt;0.1",'Gas Assessment'!AU198)</f>
        <v/>
      </c>
      <c r="K16" s="241" t="str">
        <f>IF(AND('Gas Assessment'!AV125=0.1,J16="&lt;0.1"),"&lt;0.1",'Gas Assessment'!AV125)</f>
        <v/>
      </c>
      <c r="L16" s="242" t="str">
        <f t="shared" si="2"/>
        <v/>
      </c>
      <c r="M16" s="243">
        <f t="shared" si="0"/>
        <v>1</v>
      </c>
      <c r="N16" s="244" t="str">
        <f t="shared" si="1"/>
        <v>Green</v>
      </c>
      <c r="O16" s="2"/>
      <c r="P16" s="2"/>
      <c r="Q16" s="779"/>
      <c r="R16" s="2"/>
      <c r="S16" s="789"/>
      <c r="T16" s="789"/>
      <c r="U16" s="789"/>
      <c r="V16" s="789"/>
      <c r="W16" s="789"/>
      <c r="X16" s="144"/>
      <c r="Y16" s="144"/>
      <c r="Z16" s="144"/>
      <c r="AA16" s="144"/>
      <c r="AB16" s="144"/>
      <c r="AC16" s="144"/>
    </row>
    <row r="17" spans="2:51" ht="14.25">
      <c r="B17" s="2"/>
      <c r="C17" s="240" t="str">
        <f>IF('1 - Detail Entry'!C25="","",'1 - Detail Entry'!C25)</f>
        <v>DS08</v>
      </c>
      <c r="D17" s="241" t="str">
        <f>IF('Gas Assessment'!AO199=0,"",'Gas Assessment'!AO199)</f>
        <v/>
      </c>
      <c r="E17" s="241" t="str">
        <f>IF('Gas Assessment'!AP199=0,"&lt;0.1",'Gas Assessment'!AP199)</f>
        <v/>
      </c>
      <c r="F17" s="241">
        <f>IF('Gas Assessment'!AQ199=0,"",'Gas Assessment'!AQ199)</f>
        <v>0.1</v>
      </c>
      <c r="G17" s="241">
        <f>IF('Gas Assessment'!AR199=0,"&lt;0.1",'Gas Assessment'!AR199)</f>
        <v>0.1</v>
      </c>
      <c r="H17" s="241">
        <f>IF(AND('Gas Assessment'!AS126=0.1,G17="&lt;0.1"),"&lt;0.1",'Gas Assessment'!AS126)</f>
        <v>0.1</v>
      </c>
      <c r="I17" s="241" t="str">
        <f>IF('Gas Assessment'!AT199=0,"",'Gas Assessment'!AT199)</f>
        <v/>
      </c>
      <c r="J17" s="241" t="str">
        <f>IF('Gas Assessment'!AU199=0,"&lt;0.1",'Gas Assessment'!AU199)</f>
        <v/>
      </c>
      <c r="K17" s="241" t="str">
        <f>IF(AND('Gas Assessment'!AV126=0.1,J17="&lt;0.1"),"&lt;0.1",'Gas Assessment'!AV126)</f>
        <v/>
      </c>
      <c r="L17" s="242" t="str">
        <f t="shared" si="2"/>
        <v/>
      </c>
      <c r="M17" s="243">
        <f t="shared" si="0"/>
        <v>1</v>
      </c>
      <c r="N17" s="244" t="str">
        <f t="shared" si="1"/>
        <v>Green</v>
      </c>
      <c r="O17" s="2"/>
      <c r="P17" s="2"/>
      <c r="Q17" s="779"/>
      <c r="R17" s="2"/>
      <c r="S17" s="789"/>
      <c r="T17" s="789"/>
      <c r="U17" s="789"/>
      <c r="V17" s="789"/>
      <c r="W17" s="789"/>
      <c r="X17" s="144"/>
      <c r="Y17" s="144"/>
      <c r="Z17" s="144"/>
      <c r="AA17" s="144"/>
      <c r="AB17" s="144"/>
      <c r="AC17" s="144"/>
    </row>
    <row r="18" spans="2:51" ht="14.25">
      <c r="B18" s="2"/>
      <c r="C18" s="240" t="str">
        <f>IF('1 - Detail Entry'!C26="","",'1 - Detail Entry'!C26)</f>
        <v/>
      </c>
      <c r="D18" s="241" t="str">
        <f>IF('Gas Assessment'!AO200=0,"",'Gas Assessment'!AO200)</f>
        <v/>
      </c>
      <c r="E18" s="241" t="str">
        <f>IF('Gas Assessment'!AP200=0,"&lt;0.1",'Gas Assessment'!AP200)</f>
        <v/>
      </c>
      <c r="F18" s="241" t="str">
        <f>IF('Gas Assessment'!AQ200=0,"",'Gas Assessment'!AQ200)</f>
        <v/>
      </c>
      <c r="G18" s="241" t="str">
        <f>IF('Gas Assessment'!AR200=0,"&lt;0.1",'Gas Assessment'!AR200)</f>
        <v/>
      </c>
      <c r="H18" s="241" t="str">
        <f>IF(AND('Gas Assessment'!AS127=0.1,G18="&lt;0.1"),"&lt;0.1",'Gas Assessment'!AS127)</f>
        <v/>
      </c>
      <c r="I18" s="241" t="str">
        <f>IF('Gas Assessment'!AT200=0,"",'Gas Assessment'!AT200)</f>
        <v/>
      </c>
      <c r="J18" s="241" t="str">
        <f>IF('Gas Assessment'!AU200=0,"&lt;0.1",'Gas Assessment'!AU200)</f>
        <v/>
      </c>
      <c r="K18" s="241" t="str">
        <f>IF(AND('Gas Assessment'!AV127=0.1,J18="&lt;0.1"),"&lt;0.1",'Gas Assessment'!AV127)</f>
        <v/>
      </c>
      <c r="L18" s="242" t="str">
        <f t="shared" si="2"/>
        <v/>
      </c>
      <c r="M18" s="243">
        <f t="shared" si="0"/>
        <v>1</v>
      </c>
      <c r="N18" s="244" t="str">
        <f t="shared" si="1"/>
        <v>Green</v>
      </c>
      <c r="O18" s="2"/>
      <c r="P18" s="2"/>
      <c r="Q18" s="779"/>
      <c r="R18" s="2"/>
      <c r="S18" s="789"/>
      <c r="T18" s="789"/>
      <c r="U18" s="789"/>
      <c r="V18" s="789"/>
      <c r="W18" s="789"/>
      <c r="X18" s="144"/>
      <c r="Y18" s="144"/>
      <c r="Z18" s="144"/>
      <c r="AA18" s="144"/>
      <c r="AB18" s="144"/>
      <c r="AC18" s="144"/>
    </row>
    <row r="19" spans="2:51" ht="14.25">
      <c r="B19" s="2"/>
      <c r="C19" s="240" t="str">
        <f>IF('1 - Detail Entry'!C27="","",'1 - Detail Entry'!C27)</f>
        <v/>
      </c>
      <c r="D19" s="241" t="str">
        <f>IF('Gas Assessment'!AO201=0,"",'Gas Assessment'!AO201)</f>
        <v/>
      </c>
      <c r="E19" s="241" t="str">
        <f>IF('Gas Assessment'!AP201=0,"&lt;0.1",'Gas Assessment'!AP201)</f>
        <v/>
      </c>
      <c r="F19" s="241" t="str">
        <f>IF('Gas Assessment'!AQ201=0,"",'Gas Assessment'!AQ201)</f>
        <v/>
      </c>
      <c r="G19" s="241" t="str">
        <f>IF('Gas Assessment'!AR201=0,"&lt;0.1",'Gas Assessment'!AR201)</f>
        <v/>
      </c>
      <c r="H19" s="241" t="str">
        <f>IF(AND('Gas Assessment'!AS128=0.1,G19="&lt;0.1"),"&lt;0.1",'Gas Assessment'!AS128)</f>
        <v/>
      </c>
      <c r="I19" s="241" t="str">
        <f>IF('Gas Assessment'!AT201=0,"",'Gas Assessment'!AT201)</f>
        <v/>
      </c>
      <c r="J19" s="241" t="str">
        <f>IF('Gas Assessment'!AU201=0,"&lt;0.1",'Gas Assessment'!AU201)</f>
        <v/>
      </c>
      <c r="K19" s="241" t="str">
        <f>IF(AND('Gas Assessment'!AV128=0.1,J19="&lt;0.1"),"&lt;0.1",'Gas Assessment'!AV128)</f>
        <v/>
      </c>
      <c r="L19" s="242" t="str">
        <f t="shared" si="2"/>
        <v/>
      </c>
      <c r="M19" s="243">
        <f t="shared" si="0"/>
        <v>1</v>
      </c>
      <c r="N19" s="244" t="str">
        <f t="shared" si="1"/>
        <v>Green</v>
      </c>
      <c r="O19" s="2"/>
      <c r="P19" s="2"/>
      <c r="Q19" s="779"/>
      <c r="R19" s="2"/>
      <c r="S19" s="789"/>
      <c r="T19" s="789"/>
      <c r="U19" s="789"/>
      <c r="V19" s="789"/>
      <c r="W19" s="789"/>
      <c r="X19" s="144"/>
      <c r="Y19" s="144"/>
      <c r="Z19" s="144"/>
      <c r="AA19" s="144"/>
      <c r="AB19" s="144"/>
      <c r="AC19" s="144"/>
    </row>
    <row r="20" spans="2:51" ht="14.25">
      <c r="B20" s="2"/>
      <c r="C20" s="240" t="str">
        <f>IF('1 - Detail Entry'!C28="","",'1 - Detail Entry'!C28)</f>
        <v/>
      </c>
      <c r="D20" s="241" t="str">
        <f>IF('Gas Assessment'!AO202=0,"",'Gas Assessment'!AO202)</f>
        <v/>
      </c>
      <c r="E20" s="241" t="str">
        <f>IF('Gas Assessment'!AP202=0,"&lt;0.1",'Gas Assessment'!AP202)</f>
        <v/>
      </c>
      <c r="F20" s="241" t="str">
        <f>IF('Gas Assessment'!AQ202=0,"",'Gas Assessment'!AQ202)</f>
        <v/>
      </c>
      <c r="G20" s="241" t="str">
        <f>IF('Gas Assessment'!AR202=0,"&lt;0.1",'Gas Assessment'!AR202)</f>
        <v/>
      </c>
      <c r="H20" s="241" t="str">
        <f>IF(AND('Gas Assessment'!AS129=0.1,G20="&lt;0.1"),"&lt;0.1",'Gas Assessment'!AS129)</f>
        <v/>
      </c>
      <c r="I20" s="241" t="str">
        <f>IF('Gas Assessment'!AT202=0,"",'Gas Assessment'!AT202)</f>
        <v/>
      </c>
      <c r="J20" s="241" t="str">
        <f>IF('Gas Assessment'!AU202=0,"&lt;0.1",'Gas Assessment'!AU202)</f>
        <v/>
      </c>
      <c r="K20" s="241" t="str">
        <f>IF(AND('Gas Assessment'!AV129=0.1,J20="&lt;0.1"),"&lt;0.1",'Gas Assessment'!AV129)</f>
        <v/>
      </c>
      <c r="L20" s="242" t="str">
        <f t="shared" si="2"/>
        <v/>
      </c>
      <c r="M20" s="243">
        <f t="shared" si="0"/>
        <v>1</v>
      </c>
      <c r="N20" s="244" t="str">
        <f t="shared" si="1"/>
        <v>Green</v>
      </c>
      <c r="O20" s="2"/>
      <c r="P20" s="2"/>
      <c r="Q20" s="779"/>
      <c r="R20" s="2"/>
      <c r="S20" s="789"/>
      <c r="T20" s="789"/>
      <c r="U20" s="789"/>
      <c r="V20" s="789"/>
      <c r="W20" s="789"/>
      <c r="X20" s="144"/>
      <c r="Y20" s="144"/>
      <c r="Z20" s="144"/>
      <c r="AA20" s="144"/>
      <c r="AB20" s="144"/>
      <c r="AC20" s="144"/>
    </row>
    <row r="21" spans="2:51" ht="14.25">
      <c r="B21" s="2"/>
      <c r="C21" s="240" t="str">
        <f>IF('1 - Detail Entry'!C29="","",'1 - Detail Entry'!C29)</f>
        <v/>
      </c>
      <c r="D21" s="241" t="str">
        <f>IF('Gas Assessment'!AO203=0,"",'Gas Assessment'!AO203)</f>
        <v/>
      </c>
      <c r="E21" s="241" t="str">
        <f>IF('Gas Assessment'!AP203=0,"&lt;0.1",'Gas Assessment'!AP203)</f>
        <v/>
      </c>
      <c r="F21" s="241" t="str">
        <f>IF('Gas Assessment'!AQ203=0,"",'Gas Assessment'!AQ203)</f>
        <v/>
      </c>
      <c r="G21" s="241" t="str">
        <f>IF('Gas Assessment'!AR203=0,"&lt;0.1",'Gas Assessment'!AR203)</f>
        <v/>
      </c>
      <c r="H21" s="241" t="str">
        <f>IF(AND('Gas Assessment'!AS130=0.1,G21="&lt;0.1"),"&lt;0.1",'Gas Assessment'!AS130)</f>
        <v/>
      </c>
      <c r="I21" s="241" t="str">
        <f>IF('Gas Assessment'!AT203=0,"",'Gas Assessment'!AT203)</f>
        <v/>
      </c>
      <c r="J21" s="241" t="str">
        <f>IF('Gas Assessment'!AU203=0,"&lt;0.1",'Gas Assessment'!AU203)</f>
        <v/>
      </c>
      <c r="K21" s="241" t="str">
        <f>IF(AND('Gas Assessment'!AV130=0.1,J21="&lt;0.1"),"&lt;0.1",'Gas Assessment'!AV130)</f>
        <v/>
      </c>
      <c r="L21" s="242" t="str">
        <f t="shared" si="2"/>
        <v/>
      </c>
      <c r="M21" s="243">
        <f t="shared" si="0"/>
        <v>1</v>
      </c>
      <c r="N21" s="244" t="str">
        <f t="shared" si="1"/>
        <v>Green</v>
      </c>
      <c r="O21" s="2"/>
      <c r="P21" s="2"/>
      <c r="Q21" s="779"/>
      <c r="R21" s="2"/>
      <c r="S21" s="789"/>
      <c r="T21" s="789"/>
      <c r="U21" s="789"/>
      <c r="V21" s="789"/>
      <c r="W21" s="789"/>
      <c r="X21" s="144"/>
      <c r="Y21" s="144"/>
      <c r="Z21" s="144"/>
      <c r="AA21" s="144"/>
      <c r="AB21" s="144"/>
      <c r="AC21" s="144"/>
      <c r="AD21" s="144"/>
      <c r="AE21" s="144"/>
      <c r="AF21" s="144"/>
      <c r="AG21" s="144"/>
      <c r="AH21" s="144"/>
      <c r="AI21" s="144"/>
      <c r="AJ21" s="144"/>
      <c r="AK21" s="144"/>
      <c r="AL21" s="144"/>
      <c r="AM21" s="144"/>
      <c r="AN21" s="144"/>
      <c r="AO21" s="144"/>
      <c r="AP21" s="144"/>
      <c r="AQ21" s="144"/>
      <c r="AR21" s="144"/>
      <c r="AS21" s="144"/>
      <c r="AT21" s="144"/>
      <c r="AU21" s="144"/>
      <c r="AV21" s="144"/>
      <c r="AW21" s="144"/>
      <c r="AX21" s="144"/>
      <c r="AY21" s="144"/>
    </row>
    <row r="22" spans="2:51" ht="14.25">
      <c r="B22" s="2"/>
      <c r="C22" s="240" t="str">
        <f>IF('1 - Detail Entry'!C30="","",'1 - Detail Entry'!C30)</f>
        <v/>
      </c>
      <c r="D22" s="241" t="str">
        <f>IF('Gas Assessment'!AO204=0,"",'Gas Assessment'!AO204)</f>
        <v/>
      </c>
      <c r="E22" s="241" t="str">
        <f>IF('Gas Assessment'!AP204=0,"&lt;0.1",'Gas Assessment'!AP204)</f>
        <v/>
      </c>
      <c r="F22" s="241" t="str">
        <f>IF('Gas Assessment'!AQ204=0,"",'Gas Assessment'!AQ204)</f>
        <v/>
      </c>
      <c r="G22" s="241" t="str">
        <f>IF('Gas Assessment'!AR204=0,"&lt;0.1",'Gas Assessment'!AR204)</f>
        <v/>
      </c>
      <c r="H22" s="241" t="str">
        <f>IF(AND('Gas Assessment'!AS131=0.1,G22="&lt;0.1"),"&lt;0.1",'Gas Assessment'!AS131)</f>
        <v/>
      </c>
      <c r="I22" s="241" t="str">
        <f>IF('Gas Assessment'!AT204=0,"",'Gas Assessment'!AT204)</f>
        <v/>
      </c>
      <c r="J22" s="241" t="str">
        <f>IF('Gas Assessment'!AU204=0,"&lt;0.1",'Gas Assessment'!AU204)</f>
        <v/>
      </c>
      <c r="K22" s="241" t="str">
        <f>IF(AND('Gas Assessment'!AV131=0.1,J22="&lt;0.1"),"&lt;0.1",'Gas Assessment'!AV131)</f>
        <v/>
      </c>
      <c r="L22" s="242" t="str">
        <f t="shared" si="2"/>
        <v/>
      </c>
      <c r="M22" s="243">
        <f t="shared" si="0"/>
        <v>1</v>
      </c>
      <c r="N22" s="244" t="str">
        <f t="shared" si="1"/>
        <v>Green</v>
      </c>
      <c r="O22" s="2"/>
      <c r="P22" s="2"/>
      <c r="Q22" s="2"/>
      <c r="R22" s="2"/>
      <c r="S22" s="789"/>
      <c r="T22" s="789"/>
      <c r="U22" s="789"/>
      <c r="V22" s="789"/>
      <c r="W22" s="789"/>
      <c r="X22" s="144"/>
      <c r="Y22" s="144"/>
      <c r="Z22" s="144"/>
      <c r="AA22" s="144"/>
      <c r="AB22" s="144"/>
      <c r="AC22" s="144"/>
    </row>
    <row r="23" spans="2:51" ht="14.25">
      <c r="B23" s="2"/>
      <c r="C23" s="240" t="str">
        <f>IF('1 - Detail Entry'!C31="","",'1 - Detail Entry'!C31)</f>
        <v/>
      </c>
      <c r="D23" s="241" t="str">
        <f>IF('Gas Assessment'!AO205=0,"",'Gas Assessment'!AO205)</f>
        <v/>
      </c>
      <c r="E23" s="241" t="str">
        <f>IF('Gas Assessment'!AP205=0,"&lt;0.1",'Gas Assessment'!AP205)</f>
        <v/>
      </c>
      <c r="F23" s="241" t="str">
        <f>IF('Gas Assessment'!AQ205=0,"",'Gas Assessment'!AQ205)</f>
        <v/>
      </c>
      <c r="G23" s="241" t="str">
        <f>IF('Gas Assessment'!AR205=0,"&lt;0.1",'Gas Assessment'!AR205)</f>
        <v/>
      </c>
      <c r="H23" s="241" t="str">
        <f>IF(AND('Gas Assessment'!AS132=0.1,G23="&lt;0.1"),"&lt;0.1",'Gas Assessment'!AS132)</f>
        <v/>
      </c>
      <c r="I23" s="241" t="str">
        <f>IF('Gas Assessment'!AT205=0,"",'Gas Assessment'!AT205)</f>
        <v/>
      </c>
      <c r="J23" s="241" t="str">
        <f>IF('Gas Assessment'!AU205=0,"&lt;0.1",'Gas Assessment'!AU205)</f>
        <v/>
      </c>
      <c r="K23" s="241" t="str">
        <f>IF(AND('Gas Assessment'!AV132=0.1,J23="&lt;0.1"),"&lt;0.1",'Gas Assessment'!AV132)</f>
        <v/>
      </c>
      <c r="L23" s="242" t="str">
        <f t="shared" si="2"/>
        <v/>
      </c>
      <c r="M23" s="243">
        <f t="shared" si="0"/>
        <v>1</v>
      </c>
      <c r="N23" s="244" t="str">
        <f t="shared" si="1"/>
        <v>Green</v>
      </c>
      <c r="O23" s="2"/>
      <c r="P23" s="2"/>
      <c r="Q23" s="2"/>
      <c r="R23" s="2"/>
      <c r="S23" s="789"/>
      <c r="T23" s="789"/>
      <c r="U23" s="789"/>
      <c r="V23" s="789"/>
      <c r="W23" s="789"/>
      <c r="X23" s="144"/>
      <c r="Y23" s="144"/>
      <c r="Z23" s="144"/>
      <c r="AA23" s="144"/>
      <c r="AB23" s="144"/>
      <c r="AC23" s="144"/>
    </row>
    <row r="24" spans="2:51" ht="14.25">
      <c r="B24" s="2"/>
      <c r="C24" s="240" t="str">
        <f>IF('1 - Detail Entry'!C32="","",'1 - Detail Entry'!C32)</f>
        <v/>
      </c>
      <c r="D24" s="241" t="str">
        <f>IF('Gas Assessment'!AO206=0,"",'Gas Assessment'!AO206)</f>
        <v/>
      </c>
      <c r="E24" s="241" t="str">
        <f>IF('Gas Assessment'!AP206=0,"&lt;0.1",'Gas Assessment'!AP206)</f>
        <v/>
      </c>
      <c r="F24" s="241" t="str">
        <f>IF('Gas Assessment'!AQ206=0,"",'Gas Assessment'!AQ206)</f>
        <v/>
      </c>
      <c r="G24" s="241" t="str">
        <f>IF('Gas Assessment'!AR206=0,"&lt;0.1",'Gas Assessment'!AR206)</f>
        <v/>
      </c>
      <c r="H24" s="241" t="str">
        <f>IF(AND('Gas Assessment'!AS133=0.1,G24="&lt;0.1"),"&lt;0.1",'Gas Assessment'!AS133)</f>
        <v/>
      </c>
      <c r="I24" s="241" t="str">
        <f>IF('Gas Assessment'!AT206=0,"",'Gas Assessment'!AT206)</f>
        <v/>
      </c>
      <c r="J24" s="241" t="str">
        <f>IF('Gas Assessment'!AU206=0,"&lt;0.1",'Gas Assessment'!AU206)</f>
        <v/>
      </c>
      <c r="K24" s="241" t="str">
        <f>IF(AND('Gas Assessment'!AV133=0.1,J24="&lt;0.1"),"&lt;0.1",'Gas Assessment'!AV133)</f>
        <v/>
      </c>
      <c r="L24" s="242" t="str">
        <f t="shared" si="2"/>
        <v/>
      </c>
      <c r="M24" s="243">
        <f t="shared" si="0"/>
        <v>1</v>
      </c>
      <c r="N24" s="244" t="str">
        <f t="shared" si="1"/>
        <v>Green</v>
      </c>
      <c r="O24" s="2"/>
      <c r="P24" s="2"/>
      <c r="Q24" s="2"/>
      <c r="R24" s="2"/>
      <c r="S24" s="789"/>
      <c r="T24" s="789"/>
      <c r="U24" s="789"/>
      <c r="V24" s="789"/>
      <c r="W24" s="789"/>
      <c r="X24" s="144"/>
      <c r="Y24" s="144"/>
      <c r="Z24" s="144"/>
      <c r="AA24" s="144"/>
      <c r="AB24" s="144"/>
      <c r="AC24" s="144"/>
    </row>
    <row r="25" spans="2:51" ht="14.25">
      <c r="B25" s="2"/>
      <c r="C25" s="240" t="str">
        <f>IF('1 - Detail Entry'!C33="","",'1 - Detail Entry'!C33)</f>
        <v/>
      </c>
      <c r="D25" s="241" t="str">
        <f>IF('Gas Assessment'!AO207=0,"",'Gas Assessment'!AO207)</f>
        <v/>
      </c>
      <c r="E25" s="241" t="str">
        <f>IF('Gas Assessment'!AP207=0,"&lt;0.1",'Gas Assessment'!AP207)</f>
        <v/>
      </c>
      <c r="F25" s="241" t="str">
        <f>IF('Gas Assessment'!AQ207=0,"",'Gas Assessment'!AQ207)</f>
        <v/>
      </c>
      <c r="G25" s="241" t="str">
        <f>IF('Gas Assessment'!AR207=0,"&lt;0.1",'Gas Assessment'!AR207)</f>
        <v/>
      </c>
      <c r="H25" s="241" t="str">
        <f>IF(AND('Gas Assessment'!AS134=0.1,G25="&lt;0.1"),"&lt;0.1",'Gas Assessment'!AS134)</f>
        <v/>
      </c>
      <c r="I25" s="241" t="str">
        <f>IF('Gas Assessment'!AT207=0,"",'Gas Assessment'!AT207)</f>
        <v/>
      </c>
      <c r="J25" s="241" t="str">
        <f>IF('Gas Assessment'!AU207=0,"&lt;0.1",'Gas Assessment'!AU207)</f>
        <v/>
      </c>
      <c r="K25" s="241" t="str">
        <f>IF(AND('Gas Assessment'!AV134=0.1,J25="&lt;0.1"),"&lt;0.1",'Gas Assessment'!AV134)</f>
        <v/>
      </c>
      <c r="L25" s="242" t="str">
        <f t="shared" si="2"/>
        <v/>
      </c>
      <c r="M25" s="243">
        <f t="shared" si="0"/>
        <v>1</v>
      </c>
      <c r="N25" s="244" t="str">
        <f t="shared" si="1"/>
        <v>Green</v>
      </c>
      <c r="O25" s="2"/>
      <c r="P25" s="2"/>
      <c r="Q25" s="2"/>
      <c r="R25" s="2"/>
      <c r="S25" s="789"/>
      <c r="T25" s="789"/>
      <c r="U25" s="789"/>
      <c r="V25" s="789"/>
      <c r="W25" s="789"/>
      <c r="X25" s="144"/>
      <c r="Y25" s="144"/>
      <c r="Z25" s="144"/>
      <c r="AA25" s="144"/>
      <c r="AB25" s="144"/>
      <c r="AC25" s="144"/>
    </row>
    <row r="26" spans="2:51" ht="14.25">
      <c r="B26" s="2"/>
      <c r="C26" s="240" t="str">
        <f>IF('1 - Detail Entry'!C34="","",'1 - Detail Entry'!C34)</f>
        <v/>
      </c>
      <c r="D26" s="241" t="str">
        <f>IF('Gas Assessment'!AO208=0,"",'Gas Assessment'!AO208)</f>
        <v/>
      </c>
      <c r="E26" s="241" t="str">
        <f>IF('Gas Assessment'!AP208=0,"&lt;0.1",'Gas Assessment'!AP208)</f>
        <v/>
      </c>
      <c r="F26" s="241" t="str">
        <f>IF('Gas Assessment'!AQ208=0,"",'Gas Assessment'!AQ208)</f>
        <v/>
      </c>
      <c r="G26" s="241" t="str">
        <f>IF('Gas Assessment'!AR208=0,"&lt;0.1",'Gas Assessment'!AR208)</f>
        <v/>
      </c>
      <c r="H26" s="241" t="str">
        <f>IF(AND('Gas Assessment'!AS135=0.1,G26="&lt;0.1"),"&lt;0.1",'Gas Assessment'!AS135)</f>
        <v/>
      </c>
      <c r="I26" s="241" t="str">
        <f>IF('Gas Assessment'!AT208=0,"",'Gas Assessment'!AT208)</f>
        <v/>
      </c>
      <c r="J26" s="241" t="str">
        <f>IF('Gas Assessment'!AU208=0,"&lt;0.1",'Gas Assessment'!AU208)</f>
        <v/>
      </c>
      <c r="K26" s="241" t="str">
        <f>IF(AND('Gas Assessment'!AV135=0.1,J26="&lt;0.1"),"&lt;0.1",'Gas Assessment'!AV135)</f>
        <v/>
      </c>
      <c r="L26" s="242" t="str">
        <f t="shared" si="2"/>
        <v/>
      </c>
      <c r="M26" s="243">
        <f t="shared" si="0"/>
        <v>1</v>
      </c>
      <c r="N26" s="244" t="str">
        <f t="shared" si="1"/>
        <v>Green</v>
      </c>
      <c r="O26" s="2"/>
      <c r="P26" s="2"/>
      <c r="Q26" s="2"/>
      <c r="R26" s="2"/>
      <c r="S26" s="789"/>
      <c r="T26" s="789"/>
      <c r="U26" s="789"/>
      <c r="V26" s="789"/>
      <c r="W26" s="789"/>
      <c r="X26" s="144"/>
      <c r="Y26" s="144"/>
      <c r="Z26" s="144"/>
      <c r="AA26" s="144"/>
      <c r="AB26" s="144"/>
      <c r="AC26" s="144"/>
    </row>
    <row r="27" spans="2:51" ht="14.25">
      <c r="B27" s="2"/>
      <c r="C27" s="240" t="str">
        <f>IF('1 - Detail Entry'!C35="","",'1 - Detail Entry'!C35)</f>
        <v/>
      </c>
      <c r="D27" s="241" t="str">
        <f>IF('Gas Assessment'!AO209=0,"",'Gas Assessment'!AO209)</f>
        <v/>
      </c>
      <c r="E27" s="241" t="str">
        <f>IF('Gas Assessment'!AP209=0,"&lt;0.1",'Gas Assessment'!AP209)</f>
        <v/>
      </c>
      <c r="F27" s="241" t="str">
        <f>IF('Gas Assessment'!AQ209=0,"",'Gas Assessment'!AQ209)</f>
        <v/>
      </c>
      <c r="G27" s="241" t="str">
        <f>IF('Gas Assessment'!AR209=0,"&lt;0.1",'Gas Assessment'!AR209)</f>
        <v/>
      </c>
      <c r="H27" s="241" t="str">
        <f>IF(AND('Gas Assessment'!AS136=0.1,G27="&lt;0.1"),"&lt;0.1",'Gas Assessment'!AS136)</f>
        <v/>
      </c>
      <c r="I27" s="241" t="str">
        <f>IF('Gas Assessment'!AT209=0,"",'Gas Assessment'!AT209)</f>
        <v/>
      </c>
      <c r="J27" s="241" t="str">
        <f>IF('Gas Assessment'!AU209=0,"&lt;0.1",'Gas Assessment'!AU209)</f>
        <v/>
      </c>
      <c r="K27" s="241" t="str">
        <f>IF(AND('Gas Assessment'!AV136=0.1,J27="&lt;0.1"),"&lt;0.1",'Gas Assessment'!AV136)</f>
        <v/>
      </c>
      <c r="L27" s="242" t="str">
        <f t="shared" si="2"/>
        <v/>
      </c>
      <c r="M27" s="243">
        <f t="shared" si="0"/>
        <v>1</v>
      </c>
      <c r="N27" s="244" t="str">
        <f t="shared" si="1"/>
        <v>Green</v>
      </c>
      <c r="O27" s="2"/>
      <c r="P27" s="2"/>
      <c r="Q27" s="2"/>
      <c r="R27" s="2"/>
      <c r="S27" s="789"/>
      <c r="T27" s="789"/>
      <c r="U27" s="789"/>
      <c r="V27" s="789"/>
      <c r="W27" s="789"/>
      <c r="X27" s="144"/>
      <c r="Y27" s="144"/>
      <c r="Z27" s="144"/>
      <c r="AA27" s="144"/>
      <c r="AB27" s="144"/>
      <c r="AC27" s="144"/>
    </row>
    <row r="28" spans="2:51" ht="14.25">
      <c r="B28" s="2"/>
      <c r="C28" s="240" t="str">
        <f>IF('1 - Detail Entry'!C36="","",'1 - Detail Entry'!C36)</f>
        <v/>
      </c>
      <c r="D28" s="241" t="str">
        <f>IF('Gas Assessment'!AO210=0,"",'Gas Assessment'!AO210)</f>
        <v/>
      </c>
      <c r="E28" s="241" t="str">
        <f>IF('Gas Assessment'!AP210=0,"&lt;0.1",'Gas Assessment'!AP210)</f>
        <v/>
      </c>
      <c r="F28" s="241" t="str">
        <f>IF('Gas Assessment'!AQ210=0,"",'Gas Assessment'!AQ210)</f>
        <v/>
      </c>
      <c r="G28" s="241" t="str">
        <f>IF('Gas Assessment'!AR210=0,"&lt;0.1",'Gas Assessment'!AR210)</f>
        <v/>
      </c>
      <c r="H28" s="241" t="str">
        <f>IF(AND('Gas Assessment'!AS137=0.1,G28="&lt;0.1"),"&lt;0.1",'Gas Assessment'!AS137)</f>
        <v/>
      </c>
      <c r="I28" s="241" t="str">
        <f>IF('Gas Assessment'!AT210=0,"",'Gas Assessment'!AT210)</f>
        <v/>
      </c>
      <c r="J28" s="241" t="str">
        <f>IF('Gas Assessment'!AU210=0,"&lt;0.1",'Gas Assessment'!AU210)</f>
        <v/>
      </c>
      <c r="K28" s="241" t="str">
        <f>IF(AND('Gas Assessment'!AV137=0.1,J28="&lt;0.1"),"&lt;0.1",'Gas Assessment'!AV137)</f>
        <v/>
      </c>
      <c r="L28" s="242" t="str">
        <f t="shared" si="2"/>
        <v/>
      </c>
      <c r="M28" s="243">
        <f t="shared" si="0"/>
        <v>1</v>
      </c>
      <c r="N28" s="244" t="str">
        <f t="shared" si="1"/>
        <v>Green</v>
      </c>
      <c r="O28" s="2"/>
      <c r="P28" s="2"/>
      <c r="Q28" s="2"/>
      <c r="R28" s="2"/>
      <c r="S28" s="789"/>
      <c r="T28" s="789"/>
      <c r="U28" s="789"/>
      <c r="V28" s="789"/>
      <c r="W28" s="789"/>
      <c r="X28" s="144"/>
      <c r="Y28" s="144"/>
      <c r="Z28" s="144"/>
      <c r="AA28" s="144"/>
      <c r="AB28" s="144"/>
      <c r="AC28" s="144"/>
    </row>
    <row r="29" spans="2:51" ht="14.25">
      <c r="B29" s="2"/>
      <c r="C29" s="240" t="str">
        <f>IF('1 - Detail Entry'!C37="","",'1 - Detail Entry'!C37)</f>
        <v/>
      </c>
      <c r="D29" s="241" t="str">
        <f>IF('Gas Assessment'!AO211=0,"",'Gas Assessment'!AO211)</f>
        <v/>
      </c>
      <c r="E29" s="241" t="str">
        <f>IF('Gas Assessment'!AP211=0,"&lt;0.1",'Gas Assessment'!AP211)</f>
        <v/>
      </c>
      <c r="F29" s="241" t="str">
        <f>IF('Gas Assessment'!AQ211=0,"",'Gas Assessment'!AQ211)</f>
        <v/>
      </c>
      <c r="G29" s="241" t="str">
        <f>IF('Gas Assessment'!AR211=0,"&lt;0.1",'Gas Assessment'!AR211)</f>
        <v/>
      </c>
      <c r="H29" s="241" t="str">
        <f>IF(AND('Gas Assessment'!AS138=0.1,G29="&lt;0.1"),"&lt;0.1",'Gas Assessment'!AS138)</f>
        <v/>
      </c>
      <c r="I29" s="241" t="str">
        <f>IF('Gas Assessment'!AT211=0,"",'Gas Assessment'!AT211)</f>
        <v/>
      </c>
      <c r="J29" s="241" t="str">
        <f>IF('Gas Assessment'!AU211=0,"&lt;0.1",'Gas Assessment'!AU211)</f>
        <v/>
      </c>
      <c r="K29" s="241" t="str">
        <f>IF(AND('Gas Assessment'!AV138=0.1,J29="&lt;0.1"),"&lt;0.1",'Gas Assessment'!AV138)</f>
        <v/>
      </c>
      <c r="L29" s="242" t="str">
        <f t="shared" si="2"/>
        <v/>
      </c>
      <c r="M29" s="243">
        <f t="shared" si="0"/>
        <v>1</v>
      </c>
      <c r="N29" s="244" t="str">
        <f t="shared" si="1"/>
        <v>Green</v>
      </c>
      <c r="O29" s="2"/>
      <c r="P29" s="2"/>
      <c r="Q29" s="2"/>
      <c r="R29" s="2"/>
      <c r="S29" s="789"/>
      <c r="T29" s="789"/>
      <c r="U29" s="789"/>
      <c r="V29" s="789"/>
      <c r="W29" s="789"/>
      <c r="X29" s="144"/>
      <c r="Y29" s="144"/>
      <c r="Z29" s="144"/>
      <c r="AA29" s="144"/>
      <c r="AB29" s="144"/>
      <c r="AC29" s="144"/>
    </row>
    <row r="30" spans="2:51" ht="14.25">
      <c r="B30" s="2"/>
      <c r="C30" s="240" t="str">
        <f>IF('1 - Detail Entry'!C38="","",'1 - Detail Entry'!C38)</f>
        <v/>
      </c>
      <c r="D30" s="241" t="str">
        <f>IF('Gas Assessment'!AO212=0,"",'Gas Assessment'!AO212)</f>
        <v/>
      </c>
      <c r="E30" s="241" t="str">
        <f>IF('Gas Assessment'!AP212=0,"&lt;0.1",'Gas Assessment'!AP212)</f>
        <v/>
      </c>
      <c r="F30" s="241" t="str">
        <f>IF('Gas Assessment'!AQ212=0,"",'Gas Assessment'!AQ212)</f>
        <v/>
      </c>
      <c r="G30" s="241" t="str">
        <f>IF('Gas Assessment'!AR212=0,"&lt;0.1",'Gas Assessment'!AR212)</f>
        <v/>
      </c>
      <c r="H30" s="241" t="str">
        <f>IF(AND('Gas Assessment'!AS139=0.1,G30="&lt;0.1"),"&lt;0.1",'Gas Assessment'!AS139)</f>
        <v/>
      </c>
      <c r="I30" s="241" t="str">
        <f>IF('Gas Assessment'!AT212=0,"",'Gas Assessment'!AT212)</f>
        <v/>
      </c>
      <c r="J30" s="241" t="str">
        <f>IF('Gas Assessment'!AU212=0,"&lt;0.1",'Gas Assessment'!AU212)</f>
        <v/>
      </c>
      <c r="K30" s="241" t="str">
        <f>IF(AND('Gas Assessment'!AV139=0.1,J30="&lt;0.1"),"&lt;0.1",'Gas Assessment'!AV139)</f>
        <v/>
      </c>
      <c r="L30" s="242" t="str">
        <f t="shared" si="2"/>
        <v/>
      </c>
      <c r="M30" s="243">
        <f t="shared" si="0"/>
        <v>1</v>
      </c>
      <c r="N30" s="244" t="str">
        <f t="shared" si="1"/>
        <v>Green</v>
      </c>
      <c r="O30" s="2"/>
      <c r="P30" s="2"/>
      <c r="Q30" s="2"/>
      <c r="R30" s="2"/>
      <c r="S30" s="789"/>
      <c r="T30" s="789"/>
      <c r="U30" s="789"/>
      <c r="V30" s="789"/>
      <c r="W30" s="789"/>
      <c r="X30" s="144"/>
      <c r="Y30" s="144"/>
      <c r="Z30" s="144"/>
      <c r="AA30" s="144"/>
      <c r="AB30" s="144"/>
      <c r="AC30" s="144"/>
    </row>
    <row r="31" spans="2:51" ht="14.25">
      <c r="B31" s="2"/>
      <c r="C31" s="240" t="str">
        <f>IF('1 - Detail Entry'!C39="","",'1 - Detail Entry'!C39)</f>
        <v/>
      </c>
      <c r="D31" s="241" t="str">
        <f>IF('Gas Assessment'!AO213=0,"",'Gas Assessment'!AO213)</f>
        <v/>
      </c>
      <c r="E31" s="241" t="str">
        <f>IF('Gas Assessment'!AP213=0,"&lt;0.1",'Gas Assessment'!AP213)</f>
        <v/>
      </c>
      <c r="F31" s="241" t="str">
        <f>IF('Gas Assessment'!AQ213=0,"",'Gas Assessment'!AQ213)</f>
        <v/>
      </c>
      <c r="G31" s="241" t="str">
        <f>IF('Gas Assessment'!AR213=0,"&lt;0.1",'Gas Assessment'!AR213)</f>
        <v/>
      </c>
      <c r="H31" s="241" t="str">
        <f>IF(AND('Gas Assessment'!AS140=0.1,G31="&lt;0.1"),"&lt;0.1",'Gas Assessment'!AS140)</f>
        <v/>
      </c>
      <c r="I31" s="241" t="str">
        <f>IF('Gas Assessment'!AT213=0,"",'Gas Assessment'!AT213)</f>
        <v/>
      </c>
      <c r="J31" s="241" t="str">
        <f>IF('Gas Assessment'!AU213=0,"&lt;0.1",'Gas Assessment'!AU213)</f>
        <v/>
      </c>
      <c r="K31" s="241" t="str">
        <f>IF(AND('Gas Assessment'!AV140=0.1,J31="&lt;0.1"),"&lt;0.1",'Gas Assessment'!AV140)</f>
        <v/>
      </c>
      <c r="L31" s="242" t="str">
        <f t="shared" si="2"/>
        <v/>
      </c>
      <c r="M31" s="243">
        <f t="shared" si="0"/>
        <v>1</v>
      </c>
      <c r="N31" s="244" t="str">
        <f t="shared" si="1"/>
        <v>Green</v>
      </c>
      <c r="O31" s="2"/>
      <c r="P31" s="2"/>
      <c r="Q31" s="2"/>
      <c r="R31" s="2"/>
      <c r="S31" s="789"/>
      <c r="T31" s="789"/>
      <c r="U31" s="789"/>
      <c r="V31" s="789"/>
      <c r="W31" s="789"/>
      <c r="X31" s="144"/>
      <c r="Y31" s="144"/>
      <c r="Z31" s="144"/>
      <c r="AA31" s="144"/>
      <c r="AB31" s="144"/>
      <c r="AC31" s="144"/>
    </row>
    <row r="32" spans="2:51" ht="14.25">
      <c r="B32" s="2"/>
      <c r="C32" s="240" t="str">
        <f>IF('1 - Detail Entry'!C40="","",'1 - Detail Entry'!C40)</f>
        <v/>
      </c>
      <c r="D32" s="241" t="str">
        <f>IF('Gas Assessment'!AO214=0,"",'Gas Assessment'!AO214)</f>
        <v/>
      </c>
      <c r="E32" s="241" t="str">
        <f>IF('Gas Assessment'!AP214=0,"&lt;0.1",'Gas Assessment'!AP214)</f>
        <v/>
      </c>
      <c r="F32" s="241" t="str">
        <f>IF('Gas Assessment'!AQ214=0,"",'Gas Assessment'!AQ214)</f>
        <v/>
      </c>
      <c r="G32" s="241" t="str">
        <f>IF('Gas Assessment'!AR214=0,"&lt;0.1",'Gas Assessment'!AR214)</f>
        <v/>
      </c>
      <c r="H32" s="241" t="str">
        <f>IF(AND('Gas Assessment'!AS141=0.1,G32="&lt;0.1"),"&lt;0.1",'Gas Assessment'!AS141)</f>
        <v/>
      </c>
      <c r="I32" s="241" t="str">
        <f>IF('Gas Assessment'!AT214=0,"",'Gas Assessment'!AT214)</f>
        <v/>
      </c>
      <c r="J32" s="241" t="str">
        <f>IF('Gas Assessment'!AU214=0,"&lt;0.1",'Gas Assessment'!AU214)</f>
        <v/>
      </c>
      <c r="K32" s="241" t="str">
        <f>IF(AND('Gas Assessment'!AV141=0.1,J32="&lt;0.1"),"&lt;0.1",'Gas Assessment'!AV141)</f>
        <v/>
      </c>
      <c r="L32" s="242" t="str">
        <f t="shared" si="2"/>
        <v/>
      </c>
      <c r="M32" s="243">
        <f t="shared" si="0"/>
        <v>1</v>
      </c>
      <c r="N32" s="244" t="str">
        <f t="shared" si="1"/>
        <v>Green</v>
      </c>
      <c r="O32" s="2"/>
      <c r="P32" s="2"/>
      <c r="Q32" s="2"/>
      <c r="R32" s="2"/>
      <c r="S32" s="789"/>
      <c r="T32" s="789"/>
      <c r="U32" s="789"/>
      <c r="V32" s="789"/>
      <c r="W32" s="789"/>
      <c r="X32" s="144"/>
      <c r="Y32" s="144"/>
      <c r="Z32" s="144"/>
      <c r="AA32" s="144"/>
      <c r="AB32" s="144"/>
      <c r="AC32" s="144"/>
    </row>
    <row r="33" spans="2:29" ht="14.25">
      <c r="B33" s="2"/>
      <c r="C33" s="240" t="str">
        <f>IF('1 - Detail Entry'!C41="","",'1 - Detail Entry'!C41)</f>
        <v/>
      </c>
      <c r="D33" s="241" t="str">
        <f>IF('Gas Assessment'!AO215=0,"",'Gas Assessment'!AO215)</f>
        <v/>
      </c>
      <c r="E33" s="241" t="str">
        <f>IF('Gas Assessment'!AP215=0,"&lt;0.1",'Gas Assessment'!AP215)</f>
        <v/>
      </c>
      <c r="F33" s="241" t="str">
        <f>IF('Gas Assessment'!AQ215=0,"",'Gas Assessment'!AQ215)</f>
        <v/>
      </c>
      <c r="G33" s="241" t="str">
        <f>IF('Gas Assessment'!AR215=0,"&lt;0.1",'Gas Assessment'!AR215)</f>
        <v/>
      </c>
      <c r="H33" s="241" t="str">
        <f>IF(AND('Gas Assessment'!AS142=0.1,G33="&lt;0.1"),"&lt;0.1",'Gas Assessment'!AS142)</f>
        <v/>
      </c>
      <c r="I33" s="241" t="str">
        <f>IF('Gas Assessment'!AT215=0,"",'Gas Assessment'!AT215)</f>
        <v/>
      </c>
      <c r="J33" s="241" t="str">
        <f>IF('Gas Assessment'!AU215=0,"&lt;0.1",'Gas Assessment'!AU215)</f>
        <v/>
      </c>
      <c r="K33" s="241" t="str">
        <f>IF(AND('Gas Assessment'!AV142=0.1,J33="&lt;0.1"),"&lt;0.1",'Gas Assessment'!AV142)</f>
        <v/>
      </c>
      <c r="L33" s="242" t="str">
        <f t="shared" si="2"/>
        <v/>
      </c>
      <c r="M33" s="243">
        <f t="shared" si="0"/>
        <v>1</v>
      </c>
      <c r="N33" s="244" t="str">
        <f t="shared" si="1"/>
        <v>Green</v>
      </c>
      <c r="O33" s="2"/>
      <c r="P33" s="2"/>
      <c r="Q33" s="2"/>
      <c r="R33" s="2"/>
      <c r="S33" s="789"/>
      <c r="T33" s="789"/>
      <c r="U33" s="789"/>
      <c r="V33" s="789"/>
      <c r="W33" s="789"/>
      <c r="X33" s="144"/>
      <c r="Y33" s="144"/>
      <c r="Z33" s="144"/>
      <c r="AA33" s="144"/>
      <c r="AB33" s="144"/>
      <c r="AC33" s="144"/>
    </row>
    <row r="34" spans="2:29" ht="14.25">
      <c r="B34" s="2"/>
      <c r="C34" s="240" t="str">
        <f>IF('1 - Detail Entry'!C42="","",'1 - Detail Entry'!C42)</f>
        <v/>
      </c>
      <c r="D34" s="241" t="str">
        <f>IF('Gas Assessment'!AO216=0,"",'Gas Assessment'!AO216)</f>
        <v/>
      </c>
      <c r="E34" s="241" t="str">
        <f>IF('Gas Assessment'!AP216=0,"&lt;0.1",'Gas Assessment'!AP216)</f>
        <v/>
      </c>
      <c r="F34" s="241" t="str">
        <f>IF('Gas Assessment'!AQ216=0,"",'Gas Assessment'!AQ216)</f>
        <v/>
      </c>
      <c r="G34" s="241" t="str">
        <f>IF('Gas Assessment'!AR216=0,"&lt;0.1",'Gas Assessment'!AR216)</f>
        <v/>
      </c>
      <c r="H34" s="241" t="str">
        <f>IF(AND('Gas Assessment'!AS143=0.1,G34="&lt;0.1"),"&lt;0.1",'Gas Assessment'!AS143)</f>
        <v/>
      </c>
      <c r="I34" s="241" t="str">
        <f>IF('Gas Assessment'!AT216=0,"",'Gas Assessment'!AT216)</f>
        <v/>
      </c>
      <c r="J34" s="241" t="str">
        <f>IF('Gas Assessment'!AU216=0,"&lt;0.1",'Gas Assessment'!AU216)</f>
        <v/>
      </c>
      <c r="K34" s="241" t="str">
        <f>IF(AND('Gas Assessment'!AV143=0.1,J34="&lt;0.1"),"&lt;0.1",'Gas Assessment'!AV143)</f>
        <v/>
      </c>
      <c r="L34" s="242" t="str">
        <f t="shared" si="2"/>
        <v/>
      </c>
      <c r="M34" s="243">
        <f t="shared" si="0"/>
        <v>1</v>
      </c>
      <c r="N34" s="244" t="str">
        <f t="shared" si="1"/>
        <v>Green</v>
      </c>
      <c r="O34" s="2"/>
      <c r="P34" s="2"/>
      <c r="Q34" s="2"/>
      <c r="R34" s="2"/>
      <c r="S34" s="789"/>
      <c r="T34" s="789"/>
      <c r="U34" s="789"/>
      <c r="V34" s="789"/>
      <c r="W34" s="789"/>
      <c r="X34" s="144"/>
      <c r="Y34" s="144"/>
      <c r="Z34" s="144"/>
      <c r="AA34" s="144"/>
      <c r="AB34" s="144"/>
      <c r="AC34" s="144"/>
    </row>
    <row r="35" spans="2:29" ht="14.25">
      <c r="B35" s="2"/>
      <c r="C35" s="240" t="str">
        <f>IF('1 - Detail Entry'!C43="","",'1 - Detail Entry'!C43)</f>
        <v/>
      </c>
      <c r="D35" s="241" t="str">
        <f>IF('Gas Assessment'!AO217=0,"",'Gas Assessment'!AO217)</f>
        <v/>
      </c>
      <c r="E35" s="241" t="str">
        <f>IF('Gas Assessment'!AP217=0,"&lt;0.1",'Gas Assessment'!AP217)</f>
        <v/>
      </c>
      <c r="F35" s="241" t="str">
        <f>IF('Gas Assessment'!AQ217=0,"",'Gas Assessment'!AQ217)</f>
        <v/>
      </c>
      <c r="G35" s="241" t="str">
        <f>IF('Gas Assessment'!AR217=0,"&lt;0.1",'Gas Assessment'!AR217)</f>
        <v/>
      </c>
      <c r="H35" s="241" t="str">
        <f>IF(AND('Gas Assessment'!AS144=0.1,G35="&lt;0.1"),"&lt;0.1",'Gas Assessment'!AS144)</f>
        <v/>
      </c>
      <c r="I35" s="241" t="str">
        <f>IF('Gas Assessment'!AT217=0,"",'Gas Assessment'!AT217)</f>
        <v/>
      </c>
      <c r="J35" s="241" t="str">
        <f>IF('Gas Assessment'!AU217=0,"&lt;0.1",'Gas Assessment'!AU217)</f>
        <v/>
      </c>
      <c r="K35" s="241" t="str">
        <f>IF(AND('Gas Assessment'!AV144=0.1,J35="&lt;0.1"),"&lt;0.1",'Gas Assessment'!AV144)</f>
        <v/>
      </c>
      <c r="L35" s="242" t="str">
        <f t="shared" si="2"/>
        <v/>
      </c>
      <c r="M35" s="243">
        <f t="shared" si="0"/>
        <v>1</v>
      </c>
      <c r="N35" s="244" t="str">
        <f t="shared" si="1"/>
        <v>Green</v>
      </c>
      <c r="O35" s="2"/>
      <c r="P35" s="2"/>
      <c r="Q35" s="2"/>
      <c r="R35" s="2"/>
      <c r="S35" s="789"/>
      <c r="T35" s="789"/>
      <c r="U35" s="789"/>
      <c r="V35" s="789"/>
      <c r="W35" s="789"/>
      <c r="X35" s="144"/>
      <c r="Y35" s="144"/>
      <c r="Z35" s="144"/>
      <c r="AA35" s="144"/>
      <c r="AB35" s="144"/>
      <c r="AC35" s="144"/>
    </row>
    <row r="36" spans="2:29" ht="14.25">
      <c r="B36" s="2"/>
      <c r="C36" s="240" t="str">
        <f>IF('1 - Detail Entry'!C44="","",'1 - Detail Entry'!C44)</f>
        <v/>
      </c>
      <c r="D36" s="241" t="str">
        <f>IF('Gas Assessment'!AO218=0,"",'Gas Assessment'!AO218)</f>
        <v/>
      </c>
      <c r="E36" s="241" t="str">
        <f>IF('Gas Assessment'!AP218=0,"&lt;0.1",'Gas Assessment'!AP218)</f>
        <v/>
      </c>
      <c r="F36" s="241" t="str">
        <f>IF('Gas Assessment'!AQ218=0,"",'Gas Assessment'!AQ218)</f>
        <v/>
      </c>
      <c r="G36" s="241" t="str">
        <f>IF('Gas Assessment'!AR218=0,"&lt;0.1",'Gas Assessment'!AR218)</f>
        <v/>
      </c>
      <c r="H36" s="241" t="str">
        <f>IF(AND('Gas Assessment'!AS145=0.1,G36="&lt;0.1"),"&lt;0.1",'Gas Assessment'!AS145)</f>
        <v/>
      </c>
      <c r="I36" s="241" t="str">
        <f>IF('Gas Assessment'!AT218=0,"",'Gas Assessment'!AT218)</f>
        <v/>
      </c>
      <c r="J36" s="241" t="str">
        <f>IF('Gas Assessment'!AU218=0,"&lt;0.1",'Gas Assessment'!AU218)</f>
        <v/>
      </c>
      <c r="K36" s="241" t="str">
        <f>IF(AND('Gas Assessment'!AV145=0.1,J36="&lt;0.1"),"&lt;0.1",'Gas Assessment'!AV145)</f>
        <v/>
      </c>
      <c r="L36" s="242" t="str">
        <f t="shared" si="2"/>
        <v/>
      </c>
      <c r="M36" s="243">
        <f t="shared" si="0"/>
        <v>1</v>
      </c>
      <c r="N36" s="244" t="str">
        <f t="shared" si="1"/>
        <v>Green</v>
      </c>
      <c r="O36" s="2"/>
      <c r="P36" s="2"/>
      <c r="Q36" s="2"/>
      <c r="R36" s="2"/>
      <c r="S36" s="789"/>
      <c r="T36" s="789"/>
      <c r="U36" s="789"/>
      <c r="V36" s="789"/>
      <c r="W36" s="789"/>
      <c r="X36" s="144"/>
      <c r="Y36" s="144"/>
      <c r="Z36" s="144"/>
      <c r="AA36" s="144"/>
      <c r="AB36" s="144"/>
      <c r="AC36" s="144"/>
    </row>
    <row r="37" spans="2:29" ht="14.25">
      <c r="B37" s="2"/>
      <c r="C37" s="240" t="str">
        <f>IF('1 - Detail Entry'!C45="","",'1 - Detail Entry'!C45)</f>
        <v/>
      </c>
      <c r="D37" s="241" t="str">
        <f>IF('Gas Assessment'!AO219=0,"",'Gas Assessment'!AO219)</f>
        <v/>
      </c>
      <c r="E37" s="241" t="str">
        <f>IF('Gas Assessment'!AP219=0,"&lt;0.1",'Gas Assessment'!AP219)</f>
        <v/>
      </c>
      <c r="F37" s="241" t="str">
        <f>IF('Gas Assessment'!AQ219=0,"",'Gas Assessment'!AQ219)</f>
        <v/>
      </c>
      <c r="G37" s="241" t="str">
        <f>IF('Gas Assessment'!AR219=0,"&lt;0.1",'Gas Assessment'!AR219)</f>
        <v/>
      </c>
      <c r="H37" s="241" t="str">
        <f>IF(AND('Gas Assessment'!AS146=0.1,G37="&lt;0.1"),"&lt;0.1",'Gas Assessment'!AS146)</f>
        <v/>
      </c>
      <c r="I37" s="241" t="str">
        <f>IF('Gas Assessment'!AT219=0,"",'Gas Assessment'!AT219)</f>
        <v/>
      </c>
      <c r="J37" s="241" t="str">
        <f>IF('Gas Assessment'!AU219=0,"&lt;0.1",'Gas Assessment'!AU219)</f>
        <v/>
      </c>
      <c r="K37" s="241" t="str">
        <f>IF(AND('Gas Assessment'!AV146=0.1,J37="&lt;0.1"),"&lt;0.1",'Gas Assessment'!AV146)</f>
        <v/>
      </c>
      <c r="L37" s="242" t="str">
        <f t="shared" si="2"/>
        <v/>
      </c>
      <c r="M37" s="243">
        <f t="shared" si="0"/>
        <v>1</v>
      </c>
      <c r="N37" s="244" t="str">
        <f t="shared" si="1"/>
        <v>Green</v>
      </c>
      <c r="O37" s="2"/>
      <c r="P37" s="2"/>
      <c r="Q37" s="2"/>
      <c r="R37" s="2"/>
      <c r="S37" s="2"/>
      <c r="T37" s="2"/>
      <c r="U37" s="2"/>
      <c r="V37" s="2"/>
      <c r="W37" s="2"/>
      <c r="X37" s="144"/>
      <c r="Y37" s="144"/>
      <c r="Z37" s="144"/>
      <c r="AA37" s="144"/>
      <c r="AB37" s="144"/>
      <c r="AC37" s="144"/>
    </row>
    <row r="38" spans="2:29" ht="14.25">
      <c r="B38" s="2"/>
      <c r="C38" s="240" t="str">
        <f>IF('1 - Detail Entry'!C46="","",'1 - Detail Entry'!C46)</f>
        <v/>
      </c>
      <c r="D38" s="241" t="str">
        <f>IF('Gas Assessment'!AO220=0,"",'Gas Assessment'!AO220)</f>
        <v/>
      </c>
      <c r="E38" s="241" t="str">
        <f>IF('Gas Assessment'!AP220=0,"&lt;0.1",'Gas Assessment'!AP220)</f>
        <v/>
      </c>
      <c r="F38" s="241" t="str">
        <f>IF('Gas Assessment'!AQ220=0,"",'Gas Assessment'!AQ220)</f>
        <v/>
      </c>
      <c r="G38" s="241" t="str">
        <f>IF('Gas Assessment'!AR220=0,"&lt;0.1",'Gas Assessment'!AR220)</f>
        <v/>
      </c>
      <c r="H38" s="241" t="str">
        <f>IF(AND('Gas Assessment'!AS147=0.1,G38="&lt;0.1"),"&lt;0.1",'Gas Assessment'!AS147)</f>
        <v/>
      </c>
      <c r="I38" s="241" t="str">
        <f>IF('Gas Assessment'!AT220=0,"",'Gas Assessment'!AT220)</f>
        <v/>
      </c>
      <c r="J38" s="241" t="str">
        <f>IF('Gas Assessment'!AU220=0,"&lt;0.1",'Gas Assessment'!AU220)</f>
        <v/>
      </c>
      <c r="K38" s="241" t="str">
        <f>IF(AND('Gas Assessment'!AV147=0.1,J38="&lt;0.1"),"&lt;0.1",'Gas Assessment'!AV147)</f>
        <v/>
      </c>
      <c r="L38" s="242" t="str">
        <f t="shared" si="2"/>
        <v/>
      </c>
      <c r="M38" s="243">
        <f t="shared" si="0"/>
        <v>1</v>
      </c>
      <c r="N38" s="244" t="str">
        <f t="shared" si="1"/>
        <v>Green</v>
      </c>
      <c r="O38" s="2"/>
      <c r="P38" s="2"/>
      <c r="Q38" s="2"/>
      <c r="R38" s="2"/>
      <c r="S38" s="2"/>
      <c r="T38" s="2"/>
      <c r="U38" s="2"/>
      <c r="V38" s="2"/>
      <c r="W38" s="2"/>
      <c r="X38" s="144"/>
      <c r="Y38" s="144"/>
      <c r="Z38" s="144"/>
      <c r="AA38" s="144"/>
      <c r="AB38" s="144"/>
      <c r="AC38" s="144"/>
    </row>
    <row r="39" spans="2:29" ht="14.25">
      <c r="B39" s="2"/>
      <c r="C39" s="240" t="str">
        <f>IF('1 - Detail Entry'!C47="","",'1 - Detail Entry'!C47)</f>
        <v/>
      </c>
      <c r="D39" s="241" t="str">
        <f>IF('Gas Assessment'!AO221=0,"",'Gas Assessment'!AO221)</f>
        <v/>
      </c>
      <c r="E39" s="241" t="str">
        <f>IF('Gas Assessment'!AP221=0,"&lt;0.1",'Gas Assessment'!AP221)</f>
        <v/>
      </c>
      <c r="F39" s="241" t="str">
        <f>IF('Gas Assessment'!AQ221=0,"",'Gas Assessment'!AQ221)</f>
        <v/>
      </c>
      <c r="G39" s="241" t="str">
        <f>IF('Gas Assessment'!AR221=0,"&lt;0.1",'Gas Assessment'!AR221)</f>
        <v/>
      </c>
      <c r="H39" s="241" t="str">
        <f>IF(AND('Gas Assessment'!AS148=0.1,G39="&lt;0.1"),"&lt;0.1",'Gas Assessment'!AS148)</f>
        <v/>
      </c>
      <c r="I39" s="241" t="str">
        <f>IF('Gas Assessment'!AT221=0,"",'Gas Assessment'!AT221)</f>
        <v/>
      </c>
      <c r="J39" s="241" t="str">
        <f>IF('Gas Assessment'!AU221=0,"&lt;0.1",'Gas Assessment'!AU221)</f>
        <v/>
      </c>
      <c r="K39" s="241" t="str">
        <f>IF(AND('Gas Assessment'!AV148=0.1,J39="&lt;0.1"),"&lt;0.1",'Gas Assessment'!AV148)</f>
        <v/>
      </c>
      <c r="L39" s="242" t="str">
        <f t="shared" si="2"/>
        <v/>
      </c>
      <c r="M39" s="243">
        <f t="shared" si="0"/>
        <v>1</v>
      </c>
      <c r="N39" s="244" t="str">
        <f t="shared" si="1"/>
        <v>Green</v>
      </c>
      <c r="O39" s="2"/>
      <c r="P39" s="2"/>
      <c r="Q39" s="2"/>
      <c r="R39" s="2"/>
      <c r="S39" s="2"/>
      <c r="T39" s="2"/>
      <c r="U39" s="2"/>
      <c r="V39" s="2"/>
      <c r="W39" s="2"/>
      <c r="X39" s="144"/>
      <c r="Y39" s="144"/>
      <c r="Z39" s="144"/>
      <c r="AA39" s="144"/>
      <c r="AB39" s="144"/>
      <c r="AC39" s="144"/>
    </row>
    <row r="40" spans="2:29" ht="14.25">
      <c r="B40" s="2"/>
      <c r="C40" s="240" t="str">
        <f>IF('1 - Detail Entry'!C48="","",'1 - Detail Entry'!C48)</f>
        <v/>
      </c>
      <c r="D40" s="241" t="str">
        <f>IF('Gas Assessment'!AO222=0,"",'Gas Assessment'!AO222)</f>
        <v/>
      </c>
      <c r="E40" s="241" t="str">
        <f>IF('Gas Assessment'!AP222=0,"&lt;0.1",'Gas Assessment'!AP222)</f>
        <v/>
      </c>
      <c r="F40" s="241" t="str">
        <f>IF('Gas Assessment'!AQ222=0,"",'Gas Assessment'!AQ222)</f>
        <v/>
      </c>
      <c r="G40" s="241" t="str">
        <f>IF('Gas Assessment'!AR222=0,"&lt;0.1",'Gas Assessment'!AR222)</f>
        <v/>
      </c>
      <c r="H40" s="241" t="str">
        <f>IF(AND('Gas Assessment'!AS149=0.1,G40="&lt;0.1"),"&lt;0.1",'Gas Assessment'!AS149)</f>
        <v/>
      </c>
      <c r="I40" s="241" t="str">
        <f>IF('Gas Assessment'!AT222=0,"",'Gas Assessment'!AT222)</f>
        <v/>
      </c>
      <c r="J40" s="241" t="str">
        <f>IF('Gas Assessment'!AU222=0,"&lt;0.1",'Gas Assessment'!AU222)</f>
        <v/>
      </c>
      <c r="K40" s="241" t="str">
        <f>IF(AND('Gas Assessment'!AV149=0.1,J40="&lt;0.1"),"&lt;0.1",'Gas Assessment'!AV149)</f>
        <v/>
      </c>
      <c r="L40" s="242" t="str">
        <f t="shared" si="2"/>
        <v/>
      </c>
      <c r="M40" s="243">
        <f t="shared" si="0"/>
        <v>1</v>
      </c>
      <c r="N40" s="244" t="str">
        <f t="shared" si="1"/>
        <v>Green</v>
      </c>
      <c r="O40" s="2"/>
      <c r="P40" s="2"/>
      <c r="Q40" s="2"/>
      <c r="R40" s="2"/>
      <c r="S40" s="2"/>
      <c r="T40" s="2"/>
      <c r="U40" s="2"/>
      <c r="V40" s="2"/>
      <c r="W40" s="2"/>
      <c r="X40" s="144"/>
      <c r="Y40" s="144"/>
      <c r="Z40" s="144"/>
      <c r="AA40" s="144"/>
      <c r="AB40" s="144"/>
      <c r="AC40" s="144"/>
    </row>
    <row r="41" spans="2:29" ht="14.25">
      <c r="B41" s="2"/>
      <c r="C41" s="240" t="str">
        <f>IF('1 - Detail Entry'!C49="","",'1 - Detail Entry'!C49)</f>
        <v/>
      </c>
      <c r="D41" s="241" t="str">
        <f>IF('Gas Assessment'!AO223=0,"",'Gas Assessment'!AO223)</f>
        <v/>
      </c>
      <c r="E41" s="241" t="str">
        <f>IF('Gas Assessment'!AP223=0,"&lt;0.1",'Gas Assessment'!AP223)</f>
        <v/>
      </c>
      <c r="F41" s="241" t="str">
        <f>IF('Gas Assessment'!AQ223=0,"",'Gas Assessment'!AQ223)</f>
        <v/>
      </c>
      <c r="G41" s="241" t="str">
        <f>IF('Gas Assessment'!AR223=0,"&lt;0.1",'Gas Assessment'!AR223)</f>
        <v/>
      </c>
      <c r="H41" s="241" t="str">
        <f>IF(AND('Gas Assessment'!AS150=0.1,G41="&lt;0.1"),"&lt;0.1",'Gas Assessment'!AS150)</f>
        <v/>
      </c>
      <c r="I41" s="241" t="str">
        <f>IF('Gas Assessment'!AT223=0,"",'Gas Assessment'!AT223)</f>
        <v/>
      </c>
      <c r="J41" s="241" t="str">
        <f>IF('Gas Assessment'!AU223=0,"&lt;0.1",'Gas Assessment'!AU223)</f>
        <v/>
      </c>
      <c r="K41" s="241" t="str">
        <f>IF(AND('Gas Assessment'!AV150=0.1,J41="&lt;0.1"),"&lt;0.1",'Gas Assessment'!AV150)</f>
        <v/>
      </c>
      <c r="L41" s="242" t="str">
        <f t="shared" si="2"/>
        <v/>
      </c>
      <c r="M41" s="243">
        <f t="shared" si="0"/>
        <v>1</v>
      </c>
      <c r="N41" s="244" t="str">
        <f t="shared" si="1"/>
        <v>Green</v>
      </c>
      <c r="O41" s="2"/>
      <c r="P41" s="2"/>
      <c r="Q41" s="2"/>
      <c r="R41" s="2"/>
      <c r="S41" s="2"/>
      <c r="T41" s="2"/>
      <c r="U41" s="2"/>
      <c r="V41" s="2"/>
      <c r="W41" s="2"/>
      <c r="X41" s="144"/>
      <c r="Y41" s="144"/>
      <c r="Z41" s="144"/>
      <c r="AA41" s="144"/>
      <c r="AB41" s="144"/>
      <c r="AC41" s="144"/>
    </row>
    <row r="42" spans="2:29" ht="14.25">
      <c r="B42" s="2"/>
      <c r="C42" s="240" t="str">
        <f>IF('1 - Detail Entry'!C50="","",'1 - Detail Entry'!C50)</f>
        <v/>
      </c>
      <c r="D42" s="241" t="str">
        <f>IF('Gas Assessment'!AO224=0,"",'Gas Assessment'!AO224)</f>
        <v/>
      </c>
      <c r="E42" s="241" t="str">
        <f>IF('Gas Assessment'!AP224=0,"&lt;0.1",'Gas Assessment'!AP224)</f>
        <v/>
      </c>
      <c r="F42" s="241" t="str">
        <f>IF('Gas Assessment'!AQ224=0,"",'Gas Assessment'!AQ224)</f>
        <v/>
      </c>
      <c r="G42" s="241" t="str">
        <f>IF('Gas Assessment'!AR224=0,"&lt;0.1",'Gas Assessment'!AR224)</f>
        <v/>
      </c>
      <c r="H42" s="241" t="str">
        <f>IF(AND('Gas Assessment'!AS151=0.1,G42="&lt;0.1"),"&lt;0.1",'Gas Assessment'!AS151)</f>
        <v/>
      </c>
      <c r="I42" s="241" t="str">
        <f>IF('Gas Assessment'!AT224=0,"",'Gas Assessment'!AT224)</f>
        <v/>
      </c>
      <c r="J42" s="241" t="str">
        <f>IF('Gas Assessment'!AU224=0,"&lt;0.1",'Gas Assessment'!AU224)</f>
        <v/>
      </c>
      <c r="K42" s="241" t="str">
        <f>IF(AND('Gas Assessment'!AV151=0.1,J42="&lt;0.1"),"&lt;0.1",'Gas Assessment'!AV151)</f>
        <v/>
      </c>
      <c r="L42" s="242" t="str">
        <f t="shared" si="2"/>
        <v/>
      </c>
      <c r="M42" s="243">
        <f t="shared" si="0"/>
        <v>1</v>
      </c>
      <c r="N42" s="244" t="str">
        <f t="shared" si="1"/>
        <v>Green</v>
      </c>
      <c r="O42" s="2"/>
      <c r="P42" s="2"/>
      <c r="Q42" s="2"/>
      <c r="R42" s="2"/>
      <c r="S42" s="2"/>
      <c r="T42" s="2"/>
      <c r="U42" s="2"/>
      <c r="V42" s="2"/>
      <c r="W42" s="2"/>
      <c r="X42" s="144"/>
      <c r="Y42" s="144"/>
      <c r="Z42" s="144"/>
      <c r="AA42" s="144"/>
      <c r="AB42" s="144"/>
      <c r="AC42" s="144"/>
    </row>
    <row r="43" spans="2:29" ht="14.25">
      <c r="B43" s="2"/>
      <c r="C43" s="240" t="str">
        <f>IF('1 - Detail Entry'!C51="","",'1 - Detail Entry'!C51)</f>
        <v/>
      </c>
      <c r="D43" s="241" t="str">
        <f>IF('Gas Assessment'!AO225=0,"",'Gas Assessment'!AO225)</f>
        <v/>
      </c>
      <c r="E43" s="241" t="str">
        <f>IF('Gas Assessment'!AP225=0,"&lt;0.1",'Gas Assessment'!AP225)</f>
        <v/>
      </c>
      <c r="F43" s="241" t="str">
        <f>IF('Gas Assessment'!AQ225=0,"",'Gas Assessment'!AQ225)</f>
        <v/>
      </c>
      <c r="G43" s="241" t="str">
        <f>IF('Gas Assessment'!AR225=0,"&lt;0.1",'Gas Assessment'!AR225)</f>
        <v/>
      </c>
      <c r="H43" s="241" t="str">
        <f>IF(AND('Gas Assessment'!AS152=0.1,G43="&lt;0.1"),"&lt;0.1",'Gas Assessment'!AS152)</f>
        <v/>
      </c>
      <c r="I43" s="241" t="str">
        <f>IF('Gas Assessment'!AT225=0,"",'Gas Assessment'!AT225)</f>
        <v/>
      </c>
      <c r="J43" s="241" t="str">
        <f>IF('Gas Assessment'!AU225=0,"&lt;0.1",'Gas Assessment'!AU225)</f>
        <v/>
      </c>
      <c r="K43" s="241" t="str">
        <f>IF(AND('Gas Assessment'!AV152=0.1,J43="&lt;0.1"),"&lt;0.1",'Gas Assessment'!AV152)</f>
        <v/>
      </c>
      <c r="L43" s="242" t="str">
        <f t="shared" si="2"/>
        <v/>
      </c>
      <c r="M43" s="243">
        <f t="shared" si="0"/>
        <v>1</v>
      </c>
      <c r="N43" s="244" t="str">
        <f t="shared" si="1"/>
        <v>Green</v>
      </c>
      <c r="O43" s="2"/>
      <c r="P43" s="2"/>
      <c r="Q43" s="2"/>
      <c r="R43" s="2"/>
      <c r="S43" s="2"/>
      <c r="T43" s="2"/>
      <c r="U43" s="2"/>
      <c r="V43" s="2"/>
      <c r="W43" s="2"/>
      <c r="X43" s="144"/>
      <c r="Y43" s="144"/>
      <c r="Z43" s="144"/>
      <c r="AA43" s="144"/>
      <c r="AB43" s="144"/>
      <c r="AC43" s="144"/>
    </row>
    <row r="44" spans="2:29" ht="14.25">
      <c r="B44" s="2"/>
      <c r="C44" s="240" t="str">
        <f>IF('1 - Detail Entry'!C52="","",'1 - Detail Entry'!C52)</f>
        <v/>
      </c>
      <c r="D44" s="241" t="str">
        <f>IF('Gas Assessment'!AO226=0,"",'Gas Assessment'!AO226)</f>
        <v/>
      </c>
      <c r="E44" s="241" t="str">
        <f>IF('Gas Assessment'!AP226=0,"&lt;0.1",'Gas Assessment'!AP226)</f>
        <v/>
      </c>
      <c r="F44" s="241" t="str">
        <f>IF('Gas Assessment'!AQ226=0,"",'Gas Assessment'!AQ226)</f>
        <v/>
      </c>
      <c r="G44" s="241" t="str">
        <f>IF('Gas Assessment'!AR226=0,"&lt;0.1",'Gas Assessment'!AR226)</f>
        <v/>
      </c>
      <c r="H44" s="241" t="str">
        <f>IF(AND('Gas Assessment'!AS153=0.1,G44="&lt;0.1"),"&lt;0.1",'Gas Assessment'!AS153)</f>
        <v/>
      </c>
      <c r="I44" s="241" t="str">
        <f>IF('Gas Assessment'!AT226=0,"",'Gas Assessment'!AT226)</f>
        <v/>
      </c>
      <c r="J44" s="241" t="str">
        <f>IF('Gas Assessment'!AU226=0,"&lt;0.1",'Gas Assessment'!AU226)</f>
        <v/>
      </c>
      <c r="K44" s="241" t="str">
        <f>IF(AND('Gas Assessment'!AV153=0.1,J44="&lt;0.1"),"&lt;0.1",'Gas Assessment'!AV153)</f>
        <v/>
      </c>
      <c r="L44" s="242" t="str">
        <f t="shared" si="2"/>
        <v/>
      </c>
      <c r="M44" s="243">
        <f t="shared" si="0"/>
        <v>1</v>
      </c>
      <c r="N44" s="244" t="str">
        <f t="shared" si="1"/>
        <v>Green</v>
      </c>
      <c r="O44" s="2"/>
      <c r="P44" s="2"/>
      <c r="Q44" s="2"/>
      <c r="R44" s="2"/>
      <c r="S44" s="2"/>
      <c r="T44" s="2"/>
      <c r="U44" s="2"/>
      <c r="V44" s="2"/>
      <c r="W44" s="2"/>
      <c r="X44" s="144"/>
      <c r="Y44" s="144"/>
      <c r="Z44" s="144"/>
      <c r="AA44" s="144"/>
      <c r="AB44" s="144"/>
      <c r="AC44" s="144"/>
    </row>
    <row r="45" spans="2:29" ht="14.25">
      <c r="B45" s="2"/>
      <c r="C45" s="240" t="str">
        <f>IF('1 - Detail Entry'!C53="","",'1 - Detail Entry'!C53)</f>
        <v/>
      </c>
      <c r="D45" s="241" t="str">
        <f>IF('Gas Assessment'!AO227=0,"",'Gas Assessment'!AO227)</f>
        <v/>
      </c>
      <c r="E45" s="241" t="str">
        <f>IF('Gas Assessment'!AP227=0,"&lt;0.1",'Gas Assessment'!AP227)</f>
        <v/>
      </c>
      <c r="F45" s="241" t="str">
        <f>IF('Gas Assessment'!AQ227=0,"",'Gas Assessment'!AQ227)</f>
        <v/>
      </c>
      <c r="G45" s="241" t="str">
        <f>IF('Gas Assessment'!AR227=0,"&lt;0.1",'Gas Assessment'!AR227)</f>
        <v/>
      </c>
      <c r="H45" s="241" t="str">
        <f>IF(AND('Gas Assessment'!AS154=0.1,G45="&lt;0.1"),"&lt;0.1",'Gas Assessment'!AS154)</f>
        <v/>
      </c>
      <c r="I45" s="241" t="str">
        <f>IF('Gas Assessment'!AT227=0,"",'Gas Assessment'!AT227)</f>
        <v/>
      </c>
      <c r="J45" s="241" t="str">
        <f>IF('Gas Assessment'!AU227=0,"&lt;0.1",'Gas Assessment'!AU227)</f>
        <v/>
      </c>
      <c r="K45" s="241" t="str">
        <f>IF(AND('Gas Assessment'!AV154=0.1,J45="&lt;0.1"),"&lt;0.1",'Gas Assessment'!AV154)</f>
        <v/>
      </c>
      <c r="L45" s="242" t="str">
        <f t="shared" si="2"/>
        <v/>
      </c>
      <c r="M45" s="243">
        <f t="shared" si="0"/>
        <v>1</v>
      </c>
      <c r="N45" s="244" t="str">
        <f t="shared" si="1"/>
        <v>Green</v>
      </c>
      <c r="O45" s="2"/>
      <c r="P45" s="2"/>
      <c r="Q45" s="2"/>
      <c r="R45" s="2"/>
      <c r="S45" s="2"/>
      <c r="T45" s="2"/>
      <c r="U45" s="2"/>
      <c r="V45" s="2"/>
      <c r="W45" s="2"/>
      <c r="X45" s="144"/>
      <c r="Y45" s="144"/>
      <c r="Z45" s="144"/>
      <c r="AA45" s="144"/>
      <c r="AB45" s="144"/>
      <c r="AC45" s="144"/>
    </row>
    <row r="46" spans="2:29" ht="14.25">
      <c r="B46" s="2"/>
      <c r="C46" s="240" t="str">
        <f>IF('1 - Detail Entry'!C54="","",'1 - Detail Entry'!C54)</f>
        <v/>
      </c>
      <c r="D46" s="241" t="str">
        <f>IF('Gas Assessment'!AO228=0,"",'Gas Assessment'!AO228)</f>
        <v/>
      </c>
      <c r="E46" s="241" t="str">
        <f>IF('Gas Assessment'!AP228=0,"&lt;0.1",'Gas Assessment'!AP228)</f>
        <v/>
      </c>
      <c r="F46" s="241" t="str">
        <f>IF('Gas Assessment'!AQ228=0,"",'Gas Assessment'!AQ228)</f>
        <v/>
      </c>
      <c r="G46" s="241" t="str">
        <f>IF('Gas Assessment'!AR228=0,"&lt;0.1",'Gas Assessment'!AR228)</f>
        <v/>
      </c>
      <c r="H46" s="241" t="str">
        <f>IF(AND('Gas Assessment'!AS155=0.1,G46="&lt;0.1"),"&lt;0.1",'Gas Assessment'!AS155)</f>
        <v/>
      </c>
      <c r="I46" s="241" t="str">
        <f>IF('Gas Assessment'!AT228=0,"",'Gas Assessment'!AT228)</f>
        <v/>
      </c>
      <c r="J46" s="241" t="str">
        <f>IF('Gas Assessment'!AU228=0,"&lt;0.1",'Gas Assessment'!AU228)</f>
        <v/>
      </c>
      <c r="K46" s="241" t="str">
        <f>IF(AND('Gas Assessment'!AV155=0.1,J46="&lt;0.1"),"&lt;0.1",'Gas Assessment'!AV155)</f>
        <v/>
      </c>
      <c r="L46" s="242" t="str">
        <f t="shared" si="2"/>
        <v/>
      </c>
      <c r="M46" s="243">
        <f t="shared" si="0"/>
        <v>1</v>
      </c>
      <c r="N46" s="244" t="str">
        <f t="shared" si="1"/>
        <v>Green</v>
      </c>
      <c r="O46" s="2"/>
      <c r="P46" s="2"/>
      <c r="Q46" s="2"/>
      <c r="R46" s="2"/>
      <c r="S46" s="2"/>
      <c r="T46" s="2"/>
      <c r="U46" s="2"/>
      <c r="V46" s="2"/>
      <c r="W46" s="2"/>
      <c r="X46" s="144"/>
      <c r="Y46" s="144"/>
      <c r="Z46" s="144"/>
      <c r="AA46" s="144"/>
      <c r="AB46" s="144"/>
      <c r="AC46" s="144"/>
    </row>
    <row r="47" spans="2:29" ht="14.25">
      <c r="B47" s="2"/>
      <c r="C47" s="240" t="str">
        <f>IF('1 - Detail Entry'!C55="","",'1 - Detail Entry'!C55)</f>
        <v/>
      </c>
      <c r="D47" s="241" t="str">
        <f>IF('Gas Assessment'!AO229=0,"",'Gas Assessment'!AO229)</f>
        <v/>
      </c>
      <c r="E47" s="241" t="str">
        <f>IF('Gas Assessment'!AP229=0,"&lt;0.1",'Gas Assessment'!AP229)</f>
        <v/>
      </c>
      <c r="F47" s="241" t="str">
        <f>IF('Gas Assessment'!AQ229=0,"",'Gas Assessment'!AQ229)</f>
        <v/>
      </c>
      <c r="G47" s="241" t="str">
        <f>IF('Gas Assessment'!AR229=0,"&lt;0.1",'Gas Assessment'!AR229)</f>
        <v/>
      </c>
      <c r="H47" s="241" t="str">
        <f>IF(AND('Gas Assessment'!AS156=0.1,G47="&lt;0.1"),"&lt;0.1",'Gas Assessment'!AS156)</f>
        <v/>
      </c>
      <c r="I47" s="241" t="str">
        <f>IF('Gas Assessment'!AT229=0,"",'Gas Assessment'!AT229)</f>
        <v/>
      </c>
      <c r="J47" s="241" t="str">
        <f>IF('Gas Assessment'!AU229=0,"&lt;0.1",'Gas Assessment'!AU229)</f>
        <v/>
      </c>
      <c r="K47" s="241" t="str">
        <f>IF(AND('Gas Assessment'!AV156=0.1,J47="&lt;0.1"),"&lt;0.1",'Gas Assessment'!AV156)</f>
        <v/>
      </c>
      <c r="L47" s="242" t="str">
        <f t="shared" si="2"/>
        <v/>
      </c>
      <c r="M47" s="243">
        <f t="shared" si="0"/>
        <v>1</v>
      </c>
      <c r="N47" s="244" t="str">
        <f t="shared" si="1"/>
        <v>Green</v>
      </c>
      <c r="O47" s="2"/>
      <c r="P47" s="2"/>
      <c r="Q47" s="2"/>
      <c r="R47" s="2"/>
      <c r="S47" s="2"/>
      <c r="T47" s="2"/>
      <c r="U47" s="2"/>
      <c r="V47" s="2"/>
      <c r="W47" s="2"/>
      <c r="X47" s="144"/>
      <c r="Y47" s="144"/>
      <c r="Z47" s="144"/>
      <c r="AA47" s="144"/>
      <c r="AB47" s="144"/>
      <c r="AC47" s="144"/>
    </row>
    <row r="48" spans="2:29" ht="14.25">
      <c r="B48" s="2"/>
      <c r="C48" s="240" t="str">
        <f>IF('1 - Detail Entry'!C56="","",'1 - Detail Entry'!C56)</f>
        <v/>
      </c>
      <c r="D48" s="241" t="str">
        <f>IF('Gas Assessment'!AO230=0,"",'Gas Assessment'!AO230)</f>
        <v/>
      </c>
      <c r="E48" s="241" t="str">
        <f>IF('Gas Assessment'!AP230=0,"&lt;0.1",'Gas Assessment'!AP230)</f>
        <v/>
      </c>
      <c r="F48" s="241" t="str">
        <f>IF('Gas Assessment'!AQ230=0,"",'Gas Assessment'!AQ230)</f>
        <v/>
      </c>
      <c r="G48" s="241" t="str">
        <f>IF('Gas Assessment'!AR230=0,"&lt;0.1",'Gas Assessment'!AR230)</f>
        <v/>
      </c>
      <c r="H48" s="241" t="str">
        <f>IF(AND('Gas Assessment'!AS157=0.1,G48="&lt;0.1"),"&lt;0.1",'Gas Assessment'!AS157)</f>
        <v/>
      </c>
      <c r="I48" s="241" t="str">
        <f>IF('Gas Assessment'!AT230=0,"",'Gas Assessment'!AT230)</f>
        <v/>
      </c>
      <c r="J48" s="241" t="str">
        <f>IF('Gas Assessment'!AU230=0,"&lt;0.1",'Gas Assessment'!AU230)</f>
        <v/>
      </c>
      <c r="K48" s="241" t="str">
        <f>IF(AND('Gas Assessment'!AV157=0.1,J48="&lt;0.1"),"&lt;0.1",'Gas Assessment'!AV157)</f>
        <v/>
      </c>
      <c r="L48" s="242" t="str">
        <f t="shared" si="2"/>
        <v/>
      </c>
      <c r="M48" s="243">
        <f t="shared" si="0"/>
        <v>1</v>
      </c>
      <c r="N48" s="244" t="str">
        <f t="shared" si="1"/>
        <v>Green</v>
      </c>
      <c r="O48" s="2"/>
      <c r="P48" s="2"/>
      <c r="Q48" s="2"/>
      <c r="R48" s="2"/>
      <c r="S48" s="2"/>
      <c r="T48" s="2"/>
      <c r="U48" s="2"/>
      <c r="V48" s="2"/>
      <c r="W48" s="2"/>
      <c r="X48" s="144"/>
      <c r="Y48" s="144"/>
      <c r="Z48" s="144"/>
      <c r="AA48" s="144"/>
      <c r="AB48" s="144"/>
      <c r="AC48" s="144"/>
    </row>
    <row r="49" spans="1:44" ht="14.25">
      <c r="B49" s="2"/>
      <c r="C49" s="240" t="str">
        <f>IF('1 - Detail Entry'!C57="","",'1 - Detail Entry'!C57)</f>
        <v/>
      </c>
      <c r="D49" s="241" t="str">
        <f>IF('Gas Assessment'!AO231=0,"",'Gas Assessment'!AO231)</f>
        <v/>
      </c>
      <c r="E49" s="241" t="str">
        <f>IF('Gas Assessment'!AP231=0,"&lt;0.1",'Gas Assessment'!AP231)</f>
        <v/>
      </c>
      <c r="F49" s="241" t="str">
        <f>IF('Gas Assessment'!AQ231=0,"",'Gas Assessment'!AQ231)</f>
        <v/>
      </c>
      <c r="G49" s="241" t="str">
        <f>IF('Gas Assessment'!AR231=0,"&lt;0.1",'Gas Assessment'!AR231)</f>
        <v/>
      </c>
      <c r="H49" s="241" t="str">
        <f>IF(AND('Gas Assessment'!AS158=0.1,G49="&lt;0.1"),"&lt;0.1",'Gas Assessment'!AS158)</f>
        <v/>
      </c>
      <c r="I49" s="241" t="str">
        <f>IF('Gas Assessment'!AT231=0,"",'Gas Assessment'!AT231)</f>
        <v/>
      </c>
      <c r="J49" s="241" t="str">
        <f>IF('Gas Assessment'!AU231=0,"&lt;0.1",'Gas Assessment'!AU231)</f>
        <v/>
      </c>
      <c r="K49" s="241" t="str">
        <f>IF(AND('Gas Assessment'!AV158=0.1,J49="&lt;0.1"),"&lt;0.1",'Gas Assessment'!AV158)</f>
        <v/>
      </c>
      <c r="L49" s="242" t="str">
        <f t="shared" si="2"/>
        <v/>
      </c>
      <c r="M49" s="243">
        <f t="shared" si="0"/>
        <v>1</v>
      </c>
      <c r="N49" s="244" t="str">
        <f t="shared" si="1"/>
        <v>Green</v>
      </c>
      <c r="O49" s="2"/>
      <c r="P49" s="2"/>
      <c r="Q49" s="2"/>
      <c r="R49" s="2"/>
      <c r="S49" s="2"/>
      <c r="T49" s="2"/>
      <c r="U49" s="2"/>
      <c r="V49" s="2"/>
      <c r="W49" s="2"/>
      <c r="X49" s="144"/>
      <c r="Y49" s="144"/>
      <c r="Z49" s="144"/>
      <c r="AA49" s="144"/>
      <c r="AB49" s="144"/>
      <c r="AC49" s="144"/>
    </row>
    <row r="50" spans="1:44" ht="14.25">
      <c r="B50" s="2"/>
      <c r="C50" s="240" t="str">
        <f>IF('1 - Detail Entry'!C58="","",'1 - Detail Entry'!C58)</f>
        <v/>
      </c>
      <c r="D50" s="241" t="str">
        <f>IF('Gas Assessment'!AO232=0,"",'Gas Assessment'!AO232)</f>
        <v/>
      </c>
      <c r="E50" s="241" t="str">
        <f>IF('Gas Assessment'!AP232=0,"&lt;0.1",'Gas Assessment'!AP232)</f>
        <v/>
      </c>
      <c r="F50" s="241" t="str">
        <f>IF('Gas Assessment'!AQ232=0,"",'Gas Assessment'!AQ232)</f>
        <v/>
      </c>
      <c r="G50" s="241" t="str">
        <f>IF('Gas Assessment'!AR232=0,"&lt;0.1",'Gas Assessment'!AR232)</f>
        <v/>
      </c>
      <c r="H50" s="241" t="str">
        <f>IF(AND('Gas Assessment'!AS159=0.1,G50="&lt;0.1"),"&lt;0.1",'Gas Assessment'!AS159)</f>
        <v/>
      </c>
      <c r="I50" s="241" t="str">
        <f>IF('Gas Assessment'!AT232=0,"",'Gas Assessment'!AT232)</f>
        <v/>
      </c>
      <c r="J50" s="241" t="str">
        <f>IF('Gas Assessment'!AU232=0,"&lt;0.1",'Gas Assessment'!AU232)</f>
        <v/>
      </c>
      <c r="K50" s="241" t="str">
        <f>IF(AND('Gas Assessment'!AV159=0.1,J50="&lt;0.1"),"&lt;0.1",'Gas Assessment'!AV159)</f>
        <v/>
      </c>
      <c r="L50" s="242" t="str">
        <f t="shared" si="2"/>
        <v/>
      </c>
      <c r="M50" s="243">
        <f t="shared" si="0"/>
        <v>1</v>
      </c>
      <c r="N50" s="244" t="str">
        <f t="shared" si="1"/>
        <v>Green</v>
      </c>
      <c r="O50" s="2"/>
      <c r="P50" s="2"/>
      <c r="Q50" s="2"/>
      <c r="R50" s="2"/>
      <c r="S50" s="2"/>
      <c r="T50" s="2"/>
      <c r="U50" s="2"/>
      <c r="V50" s="2"/>
      <c r="W50" s="2"/>
      <c r="X50" s="144"/>
      <c r="Y50" s="144"/>
      <c r="Z50" s="144"/>
      <c r="AA50" s="144"/>
      <c r="AB50" s="144"/>
      <c r="AC50" s="144"/>
    </row>
    <row r="51" spans="1:44" ht="14.25">
      <c r="B51" s="2"/>
      <c r="C51" s="240" t="str">
        <f>IF('1 - Detail Entry'!C59="","",'1 - Detail Entry'!C59)</f>
        <v/>
      </c>
      <c r="D51" s="241" t="str">
        <f>IF('Gas Assessment'!AO233=0,"",'Gas Assessment'!AO233)</f>
        <v/>
      </c>
      <c r="E51" s="241" t="str">
        <f>IF('Gas Assessment'!AP233=0,"&lt;0.1",'Gas Assessment'!AP233)</f>
        <v/>
      </c>
      <c r="F51" s="241" t="str">
        <f>IF('Gas Assessment'!AQ233=0,"",'Gas Assessment'!AQ233)</f>
        <v/>
      </c>
      <c r="G51" s="241" t="str">
        <f>IF('Gas Assessment'!AR233=0,"&lt;0.1",'Gas Assessment'!AR233)</f>
        <v/>
      </c>
      <c r="H51" s="241" t="str">
        <f>IF(AND('Gas Assessment'!AS160=0.1,G51="&lt;0.1"),"&lt;0.1",'Gas Assessment'!AS160)</f>
        <v/>
      </c>
      <c r="I51" s="241" t="str">
        <f>IF('Gas Assessment'!AT233=0,"",'Gas Assessment'!AT233)</f>
        <v/>
      </c>
      <c r="J51" s="241" t="str">
        <f>IF('Gas Assessment'!AU233=0,"&lt;0.1",'Gas Assessment'!AU233)</f>
        <v/>
      </c>
      <c r="K51" s="241" t="str">
        <f>IF(AND('Gas Assessment'!AV160=0.1,J51="&lt;0.1"),"&lt;0.1",'Gas Assessment'!AV160)</f>
        <v/>
      </c>
      <c r="L51" s="242" t="str">
        <f t="shared" si="2"/>
        <v/>
      </c>
      <c r="M51" s="243">
        <f t="shared" si="0"/>
        <v>1</v>
      </c>
      <c r="N51" s="244" t="str">
        <f t="shared" si="1"/>
        <v>Green</v>
      </c>
      <c r="O51" s="2"/>
      <c r="P51" s="2"/>
      <c r="Q51" s="2"/>
      <c r="R51" s="2"/>
      <c r="S51" s="2"/>
      <c r="T51" s="2"/>
      <c r="U51" s="2"/>
      <c r="V51" s="2"/>
      <c r="W51" s="2"/>
      <c r="X51" s="144"/>
      <c r="Y51" s="144"/>
      <c r="Z51" s="144"/>
      <c r="AA51" s="144"/>
      <c r="AB51" s="144"/>
      <c r="AC51" s="144"/>
    </row>
    <row r="52" spans="1:44" ht="14.25">
      <c r="B52" s="2"/>
      <c r="C52" s="240" t="str">
        <f>IF('1 - Detail Entry'!C60="","",'1 - Detail Entry'!C60)</f>
        <v/>
      </c>
      <c r="D52" s="241" t="str">
        <f>IF('Gas Assessment'!AO234=0,"",'Gas Assessment'!AO234)</f>
        <v/>
      </c>
      <c r="E52" s="241" t="str">
        <f>IF('Gas Assessment'!AP234=0,"&lt;0.1",'Gas Assessment'!AP234)</f>
        <v/>
      </c>
      <c r="F52" s="241" t="str">
        <f>IF('Gas Assessment'!AQ234=0,"",'Gas Assessment'!AQ234)</f>
        <v/>
      </c>
      <c r="G52" s="241" t="str">
        <f>IF('Gas Assessment'!AR234=0,"&lt;0.1",'Gas Assessment'!AR234)</f>
        <v/>
      </c>
      <c r="H52" s="241" t="str">
        <f>IF(AND('Gas Assessment'!AS161=0.1,G52="&lt;0.1"),"&lt;0.1",'Gas Assessment'!AS161)</f>
        <v/>
      </c>
      <c r="I52" s="241" t="str">
        <f>IF('Gas Assessment'!AT234=0,"",'Gas Assessment'!AT234)</f>
        <v/>
      </c>
      <c r="J52" s="241" t="str">
        <f>IF('Gas Assessment'!AU234=0,"&lt;0.1",'Gas Assessment'!AU234)</f>
        <v/>
      </c>
      <c r="K52" s="241" t="str">
        <f>IF(AND('Gas Assessment'!AV161=0.1,J52="&lt;0.1"),"&lt;0.1",'Gas Assessment'!AV161)</f>
        <v/>
      </c>
      <c r="L52" s="242" t="str">
        <f t="shared" si="2"/>
        <v/>
      </c>
      <c r="M52" s="243">
        <f t="shared" si="0"/>
        <v>1</v>
      </c>
      <c r="N52" s="244" t="str">
        <f t="shared" si="1"/>
        <v>Green</v>
      </c>
      <c r="O52" s="7"/>
      <c r="P52" s="7"/>
      <c r="Q52" s="2"/>
      <c r="R52" s="2"/>
      <c r="S52" s="2"/>
      <c r="T52" s="2"/>
      <c r="U52" s="2"/>
      <c r="V52" s="2"/>
      <c r="W52" s="2"/>
      <c r="X52" s="144"/>
      <c r="Y52" s="144"/>
      <c r="Z52" s="144"/>
      <c r="AA52" s="144"/>
      <c r="AB52" s="144"/>
      <c r="AC52" s="144"/>
    </row>
    <row r="53" spans="1:44" ht="14.25">
      <c r="B53" s="2"/>
      <c r="C53" s="240" t="str">
        <f>IF('1 - Detail Entry'!C61="","",'1 - Detail Entry'!C61)</f>
        <v/>
      </c>
      <c r="D53" s="241" t="str">
        <f>IF('Gas Assessment'!AO235=0,"",'Gas Assessment'!AO235)</f>
        <v/>
      </c>
      <c r="E53" s="241" t="str">
        <f>IF('Gas Assessment'!AP235=0,"&lt;0.1",'Gas Assessment'!AP235)</f>
        <v/>
      </c>
      <c r="F53" s="241" t="str">
        <f>IF('Gas Assessment'!AQ235=0,"",'Gas Assessment'!AQ235)</f>
        <v/>
      </c>
      <c r="G53" s="241" t="str">
        <f>IF('Gas Assessment'!AR235=0,"&lt;0.1",'Gas Assessment'!AR235)</f>
        <v/>
      </c>
      <c r="H53" s="241" t="str">
        <f>IF(AND('Gas Assessment'!AS162=0.1,G53="&lt;0.1"),"&lt;0.1",'Gas Assessment'!AS162)</f>
        <v/>
      </c>
      <c r="I53" s="241" t="str">
        <f>IF('Gas Assessment'!AT235=0,"",'Gas Assessment'!AT235)</f>
        <v/>
      </c>
      <c r="J53" s="241" t="str">
        <f>IF('Gas Assessment'!AU235=0,"&lt;0.1",'Gas Assessment'!AU235)</f>
        <v/>
      </c>
      <c r="K53" s="241" t="str">
        <f>IF(AND('Gas Assessment'!AV162=0.1,J53="&lt;0.1"),"&lt;0.1",'Gas Assessment'!AV162)</f>
        <v/>
      </c>
      <c r="L53" s="242" t="str">
        <f t="shared" si="2"/>
        <v/>
      </c>
      <c r="M53" s="243">
        <f t="shared" si="0"/>
        <v>1</v>
      </c>
      <c r="N53" s="244" t="str">
        <f t="shared" si="1"/>
        <v>Green</v>
      </c>
      <c r="O53" s="7"/>
      <c r="P53" s="7"/>
      <c r="Q53" s="2"/>
      <c r="R53" s="2"/>
      <c r="S53" s="2"/>
      <c r="T53" s="2"/>
      <c r="U53" s="2"/>
      <c r="V53" s="2"/>
      <c r="W53" s="2"/>
      <c r="X53" s="144"/>
      <c r="Y53" s="144"/>
      <c r="Z53" s="144"/>
      <c r="AA53" s="144"/>
      <c r="AB53" s="144"/>
      <c r="AC53" s="144"/>
    </row>
    <row r="54" spans="1:44" ht="14.25">
      <c r="B54" s="2"/>
      <c r="C54" s="240" t="str">
        <f>IF('1 - Detail Entry'!C62="","",'1 - Detail Entry'!C62)</f>
        <v/>
      </c>
      <c r="D54" s="241" t="str">
        <f>IF('Gas Assessment'!AO236=0,"",'Gas Assessment'!AO236)</f>
        <v/>
      </c>
      <c r="E54" s="241" t="str">
        <f>IF('Gas Assessment'!AP236=0,"&lt;0.1",'Gas Assessment'!AP236)</f>
        <v/>
      </c>
      <c r="F54" s="241" t="str">
        <f>IF('Gas Assessment'!AQ236=0,"",'Gas Assessment'!AQ236)</f>
        <v/>
      </c>
      <c r="G54" s="241" t="str">
        <f>IF('Gas Assessment'!AR236=0,"&lt;0.1",'Gas Assessment'!AR236)</f>
        <v/>
      </c>
      <c r="H54" s="241" t="str">
        <f>IF(AND('Gas Assessment'!AS163=0.1,G54="&lt;0.1"),"&lt;0.1",'Gas Assessment'!AS163)</f>
        <v/>
      </c>
      <c r="I54" s="241" t="str">
        <f>IF('Gas Assessment'!AT236=0,"",'Gas Assessment'!AT236)</f>
        <v/>
      </c>
      <c r="J54" s="241" t="str">
        <f>IF('Gas Assessment'!AU236=0,"&lt;0.1",'Gas Assessment'!AU236)</f>
        <v/>
      </c>
      <c r="K54" s="241" t="str">
        <f>IF(AND('Gas Assessment'!AV163=0.1,J54="&lt;0.1"),"&lt;0.1",'Gas Assessment'!AV163)</f>
        <v/>
      </c>
      <c r="L54" s="242" t="str">
        <f t="shared" si="2"/>
        <v/>
      </c>
      <c r="M54" s="243">
        <f t="shared" si="0"/>
        <v>1</v>
      </c>
      <c r="N54" s="244" t="str">
        <f t="shared" si="1"/>
        <v>Green</v>
      </c>
      <c r="O54" s="7"/>
      <c r="P54" s="7"/>
      <c r="Q54" s="2"/>
      <c r="R54" s="2"/>
      <c r="S54" s="2"/>
      <c r="T54" s="2"/>
      <c r="U54" s="2"/>
      <c r="V54" s="2"/>
      <c r="W54" s="2"/>
      <c r="X54" s="144"/>
      <c r="Y54" s="144"/>
      <c r="Z54" s="144"/>
      <c r="AA54" s="144"/>
      <c r="AB54" s="144"/>
      <c r="AC54" s="144"/>
    </row>
    <row r="55" spans="1:44" ht="14.25">
      <c r="B55" s="2"/>
      <c r="C55" s="240" t="str">
        <f>IF('1 - Detail Entry'!C63="","",'1 - Detail Entry'!C63)</f>
        <v/>
      </c>
      <c r="D55" s="241" t="str">
        <f>IF('Gas Assessment'!AO237=0,"",'Gas Assessment'!AO237)</f>
        <v/>
      </c>
      <c r="E55" s="241" t="str">
        <f>IF('Gas Assessment'!AP237=0,"&lt;0.1",'Gas Assessment'!AP237)</f>
        <v/>
      </c>
      <c r="F55" s="241" t="str">
        <f>IF('Gas Assessment'!AQ237=0,"",'Gas Assessment'!AQ237)</f>
        <v/>
      </c>
      <c r="G55" s="241" t="str">
        <f>IF('Gas Assessment'!AR237=0,"&lt;0.1",'Gas Assessment'!AR237)</f>
        <v/>
      </c>
      <c r="H55" s="241" t="str">
        <f>IF(AND('Gas Assessment'!AS164=0.1,G55="&lt;0.1"),"&lt;0.1",'Gas Assessment'!AS164)</f>
        <v/>
      </c>
      <c r="I55" s="241" t="str">
        <f>IF('Gas Assessment'!AT237=0,"",'Gas Assessment'!AT237)</f>
        <v/>
      </c>
      <c r="J55" s="241" t="str">
        <f>IF('Gas Assessment'!AU237=0,"&lt;0.1",'Gas Assessment'!AU237)</f>
        <v/>
      </c>
      <c r="K55" s="241" t="str">
        <f>IF(AND('Gas Assessment'!AV164=0.1,J55="&lt;0.1"),"&lt;0.1",'Gas Assessment'!AV164)</f>
        <v/>
      </c>
      <c r="L55" s="242" t="str">
        <f t="shared" si="2"/>
        <v/>
      </c>
      <c r="M55" s="243">
        <f t="shared" si="0"/>
        <v>1</v>
      </c>
      <c r="N55" s="244" t="str">
        <f t="shared" si="1"/>
        <v>Green</v>
      </c>
      <c r="O55" s="2"/>
      <c r="P55" s="2"/>
      <c r="Q55" s="2"/>
      <c r="R55" s="2"/>
      <c r="S55" s="2"/>
      <c r="T55" s="2"/>
      <c r="U55" s="2"/>
      <c r="V55" s="2"/>
      <c r="W55" s="2"/>
      <c r="X55" s="144"/>
      <c r="Y55" s="144"/>
      <c r="Z55" s="144"/>
      <c r="AA55" s="144"/>
      <c r="AB55" s="144"/>
      <c r="AC55" s="144"/>
    </row>
    <row r="56" spans="1:44" ht="14.25">
      <c r="B56" s="2"/>
      <c r="C56" s="8" t="str">
        <f>"*Atmospheric pressure ranged between "&amp;'Gas Assessment'!D192&amp;"mb and "&amp;'Gas Assessment'!D193&amp;"mb during the monitoring period."</f>
        <v>*Atmospheric pressure ranged between 997mb and 1014mb during the monitoring period.</v>
      </c>
      <c r="D56" s="2"/>
      <c r="E56" s="2"/>
      <c r="F56" s="2"/>
      <c r="G56" s="2"/>
      <c r="H56" s="2"/>
      <c r="I56" s="2"/>
      <c r="J56" s="2"/>
      <c r="K56" s="2"/>
      <c r="L56" s="239" t="str">
        <f t="shared" si="2"/>
        <v/>
      </c>
      <c r="M56" s="2"/>
      <c r="N56" s="2"/>
      <c r="O56" s="2"/>
      <c r="P56" s="2"/>
      <c r="Q56" s="2"/>
      <c r="R56" s="2"/>
      <c r="S56" s="2"/>
      <c r="T56" s="3"/>
      <c r="U56" s="3"/>
      <c r="V56" s="3"/>
      <c r="W56" s="3"/>
    </row>
    <row r="57" spans="1:44" ht="14.25"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3"/>
      <c r="U57" s="3"/>
      <c r="V57" s="3"/>
      <c r="W57" s="3"/>
    </row>
    <row r="58" spans="1:44" ht="15" thickBot="1"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3"/>
      <c r="U58" s="3"/>
      <c r="V58" s="3"/>
      <c r="W58" s="3"/>
    </row>
    <row r="59" spans="1:44" ht="15" thickTop="1">
      <c r="B59" s="9"/>
      <c r="C59" s="10"/>
      <c r="D59" s="768" t="s">
        <v>50</v>
      </c>
      <c r="E59" s="769"/>
      <c r="F59" s="768" t="s">
        <v>43</v>
      </c>
      <c r="G59" s="769"/>
      <c r="H59" s="768" t="s">
        <v>0</v>
      </c>
      <c r="I59" s="786"/>
      <c r="J59" s="2"/>
      <c r="K59" s="2"/>
      <c r="L59" s="2"/>
      <c r="M59" s="2"/>
      <c r="N59" s="2"/>
      <c r="O59" s="2"/>
      <c r="P59" s="2"/>
      <c r="Q59" s="2"/>
      <c r="R59" s="2"/>
      <c r="S59" s="2"/>
      <c r="T59" s="3"/>
      <c r="U59" s="3"/>
      <c r="V59" s="3"/>
      <c r="W59" s="3"/>
    </row>
    <row r="60" spans="1:44" ht="14.25">
      <c r="B60" s="775" t="s">
        <v>51</v>
      </c>
      <c r="C60" s="776"/>
      <c r="D60" s="787" t="s">
        <v>3</v>
      </c>
      <c r="E60" s="788"/>
      <c r="F60" s="787" t="s">
        <v>1</v>
      </c>
      <c r="G60" s="788"/>
      <c r="H60" s="787" t="s">
        <v>1</v>
      </c>
      <c r="I60" s="790"/>
      <c r="J60" s="2"/>
      <c r="K60" s="2"/>
      <c r="L60" s="801" t="s">
        <v>99</v>
      </c>
      <c r="M60" s="802"/>
      <c r="N60" s="802"/>
      <c r="O60" s="802"/>
      <c r="P60" s="803"/>
      <c r="Q60" s="2"/>
      <c r="R60" s="2"/>
      <c r="S60" s="2"/>
      <c r="T60" s="3"/>
      <c r="U60" s="3"/>
      <c r="V60" s="3"/>
      <c r="W60" s="3"/>
    </row>
    <row r="61" spans="1:44" ht="14.25">
      <c r="B61" s="11"/>
      <c r="C61" s="12"/>
      <c r="D61" s="32" t="s">
        <v>48</v>
      </c>
      <c r="E61" s="5" t="s">
        <v>49</v>
      </c>
      <c r="F61" s="32" t="s">
        <v>48</v>
      </c>
      <c r="G61" s="5" t="s">
        <v>49</v>
      </c>
      <c r="H61" s="32" t="s">
        <v>48</v>
      </c>
      <c r="I61" s="6" t="s">
        <v>49</v>
      </c>
      <c r="J61" s="2"/>
      <c r="K61" s="2"/>
      <c r="L61" s="13" t="s">
        <v>90</v>
      </c>
      <c r="M61" s="14" t="s">
        <v>89</v>
      </c>
      <c r="N61" s="15" t="s">
        <v>88</v>
      </c>
      <c r="O61" s="14" t="s">
        <v>85</v>
      </c>
      <c r="P61" s="16" t="s">
        <v>91</v>
      </c>
      <c r="Q61" s="2"/>
      <c r="R61" s="2"/>
      <c r="S61" s="2"/>
      <c r="T61" s="3"/>
      <c r="U61" s="3"/>
      <c r="V61" s="3"/>
      <c r="W61" s="3"/>
    </row>
    <row r="62" spans="1:44" ht="14.25">
      <c r="A62" s="145">
        <v>1</v>
      </c>
      <c r="B62" s="777">
        <v>1</v>
      </c>
      <c r="C62" s="778"/>
      <c r="D62" s="17">
        <f>'Gas Assessment'!AZ238</f>
        <v>0</v>
      </c>
      <c r="E62" s="17">
        <f>'Gas Assessment'!BA238</f>
        <v>0</v>
      </c>
      <c r="F62" s="17">
        <f>'Gas Assessment'!BB238</f>
        <v>0</v>
      </c>
      <c r="G62" s="17">
        <f>'Gas Assessment'!BC238</f>
        <v>0</v>
      </c>
      <c r="H62" s="17">
        <f>'Gas Assessment'!BD238</f>
        <v>0</v>
      </c>
      <c r="I62" s="18">
        <f>'Gas Assessment'!BE238</f>
        <v>0</v>
      </c>
      <c r="J62" s="2"/>
      <c r="K62" s="2"/>
      <c r="L62" s="19">
        <f>E74*I74/100</f>
        <v>0</v>
      </c>
      <c r="M62" s="19">
        <f>E74*G74/100</f>
        <v>0</v>
      </c>
      <c r="N62" s="20">
        <f>MAX(L62:M62)</f>
        <v>0</v>
      </c>
      <c r="O62" s="21" t="str">
        <f>IF(OR(M62&gt;3.1299,AP62&gt;29.99,L62&gt;1.5599,AR62&gt;19.99),"Red",IF(OR(M62&gt;1.5599,AP62&gt;9.99,L62&gt;0.6299,AR62&gt;4.99),"Amber 2",IF(OR(M62&gt;0.7799,AP62&gt;4.99,L62&gt;0.1599,AR62&gt;0.99),"Amber 1","Green")))</f>
        <v>Green</v>
      </c>
      <c r="P62" s="21">
        <f>IF(N62&gt;60.99,6,IF(N62&gt;14.99,5,IF(N62&gt;3.499,4,IF(OR(N62&gt;0.699,AN62&gt;69.99),3,IF(OR(N62&gt;0.0699,AP62&gt;4.99,AR62&gt;0.99),2,1)))))</f>
        <v>1</v>
      </c>
      <c r="Q62" s="2"/>
      <c r="R62" s="2"/>
      <c r="S62" s="2"/>
      <c r="T62" s="3"/>
      <c r="U62" s="3"/>
      <c r="V62" s="3"/>
      <c r="W62" s="3"/>
      <c r="AK62" s="146">
        <f>IF(D62="&lt;0.1",0.1,D62)</f>
        <v>0</v>
      </c>
      <c r="AL62" s="146"/>
      <c r="AM62" s="146"/>
      <c r="AN62" s="146">
        <f t="shared" ref="AN62:AR66" si="3">IF(E62="&lt;0.1",0.1,E62)</f>
        <v>0</v>
      </c>
      <c r="AO62" s="146">
        <f t="shared" si="3"/>
        <v>0</v>
      </c>
      <c r="AP62" s="146">
        <f t="shared" si="3"/>
        <v>0</v>
      </c>
      <c r="AQ62" s="146">
        <f t="shared" si="3"/>
        <v>0</v>
      </c>
      <c r="AR62" s="146">
        <f t="shared" si="3"/>
        <v>0</v>
      </c>
    </row>
    <row r="63" spans="1:44" ht="14.25">
      <c r="A63" s="145">
        <v>2</v>
      </c>
      <c r="B63" s="771">
        <v>2</v>
      </c>
      <c r="C63" s="772"/>
      <c r="D63" s="22">
        <f>'Gas Assessment'!BI238</f>
        <v>0</v>
      </c>
      <c r="E63" s="22">
        <f>'Gas Assessment'!BJ238</f>
        <v>0</v>
      </c>
      <c r="F63" s="22">
        <f>'Gas Assessment'!BK238</f>
        <v>0</v>
      </c>
      <c r="G63" s="22">
        <f>'Gas Assessment'!BL238</f>
        <v>0</v>
      </c>
      <c r="H63" s="22">
        <f>'Gas Assessment'!BM238</f>
        <v>0</v>
      </c>
      <c r="I63" s="23">
        <f>'Gas Assessment'!BN238</f>
        <v>0</v>
      </c>
      <c r="J63" s="2"/>
      <c r="K63" s="2"/>
      <c r="L63" s="24">
        <f>E75*I75/100</f>
        <v>0</v>
      </c>
      <c r="M63" s="24">
        <f>E75*G75/100</f>
        <v>0</v>
      </c>
      <c r="N63" s="25">
        <f>MAX(L63:M63)</f>
        <v>0</v>
      </c>
      <c r="O63" s="26" t="str">
        <f>IF(OR(M63&gt;3.1299,AP63&gt;29.99,L63&gt;1.5599,AR63&gt;19.99),"Red",IF(OR(M63&gt;1.5599,AP63&gt;9.99,L63&gt;0.6299,AR63&gt;4.99),"Amber 2",IF(OR(M63&gt;0.7799,AP63&gt;4.99,L63&gt;0.1599,AR63&gt;0.99),"Amber 1","Green")))</f>
        <v>Green</v>
      </c>
      <c r="P63" s="26">
        <f>IF(N63&gt;60.99,6,IF(N63&gt;14.99,5,IF(N63&gt;3.499,4,IF(OR(N63&gt;0.699,AN63&gt;69.99),3,IF(OR(N63&gt;0.0699,AP63&gt;4.99,AR63&gt;0.99),2,1)))))</f>
        <v>1</v>
      </c>
      <c r="Q63" s="2"/>
      <c r="R63" s="2"/>
      <c r="S63" s="2"/>
      <c r="T63" s="3"/>
      <c r="U63" s="3"/>
      <c r="V63" s="3"/>
      <c r="W63" s="3"/>
      <c r="AK63" s="146">
        <f>IF(D63="&lt;0.1",0.1,D63)</f>
        <v>0</v>
      </c>
      <c r="AL63" s="146"/>
      <c r="AM63" s="146"/>
      <c r="AN63" s="146">
        <f t="shared" si="3"/>
        <v>0</v>
      </c>
      <c r="AO63" s="146">
        <f t="shared" si="3"/>
        <v>0</v>
      </c>
      <c r="AP63" s="146">
        <f t="shared" si="3"/>
        <v>0</v>
      </c>
      <c r="AQ63" s="146">
        <f t="shared" si="3"/>
        <v>0</v>
      </c>
      <c r="AR63" s="146">
        <f t="shared" si="3"/>
        <v>0</v>
      </c>
    </row>
    <row r="64" spans="1:44" ht="14.25">
      <c r="A64" s="145">
        <v>3</v>
      </c>
      <c r="B64" s="771">
        <v>3</v>
      </c>
      <c r="C64" s="772"/>
      <c r="D64" s="22">
        <f>'Gas Assessment'!BR238</f>
        <v>0</v>
      </c>
      <c r="E64" s="22">
        <f>'Gas Assessment'!BS238</f>
        <v>0</v>
      </c>
      <c r="F64" s="22">
        <f>'Gas Assessment'!BT238</f>
        <v>0</v>
      </c>
      <c r="G64" s="22">
        <f>'Gas Assessment'!BU238</f>
        <v>0</v>
      </c>
      <c r="H64" s="22">
        <f>'Gas Assessment'!BV238</f>
        <v>0</v>
      </c>
      <c r="I64" s="23">
        <f>'Gas Assessment'!BW238</f>
        <v>0</v>
      </c>
      <c r="J64" s="2"/>
      <c r="K64" s="2"/>
      <c r="L64" s="24">
        <f>E76*I76/100</f>
        <v>0</v>
      </c>
      <c r="M64" s="24">
        <f>E76*G76/100</f>
        <v>0</v>
      </c>
      <c r="N64" s="25">
        <f>MAX(L64:M64)</f>
        <v>0</v>
      </c>
      <c r="O64" s="26" t="str">
        <f>IF(OR(M64&gt;3.1299,AP64&gt;29.99,L64&gt;1.5599,AR64&gt;19.99),"Red",IF(OR(M64&gt;1.5599,AP64&gt;9.99,L64&gt;0.6299,AR64&gt;4.99),"Amber 2",IF(OR(M64&gt;0.7799,AP64&gt;4.99,L64&gt;0.1599,AR64&gt;0.99),"Amber 1","Green")))</f>
        <v>Green</v>
      </c>
      <c r="P64" s="26">
        <f>IF(N64&gt;60.99,6,IF(N64&gt;14.99,5,IF(N64&gt;3.499,4,IF(OR(N64&gt;0.699,AN64&gt;69.99),3,IF(OR(N64&gt;0.0699,AP64&gt;4.99,AR64&gt;0.99),2,1)))))</f>
        <v>1</v>
      </c>
      <c r="Q64" s="2"/>
      <c r="R64" s="2"/>
      <c r="S64" s="2"/>
      <c r="T64" s="3"/>
      <c r="U64" s="3"/>
      <c r="V64" s="3"/>
      <c r="W64" s="3"/>
      <c r="AK64" s="146">
        <f>IF(D64="&lt;0.1",0.1,D64)</f>
        <v>0</v>
      </c>
      <c r="AL64" s="146"/>
      <c r="AM64" s="146"/>
      <c r="AN64" s="146">
        <f t="shared" si="3"/>
        <v>0</v>
      </c>
      <c r="AO64" s="146">
        <f t="shared" si="3"/>
        <v>0</v>
      </c>
      <c r="AP64" s="146">
        <f t="shared" si="3"/>
        <v>0</v>
      </c>
      <c r="AQ64" s="146">
        <f t="shared" si="3"/>
        <v>0</v>
      </c>
      <c r="AR64" s="146">
        <f t="shared" si="3"/>
        <v>0</v>
      </c>
    </row>
    <row r="65" spans="1:44" ht="14.25">
      <c r="A65" s="145">
        <v>4</v>
      </c>
      <c r="B65" s="771">
        <v>4</v>
      </c>
      <c r="C65" s="772"/>
      <c r="D65" s="22">
        <f>'Gas Assessment'!CA238</f>
        <v>0</v>
      </c>
      <c r="E65" s="22">
        <f>'Gas Assessment'!CB238</f>
        <v>0</v>
      </c>
      <c r="F65" s="22">
        <f>'Gas Assessment'!CC238</f>
        <v>0</v>
      </c>
      <c r="G65" s="22">
        <f>'Gas Assessment'!CD238</f>
        <v>0</v>
      </c>
      <c r="H65" s="22">
        <f>'Gas Assessment'!CE238</f>
        <v>0</v>
      </c>
      <c r="I65" s="23">
        <f>'Gas Assessment'!CF238</f>
        <v>0</v>
      </c>
      <c r="J65" s="2"/>
      <c r="K65" s="2"/>
      <c r="L65" s="24">
        <f>E77*I77/100</f>
        <v>0</v>
      </c>
      <c r="M65" s="24">
        <f>E77*G77/100</f>
        <v>0</v>
      </c>
      <c r="N65" s="25">
        <f>MAX(L65:M65)</f>
        <v>0</v>
      </c>
      <c r="O65" s="26" t="str">
        <f>IF(OR(M65&gt;3.1299,AP65&gt;29.99,L65&gt;1.5599,AR65&gt;19.99),"Red",IF(OR(M65&gt;1.5599,AP65&gt;9.99,L65&gt;0.6299,AR65&gt;4.99),"Amber 2",IF(OR(M65&gt;0.7799,AP65&gt;4.99,L65&gt;0.1599,AR65&gt;0.99),"Amber 1","Green")))</f>
        <v>Green</v>
      </c>
      <c r="P65" s="26">
        <f>IF(N65&gt;60.99,6,IF(N65&gt;14.99,5,IF(N65&gt;3.499,4,IF(OR(N65&gt;0.699,AN65&gt;69.99),3,IF(OR(N65&gt;0.0699,AP65&gt;4.99,AR65&gt;0.99),2,1)))))</f>
        <v>1</v>
      </c>
      <c r="Q65" s="2"/>
      <c r="R65" s="2"/>
      <c r="S65" s="2"/>
      <c r="T65" s="3"/>
      <c r="U65" s="3"/>
      <c r="V65" s="3"/>
      <c r="W65" s="3"/>
      <c r="AK65" s="146">
        <f>IF(D65="&lt;0.1",0.1,D65)</f>
        <v>0</v>
      </c>
      <c r="AL65" s="146"/>
      <c r="AM65" s="146"/>
      <c r="AN65" s="146">
        <f t="shared" si="3"/>
        <v>0</v>
      </c>
      <c r="AO65" s="146">
        <f t="shared" si="3"/>
        <v>0</v>
      </c>
      <c r="AP65" s="146">
        <f t="shared" si="3"/>
        <v>0</v>
      </c>
      <c r="AQ65" s="146">
        <f t="shared" si="3"/>
        <v>0</v>
      </c>
      <c r="AR65" s="146">
        <f t="shared" si="3"/>
        <v>0</v>
      </c>
    </row>
    <row r="66" spans="1:44" ht="15" thickBot="1">
      <c r="A66" s="145">
        <v>5</v>
      </c>
      <c r="B66" s="773">
        <v>5</v>
      </c>
      <c r="C66" s="774"/>
      <c r="D66" s="27">
        <f>'Gas Assessment'!CJ238</f>
        <v>0</v>
      </c>
      <c r="E66" s="27">
        <f>'Gas Assessment'!CK238</f>
        <v>0</v>
      </c>
      <c r="F66" s="27">
        <f>'Gas Assessment'!CL238</f>
        <v>0</v>
      </c>
      <c r="G66" s="27">
        <f>'Gas Assessment'!CM238</f>
        <v>0</v>
      </c>
      <c r="H66" s="27">
        <f>'Gas Assessment'!CN238</f>
        <v>0</v>
      </c>
      <c r="I66" s="28">
        <f>'Gas Assessment'!CO238</f>
        <v>0</v>
      </c>
      <c r="J66" s="2"/>
      <c r="K66" s="2"/>
      <c r="L66" s="29">
        <f>E78*I78/100</f>
        <v>0</v>
      </c>
      <c r="M66" s="29">
        <f>E78*G78/100</f>
        <v>0</v>
      </c>
      <c r="N66" s="30">
        <f>MAX(L66:M66)</f>
        <v>0</v>
      </c>
      <c r="O66" s="31" t="str">
        <f>IF(OR(M66&gt;3.1299,AP66&gt;29.99,L66&gt;1.5599,AR66&gt;19.99),"Red",IF(OR(M66&gt;1.5599,AP66&gt;9.99,L66&gt;0.6299,AR66&gt;4.99),"Amber 2",IF(OR(M66&gt;0.7799,AP66&gt;4.99,L66&gt;0.1599,AR66&gt;0.99),"Amber 1","Green")))</f>
        <v>Green</v>
      </c>
      <c r="P66" s="31">
        <f>IF(N66&gt;60.99,6,IF(N66&gt;14.99,5,IF(N66&gt;3.499,4,IF(OR(N66&gt;0.699,AN66&gt;69.99),3,IF(OR(N66&gt;0.0699,AP66&gt;4.99,AR66&gt;0.99),2,1)))))</f>
        <v>1</v>
      </c>
      <c r="Q66" s="2"/>
      <c r="R66" s="2"/>
      <c r="S66" s="2"/>
      <c r="T66" s="3"/>
      <c r="U66" s="3"/>
      <c r="V66" s="3"/>
      <c r="W66" s="3"/>
      <c r="AK66" s="146">
        <f>IF(D66="&lt;0.1",0.1,D66)</f>
        <v>0</v>
      </c>
      <c r="AL66" s="146"/>
      <c r="AM66" s="146"/>
      <c r="AN66" s="146">
        <f t="shared" si="3"/>
        <v>0</v>
      </c>
      <c r="AO66" s="146">
        <f t="shared" si="3"/>
        <v>0</v>
      </c>
      <c r="AP66" s="146">
        <f t="shared" si="3"/>
        <v>0</v>
      </c>
      <c r="AQ66" s="146">
        <f t="shared" si="3"/>
        <v>0</v>
      </c>
      <c r="AR66" s="146">
        <f t="shared" si="3"/>
        <v>0</v>
      </c>
    </row>
    <row r="67" spans="1:44" ht="15" thickTop="1">
      <c r="B67" s="8" t="str">
        <f>"*Atmospheric pressure ranged between "&amp;'Gas Assessment'!D192&amp;"mb and "&amp;'Gas Assessment'!D193&amp;"mb during the monitoring period."</f>
        <v>*Atmospheric pressure ranged between 997mb and 1014mb during the monitoring period.</v>
      </c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3"/>
      <c r="U67" s="3"/>
      <c r="V67" s="3"/>
      <c r="W67" s="3"/>
    </row>
    <row r="68" spans="1:44" ht="15" thickBot="1"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3"/>
      <c r="U68" s="3"/>
      <c r="V68" s="3"/>
      <c r="W68" s="3"/>
    </row>
    <row r="69" spans="1:44" ht="15" thickBot="1">
      <c r="B69" s="765" t="s">
        <v>76</v>
      </c>
      <c r="C69" s="766"/>
      <c r="D69" s="766"/>
      <c r="E69" s="767"/>
      <c r="F69" s="2"/>
      <c r="G69" s="765" t="s">
        <v>75</v>
      </c>
      <c r="H69" s="766"/>
      <c r="I69" s="766"/>
      <c r="J69" s="767"/>
      <c r="K69" s="2"/>
      <c r="L69" s="2"/>
      <c r="M69" s="2"/>
      <c r="N69" s="2"/>
      <c r="O69" s="2"/>
      <c r="P69" s="2"/>
      <c r="Q69" s="2"/>
      <c r="R69" s="2"/>
      <c r="S69" s="2"/>
      <c r="T69" s="3"/>
      <c r="U69" s="3"/>
      <c r="V69" s="3"/>
      <c r="W69" s="3"/>
    </row>
    <row r="70" spans="1:44" ht="14.25"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3"/>
      <c r="U70" s="3"/>
      <c r="V70" s="3"/>
      <c r="W70" s="3"/>
    </row>
    <row r="71" spans="1:44" ht="14.25"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3"/>
      <c r="U71" s="3"/>
      <c r="V71" s="3"/>
      <c r="W71" s="3"/>
    </row>
    <row r="72" spans="1:44" ht="14.25"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3"/>
      <c r="U72" s="3"/>
      <c r="V72" s="3"/>
      <c r="W72" s="3"/>
    </row>
    <row r="73" spans="1:44" ht="14.25"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3"/>
      <c r="U73" s="3"/>
      <c r="V73" s="3"/>
      <c r="W73" s="3"/>
    </row>
    <row r="74" spans="1:44" ht="14.25">
      <c r="B74" s="2"/>
      <c r="C74" s="2"/>
      <c r="D74" s="2">
        <f t="shared" ref="D74:I74" si="4">IF(D62="&lt;0.1",0.1,D62)</f>
        <v>0</v>
      </c>
      <c r="E74" s="2">
        <f t="shared" si="4"/>
        <v>0</v>
      </c>
      <c r="F74" s="2">
        <f t="shared" si="4"/>
        <v>0</v>
      </c>
      <c r="G74" s="2">
        <f t="shared" si="4"/>
        <v>0</v>
      </c>
      <c r="H74" s="2">
        <f t="shared" si="4"/>
        <v>0</v>
      </c>
      <c r="I74" s="2">
        <f t="shared" si="4"/>
        <v>0</v>
      </c>
      <c r="J74" s="2"/>
      <c r="K74" s="2"/>
      <c r="L74" s="2"/>
      <c r="M74" s="2"/>
      <c r="N74" s="2"/>
      <c r="O74" s="2"/>
      <c r="P74" s="2"/>
      <c r="Q74" s="2"/>
      <c r="R74" s="2"/>
      <c r="S74" s="2"/>
      <c r="T74" s="3"/>
      <c r="U74" s="3"/>
      <c r="V74" s="3"/>
      <c r="W74" s="3"/>
    </row>
    <row r="75" spans="1:44" ht="14.25">
      <c r="B75" s="2"/>
      <c r="C75" s="2"/>
      <c r="D75" s="2">
        <f t="shared" ref="D75:I78" si="5">IF(D63="&lt;0.1",0.1,D63)</f>
        <v>0</v>
      </c>
      <c r="E75" s="2">
        <f t="shared" si="5"/>
        <v>0</v>
      </c>
      <c r="F75" s="2">
        <f t="shared" si="5"/>
        <v>0</v>
      </c>
      <c r="G75" s="2">
        <f t="shared" si="5"/>
        <v>0</v>
      </c>
      <c r="H75" s="2">
        <f t="shared" si="5"/>
        <v>0</v>
      </c>
      <c r="I75" s="2">
        <f t="shared" si="5"/>
        <v>0</v>
      </c>
      <c r="J75" s="2"/>
      <c r="K75" s="2"/>
      <c r="L75" s="2"/>
      <c r="M75" s="2"/>
      <c r="N75" s="2"/>
      <c r="O75" s="2"/>
      <c r="P75" s="2"/>
      <c r="Q75" s="2"/>
      <c r="R75" s="2"/>
      <c r="S75" s="2"/>
      <c r="T75" s="3"/>
      <c r="U75" s="3"/>
      <c r="V75" s="3"/>
      <c r="W75" s="3"/>
    </row>
    <row r="76" spans="1:44" ht="14.25">
      <c r="B76" s="2"/>
      <c r="C76" s="2"/>
      <c r="D76" s="2">
        <f t="shared" si="5"/>
        <v>0</v>
      </c>
      <c r="E76" s="2">
        <f t="shared" si="5"/>
        <v>0</v>
      </c>
      <c r="F76" s="2">
        <f t="shared" si="5"/>
        <v>0</v>
      </c>
      <c r="G76" s="2">
        <f t="shared" si="5"/>
        <v>0</v>
      </c>
      <c r="H76" s="2">
        <f t="shared" si="5"/>
        <v>0</v>
      </c>
      <c r="I76" s="2">
        <f t="shared" si="5"/>
        <v>0</v>
      </c>
      <c r="J76" s="2"/>
      <c r="K76" s="2"/>
      <c r="L76" s="2"/>
      <c r="M76" s="2"/>
      <c r="N76" s="2"/>
      <c r="O76" s="2"/>
      <c r="P76" s="2"/>
      <c r="Q76" s="2"/>
      <c r="R76" s="2"/>
      <c r="S76" s="2"/>
      <c r="T76" s="3"/>
      <c r="U76" s="3"/>
      <c r="V76" s="3"/>
      <c r="W76" s="3"/>
    </row>
    <row r="77" spans="1:44" ht="14.25">
      <c r="B77" s="2"/>
      <c r="C77" s="2"/>
      <c r="D77" s="2">
        <f t="shared" si="5"/>
        <v>0</v>
      </c>
      <c r="E77" s="2">
        <f t="shared" si="5"/>
        <v>0</v>
      </c>
      <c r="F77" s="2">
        <f t="shared" si="5"/>
        <v>0</v>
      </c>
      <c r="G77" s="2">
        <f t="shared" si="5"/>
        <v>0</v>
      </c>
      <c r="H77" s="2">
        <f t="shared" si="5"/>
        <v>0</v>
      </c>
      <c r="I77" s="2">
        <f t="shared" si="5"/>
        <v>0</v>
      </c>
      <c r="J77" s="2"/>
      <c r="K77" s="2"/>
      <c r="L77" s="2"/>
      <c r="M77" s="2"/>
      <c r="N77" s="2"/>
      <c r="O77" s="2"/>
      <c r="P77" s="2"/>
      <c r="Q77" s="2"/>
      <c r="R77" s="2"/>
      <c r="S77" s="2"/>
      <c r="T77" s="3"/>
      <c r="U77" s="3"/>
      <c r="V77" s="3"/>
      <c r="W77" s="3"/>
    </row>
    <row r="78" spans="1:44" ht="14.25">
      <c r="B78" s="2"/>
      <c r="C78" s="2"/>
      <c r="D78" s="2">
        <f t="shared" si="5"/>
        <v>0</v>
      </c>
      <c r="E78" s="2">
        <f t="shared" si="5"/>
        <v>0</v>
      </c>
      <c r="F78" s="2">
        <f t="shared" si="5"/>
        <v>0</v>
      </c>
      <c r="G78" s="2">
        <f t="shared" si="5"/>
        <v>0</v>
      </c>
      <c r="H78" s="2">
        <f t="shared" si="5"/>
        <v>0</v>
      </c>
      <c r="I78" s="2">
        <f t="shared" si="5"/>
        <v>0</v>
      </c>
      <c r="J78" s="2"/>
      <c r="K78" s="2"/>
      <c r="L78" s="2"/>
      <c r="M78" s="2"/>
      <c r="N78" s="2"/>
      <c r="O78" s="2"/>
      <c r="P78" s="2"/>
      <c r="Q78" s="2"/>
      <c r="R78" s="2"/>
      <c r="S78" s="2"/>
      <c r="T78" s="3"/>
      <c r="U78" s="3"/>
      <c r="V78" s="3"/>
      <c r="W78" s="3"/>
    </row>
    <row r="117" spans="1:9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</row>
    <row r="118" spans="1:95">
      <c r="A118" s="1"/>
      <c r="B118" s="1" t="s">
        <v>78</v>
      </c>
      <c r="C118" s="147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</row>
    <row r="119" spans="1:9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AZ119" s="754" t="s">
        <v>44</v>
      </c>
      <c r="BA119" s="755"/>
      <c r="BB119" s="755"/>
      <c r="BC119" s="755"/>
      <c r="BD119" s="755"/>
      <c r="BE119" s="755"/>
      <c r="BF119" s="755"/>
      <c r="BG119" s="756"/>
      <c r="BI119" s="754" t="s">
        <v>45</v>
      </c>
      <c r="BJ119" s="755"/>
      <c r="BK119" s="755"/>
      <c r="BL119" s="755"/>
      <c r="BM119" s="755"/>
      <c r="BN119" s="755"/>
      <c r="BO119" s="755"/>
      <c r="BP119" s="756"/>
      <c r="BR119" s="754" t="s">
        <v>46</v>
      </c>
      <c r="BS119" s="755"/>
      <c r="BT119" s="755"/>
      <c r="BU119" s="755"/>
      <c r="BV119" s="755"/>
      <c r="BW119" s="755"/>
      <c r="BX119" s="755"/>
      <c r="BY119" s="756"/>
      <c r="CA119" s="754" t="s">
        <v>47</v>
      </c>
      <c r="CB119" s="755"/>
      <c r="CC119" s="755"/>
      <c r="CD119" s="755"/>
      <c r="CE119" s="755"/>
      <c r="CF119" s="755"/>
      <c r="CG119" s="755"/>
      <c r="CH119" s="756"/>
      <c r="CJ119" s="754" t="s">
        <v>74</v>
      </c>
      <c r="CK119" s="755"/>
      <c r="CL119" s="755"/>
      <c r="CM119" s="755"/>
      <c r="CN119" s="755"/>
      <c r="CO119" s="755"/>
      <c r="CP119" s="755"/>
      <c r="CQ119" s="756"/>
    </row>
    <row r="120" spans="1:95">
      <c r="A120" s="1"/>
      <c r="B120" s="757" t="s">
        <v>52</v>
      </c>
      <c r="C120" s="758"/>
      <c r="D120" s="759"/>
      <c r="E120" s="757" t="s">
        <v>55</v>
      </c>
      <c r="F120" s="758"/>
      <c r="G120" s="759"/>
      <c r="H120" s="757" t="s">
        <v>56</v>
      </c>
      <c r="I120" s="758"/>
      <c r="J120" s="759"/>
      <c r="K120" s="757" t="s">
        <v>57</v>
      </c>
      <c r="L120" s="758"/>
      <c r="M120" s="759"/>
      <c r="N120" s="757" t="s">
        <v>58</v>
      </c>
      <c r="O120" s="758"/>
      <c r="P120" s="759"/>
      <c r="Q120" s="757" t="s">
        <v>59</v>
      </c>
      <c r="R120" s="758"/>
      <c r="S120" s="759"/>
      <c r="T120" s="757" t="s">
        <v>60</v>
      </c>
      <c r="U120" s="758"/>
      <c r="V120" s="759"/>
      <c r="W120" s="757" t="s">
        <v>61</v>
      </c>
      <c r="X120" s="758"/>
      <c r="Y120" s="759"/>
      <c r="Z120" s="757" t="s">
        <v>62</v>
      </c>
      <c r="AA120" s="758"/>
      <c r="AB120" s="759"/>
      <c r="AC120" s="757" t="s">
        <v>63</v>
      </c>
      <c r="AD120" s="758"/>
      <c r="AE120" s="759"/>
      <c r="AF120" s="757" t="s">
        <v>64</v>
      </c>
      <c r="AG120" s="758"/>
      <c r="AH120" s="759"/>
      <c r="AI120" s="757" t="s">
        <v>65</v>
      </c>
      <c r="AJ120" s="758"/>
      <c r="AK120" s="759"/>
      <c r="AL120" s="148" t="s">
        <v>105</v>
      </c>
      <c r="AM120" s="148" t="s">
        <v>103</v>
      </c>
      <c r="AN120" s="149" t="s">
        <v>104</v>
      </c>
      <c r="AO120" s="760" t="s">
        <v>2</v>
      </c>
      <c r="AP120" s="762"/>
      <c r="AQ120" s="150" t="s">
        <v>69</v>
      </c>
      <c r="AR120" s="150"/>
      <c r="AS120" s="151"/>
      <c r="AT120" s="760" t="s">
        <v>54</v>
      </c>
      <c r="AU120" s="761"/>
      <c r="AV120" s="762"/>
      <c r="AX120" s="763" t="s">
        <v>71</v>
      </c>
      <c r="AY120" s="152"/>
      <c r="AZ120" s="760" t="s">
        <v>2</v>
      </c>
      <c r="BA120" s="762"/>
      <c r="BB120" s="150" t="s">
        <v>69</v>
      </c>
      <c r="BC120" s="150"/>
      <c r="BD120" s="151"/>
      <c r="BE120" s="760" t="s">
        <v>54</v>
      </c>
      <c r="BF120" s="761"/>
      <c r="BG120" s="762"/>
      <c r="BI120" s="760" t="s">
        <v>2</v>
      </c>
      <c r="BJ120" s="762"/>
      <c r="BK120" s="150" t="s">
        <v>69</v>
      </c>
      <c r="BL120" s="150"/>
      <c r="BM120" s="151"/>
      <c r="BN120" s="760" t="s">
        <v>54</v>
      </c>
      <c r="BO120" s="761"/>
      <c r="BP120" s="762"/>
      <c r="BR120" s="760" t="s">
        <v>2</v>
      </c>
      <c r="BS120" s="762"/>
      <c r="BT120" s="150" t="s">
        <v>69</v>
      </c>
      <c r="BU120" s="150"/>
      <c r="BV120" s="151"/>
      <c r="BW120" s="760" t="s">
        <v>54</v>
      </c>
      <c r="BX120" s="761"/>
      <c r="BY120" s="762"/>
      <c r="CA120" s="760" t="s">
        <v>2</v>
      </c>
      <c r="CB120" s="762"/>
      <c r="CC120" s="150" t="s">
        <v>69</v>
      </c>
      <c r="CD120" s="150"/>
      <c r="CE120" s="151"/>
      <c r="CF120" s="760" t="s">
        <v>54</v>
      </c>
      <c r="CG120" s="761"/>
      <c r="CH120" s="762"/>
      <c r="CJ120" s="760" t="s">
        <v>2</v>
      </c>
      <c r="CK120" s="762"/>
      <c r="CL120" s="150" t="s">
        <v>69</v>
      </c>
      <c r="CM120" s="150"/>
      <c r="CN120" s="151"/>
      <c r="CO120" s="760" t="s">
        <v>54</v>
      </c>
      <c r="CP120" s="761"/>
      <c r="CQ120" s="762"/>
    </row>
    <row r="121" spans="1:95">
      <c r="A121" s="1"/>
      <c r="B121" s="153" t="s">
        <v>2</v>
      </c>
      <c r="C121" s="154" t="s">
        <v>54</v>
      </c>
      <c r="D121" s="155" t="s">
        <v>53</v>
      </c>
      <c r="E121" s="153" t="s">
        <v>2</v>
      </c>
      <c r="F121" s="154" t="s">
        <v>54</v>
      </c>
      <c r="G121" s="155" t="s">
        <v>53</v>
      </c>
      <c r="H121" s="153" t="s">
        <v>2</v>
      </c>
      <c r="I121" s="154" t="s">
        <v>54</v>
      </c>
      <c r="J121" s="155" t="s">
        <v>53</v>
      </c>
      <c r="K121" s="153" t="s">
        <v>2</v>
      </c>
      <c r="L121" s="154" t="s">
        <v>54</v>
      </c>
      <c r="M121" s="155" t="s">
        <v>53</v>
      </c>
      <c r="N121" s="153" t="s">
        <v>2</v>
      </c>
      <c r="O121" s="154" t="s">
        <v>54</v>
      </c>
      <c r="P121" s="155" t="s">
        <v>53</v>
      </c>
      <c r="Q121" s="153" t="s">
        <v>2</v>
      </c>
      <c r="R121" s="154" t="s">
        <v>54</v>
      </c>
      <c r="S121" s="155" t="s">
        <v>53</v>
      </c>
      <c r="T121" s="153" t="s">
        <v>2</v>
      </c>
      <c r="U121" s="154" t="s">
        <v>54</v>
      </c>
      <c r="V121" s="155" t="s">
        <v>53</v>
      </c>
      <c r="W121" s="153" t="s">
        <v>2</v>
      </c>
      <c r="X121" s="154" t="s">
        <v>54</v>
      </c>
      <c r="Y121" s="155" t="s">
        <v>53</v>
      </c>
      <c r="Z121" s="153" t="s">
        <v>2</v>
      </c>
      <c r="AA121" s="154" t="s">
        <v>54</v>
      </c>
      <c r="AB121" s="155" t="s">
        <v>53</v>
      </c>
      <c r="AC121" s="156" t="s">
        <v>2</v>
      </c>
      <c r="AD121" s="157" t="s">
        <v>54</v>
      </c>
      <c r="AE121" s="158" t="s">
        <v>53</v>
      </c>
      <c r="AF121" s="153" t="s">
        <v>2</v>
      </c>
      <c r="AG121" s="154" t="s">
        <v>54</v>
      </c>
      <c r="AH121" s="155" t="s">
        <v>53</v>
      </c>
      <c r="AI121" s="153" t="s">
        <v>2</v>
      </c>
      <c r="AJ121" s="154" t="s">
        <v>54</v>
      </c>
      <c r="AK121" s="155" t="s">
        <v>53</v>
      </c>
      <c r="AL121" s="149"/>
      <c r="AM121" s="149"/>
      <c r="AN121" s="149"/>
      <c r="AO121" s="159" t="s">
        <v>66</v>
      </c>
      <c r="AP121" s="160" t="s">
        <v>67</v>
      </c>
      <c r="AQ121" s="161" t="s">
        <v>66</v>
      </c>
      <c r="AR121" s="160" t="s">
        <v>67</v>
      </c>
      <c r="AS121" s="162" t="s">
        <v>68</v>
      </c>
      <c r="AT121" s="159" t="s">
        <v>66</v>
      </c>
      <c r="AU121" s="160" t="s">
        <v>67</v>
      </c>
      <c r="AV121" s="162" t="s">
        <v>68</v>
      </c>
      <c r="AX121" s="764"/>
      <c r="AY121" s="152"/>
      <c r="AZ121" s="159" t="s">
        <v>66</v>
      </c>
      <c r="BA121" s="160" t="s">
        <v>67</v>
      </c>
      <c r="BB121" s="161" t="s">
        <v>66</v>
      </c>
      <c r="BC121" s="160" t="s">
        <v>67</v>
      </c>
      <c r="BD121" s="162" t="s">
        <v>68</v>
      </c>
      <c r="BE121" s="159" t="s">
        <v>66</v>
      </c>
      <c r="BF121" s="160" t="s">
        <v>67</v>
      </c>
      <c r="BG121" s="162" t="s">
        <v>68</v>
      </c>
      <c r="BI121" s="163" t="s">
        <v>66</v>
      </c>
      <c r="BJ121" s="164" t="s">
        <v>67</v>
      </c>
      <c r="BK121" s="165" t="s">
        <v>66</v>
      </c>
      <c r="BL121" s="164" t="s">
        <v>67</v>
      </c>
      <c r="BM121" s="166" t="s">
        <v>68</v>
      </c>
      <c r="BN121" s="163" t="s">
        <v>66</v>
      </c>
      <c r="BO121" s="164" t="s">
        <v>67</v>
      </c>
      <c r="BP121" s="166" t="s">
        <v>68</v>
      </c>
      <c r="BR121" s="163" t="s">
        <v>66</v>
      </c>
      <c r="BS121" s="164" t="s">
        <v>67</v>
      </c>
      <c r="BT121" s="165" t="s">
        <v>66</v>
      </c>
      <c r="BU121" s="164" t="s">
        <v>67</v>
      </c>
      <c r="BV121" s="166" t="s">
        <v>68</v>
      </c>
      <c r="BW121" s="163" t="s">
        <v>66</v>
      </c>
      <c r="BX121" s="164" t="s">
        <v>67</v>
      </c>
      <c r="BY121" s="166" t="s">
        <v>68</v>
      </c>
      <c r="CA121" s="163" t="s">
        <v>66</v>
      </c>
      <c r="CB121" s="164" t="s">
        <v>67</v>
      </c>
      <c r="CC121" s="165" t="s">
        <v>66</v>
      </c>
      <c r="CD121" s="164" t="s">
        <v>67</v>
      </c>
      <c r="CE121" s="166" t="s">
        <v>68</v>
      </c>
      <c r="CF121" s="163" t="s">
        <v>66</v>
      </c>
      <c r="CG121" s="164" t="s">
        <v>67</v>
      </c>
      <c r="CH121" s="166" t="s">
        <v>68</v>
      </c>
      <c r="CJ121" s="163" t="s">
        <v>66</v>
      </c>
      <c r="CK121" s="164" t="s">
        <v>67</v>
      </c>
      <c r="CL121" s="165" t="s">
        <v>66</v>
      </c>
      <c r="CM121" s="164" t="s">
        <v>67</v>
      </c>
      <c r="CN121" s="166" t="s">
        <v>68</v>
      </c>
      <c r="CO121" s="163" t="s">
        <v>66</v>
      </c>
      <c r="CP121" s="164" t="s">
        <v>67</v>
      </c>
      <c r="CQ121" s="166" t="s">
        <v>68</v>
      </c>
    </row>
    <row r="122" spans="1:95">
      <c r="A122" s="1"/>
      <c r="B122" s="167">
        <f>IF('1 - Detail Entry'!G7="","",'1 - Detail Entry'!G7)</f>
        <v>43525</v>
      </c>
      <c r="C122" s="157"/>
      <c r="D122" s="157"/>
      <c r="E122" s="167">
        <f>IF('2'!G7="","",'2'!G7)</f>
        <v>43529</v>
      </c>
      <c r="F122" s="157"/>
      <c r="G122" s="157"/>
      <c r="H122" s="167" t="str">
        <f>IF('3'!G7="","",'3'!G7)</f>
        <v/>
      </c>
      <c r="I122" s="157"/>
      <c r="J122" s="157"/>
      <c r="K122" s="167" t="str">
        <f>IF('4'!G7="","",'4'!G7)</f>
        <v/>
      </c>
      <c r="L122" s="157"/>
      <c r="M122" s="157"/>
      <c r="N122" s="167" t="str">
        <f>IF('5'!G7="","",'5'!G7)</f>
        <v/>
      </c>
      <c r="O122" s="157"/>
      <c r="P122" s="157"/>
      <c r="Q122" s="167" t="str">
        <f>IF('6'!G7="","",'6'!G7)</f>
        <v/>
      </c>
      <c r="R122" s="157"/>
      <c r="S122" s="157"/>
      <c r="T122" s="156" t="str">
        <f>IF('7'!G7="","",'7'!G7)</f>
        <v/>
      </c>
      <c r="U122" s="157"/>
      <c r="V122" s="157"/>
      <c r="W122" s="156" t="str">
        <f>IF('8'!G7="","",'8'!G7)</f>
        <v/>
      </c>
      <c r="X122" s="157"/>
      <c r="Y122" s="157"/>
      <c r="Z122" s="156" t="str">
        <f>IF('9'!G7="","",'9'!G7)</f>
        <v/>
      </c>
      <c r="AA122" s="157"/>
      <c r="AB122" s="157"/>
      <c r="AC122" s="156" t="str">
        <f>IF('10'!G7="","",'10'!G7)</f>
        <v/>
      </c>
      <c r="AD122" s="157"/>
      <c r="AE122" s="157"/>
      <c r="AF122" s="156" t="str">
        <f>IF('11'!G7="","",'11'!G7)</f>
        <v/>
      </c>
      <c r="AG122" s="157"/>
      <c r="AH122" s="157"/>
      <c r="AI122" s="156" t="str">
        <f>IF('12'!G7="","",'12'!G7)</f>
        <v/>
      </c>
      <c r="AJ122" s="157"/>
      <c r="AK122" s="157"/>
      <c r="AL122" s="149"/>
      <c r="AM122" s="149"/>
      <c r="AN122" s="149"/>
      <c r="AO122" s="163"/>
      <c r="AP122" s="164"/>
      <c r="AQ122" s="165"/>
      <c r="AR122" s="164"/>
      <c r="AS122" s="166"/>
      <c r="AT122" s="163"/>
      <c r="AU122" s="164"/>
      <c r="AV122" s="166"/>
      <c r="AX122" s="168"/>
      <c r="AY122" s="152"/>
      <c r="AZ122" s="163"/>
      <c r="BA122" s="165"/>
      <c r="BB122" s="165"/>
      <c r="BC122" s="165"/>
      <c r="BD122" s="165"/>
      <c r="BE122" s="165"/>
      <c r="BF122" s="165"/>
      <c r="BG122" s="166"/>
      <c r="BI122" s="163"/>
      <c r="BJ122" s="165"/>
      <c r="BK122" s="165"/>
      <c r="BL122" s="165"/>
      <c r="BM122" s="165"/>
      <c r="BN122" s="165"/>
      <c r="BO122" s="165"/>
      <c r="BP122" s="166"/>
      <c r="BR122" s="163"/>
      <c r="BS122" s="165"/>
      <c r="BT122" s="165"/>
      <c r="BU122" s="165"/>
      <c r="BV122" s="165"/>
      <c r="BW122" s="165"/>
      <c r="BX122" s="165"/>
      <c r="BY122" s="166"/>
      <c r="CA122" s="163"/>
      <c r="CB122" s="165"/>
      <c r="CC122" s="165"/>
      <c r="CD122" s="165"/>
      <c r="CE122" s="165"/>
      <c r="CF122" s="165"/>
      <c r="CG122" s="165"/>
      <c r="CH122" s="166"/>
      <c r="CJ122" s="163"/>
      <c r="CK122" s="165"/>
      <c r="CL122" s="165"/>
      <c r="CM122" s="165"/>
      <c r="CN122" s="165"/>
      <c r="CO122" s="165"/>
      <c r="CP122" s="165"/>
      <c r="CQ122" s="166"/>
    </row>
    <row r="123" spans="1:95">
      <c r="A123" s="1"/>
      <c r="B123" s="169" t="str">
        <f>IF('1 - Detail Entry'!F22=0,"",IF('1 - Detail Entry'!F22="&lt;0.1",0.1,'1 - Detail Entry'!F22))</f>
        <v/>
      </c>
      <c r="C123" s="169" t="str">
        <f>IF('1 - Detail Entry'!H22=0,"",IF('1 - Detail Entry'!H22="&lt;0.1",0.1,'1 - Detail Entry'!H22))</f>
        <v/>
      </c>
      <c r="D123" s="169">
        <f>IF('1 - Detail Entry'!J22=0,"",IF('1 - Detail Entry'!J22="&lt;0.1",0.1,'1 - Detail Entry'!J22))</f>
        <v>0.2</v>
      </c>
      <c r="E123" s="169" t="str">
        <f>IF('2'!F21=0,"",IF('2'!F21="&lt;0.1",0.1,'2'!F21))</f>
        <v/>
      </c>
      <c r="F123" s="169" t="str">
        <f>IF('2'!H21=0,"",IF('2'!H21="&lt;0.1",0.1,'2'!H21))</f>
        <v/>
      </c>
      <c r="G123" s="169">
        <f>IF('2'!J21=0,"",IF('2'!J21="&lt;0.1",0.1,'2'!J21))</f>
        <v>0.1</v>
      </c>
      <c r="H123" s="169" t="str">
        <f>IF('3'!$F21=0,"",IF('3'!$F21="&lt;0.1",0.1,'3'!$F21))</f>
        <v/>
      </c>
      <c r="I123" s="169" t="str">
        <f>IF('3'!$H21=0,"",IF('3'!$H21="&lt;0.1",0.1,'3'!$H21))</f>
        <v/>
      </c>
      <c r="J123" s="169" t="str">
        <f>IF('3'!$J21=0,"",IF('3'!$J21="&lt;0.1",0.1,'3'!$J21))</f>
        <v/>
      </c>
      <c r="K123" s="169" t="str">
        <f>IF('4'!$F21=0,"",IF('4'!$F21="&lt;0.1",0.1,'4'!$F21))</f>
        <v/>
      </c>
      <c r="L123" s="169" t="str">
        <f>IF('4'!$H21=0,"",IF('4'!$H21="&lt;0.1",0.1,'4'!$H21))</f>
        <v/>
      </c>
      <c r="M123" s="169" t="str">
        <f>IF('4'!$J21=0,"",IF('4'!$J21="&lt;0.1",0.1,'4'!$J21))</f>
        <v/>
      </c>
      <c r="N123" s="169" t="str">
        <f>IF('5'!$F21=0,"",IF('5'!$F21="&lt;0.1",0.1,'5'!$F21))</f>
        <v/>
      </c>
      <c r="O123" s="169" t="str">
        <f>IF('5'!$H21=0,"",IF('5'!$H21="&lt;0.1",0.1,'5'!$H21))</f>
        <v/>
      </c>
      <c r="P123" s="169" t="str">
        <f>IF('5'!$J21=0,"",IF('5'!$J21="&lt;0.1",0.1,'5'!$J21))</f>
        <v/>
      </c>
      <c r="Q123" s="169" t="str">
        <f>IF('6'!$F21=0,"",IF('6'!$F21="&lt;0.1",0.1,'6'!$F21))</f>
        <v/>
      </c>
      <c r="R123" s="169" t="str">
        <f>IF('6'!$H21=0,"",IF('6'!$H21="&lt;0.1",0.1,'6'!$H21))</f>
        <v/>
      </c>
      <c r="S123" s="169" t="str">
        <f>IF('6'!$J21=0,"",IF('6'!$J21="&lt;0.1",0.1,'6'!$J21))</f>
        <v/>
      </c>
      <c r="T123" s="169" t="str">
        <f>IF('7'!$F21=0,"",IF('7'!$F21="&lt;0.1",0.1,'7'!$F21))</f>
        <v/>
      </c>
      <c r="U123" s="169" t="str">
        <f>IF('7'!$H21=0,"",IF('7'!$H21="&lt;0.1",0.1,'7'!$H21))</f>
        <v/>
      </c>
      <c r="V123" s="169" t="str">
        <f>IF('7'!$J21=0,"",IF('7'!$J21="&lt;0.1",0.1,'7'!$J21))</f>
        <v/>
      </c>
      <c r="W123" s="169" t="str">
        <f>IF('8'!$F21=0,"",IF('8'!$F21="&lt;0.1",0.1,'8'!$F21))</f>
        <v/>
      </c>
      <c r="X123" s="169" t="str">
        <f>IF('8'!$H21=0,"",IF('8'!$H21="&lt;0.1",0.1,'8'!$H21))</f>
        <v/>
      </c>
      <c r="Y123" s="169" t="str">
        <f>IF('8'!$J21=0,"",IF('8'!$J21="&lt;0.1",0.1,'8'!$J21))</f>
        <v/>
      </c>
      <c r="Z123" s="169" t="str">
        <f>IF('9'!$F21=0,"",IF('9'!$F21="&lt;0.1",0.1,'9'!$F21))</f>
        <v/>
      </c>
      <c r="AA123" s="169" t="str">
        <f>IF('9'!$H21=0,"",IF('9'!$H21="&lt;0.1",0.1,'9'!$H21))</f>
        <v/>
      </c>
      <c r="AB123" s="169" t="str">
        <f>IF('9'!$J21=0,"",IF('9'!$J21="&lt;0.1",0.1,'9'!$J21))</f>
        <v/>
      </c>
      <c r="AC123" s="169" t="str">
        <f>IF('10'!$F21=0,"",IF('10'!$F21="&lt;0.1",0.1,'10'!$F21))</f>
        <v/>
      </c>
      <c r="AD123" s="169" t="str">
        <f>IF('10'!$H21=0,"",IF('10'!$H21="&lt;0.1",0.1,'10'!$H21))</f>
        <v/>
      </c>
      <c r="AE123" s="169" t="str">
        <f>IF('10'!$J21=0,"",IF('10'!$J21="&lt;0.1",0.1,'10'!$J21))</f>
        <v/>
      </c>
      <c r="AF123" s="169" t="str">
        <f>IF('11'!$F21=0,"",IF('11'!$F21="&lt;0.1",0.1,'11'!$F21))</f>
        <v/>
      </c>
      <c r="AG123" s="169" t="str">
        <f>IF('11'!$H21=0,"",IF('11'!$H21="&lt;0.1",0.1,'11'!$H21))</f>
        <v/>
      </c>
      <c r="AH123" s="169" t="str">
        <f>IF('11'!$J21=0,"",IF('11'!$J21="&lt;0.1",0.1,'11'!$J21))</f>
        <v/>
      </c>
      <c r="AI123" s="169" t="str">
        <f>IF('12'!$F21=0,"",IF('12'!$F21="&lt;0.1",0.1,'12'!$F21))</f>
        <v/>
      </c>
      <c r="AJ123" s="169" t="str">
        <f>IF('12'!$H21=0,"",IF('12'!$H21="&lt;0.1",0.1,'12'!$H21))</f>
        <v/>
      </c>
      <c r="AK123" s="169" t="str">
        <f>IF('12'!$J21=0,"",IF('12'!$J21="&lt;0.1",0.1,'12'!$J21))</f>
        <v/>
      </c>
      <c r="AL123" s="170">
        <f t="shared" ref="AL123:AL164" si="6">COUNT(AI123,AF123,AC123,Z123,W123,T123,Q123,N123,K123,H123,E123,B123)</f>
        <v>0</v>
      </c>
      <c r="AM123" s="170">
        <f t="shared" ref="AM123:AM164" si="7">COUNT(AK123,AH123,AE123,AB123,Y123,V123,S123,P123,M123,J123,G123,D123)</f>
        <v>2</v>
      </c>
      <c r="AN123" s="149">
        <f t="shared" ref="AN123:AN164" si="8">COUNT(AJ123,AG123,AD123,AA123,X123,U123,R123,O123,L123,I123,F123,C123)</f>
        <v>0</v>
      </c>
      <c r="AO123" s="163">
        <f t="shared" ref="AO123:AO164" si="9">MIN(B123,E123,H123,K123,N123,Q123,T123,W123,Z123,AC123,AF123,AI123)</f>
        <v>0</v>
      </c>
      <c r="AP123" s="164">
        <f t="shared" ref="AP123:AP164" si="10">MAX(B123,E123,H123,K123,N123,Q123,T123,W123,Z123,AC123,AF123,AI123)</f>
        <v>0</v>
      </c>
      <c r="AQ123" s="163">
        <f t="shared" ref="AQ123:AQ164" si="11">MIN(D123,G123,J123,M123,P123,S123,V123,Y123,AB123,AE123,AH123,AK123)</f>
        <v>0.1</v>
      </c>
      <c r="AR123" s="164">
        <f t="shared" ref="AR123:AR164" si="12">MAX(D123,G123,J123,M123,P123,S123,V123,Y123,AB123,AE123,AH123,AK123)</f>
        <v>0.2</v>
      </c>
      <c r="AS123" s="166">
        <f t="shared" ref="AS123:AS164" si="13">IF(AM123=0,"",AVERAGE(D123,G123,J123,M123,P123,S123,V123,Y123,AB123,AE123,AH123,AK123))</f>
        <v>0.15000000000000002</v>
      </c>
      <c r="AT123" s="163">
        <f t="shared" ref="AT123:AT164" si="14">MIN(C123,F123,I123,L123,O123,R123,U123,X123,AA123,AD123,AG123,AJ123)</f>
        <v>0</v>
      </c>
      <c r="AU123" s="164">
        <f t="shared" ref="AU123:AU164" si="15">MAX(C123,F123,I123,L123,O123,R123,U123,X123,AA123,AD123,AG123,AJ123)</f>
        <v>0</v>
      </c>
      <c r="AV123" s="166" t="str">
        <f t="shared" ref="AV123:AV164" si="16">IF(AN123=0,"",AVERAGE(C123,F123,I123,L123,O123,R123,U123,X123,AA123,AD123,AG123,AJ123))</f>
        <v/>
      </c>
      <c r="AX123" s="171">
        <f>'1 - Detail Entry'!AB21</f>
        <v>0</v>
      </c>
      <c r="AY123" s="172"/>
      <c r="AZ123" s="163" t="str">
        <f t="shared" ref="AZ123:AZ164" si="17">IF($AX123=1,AO123,"")</f>
        <v/>
      </c>
      <c r="BA123" s="165" t="str">
        <f t="shared" ref="BA123:BA164" si="18">IF($AX123=1,AP123,"")</f>
        <v/>
      </c>
      <c r="BB123" s="165" t="str">
        <f t="shared" ref="BB123:BB164" si="19">IF($AX123=1,AQ123,"")</f>
        <v/>
      </c>
      <c r="BC123" s="165" t="str">
        <f t="shared" ref="BC123:BC164" si="20">IF($AX123=1,AR123,"")</f>
        <v/>
      </c>
      <c r="BD123" s="165" t="str">
        <f t="shared" ref="BD123:BD164" si="21">IF($AX123=1,AS123,"")</f>
        <v/>
      </c>
      <c r="BE123" s="165" t="str">
        <f t="shared" ref="BE123:BE164" si="22">IF($AX123=1,AT123,"")</f>
        <v/>
      </c>
      <c r="BF123" s="165" t="str">
        <f t="shared" ref="BF123:BF164" si="23">IF($AX123=1,AU123,"")</f>
        <v/>
      </c>
      <c r="BG123" s="166" t="str">
        <f t="shared" ref="BG123:BG164" si="24">IF($AX123=1,AV123,"")</f>
        <v/>
      </c>
      <c r="BI123" s="163" t="str">
        <f t="shared" ref="BI123:BI164" si="25">IF($AX123=2,AO123,"")</f>
        <v/>
      </c>
      <c r="BJ123" s="165" t="str">
        <f t="shared" ref="BJ123:BJ164" si="26">IF($AX123=2,AP123,"")</f>
        <v/>
      </c>
      <c r="BK123" s="165" t="str">
        <f t="shared" ref="BK123:BK164" si="27">IF($AX123=2,AQ123,"")</f>
        <v/>
      </c>
      <c r="BL123" s="165" t="str">
        <f t="shared" ref="BL123:BL164" si="28">IF($AX123=2,AR123,"")</f>
        <v/>
      </c>
      <c r="BM123" s="165" t="str">
        <f t="shared" ref="BM123:BM164" si="29">IF($AX123=2,AS123,"")</f>
        <v/>
      </c>
      <c r="BN123" s="165" t="str">
        <f t="shared" ref="BN123:BN164" si="30">IF($AX123=2,AT123,"")</f>
        <v/>
      </c>
      <c r="BO123" s="165" t="str">
        <f t="shared" ref="BO123:BO164" si="31">IF($AX123=2,AU123,"")</f>
        <v/>
      </c>
      <c r="BP123" s="166" t="str">
        <f t="shared" ref="BP123:BP164" si="32">IF($AX123=2,AV123,"")</f>
        <v/>
      </c>
      <c r="BR123" s="163" t="str">
        <f t="shared" ref="BR123:BR164" si="33">IF($AX123=3,AO123,"")</f>
        <v/>
      </c>
      <c r="BS123" s="165" t="str">
        <f t="shared" ref="BS123:BS164" si="34">IF($AX123=3,AP123,"")</f>
        <v/>
      </c>
      <c r="BT123" s="165" t="str">
        <f t="shared" ref="BT123:BT164" si="35">IF($AX123=3,AQ123,"")</f>
        <v/>
      </c>
      <c r="BU123" s="165" t="str">
        <f t="shared" ref="BU123:BU164" si="36">IF($AX123=3,AR123,"")</f>
        <v/>
      </c>
      <c r="BV123" s="165" t="str">
        <f t="shared" ref="BV123:BV164" si="37">IF($AX123=3,AS123,"")</f>
        <v/>
      </c>
      <c r="BW123" s="165" t="str">
        <f t="shared" ref="BW123:BW164" si="38">IF($AX123=3,AT123,"")</f>
        <v/>
      </c>
      <c r="BX123" s="165" t="str">
        <f t="shared" ref="BX123:BX164" si="39">IF($AX123=3,AU123,"")</f>
        <v/>
      </c>
      <c r="BY123" s="166" t="str">
        <f t="shared" ref="BY123:BY164" si="40">IF($AX123=3,AV123,"")</f>
        <v/>
      </c>
      <c r="CA123" s="163" t="str">
        <f t="shared" ref="CA123:CA164" si="41">IF($AX123=4,AO123,"")</f>
        <v/>
      </c>
      <c r="CB123" s="165" t="str">
        <f t="shared" ref="CB123:CB164" si="42">IF($AX123=4,AP123,"")</f>
        <v/>
      </c>
      <c r="CC123" s="165" t="str">
        <f t="shared" ref="CC123:CC164" si="43">IF($AX123=4,AQ123,"")</f>
        <v/>
      </c>
      <c r="CD123" s="165" t="str">
        <f t="shared" ref="CD123:CD164" si="44">IF($AX123=4,AR123,"")</f>
        <v/>
      </c>
      <c r="CE123" s="165" t="str">
        <f t="shared" ref="CE123:CE164" si="45">IF($AX123=4,AS123,"")</f>
        <v/>
      </c>
      <c r="CF123" s="165" t="str">
        <f t="shared" ref="CF123:CF164" si="46">IF($AX123=4,AT123,"")</f>
        <v/>
      </c>
      <c r="CG123" s="165" t="str">
        <f t="shared" ref="CG123:CG164" si="47">IF($AX123=4,AU123,"")</f>
        <v/>
      </c>
      <c r="CH123" s="166" t="str">
        <f t="shared" ref="CH123:CH164" si="48">IF($AX123=4,AV123,"")</f>
        <v/>
      </c>
      <c r="CJ123" s="163" t="str">
        <f t="shared" ref="CJ123:CJ164" si="49">IF($AX123=5,AO123,"")</f>
        <v/>
      </c>
      <c r="CK123" s="165" t="str">
        <f t="shared" ref="CK123:CK164" si="50">IF($AX123=5,AP123,"")</f>
        <v/>
      </c>
      <c r="CL123" s="165" t="str">
        <f t="shared" ref="CL123:CL164" si="51">IF($AX123=5,AQ123,"")</f>
        <v/>
      </c>
      <c r="CM123" s="165" t="str">
        <f t="shared" ref="CM123:CM164" si="52">IF($AX123=5,AR123,"")</f>
        <v/>
      </c>
      <c r="CN123" s="165" t="str">
        <f t="shared" ref="CN123:CN164" si="53">IF($AX123=5,AS123,"")</f>
        <v/>
      </c>
      <c r="CO123" s="165" t="str">
        <f t="shared" ref="CO123:CO164" si="54">IF($AX123=5,AT123,"")</f>
        <v/>
      </c>
      <c r="CP123" s="165" t="str">
        <f t="shared" ref="CP123:CP164" si="55">IF($AX123=5,AU123,"")</f>
        <v/>
      </c>
      <c r="CQ123" s="166" t="str">
        <f t="shared" ref="CQ123:CQ164" si="56">IF($AX123=5,AV123,"")</f>
        <v/>
      </c>
    </row>
    <row r="124" spans="1:95">
      <c r="A124" s="1"/>
      <c r="B124" s="169" t="str">
        <f>IF('1 - Detail Entry'!F23=0,"",IF('1 - Detail Entry'!F23="&lt;0.1",0.1,'1 - Detail Entry'!F23))</f>
        <v/>
      </c>
      <c r="C124" s="169" t="str">
        <f>IF('1 - Detail Entry'!H23=0,"",IF('1 - Detail Entry'!H23="&lt;0.1",0.1,'1 - Detail Entry'!H23))</f>
        <v/>
      </c>
      <c r="D124" s="169">
        <f>IF('1 - Detail Entry'!J23=0,"",IF('1 - Detail Entry'!J23="&lt;0.1",0.1,'1 - Detail Entry'!J23))</f>
        <v>0.9</v>
      </c>
      <c r="E124" s="169" t="str">
        <f>IF('2'!F22=0,"",IF('2'!F22="&lt;0.1",0.1,'2'!F22))</f>
        <v/>
      </c>
      <c r="F124" s="169" t="str">
        <f>IF('2'!H22=0,"",IF('2'!H22="&lt;0.1",0.1,'2'!H22))</f>
        <v/>
      </c>
      <c r="G124" s="169">
        <f>IF('2'!J22=0,"",IF('2'!J22="&lt;0.1",0.1,'2'!J22))</f>
        <v>0.7</v>
      </c>
      <c r="H124" s="169" t="str">
        <f>IF('3'!$F22=0,"",IF('3'!$F22="&lt;0.1",0.1,'3'!$F22))</f>
        <v/>
      </c>
      <c r="I124" s="169" t="str">
        <f>IF('3'!$H22=0,"",IF('3'!$H22="&lt;0.1",0.1,'3'!$H22))</f>
        <v/>
      </c>
      <c r="J124" s="169" t="str">
        <f>IF('3'!$J22=0,"",IF('3'!$J22="&lt;0.1",0.1,'3'!$J22))</f>
        <v/>
      </c>
      <c r="K124" s="169" t="str">
        <f>IF('4'!$F22=0,"",IF('4'!$F22="&lt;0.1",0.1,'4'!$F22))</f>
        <v/>
      </c>
      <c r="L124" s="169" t="str">
        <f>IF('4'!$H22=0,"",IF('4'!$H22="&lt;0.1",0.1,'4'!$H22))</f>
        <v/>
      </c>
      <c r="M124" s="169" t="str">
        <f>IF('4'!$J22=0,"",IF('4'!$J22="&lt;0.1",0.1,'4'!$J22))</f>
        <v/>
      </c>
      <c r="N124" s="169" t="str">
        <f>IF('5'!$F22=0,"",IF('5'!$F22="&lt;0.1",0.1,'5'!$F22))</f>
        <v/>
      </c>
      <c r="O124" s="169" t="str">
        <f>IF('5'!$H22=0,"",IF('5'!$H22="&lt;0.1",0.1,'5'!$H22))</f>
        <v/>
      </c>
      <c r="P124" s="169" t="str">
        <f>IF('5'!$J22=0,"",IF('5'!$J22="&lt;0.1",0.1,'5'!$J22))</f>
        <v/>
      </c>
      <c r="Q124" s="169" t="str">
        <f>IF('6'!$F22=0,"",IF('6'!$F22="&lt;0.1",0.1,'6'!$F22))</f>
        <v/>
      </c>
      <c r="R124" s="169" t="str">
        <f>IF('6'!$H22=0,"",IF('6'!$H22="&lt;0.1",0.1,'6'!$H22))</f>
        <v/>
      </c>
      <c r="S124" s="169" t="str">
        <f>IF('6'!$J22=0,"",IF('6'!$J22="&lt;0.1",0.1,'6'!$J22))</f>
        <v/>
      </c>
      <c r="T124" s="169" t="str">
        <f>IF('7'!$F22=0,"",IF('7'!$F22="&lt;0.1",0.1,'7'!$F22))</f>
        <v/>
      </c>
      <c r="U124" s="169" t="str">
        <f>IF('7'!$H22=0,"",IF('7'!$H22="&lt;0.1",0.1,'7'!$H22))</f>
        <v/>
      </c>
      <c r="V124" s="169" t="str">
        <f>IF('7'!$J22=0,"",IF('7'!$J22="&lt;0.1",0.1,'7'!$J22))</f>
        <v/>
      </c>
      <c r="W124" s="169" t="str">
        <f>IF('8'!$F22=0,"",IF('8'!$F22="&lt;0.1",0.1,'8'!$F22))</f>
        <v/>
      </c>
      <c r="X124" s="169" t="str">
        <f>IF('8'!$H22=0,"",IF('8'!$H22="&lt;0.1",0.1,'8'!$H22))</f>
        <v/>
      </c>
      <c r="Y124" s="169" t="str">
        <f>IF('8'!$J22=0,"",IF('8'!$J22="&lt;0.1",0.1,'8'!$J22))</f>
        <v/>
      </c>
      <c r="Z124" s="169" t="str">
        <f>IF('9'!$F22=0,"",IF('9'!$F22="&lt;0.1",0.1,'9'!$F22))</f>
        <v/>
      </c>
      <c r="AA124" s="169" t="str">
        <f>IF('9'!$H22=0,"",IF('9'!$H22="&lt;0.1",0.1,'9'!$H22))</f>
        <v/>
      </c>
      <c r="AB124" s="169" t="str">
        <f>IF('9'!$J22=0,"",IF('9'!$J22="&lt;0.1",0.1,'9'!$J22))</f>
        <v/>
      </c>
      <c r="AC124" s="169" t="str">
        <f>IF('10'!$F22=0,"",IF('10'!$F22="&lt;0.1",0.1,'10'!$F22))</f>
        <v/>
      </c>
      <c r="AD124" s="169" t="str">
        <f>IF('10'!$H22=0,"",IF('10'!$H22="&lt;0.1",0.1,'10'!$H22))</f>
        <v/>
      </c>
      <c r="AE124" s="169" t="str">
        <f>IF('10'!$J22=0,"",IF('10'!$J22="&lt;0.1",0.1,'10'!$J22))</f>
        <v/>
      </c>
      <c r="AF124" s="169" t="str">
        <f>IF('11'!$F22=0,"",IF('11'!$F22="&lt;0.1",0.1,'11'!$F22))</f>
        <v/>
      </c>
      <c r="AG124" s="169" t="str">
        <f>IF('11'!$H22=0,"",IF('11'!$H22="&lt;0.1",0.1,'11'!$H22))</f>
        <v/>
      </c>
      <c r="AH124" s="169" t="str">
        <f>IF('11'!$J22=0,"",IF('11'!$J22="&lt;0.1",0.1,'11'!$J22))</f>
        <v/>
      </c>
      <c r="AI124" s="169" t="str">
        <f>IF('12'!$F22=0,"",IF('12'!$F22="&lt;0.1",0.1,'12'!$F22))</f>
        <v/>
      </c>
      <c r="AJ124" s="169" t="str">
        <f>IF('12'!$H22=0,"",IF('12'!$H22="&lt;0.1",0.1,'12'!$H22))</f>
        <v/>
      </c>
      <c r="AK124" s="169" t="str">
        <f>IF('12'!$J22=0,"",IF('12'!$J22="&lt;0.1",0.1,'12'!$J22))</f>
        <v/>
      </c>
      <c r="AL124" s="170">
        <f t="shared" si="6"/>
        <v>0</v>
      </c>
      <c r="AM124" s="170">
        <f t="shared" si="7"/>
        <v>2</v>
      </c>
      <c r="AN124" s="149">
        <f t="shared" si="8"/>
        <v>0</v>
      </c>
      <c r="AO124" s="163">
        <f t="shared" si="9"/>
        <v>0</v>
      </c>
      <c r="AP124" s="164">
        <f t="shared" si="10"/>
        <v>0</v>
      </c>
      <c r="AQ124" s="163">
        <f t="shared" si="11"/>
        <v>0.7</v>
      </c>
      <c r="AR124" s="164">
        <f t="shared" si="12"/>
        <v>0.9</v>
      </c>
      <c r="AS124" s="166">
        <f t="shared" si="13"/>
        <v>0.8</v>
      </c>
      <c r="AT124" s="163">
        <f t="shared" si="14"/>
        <v>0</v>
      </c>
      <c r="AU124" s="164">
        <f t="shared" si="15"/>
        <v>0</v>
      </c>
      <c r="AV124" s="166" t="str">
        <f t="shared" si="16"/>
        <v/>
      </c>
      <c r="AX124" s="171">
        <f>'1 - Detail Entry'!AB22</f>
        <v>0</v>
      </c>
      <c r="AY124" s="172"/>
      <c r="AZ124" s="163" t="str">
        <f t="shared" si="17"/>
        <v/>
      </c>
      <c r="BA124" s="165" t="str">
        <f t="shared" si="18"/>
        <v/>
      </c>
      <c r="BB124" s="165" t="str">
        <f t="shared" si="19"/>
        <v/>
      </c>
      <c r="BC124" s="165" t="str">
        <f t="shared" si="20"/>
        <v/>
      </c>
      <c r="BD124" s="165" t="str">
        <f t="shared" si="21"/>
        <v/>
      </c>
      <c r="BE124" s="165" t="str">
        <f t="shared" si="22"/>
        <v/>
      </c>
      <c r="BF124" s="165" t="str">
        <f t="shared" si="23"/>
        <v/>
      </c>
      <c r="BG124" s="166" t="str">
        <f t="shared" si="24"/>
        <v/>
      </c>
      <c r="BI124" s="163" t="str">
        <f t="shared" si="25"/>
        <v/>
      </c>
      <c r="BJ124" s="165" t="str">
        <f t="shared" si="26"/>
        <v/>
      </c>
      <c r="BK124" s="165" t="str">
        <f t="shared" si="27"/>
        <v/>
      </c>
      <c r="BL124" s="165" t="str">
        <f t="shared" si="28"/>
        <v/>
      </c>
      <c r="BM124" s="165" t="str">
        <f t="shared" si="29"/>
        <v/>
      </c>
      <c r="BN124" s="165" t="str">
        <f t="shared" si="30"/>
        <v/>
      </c>
      <c r="BO124" s="165" t="str">
        <f t="shared" si="31"/>
        <v/>
      </c>
      <c r="BP124" s="166" t="str">
        <f t="shared" si="32"/>
        <v/>
      </c>
      <c r="BR124" s="163" t="str">
        <f t="shared" si="33"/>
        <v/>
      </c>
      <c r="BS124" s="165" t="str">
        <f t="shared" si="34"/>
        <v/>
      </c>
      <c r="BT124" s="165" t="str">
        <f t="shared" si="35"/>
        <v/>
      </c>
      <c r="BU124" s="165" t="str">
        <f t="shared" si="36"/>
        <v/>
      </c>
      <c r="BV124" s="165" t="str">
        <f t="shared" si="37"/>
        <v/>
      </c>
      <c r="BW124" s="165" t="str">
        <f t="shared" si="38"/>
        <v/>
      </c>
      <c r="BX124" s="165" t="str">
        <f t="shared" si="39"/>
        <v/>
      </c>
      <c r="BY124" s="166" t="str">
        <f t="shared" si="40"/>
        <v/>
      </c>
      <c r="CA124" s="163" t="str">
        <f t="shared" si="41"/>
        <v/>
      </c>
      <c r="CB124" s="165" t="str">
        <f t="shared" si="42"/>
        <v/>
      </c>
      <c r="CC124" s="165" t="str">
        <f t="shared" si="43"/>
        <v/>
      </c>
      <c r="CD124" s="165" t="str">
        <f t="shared" si="44"/>
        <v/>
      </c>
      <c r="CE124" s="165" t="str">
        <f t="shared" si="45"/>
        <v/>
      </c>
      <c r="CF124" s="165" t="str">
        <f t="shared" si="46"/>
        <v/>
      </c>
      <c r="CG124" s="165" t="str">
        <f t="shared" si="47"/>
        <v/>
      </c>
      <c r="CH124" s="166" t="str">
        <f t="shared" si="48"/>
        <v/>
      </c>
      <c r="CJ124" s="163" t="str">
        <f t="shared" si="49"/>
        <v/>
      </c>
      <c r="CK124" s="165" t="str">
        <f t="shared" si="50"/>
        <v/>
      </c>
      <c r="CL124" s="165" t="str">
        <f t="shared" si="51"/>
        <v/>
      </c>
      <c r="CM124" s="165" t="str">
        <f t="shared" si="52"/>
        <v/>
      </c>
      <c r="CN124" s="165" t="str">
        <f t="shared" si="53"/>
        <v/>
      </c>
      <c r="CO124" s="165" t="str">
        <f t="shared" si="54"/>
        <v/>
      </c>
      <c r="CP124" s="165" t="str">
        <f t="shared" si="55"/>
        <v/>
      </c>
      <c r="CQ124" s="166" t="str">
        <f t="shared" si="56"/>
        <v/>
      </c>
    </row>
    <row r="125" spans="1:95">
      <c r="A125" s="1"/>
      <c r="B125" s="169" t="str">
        <f>IF('1 - Detail Entry'!F24=0,"",IF('1 - Detail Entry'!F24="&lt;0.1",0.1,'1 - Detail Entry'!F24))</f>
        <v/>
      </c>
      <c r="C125" s="169" t="str">
        <f>IF('1 - Detail Entry'!H24=0,"",IF('1 - Detail Entry'!H24="&lt;0.1",0.1,'1 - Detail Entry'!H24))</f>
        <v/>
      </c>
      <c r="D125" s="169" t="str">
        <f>IF('1 - Detail Entry'!J24=0,"",IF('1 - Detail Entry'!J24="&lt;0.1",0.1,'1 - Detail Entry'!J24))</f>
        <v/>
      </c>
      <c r="E125" s="169" t="str">
        <f>IF('2'!F23=0,"",IF('2'!F23="&lt;0.1",0.1,'2'!F23))</f>
        <v/>
      </c>
      <c r="F125" s="169" t="str">
        <f>IF('2'!H23=0,"",IF('2'!H23="&lt;0.1",0.1,'2'!H23))</f>
        <v/>
      </c>
      <c r="G125" s="169">
        <f>IF('2'!J23=0,"",IF('2'!J23="&lt;0.1",0.1,'2'!J23))</f>
        <v>0.3</v>
      </c>
      <c r="H125" s="169" t="str">
        <f>IF('3'!$F23=0,"",IF('3'!$F23="&lt;0.1",0.1,'3'!$F23))</f>
        <v/>
      </c>
      <c r="I125" s="169" t="str">
        <f>IF('3'!$H23=0,"",IF('3'!$H23="&lt;0.1",0.1,'3'!$H23))</f>
        <v/>
      </c>
      <c r="J125" s="169" t="str">
        <f>IF('3'!$J23=0,"",IF('3'!$J23="&lt;0.1",0.1,'3'!$J23))</f>
        <v/>
      </c>
      <c r="K125" s="169" t="str">
        <f>IF('4'!$F23=0,"",IF('4'!$F23="&lt;0.1",0.1,'4'!$F23))</f>
        <v/>
      </c>
      <c r="L125" s="169" t="str">
        <f>IF('4'!$H23=0,"",IF('4'!$H23="&lt;0.1",0.1,'4'!$H23))</f>
        <v/>
      </c>
      <c r="M125" s="169" t="str">
        <f>IF('4'!$J23=0,"",IF('4'!$J23="&lt;0.1",0.1,'4'!$J23))</f>
        <v/>
      </c>
      <c r="N125" s="169" t="str">
        <f>IF('5'!$F23=0,"",IF('5'!$F23="&lt;0.1",0.1,'5'!$F23))</f>
        <v/>
      </c>
      <c r="O125" s="169" t="str">
        <f>IF('5'!$H23=0,"",IF('5'!$H23="&lt;0.1",0.1,'5'!$H23))</f>
        <v/>
      </c>
      <c r="P125" s="169" t="str">
        <f>IF('5'!$J23=0,"",IF('5'!$J23="&lt;0.1",0.1,'5'!$J23))</f>
        <v/>
      </c>
      <c r="Q125" s="169" t="str">
        <f>IF('6'!$F23=0,"",IF('6'!$F23="&lt;0.1",0.1,'6'!$F23))</f>
        <v/>
      </c>
      <c r="R125" s="169" t="str">
        <f>IF('6'!$H23=0,"",IF('6'!$H23="&lt;0.1",0.1,'6'!$H23))</f>
        <v/>
      </c>
      <c r="S125" s="169" t="str">
        <f>IF('6'!$J23=0,"",IF('6'!$J23="&lt;0.1",0.1,'6'!$J23))</f>
        <v/>
      </c>
      <c r="T125" s="169" t="str">
        <f>IF('7'!$F23=0,"",IF('7'!$F23="&lt;0.1",0.1,'7'!$F23))</f>
        <v/>
      </c>
      <c r="U125" s="169" t="str">
        <f>IF('7'!$H23=0,"",IF('7'!$H23="&lt;0.1",0.1,'7'!$H23))</f>
        <v/>
      </c>
      <c r="V125" s="169" t="str">
        <f>IF('7'!$J23=0,"",IF('7'!$J23="&lt;0.1",0.1,'7'!$J23))</f>
        <v/>
      </c>
      <c r="W125" s="169" t="str">
        <f>IF('8'!$F23=0,"",IF('8'!$F23="&lt;0.1",0.1,'8'!$F23))</f>
        <v/>
      </c>
      <c r="X125" s="169" t="str">
        <f>IF('8'!$H23=0,"",IF('8'!$H23="&lt;0.1",0.1,'8'!$H23))</f>
        <v/>
      </c>
      <c r="Y125" s="169" t="str">
        <f>IF('8'!$J23=0,"",IF('8'!$J23="&lt;0.1",0.1,'8'!$J23))</f>
        <v/>
      </c>
      <c r="Z125" s="169" t="str">
        <f>IF('9'!$F23=0,"",IF('9'!$F23="&lt;0.1",0.1,'9'!$F23))</f>
        <v/>
      </c>
      <c r="AA125" s="169" t="str">
        <f>IF('9'!$H23=0,"",IF('9'!$H23="&lt;0.1",0.1,'9'!$H23))</f>
        <v/>
      </c>
      <c r="AB125" s="169" t="str">
        <f>IF('9'!$J23=0,"",IF('9'!$J23="&lt;0.1",0.1,'9'!$J23))</f>
        <v/>
      </c>
      <c r="AC125" s="169" t="str">
        <f>IF('10'!$F23=0,"",IF('10'!$F23="&lt;0.1",0.1,'10'!$F23))</f>
        <v/>
      </c>
      <c r="AD125" s="169" t="str">
        <f>IF('10'!$H23=0,"",IF('10'!$H23="&lt;0.1",0.1,'10'!$H23))</f>
        <v/>
      </c>
      <c r="AE125" s="169" t="str">
        <f>IF('10'!$J23=0,"",IF('10'!$J23="&lt;0.1",0.1,'10'!$J23))</f>
        <v/>
      </c>
      <c r="AF125" s="169" t="str">
        <f>IF('11'!$F23=0,"",IF('11'!$F23="&lt;0.1",0.1,'11'!$F23))</f>
        <v/>
      </c>
      <c r="AG125" s="169" t="str">
        <f>IF('11'!$H23=0,"",IF('11'!$H23="&lt;0.1",0.1,'11'!$H23))</f>
        <v/>
      </c>
      <c r="AH125" s="169" t="str">
        <f>IF('11'!$J23=0,"",IF('11'!$J23="&lt;0.1",0.1,'11'!$J23))</f>
        <v/>
      </c>
      <c r="AI125" s="169" t="str">
        <f>IF('12'!$F23=0,"",IF('12'!$F23="&lt;0.1",0.1,'12'!$F23))</f>
        <v/>
      </c>
      <c r="AJ125" s="169" t="str">
        <f>IF('12'!$H23=0,"",IF('12'!$H23="&lt;0.1",0.1,'12'!$H23))</f>
        <v/>
      </c>
      <c r="AK125" s="169" t="str">
        <f>IF('12'!$J23=0,"",IF('12'!$J23="&lt;0.1",0.1,'12'!$J23))</f>
        <v/>
      </c>
      <c r="AL125" s="170">
        <f t="shared" si="6"/>
        <v>0</v>
      </c>
      <c r="AM125" s="170">
        <f t="shared" si="7"/>
        <v>1</v>
      </c>
      <c r="AN125" s="149">
        <f t="shared" si="8"/>
        <v>0</v>
      </c>
      <c r="AO125" s="163">
        <f t="shared" si="9"/>
        <v>0</v>
      </c>
      <c r="AP125" s="164">
        <f t="shared" si="10"/>
        <v>0</v>
      </c>
      <c r="AQ125" s="163">
        <f t="shared" si="11"/>
        <v>0.3</v>
      </c>
      <c r="AR125" s="164">
        <f t="shared" si="12"/>
        <v>0.3</v>
      </c>
      <c r="AS125" s="166">
        <f t="shared" si="13"/>
        <v>0.3</v>
      </c>
      <c r="AT125" s="163">
        <f t="shared" si="14"/>
        <v>0</v>
      </c>
      <c r="AU125" s="164">
        <f t="shared" si="15"/>
        <v>0</v>
      </c>
      <c r="AV125" s="166" t="str">
        <f t="shared" si="16"/>
        <v/>
      </c>
      <c r="AX125" s="171">
        <f>'1 - Detail Entry'!AB23</f>
        <v>0</v>
      </c>
      <c r="AY125" s="172"/>
      <c r="AZ125" s="163" t="str">
        <f t="shared" si="17"/>
        <v/>
      </c>
      <c r="BA125" s="165" t="str">
        <f t="shared" si="18"/>
        <v/>
      </c>
      <c r="BB125" s="165" t="str">
        <f t="shared" si="19"/>
        <v/>
      </c>
      <c r="BC125" s="165" t="str">
        <f t="shared" si="20"/>
        <v/>
      </c>
      <c r="BD125" s="165" t="str">
        <f t="shared" si="21"/>
        <v/>
      </c>
      <c r="BE125" s="165" t="str">
        <f t="shared" si="22"/>
        <v/>
      </c>
      <c r="BF125" s="165" t="str">
        <f t="shared" si="23"/>
        <v/>
      </c>
      <c r="BG125" s="166" t="str">
        <f t="shared" si="24"/>
        <v/>
      </c>
      <c r="BI125" s="163" t="str">
        <f t="shared" si="25"/>
        <v/>
      </c>
      <c r="BJ125" s="165" t="str">
        <f t="shared" si="26"/>
        <v/>
      </c>
      <c r="BK125" s="165" t="str">
        <f t="shared" si="27"/>
        <v/>
      </c>
      <c r="BL125" s="165" t="str">
        <f t="shared" si="28"/>
        <v/>
      </c>
      <c r="BM125" s="165" t="str">
        <f t="shared" si="29"/>
        <v/>
      </c>
      <c r="BN125" s="165" t="str">
        <f t="shared" si="30"/>
        <v/>
      </c>
      <c r="BO125" s="165" t="str">
        <f t="shared" si="31"/>
        <v/>
      </c>
      <c r="BP125" s="166" t="str">
        <f t="shared" si="32"/>
        <v/>
      </c>
      <c r="BR125" s="163" t="str">
        <f t="shared" si="33"/>
        <v/>
      </c>
      <c r="BS125" s="165" t="str">
        <f t="shared" si="34"/>
        <v/>
      </c>
      <c r="BT125" s="165" t="str">
        <f t="shared" si="35"/>
        <v/>
      </c>
      <c r="BU125" s="165" t="str">
        <f t="shared" si="36"/>
        <v/>
      </c>
      <c r="BV125" s="165" t="str">
        <f t="shared" si="37"/>
        <v/>
      </c>
      <c r="BW125" s="165" t="str">
        <f t="shared" si="38"/>
        <v/>
      </c>
      <c r="BX125" s="165" t="str">
        <f t="shared" si="39"/>
        <v/>
      </c>
      <c r="BY125" s="166" t="str">
        <f t="shared" si="40"/>
        <v/>
      </c>
      <c r="CA125" s="163" t="str">
        <f t="shared" si="41"/>
        <v/>
      </c>
      <c r="CB125" s="165" t="str">
        <f t="shared" si="42"/>
        <v/>
      </c>
      <c r="CC125" s="165" t="str">
        <f t="shared" si="43"/>
        <v/>
      </c>
      <c r="CD125" s="165" t="str">
        <f t="shared" si="44"/>
        <v/>
      </c>
      <c r="CE125" s="165" t="str">
        <f t="shared" si="45"/>
        <v/>
      </c>
      <c r="CF125" s="165" t="str">
        <f t="shared" si="46"/>
        <v/>
      </c>
      <c r="CG125" s="165" t="str">
        <f t="shared" si="47"/>
        <v/>
      </c>
      <c r="CH125" s="166" t="str">
        <f t="shared" si="48"/>
        <v/>
      </c>
      <c r="CJ125" s="163" t="str">
        <f t="shared" si="49"/>
        <v/>
      </c>
      <c r="CK125" s="165" t="str">
        <f t="shared" si="50"/>
        <v/>
      </c>
      <c r="CL125" s="165" t="str">
        <f t="shared" si="51"/>
        <v/>
      </c>
      <c r="CM125" s="165" t="str">
        <f t="shared" si="52"/>
        <v/>
      </c>
      <c r="CN125" s="165" t="str">
        <f t="shared" si="53"/>
        <v/>
      </c>
      <c r="CO125" s="165" t="str">
        <f t="shared" si="54"/>
        <v/>
      </c>
      <c r="CP125" s="165" t="str">
        <f t="shared" si="55"/>
        <v/>
      </c>
      <c r="CQ125" s="166" t="str">
        <f t="shared" si="56"/>
        <v/>
      </c>
    </row>
    <row r="126" spans="1:95">
      <c r="A126" s="1"/>
      <c r="B126" s="169" t="str">
        <f>IF('1 - Detail Entry'!F25=0,"",IF('1 - Detail Entry'!F25="&lt;0.1",0.1,'1 - Detail Entry'!F25))</f>
        <v/>
      </c>
      <c r="C126" s="169" t="str">
        <f>IF('1 - Detail Entry'!H25=0,"",IF('1 - Detail Entry'!H25="&lt;0.1",0.1,'1 - Detail Entry'!H25))</f>
        <v/>
      </c>
      <c r="D126" s="169" t="str">
        <f>IF('1 - Detail Entry'!J25=0,"",IF('1 - Detail Entry'!J25="&lt;0.1",0.1,'1 - Detail Entry'!J25))</f>
        <v/>
      </c>
      <c r="E126" s="169" t="str">
        <f>IF('2'!F24=0,"",IF('2'!F24="&lt;0.1",0.1,'2'!F24))</f>
        <v/>
      </c>
      <c r="F126" s="169" t="str">
        <f>IF('2'!H24=0,"",IF('2'!H24="&lt;0.1",0.1,'2'!H24))</f>
        <v/>
      </c>
      <c r="G126" s="169">
        <f>IF('2'!J24=0,"",IF('2'!J24="&lt;0.1",0.1,'2'!J24))</f>
        <v>0.1</v>
      </c>
      <c r="H126" s="169" t="str">
        <f>IF('3'!$F24=0,"",IF('3'!$F24="&lt;0.1",0.1,'3'!$F24))</f>
        <v/>
      </c>
      <c r="I126" s="169" t="str">
        <f>IF('3'!$H24=0,"",IF('3'!$H24="&lt;0.1",0.1,'3'!$H24))</f>
        <v/>
      </c>
      <c r="J126" s="169" t="str">
        <f>IF('3'!$J24=0,"",IF('3'!$J24="&lt;0.1",0.1,'3'!$J24))</f>
        <v/>
      </c>
      <c r="K126" s="169" t="str">
        <f>IF('4'!$F24=0,"",IF('4'!$F24="&lt;0.1",0.1,'4'!$F24))</f>
        <v/>
      </c>
      <c r="L126" s="169" t="str">
        <f>IF('4'!$H24=0,"",IF('4'!$H24="&lt;0.1",0.1,'4'!$H24))</f>
        <v/>
      </c>
      <c r="M126" s="169" t="str">
        <f>IF('4'!$J24=0,"",IF('4'!$J24="&lt;0.1",0.1,'4'!$J24))</f>
        <v/>
      </c>
      <c r="N126" s="169" t="str">
        <f>IF('5'!$F24=0,"",IF('5'!$F24="&lt;0.1",0.1,'5'!$F24))</f>
        <v/>
      </c>
      <c r="O126" s="169" t="str">
        <f>IF('5'!$H24=0,"",IF('5'!$H24="&lt;0.1",0.1,'5'!$H24))</f>
        <v/>
      </c>
      <c r="P126" s="169" t="str">
        <f>IF('5'!$J24=0,"",IF('5'!$J24="&lt;0.1",0.1,'5'!$J24))</f>
        <v/>
      </c>
      <c r="Q126" s="169" t="str">
        <f>IF('6'!$F24=0,"",IF('6'!$F24="&lt;0.1",0.1,'6'!$F24))</f>
        <v/>
      </c>
      <c r="R126" s="169" t="str">
        <f>IF('6'!$H24=0,"",IF('6'!$H24="&lt;0.1",0.1,'6'!$H24))</f>
        <v/>
      </c>
      <c r="S126" s="169" t="str">
        <f>IF('6'!$J24=0,"",IF('6'!$J24="&lt;0.1",0.1,'6'!$J24))</f>
        <v/>
      </c>
      <c r="T126" s="169" t="str">
        <f>IF('7'!$F24=0,"",IF('7'!$F24="&lt;0.1",0.1,'7'!$F24))</f>
        <v/>
      </c>
      <c r="U126" s="169" t="str">
        <f>IF('7'!$H24=0,"",IF('7'!$H24="&lt;0.1",0.1,'7'!$H24))</f>
        <v/>
      </c>
      <c r="V126" s="169" t="str">
        <f>IF('7'!$J24=0,"",IF('7'!$J24="&lt;0.1",0.1,'7'!$J24))</f>
        <v/>
      </c>
      <c r="W126" s="169" t="str">
        <f>IF('8'!$F24=0,"",IF('8'!$F24="&lt;0.1",0.1,'8'!$F24))</f>
        <v/>
      </c>
      <c r="X126" s="169" t="str">
        <f>IF('8'!$H24=0,"",IF('8'!$H24="&lt;0.1",0.1,'8'!$H24))</f>
        <v/>
      </c>
      <c r="Y126" s="169" t="str">
        <f>IF('8'!$J24=0,"",IF('8'!$J24="&lt;0.1",0.1,'8'!$J24))</f>
        <v/>
      </c>
      <c r="Z126" s="169" t="str">
        <f>IF('9'!$F24=0,"",IF('9'!$F24="&lt;0.1",0.1,'9'!$F24))</f>
        <v/>
      </c>
      <c r="AA126" s="169" t="str">
        <f>IF('9'!$H24=0,"",IF('9'!$H24="&lt;0.1",0.1,'9'!$H24))</f>
        <v/>
      </c>
      <c r="AB126" s="169" t="str">
        <f>IF('9'!$J24=0,"",IF('9'!$J24="&lt;0.1",0.1,'9'!$J24))</f>
        <v/>
      </c>
      <c r="AC126" s="169" t="str">
        <f>IF('10'!$F24=0,"",IF('10'!$F24="&lt;0.1",0.1,'10'!$F24))</f>
        <v/>
      </c>
      <c r="AD126" s="169" t="str">
        <f>IF('10'!$H24=0,"",IF('10'!$H24="&lt;0.1",0.1,'10'!$H24))</f>
        <v/>
      </c>
      <c r="AE126" s="169" t="str">
        <f>IF('10'!$J24=0,"",IF('10'!$J24="&lt;0.1",0.1,'10'!$J24))</f>
        <v/>
      </c>
      <c r="AF126" s="169" t="str">
        <f>IF('11'!$F24=0,"",IF('11'!$F24="&lt;0.1",0.1,'11'!$F24))</f>
        <v/>
      </c>
      <c r="AG126" s="169" t="str">
        <f>IF('11'!$H24=0,"",IF('11'!$H24="&lt;0.1",0.1,'11'!$H24))</f>
        <v/>
      </c>
      <c r="AH126" s="169" t="str">
        <f>IF('11'!$J24=0,"",IF('11'!$J24="&lt;0.1",0.1,'11'!$J24))</f>
        <v/>
      </c>
      <c r="AI126" s="169" t="str">
        <f>IF('12'!$F24=0,"",IF('12'!$F24="&lt;0.1",0.1,'12'!$F24))</f>
        <v/>
      </c>
      <c r="AJ126" s="169" t="str">
        <f>IF('12'!$H24=0,"",IF('12'!$H24="&lt;0.1",0.1,'12'!$H24))</f>
        <v/>
      </c>
      <c r="AK126" s="169" t="str">
        <f>IF('12'!$J24=0,"",IF('12'!$J24="&lt;0.1",0.1,'12'!$J24))</f>
        <v/>
      </c>
      <c r="AL126" s="170">
        <f t="shared" si="6"/>
        <v>0</v>
      </c>
      <c r="AM126" s="170">
        <f t="shared" si="7"/>
        <v>1</v>
      </c>
      <c r="AN126" s="149">
        <f t="shared" si="8"/>
        <v>0</v>
      </c>
      <c r="AO126" s="163">
        <f t="shared" si="9"/>
        <v>0</v>
      </c>
      <c r="AP126" s="164">
        <f t="shared" si="10"/>
        <v>0</v>
      </c>
      <c r="AQ126" s="163">
        <f t="shared" si="11"/>
        <v>0.1</v>
      </c>
      <c r="AR126" s="164">
        <f t="shared" si="12"/>
        <v>0.1</v>
      </c>
      <c r="AS126" s="166">
        <f t="shared" si="13"/>
        <v>0.1</v>
      </c>
      <c r="AT126" s="163">
        <f t="shared" si="14"/>
        <v>0</v>
      </c>
      <c r="AU126" s="164">
        <f t="shared" si="15"/>
        <v>0</v>
      </c>
      <c r="AV126" s="166" t="str">
        <f t="shared" si="16"/>
        <v/>
      </c>
      <c r="AX126" s="171">
        <f>'1 - Detail Entry'!AB24</f>
        <v>0</v>
      </c>
      <c r="AY126" s="172"/>
      <c r="AZ126" s="163" t="str">
        <f t="shared" si="17"/>
        <v/>
      </c>
      <c r="BA126" s="165" t="str">
        <f t="shared" si="18"/>
        <v/>
      </c>
      <c r="BB126" s="165" t="str">
        <f t="shared" si="19"/>
        <v/>
      </c>
      <c r="BC126" s="165" t="str">
        <f t="shared" si="20"/>
        <v/>
      </c>
      <c r="BD126" s="165" t="str">
        <f t="shared" si="21"/>
        <v/>
      </c>
      <c r="BE126" s="165" t="str">
        <f t="shared" si="22"/>
        <v/>
      </c>
      <c r="BF126" s="165" t="str">
        <f t="shared" si="23"/>
        <v/>
      </c>
      <c r="BG126" s="166" t="str">
        <f t="shared" si="24"/>
        <v/>
      </c>
      <c r="BI126" s="163" t="str">
        <f t="shared" si="25"/>
        <v/>
      </c>
      <c r="BJ126" s="165" t="str">
        <f t="shared" si="26"/>
        <v/>
      </c>
      <c r="BK126" s="165" t="str">
        <f t="shared" si="27"/>
        <v/>
      </c>
      <c r="BL126" s="165" t="str">
        <f t="shared" si="28"/>
        <v/>
      </c>
      <c r="BM126" s="165" t="str">
        <f t="shared" si="29"/>
        <v/>
      </c>
      <c r="BN126" s="165" t="str">
        <f t="shared" si="30"/>
        <v/>
      </c>
      <c r="BO126" s="165" t="str">
        <f t="shared" si="31"/>
        <v/>
      </c>
      <c r="BP126" s="166" t="str">
        <f t="shared" si="32"/>
        <v/>
      </c>
      <c r="BR126" s="163" t="str">
        <f t="shared" si="33"/>
        <v/>
      </c>
      <c r="BS126" s="165" t="str">
        <f t="shared" si="34"/>
        <v/>
      </c>
      <c r="BT126" s="165" t="str">
        <f t="shared" si="35"/>
        <v/>
      </c>
      <c r="BU126" s="165" t="str">
        <f t="shared" si="36"/>
        <v/>
      </c>
      <c r="BV126" s="165" t="str">
        <f t="shared" si="37"/>
        <v/>
      </c>
      <c r="BW126" s="165" t="str">
        <f t="shared" si="38"/>
        <v/>
      </c>
      <c r="BX126" s="165" t="str">
        <f t="shared" si="39"/>
        <v/>
      </c>
      <c r="BY126" s="166" t="str">
        <f t="shared" si="40"/>
        <v/>
      </c>
      <c r="CA126" s="163" t="str">
        <f t="shared" si="41"/>
        <v/>
      </c>
      <c r="CB126" s="165" t="str">
        <f t="shared" si="42"/>
        <v/>
      </c>
      <c r="CC126" s="165" t="str">
        <f t="shared" si="43"/>
        <v/>
      </c>
      <c r="CD126" s="165" t="str">
        <f t="shared" si="44"/>
        <v/>
      </c>
      <c r="CE126" s="165" t="str">
        <f t="shared" si="45"/>
        <v/>
      </c>
      <c r="CF126" s="165" t="str">
        <f t="shared" si="46"/>
        <v/>
      </c>
      <c r="CG126" s="165" t="str">
        <f t="shared" si="47"/>
        <v/>
      </c>
      <c r="CH126" s="166" t="str">
        <f t="shared" si="48"/>
        <v/>
      </c>
      <c r="CJ126" s="163" t="str">
        <f t="shared" si="49"/>
        <v/>
      </c>
      <c r="CK126" s="165" t="str">
        <f t="shared" si="50"/>
        <v/>
      </c>
      <c r="CL126" s="165" t="str">
        <f t="shared" si="51"/>
        <v/>
      </c>
      <c r="CM126" s="165" t="str">
        <f t="shared" si="52"/>
        <v/>
      </c>
      <c r="CN126" s="165" t="str">
        <f t="shared" si="53"/>
        <v/>
      </c>
      <c r="CO126" s="165" t="str">
        <f t="shared" si="54"/>
        <v/>
      </c>
      <c r="CP126" s="165" t="str">
        <f t="shared" si="55"/>
        <v/>
      </c>
      <c r="CQ126" s="166" t="str">
        <f t="shared" si="56"/>
        <v/>
      </c>
    </row>
    <row r="127" spans="1:95">
      <c r="A127" s="1"/>
      <c r="B127" s="169" t="str">
        <f>IF('1 - Detail Entry'!F26=0,"",IF('1 - Detail Entry'!F26="&lt;0.1",0.1,'1 - Detail Entry'!F26))</f>
        <v/>
      </c>
      <c r="C127" s="169" t="str">
        <f>IF('1 - Detail Entry'!H26=0,"",IF('1 - Detail Entry'!H26="&lt;0.1",0.1,'1 - Detail Entry'!H26))</f>
        <v/>
      </c>
      <c r="D127" s="169" t="str">
        <f>IF('1 - Detail Entry'!J26=0,"",IF('1 - Detail Entry'!J26="&lt;0.1",0.1,'1 - Detail Entry'!J26))</f>
        <v/>
      </c>
      <c r="E127" s="169" t="str">
        <f>IF('2'!F25=0,"",IF('2'!F25="&lt;0.1",0.1,'2'!F25))</f>
        <v/>
      </c>
      <c r="F127" s="169" t="str">
        <f>IF('2'!H25=0,"",IF('2'!H25="&lt;0.1",0.1,'2'!H25))</f>
        <v/>
      </c>
      <c r="G127" s="169" t="str">
        <f>IF('2'!J25=0,"",IF('2'!J25="&lt;0.1",0.1,'2'!J25))</f>
        <v/>
      </c>
      <c r="H127" s="169" t="str">
        <f>IF('3'!$F25=0,"",IF('3'!$F25="&lt;0.1",0.1,'3'!$F25))</f>
        <v/>
      </c>
      <c r="I127" s="169" t="str">
        <f>IF('3'!$H25=0,"",IF('3'!$H25="&lt;0.1",0.1,'3'!$H25))</f>
        <v/>
      </c>
      <c r="J127" s="169" t="str">
        <f>IF('3'!$J25=0,"",IF('3'!$J25="&lt;0.1",0.1,'3'!$J25))</f>
        <v/>
      </c>
      <c r="K127" s="169" t="str">
        <f>IF('4'!$F25=0,"",IF('4'!$F25="&lt;0.1",0.1,'4'!$F25))</f>
        <v/>
      </c>
      <c r="L127" s="169" t="str">
        <f>IF('4'!$H25=0,"",IF('4'!$H25="&lt;0.1",0.1,'4'!$H25))</f>
        <v/>
      </c>
      <c r="M127" s="169" t="str">
        <f>IF('4'!$J25=0,"",IF('4'!$J25="&lt;0.1",0.1,'4'!$J25))</f>
        <v/>
      </c>
      <c r="N127" s="169" t="str">
        <f>IF('5'!$F25=0,"",IF('5'!$F25="&lt;0.1",0.1,'5'!$F25))</f>
        <v/>
      </c>
      <c r="O127" s="169" t="str">
        <f>IF('5'!$H25=0,"",IF('5'!$H25="&lt;0.1",0.1,'5'!$H25))</f>
        <v/>
      </c>
      <c r="P127" s="169" t="str">
        <f>IF('5'!$J25=0,"",IF('5'!$J25="&lt;0.1",0.1,'5'!$J25))</f>
        <v/>
      </c>
      <c r="Q127" s="169" t="str">
        <f>IF('6'!$F25=0,"",IF('6'!$F25="&lt;0.1",0.1,'6'!$F25))</f>
        <v/>
      </c>
      <c r="R127" s="169" t="str">
        <f>IF('6'!$H25=0,"",IF('6'!$H25="&lt;0.1",0.1,'6'!$H25))</f>
        <v/>
      </c>
      <c r="S127" s="169" t="str">
        <f>IF('6'!$J25=0,"",IF('6'!$J25="&lt;0.1",0.1,'6'!$J25))</f>
        <v/>
      </c>
      <c r="T127" s="169" t="str">
        <f>IF('7'!$F25=0,"",IF('7'!$F25="&lt;0.1",0.1,'7'!$F25))</f>
        <v/>
      </c>
      <c r="U127" s="169" t="str">
        <f>IF('7'!$H25=0,"",IF('7'!$H25="&lt;0.1",0.1,'7'!$H25))</f>
        <v/>
      </c>
      <c r="V127" s="169" t="str">
        <f>IF('7'!$J25=0,"",IF('7'!$J25="&lt;0.1",0.1,'7'!$J25))</f>
        <v/>
      </c>
      <c r="W127" s="169" t="str">
        <f>IF('8'!$F25=0,"",IF('8'!$F25="&lt;0.1",0.1,'8'!$F25))</f>
        <v/>
      </c>
      <c r="X127" s="169" t="str">
        <f>IF('8'!$H25=0,"",IF('8'!$H25="&lt;0.1",0.1,'8'!$H25))</f>
        <v/>
      </c>
      <c r="Y127" s="169" t="str">
        <f>IF('8'!$J25=0,"",IF('8'!$J25="&lt;0.1",0.1,'8'!$J25))</f>
        <v/>
      </c>
      <c r="Z127" s="169" t="str">
        <f>IF('9'!$F25=0,"",IF('9'!$F25="&lt;0.1",0.1,'9'!$F25))</f>
        <v/>
      </c>
      <c r="AA127" s="169" t="str">
        <f>IF('9'!$H25=0,"",IF('9'!$H25="&lt;0.1",0.1,'9'!$H25))</f>
        <v/>
      </c>
      <c r="AB127" s="169" t="str">
        <f>IF('9'!$J25=0,"",IF('9'!$J25="&lt;0.1",0.1,'9'!$J25))</f>
        <v/>
      </c>
      <c r="AC127" s="169" t="str">
        <f>IF('10'!$F25=0,"",IF('10'!$F25="&lt;0.1",0.1,'10'!$F25))</f>
        <v/>
      </c>
      <c r="AD127" s="169" t="str">
        <f>IF('10'!$H25=0,"",IF('10'!$H25="&lt;0.1",0.1,'10'!$H25))</f>
        <v/>
      </c>
      <c r="AE127" s="169" t="str">
        <f>IF('10'!$J25=0,"",IF('10'!$J25="&lt;0.1",0.1,'10'!$J25))</f>
        <v/>
      </c>
      <c r="AF127" s="169" t="str">
        <f>IF('11'!$F25=0,"",IF('11'!$F25="&lt;0.1",0.1,'11'!$F25))</f>
        <v/>
      </c>
      <c r="AG127" s="169" t="str">
        <f>IF('11'!$H25=0,"",IF('11'!$H25="&lt;0.1",0.1,'11'!$H25))</f>
        <v/>
      </c>
      <c r="AH127" s="169" t="str">
        <f>IF('11'!$J25=0,"",IF('11'!$J25="&lt;0.1",0.1,'11'!$J25))</f>
        <v/>
      </c>
      <c r="AI127" s="169" t="str">
        <f>IF('12'!$F25=0,"",IF('12'!$F25="&lt;0.1",0.1,'12'!$F25))</f>
        <v/>
      </c>
      <c r="AJ127" s="169" t="str">
        <f>IF('12'!$H25=0,"",IF('12'!$H25="&lt;0.1",0.1,'12'!$H25))</f>
        <v/>
      </c>
      <c r="AK127" s="169" t="str">
        <f>IF('12'!$J25=0,"",IF('12'!$J25="&lt;0.1",0.1,'12'!$J25))</f>
        <v/>
      </c>
      <c r="AL127" s="170">
        <f t="shared" si="6"/>
        <v>0</v>
      </c>
      <c r="AM127" s="170">
        <f t="shared" si="7"/>
        <v>0</v>
      </c>
      <c r="AN127" s="149">
        <f t="shared" si="8"/>
        <v>0</v>
      </c>
      <c r="AO127" s="163">
        <f t="shared" si="9"/>
        <v>0</v>
      </c>
      <c r="AP127" s="164">
        <f t="shared" si="10"/>
        <v>0</v>
      </c>
      <c r="AQ127" s="163">
        <f t="shared" si="11"/>
        <v>0</v>
      </c>
      <c r="AR127" s="164">
        <f t="shared" si="12"/>
        <v>0</v>
      </c>
      <c r="AS127" s="166" t="str">
        <f t="shared" si="13"/>
        <v/>
      </c>
      <c r="AT127" s="163">
        <f t="shared" si="14"/>
        <v>0</v>
      </c>
      <c r="AU127" s="164">
        <f t="shared" si="15"/>
        <v>0</v>
      </c>
      <c r="AV127" s="166" t="str">
        <f t="shared" si="16"/>
        <v/>
      </c>
      <c r="AX127" s="171">
        <f>'1 - Detail Entry'!AB25</f>
        <v>0</v>
      </c>
      <c r="AY127" s="172"/>
      <c r="AZ127" s="163" t="str">
        <f t="shared" si="17"/>
        <v/>
      </c>
      <c r="BA127" s="165" t="str">
        <f t="shared" si="18"/>
        <v/>
      </c>
      <c r="BB127" s="165" t="str">
        <f t="shared" si="19"/>
        <v/>
      </c>
      <c r="BC127" s="165" t="str">
        <f t="shared" si="20"/>
        <v/>
      </c>
      <c r="BD127" s="165" t="str">
        <f t="shared" si="21"/>
        <v/>
      </c>
      <c r="BE127" s="165" t="str">
        <f t="shared" si="22"/>
        <v/>
      </c>
      <c r="BF127" s="165" t="str">
        <f t="shared" si="23"/>
        <v/>
      </c>
      <c r="BG127" s="166" t="str">
        <f t="shared" si="24"/>
        <v/>
      </c>
      <c r="BI127" s="163" t="str">
        <f t="shared" si="25"/>
        <v/>
      </c>
      <c r="BJ127" s="165" t="str">
        <f t="shared" si="26"/>
        <v/>
      </c>
      <c r="BK127" s="165" t="str">
        <f t="shared" si="27"/>
        <v/>
      </c>
      <c r="BL127" s="165" t="str">
        <f t="shared" si="28"/>
        <v/>
      </c>
      <c r="BM127" s="165" t="str">
        <f t="shared" si="29"/>
        <v/>
      </c>
      <c r="BN127" s="165" t="str">
        <f t="shared" si="30"/>
        <v/>
      </c>
      <c r="BO127" s="165" t="str">
        <f t="shared" si="31"/>
        <v/>
      </c>
      <c r="BP127" s="166" t="str">
        <f t="shared" si="32"/>
        <v/>
      </c>
      <c r="BR127" s="163" t="str">
        <f t="shared" si="33"/>
        <v/>
      </c>
      <c r="BS127" s="165" t="str">
        <f t="shared" si="34"/>
        <v/>
      </c>
      <c r="BT127" s="165" t="str">
        <f t="shared" si="35"/>
        <v/>
      </c>
      <c r="BU127" s="165" t="str">
        <f t="shared" si="36"/>
        <v/>
      </c>
      <c r="BV127" s="165" t="str">
        <f t="shared" si="37"/>
        <v/>
      </c>
      <c r="BW127" s="165" t="str">
        <f t="shared" si="38"/>
        <v/>
      </c>
      <c r="BX127" s="165" t="str">
        <f t="shared" si="39"/>
        <v/>
      </c>
      <c r="BY127" s="166" t="str">
        <f t="shared" si="40"/>
        <v/>
      </c>
      <c r="CA127" s="163" t="str">
        <f t="shared" si="41"/>
        <v/>
      </c>
      <c r="CB127" s="165" t="str">
        <f t="shared" si="42"/>
        <v/>
      </c>
      <c r="CC127" s="165" t="str">
        <f t="shared" si="43"/>
        <v/>
      </c>
      <c r="CD127" s="165" t="str">
        <f t="shared" si="44"/>
        <v/>
      </c>
      <c r="CE127" s="165" t="str">
        <f t="shared" si="45"/>
        <v/>
      </c>
      <c r="CF127" s="165" t="str">
        <f t="shared" si="46"/>
        <v/>
      </c>
      <c r="CG127" s="165" t="str">
        <f t="shared" si="47"/>
        <v/>
      </c>
      <c r="CH127" s="166" t="str">
        <f t="shared" si="48"/>
        <v/>
      </c>
      <c r="CJ127" s="163" t="str">
        <f t="shared" si="49"/>
        <v/>
      </c>
      <c r="CK127" s="165" t="str">
        <f t="shared" si="50"/>
        <v/>
      </c>
      <c r="CL127" s="165" t="str">
        <f t="shared" si="51"/>
        <v/>
      </c>
      <c r="CM127" s="165" t="str">
        <f t="shared" si="52"/>
        <v/>
      </c>
      <c r="CN127" s="165" t="str">
        <f t="shared" si="53"/>
        <v/>
      </c>
      <c r="CO127" s="165" t="str">
        <f t="shared" si="54"/>
        <v/>
      </c>
      <c r="CP127" s="165" t="str">
        <f t="shared" si="55"/>
        <v/>
      </c>
      <c r="CQ127" s="166" t="str">
        <f t="shared" si="56"/>
        <v/>
      </c>
    </row>
    <row r="128" spans="1:95">
      <c r="A128" s="1"/>
      <c r="B128" s="169" t="str">
        <f>IF('1 - Detail Entry'!F27=0,"",IF('1 - Detail Entry'!F27="&lt;0.1",0.1,'1 - Detail Entry'!F27))</f>
        <v/>
      </c>
      <c r="C128" s="169" t="str">
        <f>IF('1 - Detail Entry'!H27=0,"",IF('1 - Detail Entry'!H27="&lt;0.1",0.1,'1 - Detail Entry'!H27))</f>
        <v/>
      </c>
      <c r="D128" s="169" t="str">
        <f>IF('1 - Detail Entry'!J27=0,"",IF('1 - Detail Entry'!J27="&lt;0.1",0.1,'1 - Detail Entry'!J27))</f>
        <v/>
      </c>
      <c r="E128" s="169" t="str">
        <f>IF('2'!F26=0,"",IF('2'!F26="&lt;0.1",0.1,'2'!F26))</f>
        <v/>
      </c>
      <c r="F128" s="169" t="str">
        <f>IF('2'!H26=0,"",IF('2'!H26="&lt;0.1",0.1,'2'!H26))</f>
        <v/>
      </c>
      <c r="G128" s="169" t="str">
        <f>IF('2'!J26=0,"",IF('2'!J26="&lt;0.1",0.1,'2'!J26))</f>
        <v/>
      </c>
      <c r="H128" s="169" t="str">
        <f>IF('3'!$F26=0,"",IF('3'!$F26="&lt;0.1",0.1,'3'!$F26))</f>
        <v/>
      </c>
      <c r="I128" s="169" t="str">
        <f>IF('3'!$H26=0,"",IF('3'!$H26="&lt;0.1",0.1,'3'!$H26))</f>
        <v/>
      </c>
      <c r="J128" s="169" t="str">
        <f>IF('3'!$J26=0,"",IF('3'!$J26="&lt;0.1",0.1,'3'!$J26))</f>
        <v/>
      </c>
      <c r="K128" s="169" t="str">
        <f>IF('4'!$F26=0,"",IF('4'!$F26="&lt;0.1",0.1,'4'!$F26))</f>
        <v/>
      </c>
      <c r="L128" s="169" t="str">
        <f>IF('4'!$H26=0,"",IF('4'!$H26="&lt;0.1",0.1,'4'!$H26))</f>
        <v/>
      </c>
      <c r="M128" s="169" t="str">
        <f>IF('4'!$J26=0,"",IF('4'!$J26="&lt;0.1",0.1,'4'!$J26))</f>
        <v/>
      </c>
      <c r="N128" s="169" t="str">
        <f>IF('5'!$F26=0,"",IF('5'!$F26="&lt;0.1",0.1,'5'!$F26))</f>
        <v/>
      </c>
      <c r="O128" s="169" t="str">
        <f>IF('5'!$H26=0,"",IF('5'!$H26="&lt;0.1",0.1,'5'!$H26))</f>
        <v/>
      </c>
      <c r="P128" s="169" t="str">
        <f>IF('5'!$J26=0,"",IF('5'!$J26="&lt;0.1",0.1,'5'!$J26))</f>
        <v/>
      </c>
      <c r="Q128" s="169" t="str">
        <f>IF('6'!$F26=0,"",IF('6'!$F26="&lt;0.1",0.1,'6'!$F26))</f>
        <v/>
      </c>
      <c r="R128" s="169" t="str">
        <f>IF('6'!$H26=0,"",IF('6'!$H26="&lt;0.1",0.1,'6'!$H26))</f>
        <v/>
      </c>
      <c r="S128" s="169" t="str">
        <f>IF('6'!$J26=0,"",IF('6'!$J26="&lt;0.1",0.1,'6'!$J26))</f>
        <v/>
      </c>
      <c r="T128" s="169" t="str">
        <f>IF('7'!$F26=0,"",IF('7'!$F26="&lt;0.1",0.1,'7'!$F26))</f>
        <v/>
      </c>
      <c r="U128" s="169" t="str">
        <f>IF('7'!$H26=0,"",IF('7'!$H26="&lt;0.1",0.1,'7'!$H26))</f>
        <v/>
      </c>
      <c r="V128" s="169" t="str">
        <f>IF('7'!$J26=0,"",IF('7'!$J26="&lt;0.1",0.1,'7'!$J26))</f>
        <v/>
      </c>
      <c r="W128" s="169" t="str">
        <f>IF('8'!$F26=0,"",IF('8'!$F26="&lt;0.1",0.1,'8'!$F26))</f>
        <v/>
      </c>
      <c r="X128" s="169" t="str">
        <f>IF('8'!$H26=0,"",IF('8'!$H26="&lt;0.1",0.1,'8'!$H26))</f>
        <v/>
      </c>
      <c r="Y128" s="169" t="str">
        <f>IF('8'!$J26=0,"",IF('8'!$J26="&lt;0.1",0.1,'8'!$J26))</f>
        <v/>
      </c>
      <c r="Z128" s="169" t="str">
        <f>IF('9'!$F26=0,"",IF('9'!$F26="&lt;0.1",0.1,'9'!$F26))</f>
        <v/>
      </c>
      <c r="AA128" s="169" t="str">
        <f>IF('9'!$H26=0,"",IF('9'!$H26="&lt;0.1",0.1,'9'!$H26))</f>
        <v/>
      </c>
      <c r="AB128" s="169" t="str">
        <f>IF('9'!$J26=0,"",IF('9'!$J26="&lt;0.1",0.1,'9'!$J26))</f>
        <v/>
      </c>
      <c r="AC128" s="169" t="str">
        <f>IF('10'!$F26=0,"",IF('10'!$F26="&lt;0.1",0.1,'10'!$F26))</f>
        <v/>
      </c>
      <c r="AD128" s="169" t="str">
        <f>IF('10'!$H26=0,"",IF('10'!$H26="&lt;0.1",0.1,'10'!$H26))</f>
        <v/>
      </c>
      <c r="AE128" s="169" t="str">
        <f>IF('10'!$J26=0,"",IF('10'!$J26="&lt;0.1",0.1,'10'!$J26))</f>
        <v/>
      </c>
      <c r="AF128" s="169" t="str">
        <f>IF('11'!$F26=0,"",IF('11'!$F26="&lt;0.1",0.1,'11'!$F26))</f>
        <v/>
      </c>
      <c r="AG128" s="169" t="str">
        <f>IF('11'!$H26=0,"",IF('11'!$H26="&lt;0.1",0.1,'11'!$H26))</f>
        <v/>
      </c>
      <c r="AH128" s="169" t="str">
        <f>IF('11'!$J26=0,"",IF('11'!$J26="&lt;0.1",0.1,'11'!$J26))</f>
        <v/>
      </c>
      <c r="AI128" s="169" t="str">
        <f>IF('12'!$F26=0,"",IF('12'!$F26="&lt;0.1",0.1,'12'!$F26))</f>
        <v/>
      </c>
      <c r="AJ128" s="169" t="str">
        <f>IF('12'!$H26=0,"",IF('12'!$H26="&lt;0.1",0.1,'12'!$H26))</f>
        <v/>
      </c>
      <c r="AK128" s="169" t="str">
        <f>IF('12'!$J26=0,"",IF('12'!$J26="&lt;0.1",0.1,'12'!$J26))</f>
        <v/>
      </c>
      <c r="AL128" s="170">
        <f>COUNT(AI128,AF128,AC128,Z128,W128,T128,Q128,N128,K128,H128,E128,B128)</f>
        <v>0</v>
      </c>
      <c r="AM128" s="170">
        <f t="shared" si="7"/>
        <v>0</v>
      </c>
      <c r="AN128" s="149">
        <f t="shared" si="8"/>
        <v>0</v>
      </c>
      <c r="AO128" s="163">
        <f t="shared" si="9"/>
        <v>0</v>
      </c>
      <c r="AP128" s="164">
        <f t="shared" si="10"/>
        <v>0</v>
      </c>
      <c r="AQ128" s="163">
        <f t="shared" si="11"/>
        <v>0</v>
      </c>
      <c r="AR128" s="164">
        <f t="shared" si="12"/>
        <v>0</v>
      </c>
      <c r="AS128" s="166" t="str">
        <f t="shared" si="13"/>
        <v/>
      </c>
      <c r="AT128" s="163">
        <f t="shared" si="14"/>
        <v>0</v>
      </c>
      <c r="AU128" s="164">
        <f t="shared" si="15"/>
        <v>0</v>
      </c>
      <c r="AV128" s="166" t="str">
        <f t="shared" si="16"/>
        <v/>
      </c>
      <c r="AX128" s="171">
        <f>'1 - Detail Entry'!AB26</f>
        <v>0</v>
      </c>
      <c r="AY128" s="172"/>
      <c r="AZ128" s="163" t="str">
        <f t="shared" si="17"/>
        <v/>
      </c>
      <c r="BA128" s="165" t="str">
        <f t="shared" si="18"/>
        <v/>
      </c>
      <c r="BB128" s="165" t="str">
        <f t="shared" si="19"/>
        <v/>
      </c>
      <c r="BC128" s="165" t="str">
        <f t="shared" si="20"/>
        <v/>
      </c>
      <c r="BD128" s="165" t="str">
        <f t="shared" si="21"/>
        <v/>
      </c>
      <c r="BE128" s="165" t="str">
        <f t="shared" si="22"/>
        <v/>
      </c>
      <c r="BF128" s="165" t="str">
        <f t="shared" si="23"/>
        <v/>
      </c>
      <c r="BG128" s="166" t="str">
        <f t="shared" si="24"/>
        <v/>
      </c>
      <c r="BI128" s="163" t="str">
        <f t="shared" si="25"/>
        <v/>
      </c>
      <c r="BJ128" s="165" t="str">
        <f t="shared" si="26"/>
        <v/>
      </c>
      <c r="BK128" s="165" t="str">
        <f t="shared" si="27"/>
        <v/>
      </c>
      <c r="BL128" s="165" t="str">
        <f t="shared" si="28"/>
        <v/>
      </c>
      <c r="BM128" s="165" t="str">
        <f t="shared" si="29"/>
        <v/>
      </c>
      <c r="BN128" s="165" t="str">
        <f t="shared" si="30"/>
        <v/>
      </c>
      <c r="BO128" s="165" t="str">
        <f t="shared" si="31"/>
        <v/>
      </c>
      <c r="BP128" s="166" t="str">
        <f t="shared" si="32"/>
        <v/>
      </c>
      <c r="BR128" s="163" t="str">
        <f t="shared" si="33"/>
        <v/>
      </c>
      <c r="BS128" s="165" t="str">
        <f t="shared" si="34"/>
        <v/>
      </c>
      <c r="BT128" s="165" t="str">
        <f t="shared" si="35"/>
        <v/>
      </c>
      <c r="BU128" s="165" t="str">
        <f t="shared" si="36"/>
        <v/>
      </c>
      <c r="BV128" s="165" t="str">
        <f t="shared" si="37"/>
        <v/>
      </c>
      <c r="BW128" s="165" t="str">
        <f t="shared" si="38"/>
        <v/>
      </c>
      <c r="BX128" s="165" t="str">
        <f t="shared" si="39"/>
        <v/>
      </c>
      <c r="BY128" s="166" t="str">
        <f t="shared" si="40"/>
        <v/>
      </c>
      <c r="CA128" s="163" t="str">
        <f t="shared" si="41"/>
        <v/>
      </c>
      <c r="CB128" s="165" t="str">
        <f t="shared" si="42"/>
        <v/>
      </c>
      <c r="CC128" s="165" t="str">
        <f t="shared" si="43"/>
        <v/>
      </c>
      <c r="CD128" s="165" t="str">
        <f t="shared" si="44"/>
        <v/>
      </c>
      <c r="CE128" s="165" t="str">
        <f t="shared" si="45"/>
        <v/>
      </c>
      <c r="CF128" s="165" t="str">
        <f t="shared" si="46"/>
        <v/>
      </c>
      <c r="CG128" s="165" t="str">
        <f t="shared" si="47"/>
        <v/>
      </c>
      <c r="CH128" s="166" t="str">
        <f t="shared" si="48"/>
        <v/>
      </c>
      <c r="CJ128" s="163" t="str">
        <f t="shared" si="49"/>
        <v/>
      </c>
      <c r="CK128" s="165" t="str">
        <f t="shared" si="50"/>
        <v/>
      </c>
      <c r="CL128" s="165" t="str">
        <f t="shared" si="51"/>
        <v/>
      </c>
      <c r="CM128" s="165" t="str">
        <f t="shared" si="52"/>
        <v/>
      </c>
      <c r="CN128" s="165" t="str">
        <f t="shared" si="53"/>
        <v/>
      </c>
      <c r="CO128" s="165" t="str">
        <f t="shared" si="54"/>
        <v/>
      </c>
      <c r="CP128" s="165" t="str">
        <f t="shared" si="55"/>
        <v/>
      </c>
      <c r="CQ128" s="166" t="str">
        <f t="shared" si="56"/>
        <v/>
      </c>
    </row>
    <row r="129" spans="1:95">
      <c r="A129" s="1"/>
      <c r="B129" s="169" t="str">
        <f>IF('1 - Detail Entry'!F28=0,"",IF('1 - Detail Entry'!F28="&lt;0.1",0.1,'1 - Detail Entry'!F28))</f>
        <v/>
      </c>
      <c r="C129" s="169" t="str">
        <f>IF('1 - Detail Entry'!H28=0,"",IF('1 - Detail Entry'!H28="&lt;0.1",0.1,'1 - Detail Entry'!H28))</f>
        <v/>
      </c>
      <c r="D129" s="169" t="str">
        <f>IF('1 - Detail Entry'!J28=0,"",IF('1 - Detail Entry'!J28="&lt;0.1",0.1,'1 - Detail Entry'!J28))</f>
        <v/>
      </c>
      <c r="E129" s="169" t="str">
        <f>IF('2'!F27=0,"",IF('2'!F27="&lt;0.1",0.1,'2'!F27))</f>
        <v/>
      </c>
      <c r="F129" s="169" t="str">
        <f>IF('2'!H27=0,"",IF('2'!H27="&lt;0.1",0.1,'2'!H27))</f>
        <v/>
      </c>
      <c r="G129" s="169" t="str">
        <f>IF('2'!J27=0,"",IF('2'!J27="&lt;0.1",0.1,'2'!J27))</f>
        <v/>
      </c>
      <c r="H129" s="169" t="str">
        <f>IF('3'!$F27=0,"",IF('3'!$F27="&lt;0.1",0.1,'3'!$F27))</f>
        <v/>
      </c>
      <c r="I129" s="169" t="str">
        <f>IF('3'!$H27=0,"",IF('3'!$H27="&lt;0.1",0.1,'3'!$H27))</f>
        <v/>
      </c>
      <c r="J129" s="169" t="str">
        <f>IF('3'!$J27=0,"",IF('3'!$J27="&lt;0.1",0.1,'3'!$J27))</f>
        <v/>
      </c>
      <c r="K129" s="169" t="str">
        <f>IF('4'!$F27=0,"",IF('4'!$F27="&lt;0.1",0.1,'4'!$F27))</f>
        <v/>
      </c>
      <c r="L129" s="169" t="str">
        <f>IF('4'!$H27=0,"",IF('4'!$H27="&lt;0.1",0.1,'4'!$H27))</f>
        <v/>
      </c>
      <c r="M129" s="169" t="str">
        <f>IF('4'!$J27=0,"",IF('4'!$J27="&lt;0.1",0.1,'4'!$J27))</f>
        <v/>
      </c>
      <c r="N129" s="169" t="str">
        <f>IF('5'!$F27=0,"",IF('5'!$F27="&lt;0.1",0.1,'5'!$F27))</f>
        <v/>
      </c>
      <c r="O129" s="169" t="str">
        <f>IF('5'!$H27=0,"",IF('5'!$H27="&lt;0.1",0.1,'5'!$H27))</f>
        <v/>
      </c>
      <c r="P129" s="169" t="str">
        <f>IF('5'!$J27=0,"",IF('5'!$J27="&lt;0.1",0.1,'5'!$J27))</f>
        <v/>
      </c>
      <c r="Q129" s="169" t="str">
        <f>IF('6'!$F27=0,"",IF('6'!$F27="&lt;0.1",0.1,'6'!$F27))</f>
        <v/>
      </c>
      <c r="R129" s="169" t="str">
        <f>IF('6'!$H27=0,"",IF('6'!$H27="&lt;0.1",0.1,'6'!$H27))</f>
        <v/>
      </c>
      <c r="S129" s="169" t="str">
        <f>IF('6'!$J27=0,"",IF('6'!$J27="&lt;0.1",0.1,'6'!$J27))</f>
        <v/>
      </c>
      <c r="T129" s="169" t="str">
        <f>IF('7'!$F27=0,"",IF('7'!$F27="&lt;0.1",0.1,'7'!$F27))</f>
        <v/>
      </c>
      <c r="U129" s="169" t="str">
        <f>IF('7'!$H27=0,"",IF('7'!$H27="&lt;0.1",0.1,'7'!$H27))</f>
        <v/>
      </c>
      <c r="V129" s="169" t="str">
        <f>IF('7'!$J27=0,"",IF('7'!$J27="&lt;0.1",0.1,'7'!$J27))</f>
        <v/>
      </c>
      <c r="W129" s="169" t="str">
        <f>IF('8'!$F27=0,"",IF('8'!$F27="&lt;0.1",0.1,'8'!$F27))</f>
        <v/>
      </c>
      <c r="X129" s="169" t="str">
        <f>IF('8'!$H27=0,"",IF('8'!$H27="&lt;0.1",0.1,'8'!$H27))</f>
        <v/>
      </c>
      <c r="Y129" s="169" t="str">
        <f>IF('8'!$J27=0,"",IF('8'!$J27="&lt;0.1",0.1,'8'!$J27))</f>
        <v/>
      </c>
      <c r="Z129" s="169" t="str">
        <f>IF('9'!$F27=0,"",IF('9'!$F27="&lt;0.1",0.1,'9'!$F27))</f>
        <v/>
      </c>
      <c r="AA129" s="169" t="str">
        <f>IF('9'!$H27=0,"",IF('9'!$H27="&lt;0.1",0.1,'9'!$H27))</f>
        <v/>
      </c>
      <c r="AB129" s="169" t="str">
        <f>IF('9'!$J27=0,"",IF('9'!$J27="&lt;0.1",0.1,'9'!$J27))</f>
        <v/>
      </c>
      <c r="AC129" s="169" t="str">
        <f>IF('10'!$F27=0,"",IF('10'!$F27="&lt;0.1",0.1,'10'!$F27))</f>
        <v/>
      </c>
      <c r="AD129" s="169" t="str">
        <f>IF('10'!$H27=0,"",IF('10'!$H27="&lt;0.1",0.1,'10'!$H27))</f>
        <v/>
      </c>
      <c r="AE129" s="169" t="str">
        <f>IF('10'!$J27=0,"",IF('10'!$J27="&lt;0.1",0.1,'10'!$J27))</f>
        <v/>
      </c>
      <c r="AF129" s="169" t="str">
        <f>IF('11'!$F27=0,"",IF('11'!$F27="&lt;0.1",0.1,'11'!$F27))</f>
        <v/>
      </c>
      <c r="AG129" s="169" t="str">
        <f>IF('11'!$H27=0,"",IF('11'!$H27="&lt;0.1",0.1,'11'!$H27))</f>
        <v/>
      </c>
      <c r="AH129" s="169" t="str">
        <f>IF('11'!$J27=0,"",IF('11'!$J27="&lt;0.1",0.1,'11'!$J27))</f>
        <v/>
      </c>
      <c r="AI129" s="169" t="str">
        <f>IF('12'!$F27=0,"",IF('12'!$F27="&lt;0.1",0.1,'12'!$F27))</f>
        <v/>
      </c>
      <c r="AJ129" s="169" t="str">
        <f>IF('12'!$H27=0,"",IF('12'!$H27="&lt;0.1",0.1,'12'!$H27))</f>
        <v/>
      </c>
      <c r="AK129" s="169" t="str">
        <f>IF('12'!$J27=0,"",IF('12'!$J27="&lt;0.1",0.1,'12'!$J27))</f>
        <v/>
      </c>
      <c r="AL129" s="170">
        <f t="shared" si="6"/>
        <v>0</v>
      </c>
      <c r="AM129" s="170">
        <f t="shared" si="7"/>
        <v>0</v>
      </c>
      <c r="AN129" s="149">
        <f t="shared" si="8"/>
        <v>0</v>
      </c>
      <c r="AO129" s="163">
        <f t="shared" si="9"/>
        <v>0</v>
      </c>
      <c r="AP129" s="164">
        <f t="shared" si="10"/>
        <v>0</v>
      </c>
      <c r="AQ129" s="163">
        <f t="shared" si="11"/>
        <v>0</v>
      </c>
      <c r="AR129" s="164">
        <f t="shared" si="12"/>
        <v>0</v>
      </c>
      <c r="AS129" s="166" t="str">
        <f t="shared" si="13"/>
        <v/>
      </c>
      <c r="AT129" s="163">
        <f t="shared" si="14"/>
        <v>0</v>
      </c>
      <c r="AU129" s="164">
        <f t="shared" si="15"/>
        <v>0</v>
      </c>
      <c r="AV129" s="166" t="str">
        <f t="shared" si="16"/>
        <v/>
      </c>
      <c r="AX129" s="171">
        <f>'1 - Detail Entry'!AB27</f>
        <v>0</v>
      </c>
      <c r="AY129" s="172"/>
      <c r="AZ129" s="163" t="str">
        <f t="shared" si="17"/>
        <v/>
      </c>
      <c r="BA129" s="165" t="str">
        <f t="shared" si="18"/>
        <v/>
      </c>
      <c r="BB129" s="165" t="str">
        <f t="shared" si="19"/>
        <v/>
      </c>
      <c r="BC129" s="165" t="str">
        <f t="shared" si="20"/>
        <v/>
      </c>
      <c r="BD129" s="165" t="str">
        <f t="shared" si="21"/>
        <v/>
      </c>
      <c r="BE129" s="165" t="str">
        <f t="shared" si="22"/>
        <v/>
      </c>
      <c r="BF129" s="165" t="str">
        <f t="shared" si="23"/>
        <v/>
      </c>
      <c r="BG129" s="166" t="str">
        <f t="shared" si="24"/>
        <v/>
      </c>
      <c r="BI129" s="163" t="str">
        <f t="shared" si="25"/>
        <v/>
      </c>
      <c r="BJ129" s="165" t="str">
        <f t="shared" si="26"/>
        <v/>
      </c>
      <c r="BK129" s="165" t="str">
        <f t="shared" si="27"/>
        <v/>
      </c>
      <c r="BL129" s="165" t="str">
        <f t="shared" si="28"/>
        <v/>
      </c>
      <c r="BM129" s="165" t="str">
        <f t="shared" si="29"/>
        <v/>
      </c>
      <c r="BN129" s="165" t="str">
        <f t="shared" si="30"/>
        <v/>
      </c>
      <c r="BO129" s="165" t="str">
        <f t="shared" si="31"/>
        <v/>
      </c>
      <c r="BP129" s="166" t="str">
        <f t="shared" si="32"/>
        <v/>
      </c>
      <c r="BR129" s="163" t="str">
        <f t="shared" si="33"/>
        <v/>
      </c>
      <c r="BS129" s="165" t="str">
        <f t="shared" si="34"/>
        <v/>
      </c>
      <c r="BT129" s="165" t="str">
        <f t="shared" si="35"/>
        <v/>
      </c>
      <c r="BU129" s="165" t="str">
        <f t="shared" si="36"/>
        <v/>
      </c>
      <c r="BV129" s="165" t="str">
        <f t="shared" si="37"/>
        <v/>
      </c>
      <c r="BW129" s="165" t="str">
        <f t="shared" si="38"/>
        <v/>
      </c>
      <c r="BX129" s="165" t="str">
        <f t="shared" si="39"/>
        <v/>
      </c>
      <c r="BY129" s="166" t="str">
        <f t="shared" si="40"/>
        <v/>
      </c>
      <c r="CA129" s="163" t="str">
        <f t="shared" si="41"/>
        <v/>
      </c>
      <c r="CB129" s="165" t="str">
        <f t="shared" si="42"/>
        <v/>
      </c>
      <c r="CC129" s="165" t="str">
        <f t="shared" si="43"/>
        <v/>
      </c>
      <c r="CD129" s="165" t="str">
        <f t="shared" si="44"/>
        <v/>
      </c>
      <c r="CE129" s="165" t="str">
        <f t="shared" si="45"/>
        <v/>
      </c>
      <c r="CF129" s="165" t="str">
        <f t="shared" si="46"/>
        <v/>
      </c>
      <c r="CG129" s="165" t="str">
        <f t="shared" si="47"/>
        <v/>
      </c>
      <c r="CH129" s="166" t="str">
        <f t="shared" si="48"/>
        <v/>
      </c>
      <c r="CJ129" s="163" t="str">
        <f t="shared" si="49"/>
        <v/>
      </c>
      <c r="CK129" s="165" t="str">
        <f t="shared" si="50"/>
        <v/>
      </c>
      <c r="CL129" s="165" t="str">
        <f t="shared" si="51"/>
        <v/>
      </c>
      <c r="CM129" s="165" t="str">
        <f t="shared" si="52"/>
        <v/>
      </c>
      <c r="CN129" s="165" t="str">
        <f t="shared" si="53"/>
        <v/>
      </c>
      <c r="CO129" s="165" t="str">
        <f t="shared" si="54"/>
        <v/>
      </c>
      <c r="CP129" s="165" t="str">
        <f t="shared" si="55"/>
        <v/>
      </c>
      <c r="CQ129" s="166" t="str">
        <f t="shared" si="56"/>
        <v/>
      </c>
    </row>
    <row r="130" spans="1:95">
      <c r="A130" s="1"/>
      <c r="B130" s="169" t="str">
        <f>IF('1 - Detail Entry'!F29=0,"",IF('1 - Detail Entry'!F29="&lt;0.1",0.1,'1 - Detail Entry'!F29))</f>
        <v/>
      </c>
      <c r="C130" s="169" t="str">
        <f>IF('1 - Detail Entry'!H29=0,"",IF('1 - Detail Entry'!H29="&lt;0.1",0.1,'1 - Detail Entry'!H29))</f>
        <v/>
      </c>
      <c r="D130" s="169" t="str">
        <f>IF('1 - Detail Entry'!J29=0,"",IF('1 - Detail Entry'!J29="&lt;0.1",0.1,'1 - Detail Entry'!J29))</f>
        <v/>
      </c>
      <c r="E130" s="169" t="str">
        <f>IF('2'!F28=0,"",IF('2'!F28="&lt;0.1",0.1,'2'!F28))</f>
        <v/>
      </c>
      <c r="F130" s="169" t="str">
        <f>IF('2'!H28=0,"",IF('2'!H28="&lt;0.1",0.1,'2'!H28))</f>
        <v/>
      </c>
      <c r="G130" s="169" t="str">
        <f>IF('2'!J28=0,"",IF('2'!J28="&lt;0.1",0.1,'2'!J28))</f>
        <v/>
      </c>
      <c r="H130" s="169" t="str">
        <f>IF('3'!$F28=0,"",IF('3'!$F28="&lt;0.1",0.1,'3'!$F28))</f>
        <v/>
      </c>
      <c r="I130" s="169" t="str">
        <f>IF('3'!$H28=0,"",IF('3'!$H28="&lt;0.1",0.1,'3'!$H28))</f>
        <v/>
      </c>
      <c r="J130" s="169" t="str">
        <f>IF('3'!$J28=0,"",IF('3'!$J28="&lt;0.1",0.1,'3'!$J28))</f>
        <v/>
      </c>
      <c r="K130" s="169" t="str">
        <f>IF('4'!$F28=0,"",IF('4'!$F28="&lt;0.1",0.1,'4'!$F28))</f>
        <v/>
      </c>
      <c r="L130" s="169" t="str">
        <f>IF('4'!$H28=0,"",IF('4'!$H28="&lt;0.1",0.1,'4'!$H28))</f>
        <v/>
      </c>
      <c r="M130" s="169" t="str">
        <f>IF('4'!$J28=0,"",IF('4'!$J28="&lt;0.1",0.1,'4'!$J28))</f>
        <v/>
      </c>
      <c r="N130" s="169" t="str">
        <f>IF('5'!$F28=0,"",IF('5'!$F28="&lt;0.1",0.1,'5'!$F28))</f>
        <v/>
      </c>
      <c r="O130" s="169" t="str">
        <f>IF('5'!$H28=0,"",IF('5'!$H28="&lt;0.1",0.1,'5'!$H28))</f>
        <v/>
      </c>
      <c r="P130" s="169" t="str">
        <f>IF('5'!$J28=0,"",IF('5'!$J28="&lt;0.1",0.1,'5'!$J28))</f>
        <v/>
      </c>
      <c r="Q130" s="169" t="str">
        <f>IF('6'!$F28=0,"",IF('6'!$F28="&lt;0.1",0.1,'6'!$F28))</f>
        <v/>
      </c>
      <c r="R130" s="169" t="str">
        <f>IF('6'!$H28=0,"",IF('6'!$H28="&lt;0.1",0.1,'6'!$H28))</f>
        <v/>
      </c>
      <c r="S130" s="169" t="str">
        <f>IF('6'!$J28=0,"",IF('6'!$J28="&lt;0.1",0.1,'6'!$J28))</f>
        <v/>
      </c>
      <c r="T130" s="169" t="str">
        <f>IF('7'!$F28=0,"",IF('7'!$F28="&lt;0.1",0.1,'7'!$F28))</f>
        <v/>
      </c>
      <c r="U130" s="169" t="str">
        <f>IF('7'!$H28=0,"",IF('7'!$H28="&lt;0.1",0.1,'7'!$H28))</f>
        <v/>
      </c>
      <c r="V130" s="169" t="str">
        <f>IF('7'!$J28=0,"",IF('7'!$J28="&lt;0.1",0.1,'7'!$J28))</f>
        <v/>
      </c>
      <c r="W130" s="169" t="str">
        <f>IF('8'!$F28=0,"",IF('8'!$F28="&lt;0.1",0.1,'8'!$F28))</f>
        <v/>
      </c>
      <c r="X130" s="169" t="str">
        <f>IF('8'!$H28=0,"",IF('8'!$H28="&lt;0.1",0.1,'8'!$H28))</f>
        <v/>
      </c>
      <c r="Y130" s="169" t="str">
        <f>IF('8'!$J28=0,"",IF('8'!$J28="&lt;0.1",0.1,'8'!$J28))</f>
        <v/>
      </c>
      <c r="Z130" s="169" t="str">
        <f>IF('9'!$F28=0,"",IF('9'!$F28="&lt;0.1",0.1,'9'!$F28))</f>
        <v/>
      </c>
      <c r="AA130" s="169" t="str">
        <f>IF('9'!$H28=0,"",IF('9'!$H28="&lt;0.1",0.1,'9'!$H28))</f>
        <v/>
      </c>
      <c r="AB130" s="169" t="str">
        <f>IF('9'!$J28=0,"",IF('9'!$J28="&lt;0.1",0.1,'9'!$J28))</f>
        <v/>
      </c>
      <c r="AC130" s="169" t="str">
        <f>IF('10'!$F28=0,"",IF('10'!$F28="&lt;0.1",0.1,'10'!$F28))</f>
        <v/>
      </c>
      <c r="AD130" s="169" t="str">
        <f>IF('10'!$H28=0,"",IF('10'!$H28="&lt;0.1",0.1,'10'!$H28))</f>
        <v/>
      </c>
      <c r="AE130" s="169" t="str">
        <f>IF('10'!$J28=0,"",IF('10'!$J28="&lt;0.1",0.1,'10'!$J28))</f>
        <v/>
      </c>
      <c r="AF130" s="169" t="str">
        <f>IF('11'!$F28=0,"",IF('11'!$F28="&lt;0.1",0.1,'11'!$F28))</f>
        <v/>
      </c>
      <c r="AG130" s="169" t="str">
        <f>IF('11'!$H28=0,"",IF('11'!$H28="&lt;0.1",0.1,'11'!$H28))</f>
        <v/>
      </c>
      <c r="AH130" s="169" t="str">
        <f>IF('11'!$J28=0,"",IF('11'!$J28="&lt;0.1",0.1,'11'!$J28))</f>
        <v/>
      </c>
      <c r="AI130" s="169" t="str">
        <f>IF('12'!$F28=0,"",IF('12'!$F28="&lt;0.1",0.1,'12'!$F28))</f>
        <v/>
      </c>
      <c r="AJ130" s="169" t="str">
        <f>IF('12'!$H28=0,"",IF('12'!$H28="&lt;0.1",0.1,'12'!$H28))</f>
        <v/>
      </c>
      <c r="AK130" s="169" t="str">
        <f>IF('12'!$J28=0,"",IF('12'!$J28="&lt;0.1",0.1,'12'!$J28))</f>
        <v/>
      </c>
      <c r="AL130" s="170">
        <f t="shared" si="6"/>
        <v>0</v>
      </c>
      <c r="AM130" s="170">
        <f t="shared" si="7"/>
        <v>0</v>
      </c>
      <c r="AN130" s="149">
        <f t="shared" si="8"/>
        <v>0</v>
      </c>
      <c r="AO130" s="163">
        <f t="shared" si="9"/>
        <v>0</v>
      </c>
      <c r="AP130" s="164">
        <f t="shared" si="10"/>
        <v>0</v>
      </c>
      <c r="AQ130" s="163">
        <f t="shared" si="11"/>
        <v>0</v>
      </c>
      <c r="AR130" s="164">
        <f t="shared" si="12"/>
        <v>0</v>
      </c>
      <c r="AS130" s="166" t="str">
        <f t="shared" si="13"/>
        <v/>
      </c>
      <c r="AT130" s="163">
        <f t="shared" si="14"/>
        <v>0</v>
      </c>
      <c r="AU130" s="164">
        <f t="shared" si="15"/>
        <v>0</v>
      </c>
      <c r="AV130" s="166" t="str">
        <f t="shared" si="16"/>
        <v/>
      </c>
      <c r="AX130" s="171">
        <f>'1 - Detail Entry'!AB28</f>
        <v>0</v>
      </c>
      <c r="AY130" s="172"/>
      <c r="AZ130" s="163" t="str">
        <f t="shared" si="17"/>
        <v/>
      </c>
      <c r="BA130" s="165" t="str">
        <f t="shared" si="18"/>
        <v/>
      </c>
      <c r="BB130" s="165" t="str">
        <f t="shared" si="19"/>
        <v/>
      </c>
      <c r="BC130" s="165" t="str">
        <f t="shared" si="20"/>
        <v/>
      </c>
      <c r="BD130" s="165" t="str">
        <f t="shared" si="21"/>
        <v/>
      </c>
      <c r="BE130" s="165" t="str">
        <f t="shared" si="22"/>
        <v/>
      </c>
      <c r="BF130" s="165" t="str">
        <f t="shared" si="23"/>
        <v/>
      </c>
      <c r="BG130" s="166" t="str">
        <f t="shared" si="24"/>
        <v/>
      </c>
      <c r="BI130" s="163" t="str">
        <f t="shared" si="25"/>
        <v/>
      </c>
      <c r="BJ130" s="165" t="str">
        <f t="shared" si="26"/>
        <v/>
      </c>
      <c r="BK130" s="165" t="str">
        <f t="shared" si="27"/>
        <v/>
      </c>
      <c r="BL130" s="165" t="str">
        <f t="shared" si="28"/>
        <v/>
      </c>
      <c r="BM130" s="165" t="str">
        <f t="shared" si="29"/>
        <v/>
      </c>
      <c r="BN130" s="165" t="str">
        <f t="shared" si="30"/>
        <v/>
      </c>
      <c r="BO130" s="165" t="str">
        <f t="shared" si="31"/>
        <v/>
      </c>
      <c r="BP130" s="166" t="str">
        <f t="shared" si="32"/>
        <v/>
      </c>
      <c r="BR130" s="163" t="str">
        <f t="shared" si="33"/>
        <v/>
      </c>
      <c r="BS130" s="165" t="str">
        <f t="shared" si="34"/>
        <v/>
      </c>
      <c r="BT130" s="165" t="str">
        <f t="shared" si="35"/>
        <v/>
      </c>
      <c r="BU130" s="165" t="str">
        <f t="shared" si="36"/>
        <v/>
      </c>
      <c r="BV130" s="165" t="str">
        <f t="shared" si="37"/>
        <v/>
      </c>
      <c r="BW130" s="165" t="str">
        <f t="shared" si="38"/>
        <v/>
      </c>
      <c r="BX130" s="165" t="str">
        <f t="shared" si="39"/>
        <v/>
      </c>
      <c r="BY130" s="166" t="str">
        <f t="shared" si="40"/>
        <v/>
      </c>
      <c r="CA130" s="163" t="str">
        <f t="shared" si="41"/>
        <v/>
      </c>
      <c r="CB130" s="165" t="str">
        <f t="shared" si="42"/>
        <v/>
      </c>
      <c r="CC130" s="165" t="str">
        <f t="shared" si="43"/>
        <v/>
      </c>
      <c r="CD130" s="165" t="str">
        <f t="shared" si="44"/>
        <v/>
      </c>
      <c r="CE130" s="165" t="str">
        <f t="shared" si="45"/>
        <v/>
      </c>
      <c r="CF130" s="165" t="str">
        <f t="shared" si="46"/>
        <v/>
      </c>
      <c r="CG130" s="165" t="str">
        <f t="shared" si="47"/>
        <v/>
      </c>
      <c r="CH130" s="166" t="str">
        <f t="shared" si="48"/>
        <v/>
      </c>
      <c r="CJ130" s="163" t="str">
        <f t="shared" si="49"/>
        <v/>
      </c>
      <c r="CK130" s="165" t="str">
        <f t="shared" si="50"/>
        <v/>
      </c>
      <c r="CL130" s="165" t="str">
        <f t="shared" si="51"/>
        <v/>
      </c>
      <c r="CM130" s="165" t="str">
        <f t="shared" si="52"/>
        <v/>
      </c>
      <c r="CN130" s="165" t="str">
        <f t="shared" si="53"/>
        <v/>
      </c>
      <c r="CO130" s="165" t="str">
        <f t="shared" si="54"/>
        <v/>
      </c>
      <c r="CP130" s="165" t="str">
        <f t="shared" si="55"/>
        <v/>
      </c>
      <c r="CQ130" s="166" t="str">
        <f t="shared" si="56"/>
        <v/>
      </c>
    </row>
    <row r="131" spans="1:95">
      <c r="A131" s="1"/>
      <c r="B131" s="169" t="str">
        <f>IF('1 - Detail Entry'!F30=0,"",IF('1 - Detail Entry'!F30="&lt;0.1",0.1,'1 - Detail Entry'!F30))</f>
        <v/>
      </c>
      <c r="C131" s="169" t="str">
        <f>IF('1 - Detail Entry'!H30=0,"",IF('1 - Detail Entry'!H30="&lt;0.1",0.1,'1 - Detail Entry'!H30))</f>
        <v/>
      </c>
      <c r="D131" s="169" t="str">
        <f>IF('1 - Detail Entry'!J30=0,"",IF('1 - Detail Entry'!J30="&lt;0.1",0.1,'1 - Detail Entry'!J30))</f>
        <v/>
      </c>
      <c r="E131" s="169" t="str">
        <f>IF('2'!F29=0,"",IF('2'!F29="&lt;0.1",0.1,'2'!F29))</f>
        <v/>
      </c>
      <c r="F131" s="169" t="str">
        <f>IF('2'!H29=0,"",IF('2'!H29="&lt;0.1",0.1,'2'!H29))</f>
        <v/>
      </c>
      <c r="G131" s="169" t="str">
        <f>IF('2'!J29=0,"",IF('2'!J29="&lt;0.1",0.1,'2'!J29))</f>
        <v/>
      </c>
      <c r="H131" s="169" t="str">
        <f>IF('3'!$F29=0,"",IF('3'!$F29="&lt;0.1",0.1,'3'!$F29))</f>
        <v/>
      </c>
      <c r="I131" s="169" t="str">
        <f>IF('3'!$H29=0,"",IF('3'!$H29="&lt;0.1",0.1,'3'!$H29))</f>
        <v/>
      </c>
      <c r="J131" s="169" t="str">
        <f>IF('3'!$J29=0,"",IF('3'!$J29="&lt;0.1",0.1,'3'!$J29))</f>
        <v/>
      </c>
      <c r="K131" s="169" t="str">
        <f>IF('4'!$F29=0,"",IF('4'!$F29="&lt;0.1",0.1,'4'!$F29))</f>
        <v/>
      </c>
      <c r="L131" s="169" t="str">
        <f>IF('4'!$H29=0,"",IF('4'!$H29="&lt;0.1",0.1,'4'!$H29))</f>
        <v/>
      </c>
      <c r="M131" s="169" t="str">
        <f>IF('4'!$J29=0,"",IF('4'!$J29="&lt;0.1",0.1,'4'!$J29))</f>
        <v/>
      </c>
      <c r="N131" s="169" t="str">
        <f>IF('5'!$F29=0,"",IF('5'!$F29="&lt;0.1",0.1,'5'!$F29))</f>
        <v/>
      </c>
      <c r="O131" s="169" t="str">
        <f>IF('5'!$H29=0,"",IF('5'!$H29="&lt;0.1",0.1,'5'!$H29))</f>
        <v/>
      </c>
      <c r="P131" s="169" t="str">
        <f>IF('5'!$J29=0,"",IF('5'!$J29="&lt;0.1",0.1,'5'!$J29))</f>
        <v/>
      </c>
      <c r="Q131" s="169" t="str">
        <f>IF('6'!$F29=0,"",IF('6'!$F29="&lt;0.1",0.1,'6'!$F29))</f>
        <v/>
      </c>
      <c r="R131" s="169" t="str">
        <f>IF('6'!$H29=0,"",IF('6'!$H29="&lt;0.1",0.1,'6'!$H29))</f>
        <v/>
      </c>
      <c r="S131" s="169" t="str">
        <f>IF('6'!$J29=0,"",IF('6'!$J29="&lt;0.1",0.1,'6'!$J29))</f>
        <v/>
      </c>
      <c r="T131" s="169" t="str">
        <f>IF('7'!$F29=0,"",IF('7'!$F29="&lt;0.1",0.1,'7'!$F29))</f>
        <v/>
      </c>
      <c r="U131" s="169" t="str">
        <f>IF('7'!$H29=0,"",IF('7'!$H29="&lt;0.1",0.1,'7'!$H29))</f>
        <v/>
      </c>
      <c r="V131" s="169" t="str">
        <f>IF('7'!$J29=0,"",IF('7'!$J29="&lt;0.1",0.1,'7'!$J29))</f>
        <v/>
      </c>
      <c r="W131" s="169" t="str">
        <f>IF('8'!$F29=0,"",IF('8'!$F29="&lt;0.1",0.1,'8'!$F29))</f>
        <v/>
      </c>
      <c r="X131" s="169" t="str">
        <f>IF('8'!$H29=0,"",IF('8'!$H29="&lt;0.1",0.1,'8'!$H29))</f>
        <v/>
      </c>
      <c r="Y131" s="169" t="str">
        <f>IF('8'!$J29=0,"",IF('8'!$J29="&lt;0.1",0.1,'8'!$J29))</f>
        <v/>
      </c>
      <c r="Z131" s="169" t="str">
        <f>IF('9'!$F29=0,"",IF('9'!$F29="&lt;0.1",0.1,'9'!$F29))</f>
        <v/>
      </c>
      <c r="AA131" s="169" t="str">
        <f>IF('9'!$H29=0,"",IF('9'!$H29="&lt;0.1",0.1,'9'!$H29))</f>
        <v/>
      </c>
      <c r="AB131" s="169" t="str">
        <f>IF('9'!$J29=0,"",IF('9'!$J29="&lt;0.1",0.1,'9'!$J29))</f>
        <v/>
      </c>
      <c r="AC131" s="169" t="str">
        <f>IF('10'!$F29=0,"",IF('10'!$F29="&lt;0.1",0.1,'10'!$F29))</f>
        <v/>
      </c>
      <c r="AD131" s="169" t="str">
        <f>IF('10'!$H29=0,"",IF('10'!$H29="&lt;0.1",0.1,'10'!$H29))</f>
        <v/>
      </c>
      <c r="AE131" s="169" t="str">
        <f>IF('10'!$J29=0,"",IF('10'!$J29="&lt;0.1",0.1,'10'!$J29))</f>
        <v/>
      </c>
      <c r="AF131" s="169" t="str">
        <f>IF('11'!$F29=0,"",IF('11'!$F29="&lt;0.1",0.1,'11'!$F29))</f>
        <v/>
      </c>
      <c r="AG131" s="169" t="str">
        <f>IF('11'!$H29=0,"",IF('11'!$H29="&lt;0.1",0.1,'11'!$H29))</f>
        <v/>
      </c>
      <c r="AH131" s="169" t="str">
        <f>IF('11'!$J29=0,"",IF('11'!$J29="&lt;0.1",0.1,'11'!$J29))</f>
        <v/>
      </c>
      <c r="AI131" s="169" t="str">
        <f>IF('12'!$F29=0,"",IF('12'!$F29="&lt;0.1",0.1,'12'!$F29))</f>
        <v/>
      </c>
      <c r="AJ131" s="169" t="str">
        <f>IF('12'!$H29=0,"",IF('12'!$H29="&lt;0.1",0.1,'12'!$H29))</f>
        <v/>
      </c>
      <c r="AK131" s="169" t="str">
        <f>IF('12'!$J29=0,"",IF('12'!$J29="&lt;0.1",0.1,'12'!$J29))</f>
        <v/>
      </c>
      <c r="AL131" s="170">
        <f t="shared" si="6"/>
        <v>0</v>
      </c>
      <c r="AM131" s="170">
        <f t="shared" si="7"/>
        <v>0</v>
      </c>
      <c r="AN131" s="149">
        <f t="shared" si="8"/>
        <v>0</v>
      </c>
      <c r="AO131" s="163">
        <f t="shared" si="9"/>
        <v>0</v>
      </c>
      <c r="AP131" s="164">
        <f t="shared" si="10"/>
        <v>0</v>
      </c>
      <c r="AQ131" s="163">
        <f t="shared" si="11"/>
        <v>0</v>
      </c>
      <c r="AR131" s="164">
        <f t="shared" si="12"/>
        <v>0</v>
      </c>
      <c r="AS131" s="166" t="str">
        <f t="shared" si="13"/>
        <v/>
      </c>
      <c r="AT131" s="163">
        <f t="shared" si="14"/>
        <v>0</v>
      </c>
      <c r="AU131" s="164">
        <f t="shared" si="15"/>
        <v>0</v>
      </c>
      <c r="AV131" s="166" t="str">
        <f t="shared" si="16"/>
        <v/>
      </c>
      <c r="AX131" s="171">
        <f>'1 - Detail Entry'!AB29</f>
        <v>0</v>
      </c>
      <c r="AY131" s="172"/>
      <c r="AZ131" s="163" t="str">
        <f t="shared" si="17"/>
        <v/>
      </c>
      <c r="BA131" s="165" t="str">
        <f t="shared" si="18"/>
        <v/>
      </c>
      <c r="BB131" s="165" t="str">
        <f t="shared" si="19"/>
        <v/>
      </c>
      <c r="BC131" s="165" t="str">
        <f t="shared" si="20"/>
        <v/>
      </c>
      <c r="BD131" s="165" t="str">
        <f t="shared" si="21"/>
        <v/>
      </c>
      <c r="BE131" s="165" t="str">
        <f t="shared" si="22"/>
        <v/>
      </c>
      <c r="BF131" s="165" t="str">
        <f t="shared" si="23"/>
        <v/>
      </c>
      <c r="BG131" s="166" t="str">
        <f t="shared" si="24"/>
        <v/>
      </c>
      <c r="BI131" s="163" t="str">
        <f t="shared" si="25"/>
        <v/>
      </c>
      <c r="BJ131" s="165" t="str">
        <f t="shared" si="26"/>
        <v/>
      </c>
      <c r="BK131" s="165" t="str">
        <f t="shared" si="27"/>
        <v/>
      </c>
      <c r="BL131" s="165" t="str">
        <f t="shared" si="28"/>
        <v/>
      </c>
      <c r="BM131" s="165" t="str">
        <f t="shared" si="29"/>
        <v/>
      </c>
      <c r="BN131" s="165" t="str">
        <f t="shared" si="30"/>
        <v/>
      </c>
      <c r="BO131" s="165" t="str">
        <f t="shared" si="31"/>
        <v/>
      </c>
      <c r="BP131" s="166" t="str">
        <f t="shared" si="32"/>
        <v/>
      </c>
      <c r="BR131" s="163" t="str">
        <f t="shared" si="33"/>
        <v/>
      </c>
      <c r="BS131" s="165" t="str">
        <f t="shared" si="34"/>
        <v/>
      </c>
      <c r="BT131" s="165" t="str">
        <f t="shared" si="35"/>
        <v/>
      </c>
      <c r="BU131" s="165" t="str">
        <f t="shared" si="36"/>
        <v/>
      </c>
      <c r="BV131" s="165" t="str">
        <f t="shared" si="37"/>
        <v/>
      </c>
      <c r="BW131" s="165" t="str">
        <f t="shared" si="38"/>
        <v/>
      </c>
      <c r="BX131" s="165" t="str">
        <f t="shared" si="39"/>
        <v/>
      </c>
      <c r="BY131" s="166" t="str">
        <f t="shared" si="40"/>
        <v/>
      </c>
      <c r="CA131" s="163" t="str">
        <f t="shared" si="41"/>
        <v/>
      </c>
      <c r="CB131" s="165" t="str">
        <f t="shared" si="42"/>
        <v/>
      </c>
      <c r="CC131" s="165" t="str">
        <f t="shared" si="43"/>
        <v/>
      </c>
      <c r="CD131" s="165" t="str">
        <f t="shared" si="44"/>
        <v/>
      </c>
      <c r="CE131" s="165" t="str">
        <f t="shared" si="45"/>
        <v/>
      </c>
      <c r="CF131" s="165" t="str">
        <f t="shared" si="46"/>
        <v/>
      </c>
      <c r="CG131" s="165" t="str">
        <f t="shared" si="47"/>
        <v/>
      </c>
      <c r="CH131" s="166" t="str">
        <f t="shared" si="48"/>
        <v/>
      </c>
      <c r="CJ131" s="163" t="str">
        <f t="shared" si="49"/>
        <v/>
      </c>
      <c r="CK131" s="165" t="str">
        <f t="shared" si="50"/>
        <v/>
      </c>
      <c r="CL131" s="165" t="str">
        <f t="shared" si="51"/>
        <v/>
      </c>
      <c r="CM131" s="165" t="str">
        <f t="shared" si="52"/>
        <v/>
      </c>
      <c r="CN131" s="165" t="str">
        <f t="shared" si="53"/>
        <v/>
      </c>
      <c r="CO131" s="165" t="str">
        <f t="shared" si="54"/>
        <v/>
      </c>
      <c r="CP131" s="165" t="str">
        <f t="shared" si="55"/>
        <v/>
      </c>
      <c r="CQ131" s="166" t="str">
        <f t="shared" si="56"/>
        <v/>
      </c>
    </row>
    <row r="132" spans="1:95">
      <c r="A132" s="1"/>
      <c r="B132" s="169" t="str">
        <f>IF('1 - Detail Entry'!F31=0,"",IF('1 - Detail Entry'!F31="&lt;0.1",0.1,'1 - Detail Entry'!F31))</f>
        <v/>
      </c>
      <c r="C132" s="169" t="str">
        <f>IF('1 - Detail Entry'!H31=0,"",IF('1 - Detail Entry'!H31="&lt;0.1",0.1,'1 - Detail Entry'!H31))</f>
        <v/>
      </c>
      <c r="D132" s="169" t="str">
        <f>IF('1 - Detail Entry'!J31=0,"",IF('1 - Detail Entry'!J31="&lt;0.1",0.1,'1 - Detail Entry'!J31))</f>
        <v/>
      </c>
      <c r="E132" s="169" t="str">
        <f>IF('2'!F30=0,"",IF('2'!F30="&lt;0.1",0.1,'2'!F30))</f>
        <v/>
      </c>
      <c r="F132" s="169" t="str">
        <f>IF('2'!H30=0,"",IF('2'!H30="&lt;0.1",0.1,'2'!H30))</f>
        <v/>
      </c>
      <c r="G132" s="169" t="str">
        <f>IF('2'!J30=0,"",IF('2'!J30="&lt;0.1",0.1,'2'!J30))</f>
        <v/>
      </c>
      <c r="H132" s="169" t="str">
        <f>IF('3'!$F30=0,"",IF('3'!$F30="&lt;0.1",0.1,'3'!$F30))</f>
        <v/>
      </c>
      <c r="I132" s="169" t="str">
        <f>IF('3'!$H30=0,"",IF('3'!$H30="&lt;0.1",0.1,'3'!$H30))</f>
        <v/>
      </c>
      <c r="J132" s="169" t="str">
        <f>IF('3'!$J30=0,"",IF('3'!$J30="&lt;0.1",0.1,'3'!$J30))</f>
        <v/>
      </c>
      <c r="K132" s="169" t="str">
        <f>IF('4'!$F30=0,"",IF('4'!$F30="&lt;0.1",0.1,'4'!$F30))</f>
        <v/>
      </c>
      <c r="L132" s="169" t="str">
        <f>IF('4'!$H30=0,"",IF('4'!$H30="&lt;0.1",0.1,'4'!$H30))</f>
        <v/>
      </c>
      <c r="M132" s="169" t="str">
        <f>IF('4'!$J30=0,"",IF('4'!$J30="&lt;0.1",0.1,'4'!$J30))</f>
        <v/>
      </c>
      <c r="N132" s="169" t="str">
        <f>IF('5'!$F30=0,"",IF('5'!$F30="&lt;0.1",0.1,'5'!$F30))</f>
        <v/>
      </c>
      <c r="O132" s="169" t="str">
        <f>IF('5'!$H30=0,"",IF('5'!$H30="&lt;0.1",0.1,'5'!$H30))</f>
        <v/>
      </c>
      <c r="P132" s="169" t="str">
        <f>IF('5'!$J30=0,"",IF('5'!$J30="&lt;0.1",0.1,'5'!$J30))</f>
        <v/>
      </c>
      <c r="Q132" s="169" t="str">
        <f>IF('6'!$F30=0,"",IF('6'!$F30="&lt;0.1",0.1,'6'!$F30))</f>
        <v/>
      </c>
      <c r="R132" s="169" t="str">
        <f>IF('6'!$H30=0,"",IF('6'!$H30="&lt;0.1",0.1,'6'!$H30))</f>
        <v/>
      </c>
      <c r="S132" s="169" t="str">
        <f>IF('6'!$J30=0,"",IF('6'!$J30="&lt;0.1",0.1,'6'!$J30))</f>
        <v/>
      </c>
      <c r="T132" s="169" t="str">
        <f>IF('7'!$F30=0,"",IF('7'!$F30="&lt;0.1",0.1,'7'!$F30))</f>
        <v/>
      </c>
      <c r="U132" s="169" t="str">
        <f>IF('7'!$H30=0,"",IF('7'!$H30="&lt;0.1",0.1,'7'!$H30))</f>
        <v/>
      </c>
      <c r="V132" s="169" t="str">
        <f>IF('7'!$J30=0,"",IF('7'!$J30="&lt;0.1",0.1,'7'!$J30))</f>
        <v/>
      </c>
      <c r="W132" s="169" t="str">
        <f>IF('8'!$F30=0,"",IF('8'!$F30="&lt;0.1",0.1,'8'!$F30))</f>
        <v/>
      </c>
      <c r="X132" s="169" t="str">
        <f>IF('8'!$H30=0,"",IF('8'!$H30="&lt;0.1",0.1,'8'!$H30))</f>
        <v/>
      </c>
      <c r="Y132" s="169" t="str">
        <f>IF('8'!$J30=0,"",IF('8'!$J30="&lt;0.1",0.1,'8'!$J30))</f>
        <v/>
      </c>
      <c r="Z132" s="169" t="str">
        <f>IF('9'!$F30=0,"",IF('9'!$F30="&lt;0.1",0.1,'9'!$F30))</f>
        <v/>
      </c>
      <c r="AA132" s="169" t="str">
        <f>IF('9'!$H30=0,"",IF('9'!$H30="&lt;0.1",0.1,'9'!$H30))</f>
        <v/>
      </c>
      <c r="AB132" s="169" t="str">
        <f>IF('9'!$J30=0,"",IF('9'!$J30="&lt;0.1",0.1,'9'!$J30))</f>
        <v/>
      </c>
      <c r="AC132" s="169" t="str">
        <f>IF('10'!$F30=0,"",IF('10'!$F30="&lt;0.1",0.1,'10'!$F30))</f>
        <v/>
      </c>
      <c r="AD132" s="169" t="str">
        <f>IF('10'!$H30=0,"",IF('10'!$H30="&lt;0.1",0.1,'10'!$H30))</f>
        <v/>
      </c>
      <c r="AE132" s="169" t="str">
        <f>IF('10'!$J30=0,"",IF('10'!$J30="&lt;0.1",0.1,'10'!$J30))</f>
        <v/>
      </c>
      <c r="AF132" s="169" t="str">
        <f>IF('11'!$F30=0,"",IF('11'!$F30="&lt;0.1",0.1,'11'!$F30))</f>
        <v/>
      </c>
      <c r="AG132" s="169" t="str">
        <f>IF('11'!$H30=0,"",IF('11'!$H30="&lt;0.1",0.1,'11'!$H30))</f>
        <v/>
      </c>
      <c r="AH132" s="169" t="str">
        <f>IF('11'!$J30=0,"",IF('11'!$J30="&lt;0.1",0.1,'11'!$J30))</f>
        <v/>
      </c>
      <c r="AI132" s="169" t="str">
        <f>IF('12'!$F30=0,"",IF('12'!$F30="&lt;0.1",0.1,'12'!$F30))</f>
        <v/>
      </c>
      <c r="AJ132" s="169" t="str">
        <f>IF('12'!$H30=0,"",IF('12'!$H30="&lt;0.1",0.1,'12'!$H30))</f>
        <v/>
      </c>
      <c r="AK132" s="169" t="str">
        <f>IF('12'!$J30=0,"",IF('12'!$J30="&lt;0.1",0.1,'12'!$J30))</f>
        <v/>
      </c>
      <c r="AL132" s="170">
        <f t="shared" si="6"/>
        <v>0</v>
      </c>
      <c r="AM132" s="170">
        <f t="shared" si="7"/>
        <v>0</v>
      </c>
      <c r="AN132" s="149">
        <f t="shared" si="8"/>
        <v>0</v>
      </c>
      <c r="AO132" s="163">
        <f t="shared" si="9"/>
        <v>0</v>
      </c>
      <c r="AP132" s="164">
        <f t="shared" si="10"/>
        <v>0</v>
      </c>
      <c r="AQ132" s="163">
        <f t="shared" si="11"/>
        <v>0</v>
      </c>
      <c r="AR132" s="164">
        <f t="shared" si="12"/>
        <v>0</v>
      </c>
      <c r="AS132" s="166" t="str">
        <f t="shared" si="13"/>
        <v/>
      </c>
      <c r="AT132" s="163">
        <f t="shared" si="14"/>
        <v>0</v>
      </c>
      <c r="AU132" s="164">
        <f t="shared" si="15"/>
        <v>0</v>
      </c>
      <c r="AV132" s="166" t="str">
        <f t="shared" si="16"/>
        <v/>
      </c>
      <c r="AX132" s="171">
        <f>'1 - Detail Entry'!AB30</f>
        <v>0</v>
      </c>
      <c r="AY132" s="172"/>
      <c r="AZ132" s="163" t="str">
        <f t="shared" si="17"/>
        <v/>
      </c>
      <c r="BA132" s="165" t="str">
        <f t="shared" si="18"/>
        <v/>
      </c>
      <c r="BB132" s="165" t="str">
        <f t="shared" si="19"/>
        <v/>
      </c>
      <c r="BC132" s="165" t="str">
        <f t="shared" si="20"/>
        <v/>
      </c>
      <c r="BD132" s="165" t="str">
        <f t="shared" si="21"/>
        <v/>
      </c>
      <c r="BE132" s="165" t="str">
        <f t="shared" si="22"/>
        <v/>
      </c>
      <c r="BF132" s="165" t="str">
        <f t="shared" si="23"/>
        <v/>
      </c>
      <c r="BG132" s="166" t="str">
        <f t="shared" si="24"/>
        <v/>
      </c>
      <c r="BI132" s="163" t="str">
        <f t="shared" si="25"/>
        <v/>
      </c>
      <c r="BJ132" s="165" t="str">
        <f t="shared" si="26"/>
        <v/>
      </c>
      <c r="BK132" s="165" t="str">
        <f t="shared" si="27"/>
        <v/>
      </c>
      <c r="BL132" s="165" t="str">
        <f t="shared" si="28"/>
        <v/>
      </c>
      <c r="BM132" s="165" t="str">
        <f t="shared" si="29"/>
        <v/>
      </c>
      <c r="BN132" s="165" t="str">
        <f t="shared" si="30"/>
        <v/>
      </c>
      <c r="BO132" s="165" t="str">
        <f t="shared" si="31"/>
        <v/>
      </c>
      <c r="BP132" s="166" t="str">
        <f t="shared" si="32"/>
        <v/>
      </c>
      <c r="BR132" s="163" t="str">
        <f t="shared" si="33"/>
        <v/>
      </c>
      <c r="BS132" s="165" t="str">
        <f t="shared" si="34"/>
        <v/>
      </c>
      <c r="BT132" s="165" t="str">
        <f t="shared" si="35"/>
        <v/>
      </c>
      <c r="BU132" s="165" t="str">
        <f t="shared" si="36"/>
        <v/>
      </c>
      <c r="BV132" s="165" t="str">
        <f t="shared" si="37"/>
        <v/>
      </c>
      <c r="BW132" s="165" t="str">
        <f t="shared" si="38"/>
        <v/>
      </c>
      <c r="BX132" s="165" t="str">
        <f t="shared" si="39"/>
        <v/>
      </c>
      <c r="BY132" s="166" t="str">
        <f t="shared" si="40"/>
        <v/>
      </c>
      <c r="CA132" s="163" t="str">
        <f t="shared" si="41"/>
        <v/>
      </c>
      <c r="CB132" s="165" t="str">
        <f t="shared" si="42"/>
        <v/>
      </c>
      <c r="CC132" s="165" t="str">
        <f t="shared" si="43"/>
        <v/>
      </c>
      <c r="CD132" s="165" t="str">
        <f t="shared" si="44"/>
        <v/>
      </c>
      <c r="CE132" s="165" t="str">
        <f t="shared" si="45"/>
        <v/>
      </c>
      <c r="CF132" s="165" t="str">
        <f t="shared" si="46"/>
        <v/>
      </c>
      <c r="CG132" s="165" t="str">
        <f t="shared" si="47"/>
        <v/>
      </c>
      <c r="CH132" s="166" t="str">
        <f t="shared" si="48"/>
        <v/>
      </c>
      <c r="CJ132" s="163" t="str">
        <f t="shared" si="49"/>
        <v/>
      </c>
      <c r="CK132" s="165" t="str">
        <f t="shared" si="50"/>
        <v/>
      </c>
      <c r="CL132" s="165" t="str">
        <f t="shared" si="51"/>
        <v/>
      </c>
      <c r="CM132" s="165" t="str">
        <f t="shared" si="52"/>
        <v/>
      </c>
      <c r="CN132" s="165" t="str">
        <f t="shared" si="53"/>
        <v/>
      </c>
      <c r="CO132" s="165" t="str">
        <f t="shared" si="54"/>
        <v/>
      </c>
      <c r="CP132" s="165" t="str">
        <f t="shared" si="55"/>
        <v/>
      </c>
      <c r="CQ132" s="166" t="str">
        <f t="shared" si="56"/>
        <v/>
      </c>
    </row>
    <row r="133" spans="1:95">
      <c r="A133" s="1"/>
      <c r="B133" s="169" t="str">
        <f>IF('1 - Detail Entry'!F32=0,"",IF('1 - Detail Entry'!F32="&lt;0.1",0.1,'1 - Detail Entry'!F32))</f>
        <v/>
      </c>
      <c r="C133" s="169" t="str">
        <f>IF('1 - Detail Entry'!H32=0,"",IF('1 - Detail Entry'!H32="&lt;0.1",0.1,'1 - Detail Entry'!H32))</f>
        <v/>
      </c>
      <c r="D133" s="169" t="str">
        <f>IF('1 - Detail Entry'!J32=0,"",IF('1 - Detail Entry'!J32="&lt;0.1",0.1,'1 - Detail Entry'!J32))</f>
        <v/>
      </c>
      <c r="E133" s="169" t="str">
        <f>IF('2'!F31=0,"",IF('2'!F31="&lt;0.1",0.1,'2'!F31))</f>
        <v/>
      </c>
      <c r="F133" s="169" t="str">
        <f>IF('2'!H31=0,"",IF('2'!H31="&lt;0.1",0.1,'2'!H31))</f>
        <v/>
      </c>
      <c r="G133" s="169" t="str">
        <f>IF('2'!J31=0,"",IF('2'!J31="&lt;0.1",0.1,'2'!J31))</f>
        <v/>
      </c>
      <c r="H133" s="169" t="str">
        <f>IF('3'!$F31=0,"",IF('3'!$F31="&lt;0.1",0.1,'3'!$F31))</f>
        <v/>
      </c>
      <c r="I133" s="169" t="str">
        <f>IF('3'!$H31=0,"",IF('3'!$H31="&lt;0.1",0.1,'3'!$H31))</f>
        <v/>
      </c>
      <c r="J133" s="169" t="str">
        <f>IF('3'!$J31=0,"",IF('3'!$J31="&lt;0.1",0.1,'3'!$J31))</f>
        <v/>
      </c>
      <c r="K133" s="169" t="str">
        <f>IF('4'!$F31=0,"",IF('4'!$F31="&lt;0.1",0.1,'4'!$F31))</f>
        <v/>
      </c>
      <c r="L133" s="169" t="str">
        <f>IF('4'!$H31=0,"",IF('4'!$H31="&lt;0.1",0.1,'4'!$H31))</f>
        <v/>
      </c>
      <c r="M133" s="169" t="str">
        <f>IF('4'!$J31=0,"",IF('4'!$J31="&lt;0.1",0.1,'4'!$J31))</f>
        <v/>
      </c>
      <c r="N133" s="169" t="str">
        <f>IF('5'!$F31=0,"",IF('5'!$F31="&lt;0.1",0.1,'5'!$F31))</f>
        <v/>
      </c>
      <c r="O133" s="169" t="str">
        <f>IF('5'!$H31=0,"",IF('5'!$H31="&lt;0.1",0.1,'5'!$H31))</f>
        <v/>
      </c>
      <c r="P133" s="169" t="str">
        <f>IF('5'!$J31=0,"",IF('5'!$J31="&lt;0.1",0.1,'5'!$J31))</f>
        <v/>
      </c>
      <c r="Q133" s="169" t="str">
        <f>IF('6'!$F31=0,"",IF('6'!$F31="&lt;0.1",0.1,'6'!$F31))</f>
        <v/>
      </c>
      <c r="R133" s="169" t="str">
        <f>IF('6'!$H31=0,"",IF('6'!$H31="&lt;0.1",0.1,'6'!$H31))</f>
        <v/>
      </c>
      <c r="S133" s="169" t="str">
        <f>IF('6'!$J31=0,"",IF('6'!$J31="&lt;0.1",0.1,'6'!$J31))</f>
        <v/>
      </c>
      <c r="T133" s="169" t="str">
        <f>IF('7'!$F31=0,"",IF('7'!$F31="&lt;0.1",0.1,'7'!$F31))</f>
        <v/>
      </c>
      <c r="U133" s="169" t="str">
        <f>IF('7'!$H31=0,"",IF('7'!$H31="&lt;0.1",0.1,'7'!$H31))</f>
        <v/>
      </c>
      <c r="V133" s="169" t="str">
        <f>IF('7'!$J31=0,"",IF('7'!$J31="&lt;0.1",0.1,'7'!$J31))</f>
        <v/>
      </c>
      <c r="W133" s="169" t="str">
        <f>IF('8'!$F31=0,"",IF('8'!$F31="&lt;0.1",0.1,'8'!$F31))</f>
        <v/>
      </c>
      <c r="X133" s="169" t="str">
        <f>IF('8'!$H31=0,"",IF('8'!$H31="&lt;0.1",0.1,'8'!$H31))</f>
        <v/>
      </c>
      <c r="Y133" s="169" t="str">
        <f>IF('8'!$J31=0,"",IF('8'!$J31="&lt;0.1",0.1,'8'!$J31))</f>
        <v/>
      </c>
      <c r="Z133" s="169" t="str">
        <f>IF('9'!$F31=0,"",IF('9'!$F31="&lt;0.1",0.1,'9'!$F31))</f>
        <v/>
      </c>
      <c r="AA133" s="169" t="str">
        <f>IF('9'!$H31=0,"",IF('9'!$H31="&lt;0.1",0.1,'9'!$H31))</f>
        <v/>
      </c>
      <c r="AB133" s="169" t="str">
        <f>IF('9'!$J31=0,"",IF('9'!$J31="&lt;0.1",0.1,'9'!$J31))</f>
        <v/>
      </c>
      <c r="AC133" s="169" t="str">
        <f>IF('10'!$F31=0,"",IF('10'!$F31="&lt;0.1",0.1,'10'!$F31))</f>
        <v/>
      </c>
      <c r="AD133" s="169" t="str">
        <f>IF('10'!$H31=0,"",IF('10'!$H31="&lt;0.1",0.1,'10'!$H31))</f>
        <v/>
      </c>
      <c r="AE133" s="169" t="str">
        <f>IF('10'!$J31=0,"",IF('10'!$J31="&lt;0.1",0.1,'10'!$J31))</f>
        <v/>
      </c>
      <c r="AF133" s="169" t="str">
        <f>IF('11'!$F31=0,"",IF('11'!$F31="&lt;0.1",0.1,'11'!$F31))</f>
        <v/>
      </c>
      <c r="AG133" s="169" t="str">
        <f>IF('11'!$H31=0,"",IF('11'!$H31="&lt;0.1",0.1,'11'!$H31))</f>
        <v/>
      </c>
      <c r="AH133" s="169" t="str">
        <f>IF('11'!$J31=0,"",IF('11'!$J31="&lt;0.1",0.1,'11'!$J31))</f>
        <v/>
      </c>
      <c r="AI133" s="169" t="str">
        <f>IF('12'!$F31=0,"",IF('12'!$F31="&lt;0.1",0.1,'12'!$F31))</f>
        <v/>
      </c>
      <c r="AJ133" s="169" t="str">
        <f>IF('12'!$H31=0,"",IF('12'!$H31="&lt;0.1",0.1,'12'!$H31))</f>
        <v/>
      </c>
      <c r="AK133" s="169" t="str">
        <f>IF('12'!$J31=0,"",IF('12'!$J31="&lt;0.1",0.1,'12'!$J31))</f>
        <v/>
      </c>
      <c r="AL133" s="170">
        <f t="shared" si="6"/>
        <v>0</v>
      </c>
      <c r="AM133" s="170">
        <f t="shared" si="7"/>
        <v>0</v>
      </c>
      <c r="AN133" s="149">
        <f t="shared" si="8"/>
        <v>0</v>
      </c>
      <c r="AO133" s="163">
        <f t="shared" si="9"/>
        <v>0</v>
      </c>
      <c r="AP133" s="164">
        <f t="shared" si="10"/>
        <v>0</v>
      </c>
      <c r="AQ133" s="163">
        <f t="shared" si="11"/>
        <v>0</v>
      </c>
      <c r="AR133" s="164">
        <f t="shared" si="12"/>
        <v>0</v>
      </c>
      <c r="AS133" s="166" t="str">
        <f t="shared" si="13"/>
        <v/>
      </c>
      <c r="AT133" s="163">
        <f t="shared" si="14"/>
        <v>0</v>
      </c>
      <c r="AU133" s="164">
        <f t="shared" si="15"/>
        <v>0</v>
      </c>
      <c r="AV133" s="166" t="str">
        <f t="shared" si="16"/>
        <v/>
      </c>
      <c r="AX133" s="171">
        <f>'1 - Detail Entry'!AB31</f>
        <v>0</v>
      </c>
      <c r="AY133" s="172"/>
      <c r="AZ133" s="163" t="str">
        <f t="shared" si="17"/>
        <v/>
      </c>
      <c r="BA133" s="165" t="str">
        <f t="shared" si="18"/>
        <v/>
      </c>
      <c r="BB133" s="165" t="str">
        <f t="shared" si="19"/>
        <v/>
      </c>
      <c r="BC133" s="165" t="str">
        <f t="shared" si="20"/>
        <v/>
      </c>
      <c r="BD133" s="165" t="str">
        <f t="shared" si="21"/>
        <v/>
      </c>
      <c r="BE133" s="165" t="str">
        <f t="shared" si="22"/>
        <v/>
      </c>
      <c r="BF133" s="165" t="str">
        <f t="shared" si="23"/>
        <v/>
      </c>
      <c r="BG133" s="166" t="str">
        <f t="shared" si="24"/>
        <v/>
      </c>
      <c r="BI133" s="163" t="str">
        <f t="shared" si="25"/>
        <v/>
      </c>
      <c r="BJ133" s="165" t="str">
        <f t="shared" si="26"/>
        <v/>
      </c>
      <c r="BK133" s="165" t="str">
        <f t="shared" si="27"/>
        <v/>
      </c>
      <c r="BL133" s="165" t="str">
        <f t="shared" si="28"/>
        <v/>
      </c>
      <c r="BM133" s="165" t="str">
        <f t="shared" si="29"/>
        <v/>
      </c>
      <c r="BN133" s="165" t="str">
        <f t="shared" si="30"/>
        <v/>
      </c>
      <c r="BO133" s="165" t="str">
        <f t="shared" si="31"/>
        <v/>
      </c>
      <c r="BP133" s="166" t="str">
        <f t="shared" si="32"/>
        <v/>
      </c>
      <c r="BR133" s="163" t="str">
        <f t="shared" si="33"/>
        <v/>
      </c>
      <c r="BS133" s="165" t="str">
        <f t="shared" si="34"/>
        <v/>
      </c>
      <c r="BT133" s="165" t="str">
        <f t="shared" si="35"/>
        <v/>
      </c>
      <c r="BU133" s="165" t="str">
        <f t="shared" si="36"/>
        <v/>
      </c>
      <c r="BV133" s="165" t="str">
        <f t="shared" si="37"/>
        <v/>
      </c>
      <c r="BW133" s="165" t="str">
        <f t="shared" si="38"/>
        <v/>
      </c>
      <c r="BX133" s="165" t="str">
        <f t="shared" si="39"/>
        <v/>
      </c>
      <c r="BY133" s="166" t="str">
        <f t="shared" si="40"/>
        <v/>
      </c>
      <c r="CA133" s="163" t="str">
        <f t="shared" si="41"/>
        <v/>
      </c>
      <c r="CB133" s="165" t="str">
        <f t="shared" si="42"/>
        <v/>
      </c>
      <c r="CC133" s="165" t="str">
        <f t="shared" si="43"/>
        <v/>
      </c>
      <c r="CD133" s="165" t="str">
        <f t="shared" si="44"/>
        <v/>
      </c>
      <c r="CE133" s="165" t="str">
        <f t="shared" si="45"/>
        <v/>
      </c>
      <c r="CF133" s="165" t="str">
        <f t="shared" si="46"/>
        <v/>
      </c>
      <c r="CG133" s="165" t="str">
        <f t="shared" si="47"/>
        <v/>
      </c>
      <c r="CH133" s="166" t="str">
        <f t="shared" si="48"/>
        <v/>
      </c>
      <c r="CJ133" s="163" t="str">
        <f t="shared" si="49"/>
        <v/>
      </c>
      <c r="CK133" s="165" t="str">
        <f t="shared" si="50"/>
        <v/>
      </c>
      <c r="CL133" s="165" t="str">
        <f t="shared" si="51"/>
        <v/>
      </c>
      <c r="CM133" s="165" t="str">
        <f t="shared" si="52"/>
        <v/>
      </c>
      <c r="CN133" s="165" t="str">
        <f t="shared" si="53"/>
        <v/>
      </c>
      <c r="CO133" s="165" t="str">
        <f t="shared" si="54"/>
        <v/>
      </c>
      <c r="CP133" s="165" t="str">
        <f t="shared" si="55"/>
        <v/>
      </c>
      <c r="CQ133" s="166" t="str">
        <f t="shared" si="56"/>
        <v/>
      </c>
    </row>
    <row r="134" spans="1:95">
      <c r="A134" s="1"/>
      <c r="B134" s="169" t="str">
        <f>IF('1 - Detail Entry'!F33=0,"",IF('1 - Detail Entry'!F33="&lt;0.1",0.1,'1 - Detail Entry'!F33))</f>
        <v/>
      </c>
      <c r="C134" s="169" t="str">
        <f>IF('1 - Detail Entry'!H33=0,"",IF('1 - Detail Entry'!H33="&lt;0.1",0.1,'1 - Detail Entry'!H33))</f>
        <v/>
      </c>
      <c r="D134" s="169" t="str">
        <f>IF('1 - Detail Entry'!J33=0,"",IF('1 - Detail Entry'!J33="&lt;0.1",0.1,'1 - Detail Entry'!J33))</f>
        <v/>
      </c>
      <c r="E134" s="169" t="str">
        <f>IF('2'!F32=0,"",IF('2'!F32="&lt;0.1",0.1,'2'!F32))</f>
        <v/>
      </c>
      <c r="F134" s="169" t="str">
        <f>IF('2'!H32=0,"",IF('2'!H32="&lt;0.1",0.1,'2'!H32))</f>
        <v/>
      </c>
      <c r="G134" s="169" t="str">
        <f>IF('2'!J32=0,"",IF('2'!J32="&lt;0.1",0.1,'2'!J32))</f>
        <v/>
      </c>
      <c r="H134" s="169" t="str">
        <f>IF('3'!$F32=0,"",IF('3'!$F32="&lt;0.1",0.1,'3'!$F32))</f>
        <v/>
      </c>
      <c r="I134" s="169" t="str">
        <f>IF('3'!$H32=0,"",IF('3'!$H32="&lt;0.1",0.1,'3'!$H32))</f>
        <v/>
      </c>
      <c r="J134" s="169" t="str">
        <f>IF('3'!$J32=0,"",IF('3'!$J32="&lt;0.1",0.1,'3'!$J32))</f>
        <v/>
      </c>
      <c r="K134" s="169" t="str">
        <f>IF('4'!$F32=0,"",IF('4'!$F32="&lt;0.1",0.1,'4'!$F32))</f>
        <v/>
      </c>
      <c r="L134" s="169" t="str">
        <f>IF('4'!$H32=0,"",IF('4'!$H32="&lt;0.1",0.1,'4'!$H32))</f>
        <v/>
      </c>
      <c r="M134" s="169" t="str">
        <f>IF('4'!$J32=0,"",IF('4'!$J32="&lt;0.1",0.1,'4'!$J32))</f>
        <v/>
      </c>
      <c r="N134" s="169" t="str">
        <f>IF('5'!$F32=0,"",IF('5'!$F32="&lt;0.1",0.1,'5'!$F32))</f>
        <v/>
      </c>
      <c r="O134" s="169" t="str">
        <f>IF('5'!$H32=0,"",IF('5'!$H32="&lt;0.1",0.1,'5'!$H32))</f>
        <v/>
      </c>
      <c r="P134" s="169" t="str">
        <f>IF('5'!$J32=0,"",IF('5'!$J32="&lt;0.1",0.1,'5'!$J32))</f>
        <v/>
      </c>
      <c r="Q134" s="169" t="str">
        <f>IF('6'!$F32=0,"",IF('6'!$F32="&lt;0.1",0.1,'6'!$F32))</f>
        <v/>
      </c>
      <c r="R134" s="169" t="str">
        <f>IF('6'!$H32=0,"",IF('6'!$H32="&lt;0.1",0.1,'6'!$H32))</f>
        <v/>
      </c>
      <c r="S134" s="169" t="str">
        <f>IF('6'!$J32=0,"",IF('6'!$J32="&lt;0.1",0.1,'6'!$J32))</f>
        <v/>
      </c>
      <c r="T134" s="169" t="str">
        <f>IF('7'!$F32=0,"",IF('7'!$F32="&lt;0.1",0.1,'7'!$F32))</f>
        <v/>
      </c>
      <c r="U134" s="169" t="str">
        <f>IF('7'!$H32=0,"",IF('7'!$H32="&lt;0.1",0.1,'7'!$H32))</f>
        <v/>
      </c>
      <c r="V134" s="169" t="str">
        <f>IF('7'!$J32=0,"",IF('7'!$J32="&lt;0.1",0.1,'7'!$J32))</f>
        <v/>
      </c>
      <c r="W134" s="169" t="str">
        <f>IF('8'!$F32=0,"",IF('8'!$F32="&lt;0.1",0.1,'8'!$F32))</f>
        <v/>
      </c>
      <c r="X134" s="169" t="str">
        <f>IF('8'!$H32=0,"",IF('8'!$H32="&lt;0.1",0.1,'8'!$H32))</f>
        <v/>
      </c>
      <c r="Y134" s="169" t="str">
        <f>IF('8'!$J32=0,"",IF('8'!$J32="&lt;0.1",0.1,'8'!$J32))</f>
        <v/>
      </c>
      <c r="Z134" s="169" t="str">
        <f>IF('9'!$F32=0,"",IF('9'!$F32="&lt;0.1",0.1,'9'!$F32))</f>
        <v/>
      </c>
      <c r="AA134" s="169" t="str">
        <f>IF('9'!$H32=0,"",IF('9'!$H32="&lt;0.1",0.1,'9'!$H32))</f>
        <v/>
      </c>
      <c r="AB134" s="169" t="str">
        <f>IF('9'!$J32=0,"",IF('9'!$J32="&lt;0.1",0.1,'9'!$J32))</f>
        <v/>
      </c>
      <c r="AC134" s="169" t="str">
        <f>IF('10'!$F32=0,"",IF('10'!$F32="&lt;0.1",0.1,'10'!$F32))</f>
        <v/>
      </c>
      <c r="AD134" s="169" t="str">
        <f>IF('10'!$H32=0,"",IF('10'!$H32="&lt;0.1",0.1,'10'!$H32))</f>
        <v/>
      </c>
      <c r="AE134" s="169" t="str">
        <f>IF('10'!$J32=0,"",IF('10'!$J32="&lt;0.1",0.1,'10'!$J32))</f>
        <v/>
      </c>
      <c r="AF134" s="169" t="str">
        <f>IF('11'!$F32=0,"",IF('11'!$F32="&lt;0.1",0.1,'11'!$F32))</f>
        <v/>
      </c>
      <c r="AG134" s="169" t="str">
        <f>IF('11'!$H32=0,"",IF('11'!$H32="&lt;0.1",0.1,'11'!$H32))</f>
        <v/>
      </c>
      <c r="AH134" s="169" t="str">
        <f>IF('11'!$J32=0,"",IF('11'!$J32="&lt;0.1",0.1,'11'!$J32))</f>
        <v/>
      </c>
      <c r="AI134" s="169" t="str">
        <f>IF('12'!$F32=0,"",IF('12'!$F32="&lt;0.1",0.1,'12'!$F32))</f>
        <v/>
      </c>
      <c r="AJ134" s="169" t="str">
        <f>IF('12'!$H32=0,"",IF('12'!$H32="&lt;0.1",0.1,'12'!$H32))</f>
        <v/>
      </c>
      <c r="AK134" s="169" t="str">
        <f>IF('12'!$J32=0,"",IF('12'!$J32="&lt;0.1",0.1,'12'!$J32))</f>
        <v/>
      </c>
      <c r="AL134" s="170">
        <f t="shared" si="6"/>
        <v>0</v>
      </c>
      <c r="AM134" s="170">
        <f t="shared" si="7"/>
        <v>0</v>
      </c>
      <c r="AN134" s="149">
        <f t="shared" si="8"/>
        <v>0</v>
      </c>
      <c r="AO134" s="163">
        <f t="shared" si="9"/>
        <v>0</v>
      </c>
      <c r="AP134" s="164">
        <f t="shared" si="10"/>
        <v>0</v>
      </c>
      <c r="AQ134" s="163">
        <f t="shared" si="11"/>
        <v>0</v>
      </c>
      <c r="AR134" s="164">
        <f t="shared" si="12"/>
        <v>0</v>
      </c>
      <c r="AS134" s="166" t="str">
        <f t="shared" si="13"/>
        <v/>
      </c>
      <c r="AT134" s="163">
        <f t="shared" si="14"/>
        <v>0</v>
      </c>
      <c r="AU134" s="164">
        <f t="shared" si="15"/>
        <v>0</v>
      </c>
      <c r="AV134" s="166" t="str">
        <f t="shared" si="16"/>
        <v/>
      </c>
      <c r="AX134" s="171">
        <f>'1 - Detail Entry'!AB32</f>
        <v>0</v>
      </c>
      <c r="AY134" s="172"/>
      <c r="AZ134" s="163" t="str">
        <f t="shared" si="17"/>
        <v/>
      </c>
      <c r="BA134" s="165" t="str">
        <f t="shared" si="18"/>
        <v/>
      </c>
      <c r="BB134" s="165" t="str">
        <f t="shared" si="19"/>
        <v/>
      </c>
      <c r="BC134" s="165" t="str">
        <f t="shared" si="20"/>
        <v/>
      </c>
      <c r="BD134" s="165" t="str">
        <f t="shared" si="21"/>
        <v/>
      </c>
      <c r="BE134" s="165" t="str">
        <f t="shared" si="22"/>
        <v/>
      </c>
      <c r="BF134" s="165" t="str">
        <f t="shared" si="23"/>
        <v/>
      </c>
      <c r="BG134" s="166" t="str">
        <f t="shared" si="24"/>
        <v/>
      </c>
      <c r="BI134" s="163" t="str">
        <f t="shared" si="25"/>
        <v/>
      </c>
      <c r="BJ134" s="165" t="str">
        <f t="shared" si="26"/>
        <v/>
      </c>
      <c r="BK134" s="165" t="str">
        <f t="shared" si="27"/>
        <v/>
      </c>
      <c r="BL134" s="165" t="str">
        <f t="shared" si="28"/>
        <v/>
      </c>
      <c r="BM134" s="165" t="str">
        <f t="shared" si="29"/>
        <v/>
      </c>
      <c r="BN134" s="165" t="str">
        <f t="shared" si="30"/>
        <v/>
      </c>
      <c r="BO134" s="165" t="str">
        <f t="shared" si="31"/>
        <v/>
      </c>
      <c r="BP134" s="166" t="str">
        <f t="shared" si="32"/>
        <v/>
      </c>
      <c r="BR134" s="163" t="str">
        <f t="shared" si="33"/>
        <v/>
      </c>
      <c r="BS134" s="165" t="str">
        <f t="shared" si="34"/>
        <v/>
      </c>
      <c r="BT134" s="165" t="str">
        <f t="shared" si="35"/>
        <v/>
      </c>
      <c r="BU134" s="165" t="str">
        <f t="shared" si="36"/>
        <v/>
      </c>
      <c r="BV134" s="165" t="str">
        <f t="shared" si="37"/>
        <v/>
      </c>
      <c r="BW134" s="165" t="str">
        <f t="shared" si="38"/>
        <v/>
      </c>
      <c r="BX134" s="165" t="str">
        <f t="shared" si="39"/>
        <v/>
      </c>
      <c r="BY134" s="166" t="str">
        <f t="shared" si="40"/>
        <v/>
      </c>
      <c r="CA134" s="163" t="str">
        <f t="shared" si="41"/>
        <v/>
      </c>
      <c r="CB134" s="165" t="str">
        <f t="shared" si="42"/>
        <v/>
      </c>
      <c r="CC134" s="165" t="str">
        <f t="shared" si="43"/>
        <v/>
      </c>
      <c r="CD134" s="165" t="str">
        <f t="shared" si="44"/>
        <v/>
      </c>
      <c r="CE134" s="165" t="str">
        <f t="shared" si="45"/>
        <v/>
      </c>
      <c r="CF134" s="165" t="str">
        <f t="shared" si="46"/>
        <v/>
      </c>
      <c r="CG134" s="165" t="str">
        <f t="shared" si="47"/>
        <v/>
      </c>
      <c r="CH134" s="166" t="str">
        <f t="shared" si="48"/>
        <v/>
      </c>
      <c r="CJ134" s="163" t="str">
        <f t="shared" si="49"/>
        <v/>
      </c>
      <c r="CK134" s="165" t="str">
        <f t="shared" si="50"/>
        <v/>
      </c>
      <c r="CL134" s="165" t="str">
        <f t="shared" si="51"/>
        <v/>
      </c>
      <c r="CM134" s="165" t="str">
        <f t="shared" si="52"/>
        <v/>
      </c>
      <c r="CN134" s="165" t="str">
        <f t="shared" si="53"/>
        <v/>
      </c>
      <c r="CO134" s="165" t="str">
        <f t="shared" si="54"/>
        <v/>
      </c>
      <c r="CP134" s="165" t="str">
        <f t="shared" si="55"/>
        <v/>
      </c>
      <c r="CQ134" s="166" t="str">
        <f t="shared" si="56"/>
        <v/>
      </c>
    </row>
    <row r="135" spans="1:95">
      <c r="A135" s="1"/>
      <c r="B135" s="169" t="str">
        <f>IF('1 - Detail Entry'!F34=0,"",IF('1 - Detail Entry'!F34="&lt;0.1",0.1,'1 - Detail Entry'!F34))</f>
        <v/>
      </c>
      <c r="C135" s="169" t="str">
        <f>IF('1 - Detail Entry'!H34=0,"",IF('1 - Detail Entry'!H34="&lt;0.1",0.1,'1 - Detail Entry'!H34))</f>
        <v/>
      </c>
      <c r="D135" s="169" t="str">
        <f>IF('1 - Detail Entry'!J34=0,"",IF('1 - Detail Entry'!J34="&lt;0.1",0.1,'1 - Detail Entry'!J34))</f>
        <v/>
      </c>
      <c r="E135" s="169" t="str">
        <f>IF('2'!F33=0,"",IF('2'!F33="&lt;0.1",0.1,'2'!F33))</f>
        <v/>
      </c>
      <c r="F135" s="169" t="str">
        <f>IF('2'!H33=0,"",IF('2'!H33="&lt;0.1",0.1,'2'!H33))</f>
        <v/>
      </c>
      <c r="G135" s="169" t="str">
        <f>IF('2'!J33=0,"",IF('2'!J33="&lt;0.1",0.1,'2'!J33))</f>
        <v/>
      </c>
      <c r="H135" s="169" t="str">
        <f>IF('3'!$F33=0,"",IF('3'!$F33="&lt;0.1",0.1,'3'!$F33))</f>
        <v/>
      </c>
      <c r="I135" s="169" t="str">
        <f>IF('3'!$H33=0,"",IF('3'!$H33="&lt;0.1",0.1,'3'!$H33))</f>
        <v/>
      </c>
      <c r="J135" s="169" t="str">
        <f>IF('3'!$J33=0,"",IF('3'!$J33="&lt;0.1",0.1,'3'!$J33))</f>
        <v/>
      </c>
      <c r="K135" s="169" t="str">
        <f>IF('4'!$F33=0,"",IF('4'!$F33="&lt;0.1",0.1,'4'!$F33))</f>
        <v/>
      </c>
      <c r="L135" s="169" t="str">
        <f>IF('4'!$H33=0,"",IF('4'!$H33="&lt;0.1",0.1,'4'!$H33))</f>
        <v/>
      </c>
      <c r="M135" s="169" t="str">
        <f>IF('4'!$J33=0,"",IF('4'!$J33="&lt;0.1",0.1,'4'!$J33))</f>
        <v/>
      </c>
      <c r="N135" s="169" t="str">
        <f>IF('5'!$F33=0,"",IF('5'!$F33="&lt;0.1",0.1,'5'!$F33))</f>
        <v/>
      </c>
      <c r="O135" s="169" t="str">
        <f>IF('5'!$H33=0,"",IF('5'!$H33="&lt;0.1",0.1,'5'!$H33))</f>
        <v/>
      </c>
      <c r="P135" s="169" t="str">
        <f>IF('5'!$J33=0,"",IF('5'!$J33="&lt;0.1",0.1,'5'!$J33))</f>
        <v/>
      </c>
      <c r="Q135" s="169" t="str">
        <f>IF('6'!$F33=0,"",IF('6'!$F33="&lt;0.1",0.1,'6'!$F33))</f>
        <v/>
      </c>
      <c r="R135" s="169" t="str">
        <f>IF('6'!$H33=0,"",IF('6'!$H33="&lt;0.1",0.1,'6'!$H33))</f>
        <v/>
      </c>
      <c r="S135" s="169" t="str">
        <f>IF('6'!$J33=0,"",IF('6'!$J33="&lt;0.1",0.1,'6'!$J33))</f>
        <v/>
      </c>
      <c r="T135" s="169" t="str">
        <f>IF('7'!$F33=0,"",IF('7'!$F33="&lt;0.1",0.1,'7'!$F33))</f>
        <v/>
      </c>
      <c r="U135" s="169" t="str">
        <f>IF('7'!$H33=0,"",IF('7'!$H33="&lt;0.1",0.1,'7'!$H33))</f>
        <v/>
      </c>
      <c r="V135" s="169" t="str">
        <f>IF('7'!$J33=0,"",IF('7'!$J33="&lt;0.1",0.1,'7'!$J33))</f>
        <v/>
      </c>
      <c r="W135" s="169" t="str">
        <f>IF('8'!$F33=0,"",IF('8'!$F33="&lt;0.1",0.1,'8'!$F33))</f>
        <v/>
      </c>
      <c r="X135" s="169" t="str">
        <f>IF('8'!$H33=0,"",IF('8'!$H33="&lt;0.1",0.1,'8'!$H33))</f>
        <v/>
      </c>
      <c r="Y135" s="169" t="str">
        <f>IF('8'!$J33=0,"",IF('8'!$J33="&lt;0.1",0.1,'8'!$J33))</f>
        <v/>
      </c>
      <c r="Z135" s="169" t="str">
        <f>IF('9'!$F33=0,"",IF('9'!$F33="&lt;0.1",0.1,'9'!$F33))</f>
        <v/>
      </c>
      <c r="AA135" s="169" t="str">
        <f>IF('9'!$H33=0,"",IF('9'!$H33="&lt;0.1",0.1,'9'!$H33))</f>
        <v/>
      </c>
      <c r="AB135" s="169" t="str">
        <f>IF('9'!$J33=0,"",IF('9'!$J33="&lt;0.1",0.1,'9'!$J33))</f>
        <v/>
      </c>
      <c r="AC135" s="169" t="str">
        <f>IF('10'!$F33=0,"",IF('10'!$F33="&lt;0.1",0.1,'10'!$F33))</f>
        <v/>
      </c>
      <c r="AD135" s="169" t="str">
        <f>IF('10'!$H33=0,"",IF('10'!$H33="&lt;0.1",0.1,'10'!$H33))</f>
        <v/>
      </c>
      <c r="AE135" s="169" t="str">
        <f>IF('10'!$J33=0,"",IF('10'!$J33="&lt;0.1",0.1,'10'!$J33))</f>
        <v/>
      </c>
      <c r="AF135" s="169" t="str">
        <f>IF('11'!$F33=0,"",IF('11'!$F33="&lt;0.1",0.1,'11'!$F33))</f>
        <v/>
      </c>
      <c r="AG135" s="169" t="str">
        <f>IF('11'!$H33=0,"",IF('11'!$H33="&lt;0.1",0.1,'11'!$H33))</f>
        <v/>
      </c>
      <c r="AH135" s="169" t="str">
        <f>IF('11'!$J33=0,"",IF('11'!$J33="&lt;0.1",0.1,'11'!$J33))</f>
        <v/>
      </c>
      <c r="AI135" s="169" t="str">
        <f>IF('12'!$F33=0,"",IF('12'!$F33="&lt;0.1",0.1,'12'!$F33))</f>
        <v/>
      </c>
      <c r="AJ135" s="169" t="str">
        <f>IF('12'!$H33=0,"",IF('12'!$H33="&lt;0.1",0.1,'12'!$H33))</f>
        <v/>
      </c>
      <c r="AK135" s="169" t="str">
        <f>IF('12'!$J33=0,"",IF('12'!$J33="&lt;0.1",0.1,'12'!$J33))</f>
        <v/>
      </c>
      <c r="AL135" s="170">
        <f t="shared" si="6"/>
        <v>0</v>
      </c>
      <c r="AM135" s="170">
        <f t="shared" si="7"/>
        <v>0</v>
      </c>
      <c r="AN135" s="149">
        <f t="shared" si="8"/>
        <v>0</v>
      </c>
      <c r="AO135" s="163">
        <f t="shared" si="9"/>
        <v>0</v>
      </c>
      <c r="AP135" s="164">
        <f t="shared" si="10"/>
        <v>0</v>
      </c>
      <c r="AQ135" s="163">
        <f t="shared" si="11"/>
        <v>0</v>
      </c>
      <c r="AR135" s="164">
        <f t="shared" si="12"/>
        <v>0</v>
      </c>
      <c r="AS135" s="166" t="str">
        <f t="shared" si="13"/>
        <v/>
      </c>
      <c r="AT135" s="163">
        <f t="shared" si="14"/>
        <v>0</v>
      </c>
      <c r="AU135" s="164">
        <f t="shared" si="15"/>
        <v>0</v>
      </c>
      <c r="AV135" s="166" t="str">
        <f t="shared" si="16"/>
        <v/>
      </c>
      <c r="AX135" s="171">
        <f>'1 - Detail Entry'!AB33</f>
        <v>0</v>
      </c>
      <c r="AY135" s="172"/>
      <c r="AZ135" s="163" t="str">
        <f t="shared" si="17"/>
        <v/>
      </c>
      <c r="BA135" s="165" t="str">
        <f t="shared" si="18"/>
        <v/>
      </c>
      <c r="BB135" s="165" t="str">
        <f t="shared" si="19"/>
        <v/>
      </c>
      <c r="BC135" s="165" t="str">
        <f t="shared" si="20"/>
        <v/>
      </c>
      <c r="BD135" s="165" t="str">
        <f t="shared" si="21"/>
        <v/>
      </c>
      <c r="BE135" s="165" t="str">
        <f t="shared" si="22"/>
        <v/>
      </c>
      <c r="BF135" s="165" t="str">
        <f t="shared" si="23"/>
        <v/>
      </c>
      <c r="BG135" s="166" t="str">
        <f t="shared" si="24"/>
        <v/>
      </c>
      <c r="BI135" s="163" t="str">
        <f t="shared" si="25"/>
        <v/>
      </c>
      <c r="BJ135" s="165" t="str">
        <f t="shared" si="26"/>
        <v/>
      </c>
      <c r="BK135" s="165" t="str">
        <f t="shared" si="27"/>
        <v/>
      </c>
      <c r="BL135" s="165" t="str">
        <f t="shared" si="28"/>
        <v/>
      </c>
      <c r="BM135" s="165" t="str">
        <f t="shared" si="29"/>
        <v/>
      </c>
      <c r="BN135" s="165" t="str">
        <f t="shared" si="30"/>
        <v/>
      </c>
      <c r="BO135" s="165" t="str">
        <f t="shared" si="31"/>
        <v/>
      </c>
      <c r="BP135" s="166" t="str">
        <f t="shared" si="32"/>
        <v/>
      </c>
      <c r="BR135" s="163" t="str">
        <f t="shared" si="33"/>
        <v/>
      </c>
      <c r="BS135" s="165" t="str">
        <f t="shared" si="34"/>
        <v/>
      </c>
      <c r="BT135" s="165" t="str">
        <f t="shared" si="35"/>
        <v/>
      </c>
      <c r="BU135" s="165" t="str">
        <f t="shared" si="36"/>
        <v/>
      </c>
      <c r="BV135" s="165" t="str">
        <f t="shared" si="37"/>
        <v/>
      </c>
      <c r="BW135" s="165" t="str">
        <f t="shared" si="38"/>
        <v/>
      </c>
      <c r="BX135" s="165" t="str">
        <f t="shared" si="39"/>
        <v/>
      </c>
      <c r="BY135" s="166" t="str">
        <f t="shared" si="40"/>
        <v/>
      </c>
      <c r="CA135" s="163" t="str">
        <f t="shared" si="41"/>
        <v/>
      </c>
      <c r="CB135" s="165" t="str">
        <f t="shared" si="42"/>
        <v/>
      </c>
      <c r="CC135" s="165" t="str">
        <f t="shared" si="43"/>
        <v/>
      </c>
      <c r="CD135" s="165" t="str">
        <f t="shared" si="44"/>
        <v/>
      </c>
      <c r="CE135" s="165" t="str">
        <f t="shared" si="45"/>
        <v/>
      </c>
      <c r="CF135" s="165" t="str">
        <f t="shared" si="46"/>
        <v/>
      </c>
      <c r="CG135" s="165" t="str">
        <f t="shared" si="47"/>
        <v/>
      </c>
      <c r="CH135" s="166" t="str">
        <f t="shared" si="48"/>
        <v/>
      </c>
      <c r="CJ135" s="163" t="str">
        <f t="shared" si="49"/>
        <v/>
      </c>
      <c r="CK135" s="165" t="str">
        <f t="shared" si="50"/>
        <v/>
      </c>
      <c r="CL135" s="165" t="str">
        <f t="shared" si="51"/>
        <v/>
      </c>
      <c r="CM135" s="165" t="str">
        <f t="shared" si="52"/>
        <v/>
      </c>
      <c r="CN135" s="165" t="str">
        <f t="shared" si="53"/>
        <v/>
      </c>
      <c r="CO135" s="165" t="str">
        <f t="shared" si="54"/>
        <v/>
      </c>
      <c r="CP135" s="165" t="str">
        <f t="shared" si="55"/>
        <v/>
      </c>
      <c r="CQ135" s="166" t="str">
        <f t="shared" si="56"/>
        <v/>
      </c>
    </row>
    <row r="136" spans="1:95">
      <c r="A136" s="1"/>
      <c r="B136" s="169" t="str">
        <f>IF('1 - Detail Entry'!F35=0,"",IF('1 - Detail Entry'!F35="&lt;0.1",0.1,'1 - Detail Entry'!F35))</f>
        <v/>
      </c>
      <c r="C136" s="169" t="str">
        <f>IF('1 - Detail Entry'!H35=0,"",IF('1 - Detail Entry'!H35="&lt;0.1",0.1,'1 - Detail Entry'!H35))</f>
        <v/>
      </c>
      <c r="D136" s="169" t="str">
        <f>IF('1 - Detail Entry'!J35=0,"",IF('1 - Detail Entry'!J35="&lt;0.1",0.1,'1 - Detail Entry'!J35))</f>
        <v/>
      </c>
      <c r="E136" s="169" t="str">
        <f>IF('2'!F34=0,"",IF('2'!F34="&lt;0.1",0.1,'2'!F34))</f>
        <v/>
      </c>
      <c r="F136" s="169" t="str">
        <f>IF('2'!H34=0,"",IF('2'!H34="&lt;0.1",0.1,'2'!H34))</f>
        <v/>
      </c>
      <c r="G136" s="169" t="str">
        <f>IF('2'!J34=0,"",IF('2'!J34="&lt;0.1",0.1,'2'!J34))</f>
        <v/>
      </c>
      <c r="H136" s="169" t="str">
        <f>IF('3'!$F34=0,"",IF('3'!$F34="&lt;0.1",0.1,'3'!$F34))</f>
        <v/>
      </c>
      <c r="I136" s="169" t="str">
        <f>IF('3'!$H34=0,"",IF('3'!$H34="&lt;0.1",0.1,'3'!$H34))</f>
        <v/>
      </c>
      <c r="J136" s="169" t="str">
        <f>IF('3'!$J34=0,"",IF('3'!$J34="&lt;0.1",0.1,'3'!$J34))</f>
        <v/>
      </c>
      <c r="K136" s="169" t="str">
        <f>IF('4'!$F34=0,"",IF('4'!$F34="&lt;0.1",0.1,'4'!$F34))</f>
        <v/>
      </c>
      <c r="L136" s="169" t="str">
        <f>IF('4'!$H34=0,"",IF('4'!$H34="&lt;0.1",0.1,'4'!$H34))</f>
        <v/>
      </c>
      <c r="M136" s="169" t="str">
        <f>IF('4'!$J34=0,"",IF('4'!$J34="&lt;0.1",0.1,'4'!$J34))</f>
        <v/>
      </c>
      <c r="N136" s="169" t="str">
        <f>IF('5'!$F34=0,"",IF('5'!$F34="&lt;0.1",0.1,'5'!$F34))</f>
        <v/>
      </c>
      <c r="O136" s="169" t="str">
        <f>IF('5'!$H34=0,"",IF('5'!$H34="&lt;0.1",0.1,'5'!$H34))</f>
        <v/>
      </c>
      <c r="P136" s="169" t="str">
        <f>IF('5'!$J34=0,"",IF('5'!$J34="&lt;0.1",0.1,'5'!$J34))</f>
        <v/>
      </c>
      <c r="Q136" s="169" t="str">
        <f>IF('6'!$F34=0,"",IF('6'!$F34="&lt;0.1",0.1,'6'!$F34))</f>
        <v/>
      </c>
      <c r="R136" s="169" t="str">
        <f>IF('6'!$H34=0,"",IF('6'!$H34="&lt;0.1",0.1,'6'!$H34))</f>
        <v/>
      </c>
      <c r="S136" s="169" t="str">
        <f>IF('6'!$J34=0,"",IF('6'!$J34="&lt;0.1",0.1,'6'!$J34))</f>
        <v/>
      </c>
      <c r="T136" s="169" t="str">
        <f>IF('7'!$F34=0,"",IF('7'!$F34="&lt;0.1",0.1,'7'!$F34))</f>
        <v/>
      </c>
      <c r="U136" s="169" t="str">
        <f>IF('7'!$H34=0,"",IF('7'!$H34="&lt;0.1",0.1,'7'!$H34))</f>
        <v/>
      </c>
      <c r="V136" s="169" t="str">
        <f>IF('7'!$J34=0,"",IF('7'!$J34="&lt;0.1",0.1,'7'!$J34))</f>
        <v/>
      </c>
      <c r="W136" s="169" t="str">
        <f>IF('8'!$F34=0,"",IF('8'!$F34="&lt;0.1",0.1,'8'!$F34))</f>
        <v/>
      </c>
      <c r="X136" s="169" t="str">
        <f>IF('8'!$H34=0,"",IF('8'!$H34="&lt;0.1",0.1,'8'!$H34))</f>
        <v/>
      </c>
      <c r="Y136" s="169" t="str">
        <f>IF('8'!$J34=0,"",IF('8'!$J34="&lt;0.1",0.1,'8'!$J34))</f>
        <v/>
      </c>
      <c r="Z136" s="169" t="str">
        <f>IF('9'!$F34=0,"",IF('9'!$F34="&lt;0.1",0.1,'9'!$F34))</f>
        <v/>
      </c>
      <c r="AA136" s="169" t="str">
        <f>IF('9'!$H34=0,"",IF('9'!$H34="&lt;0.1",0.1,'9'!$H34))</f>
        <v/>
      </c>
      <c r="AB136" s="169" t="str">
        <f>IF('9'!$J34=0,"",IF('9'!$J34="&lt;0.1",0.1,'9'!$J34))</f>
        <v/>
      </c>
      <c r="AC136" s="169" t="str">
        <f>IF('10'!$F34=0,"",IF('10'!$F34="&lt;0.1",0.1,'10'!$F34))</f>
        <v/>
      </c>
      <c r="AD136" s="169" t="str">
        <f>IF('10'!$H34=0,"",IF('10'!$H34="&lt;0.1",0.1,'10'!$H34))</f>
        <v/>
      </c>
      <c r="AE136" s="169" t="str">
        <f>IF('10'!$J34=0,"",IF('10'!$J34="&lt;0.1",0.1,'10'!$J34))</f>
        <v/>
      </c>
      <c r="AF136" s="169" t="str">
        <f>IF('11'!$F34=0,"",IF('11'!$F34="&lt;0.1",0.1,'11'!$F34))</f>
        <v/>
      </c>
      <c r="AG136" s="169" t="str">
        <f>IF('11'!$H34=0,"",IF('11'!$H34="&lt;0.1",0.1,'11'!$H34))</f>
        <v/>
      </c>
      <c r="AH136" s="169" t="str">
        <f>IF('11'!$J34=0,"",IF('11'!$J34="&lt;0.1",0.1,'11'!$J34))</f>
        <v/>
      </c>
      <c r="AI136" s="169" t="str">
        <f>IF('12'!$F34=0,"",IF('12'!$F34="&lt;0.1",0.1,'12'!$F34))</f>
        <v/>
      </c>
      <c r="AJ136" s="169" t="str">
        <f>IF('12'!$H34=0,"",IF('12'!$H34="&lt;0.1",0.1,'12'!$H34))</f>
        <v/>
      </c>
      <c r="AK136" s="169" t="str">
        <f>IF('12'!$J34=0,"",IF('12'!$J34="&lt;0.1",0.1,'12'!$J34))</f>
        <v/>
      </c>
      <c r="AL136" s="170">
        <f t="shared" si="6"/>
        <v>0</v>
      </c>
      <c r="AM136" s="170">
        <f t="shared" si="7"/>
        <v>0</v>
      </c>
      <c r="AN136" s="149">
        <f t="shared" si="8"/>
        <v>0</v>
      </c>
      <c r="AO136" s="163">
        <f t="shared" si="9"/>
        <v>0</v>
      </c>
      <c r="AP136" s="164">
        <f t="shared" si="10"/>
        <v>0</v>
      </c>
      <c r="AQ136" s="163">
        <f t="shared" si="11"/>
        <v>0</v>
      </c>
      <c r="AR136" s="164">
        <f t="shared" si="12"/>
        <v>0</v>
      </c>
      <c r="AS136" s="166" t="str">
        <f t="shared" si="13"/>
        <v/>
      </c>
      <c r="AT136" s="163">
        <f t="shared" si="14"/>
        <v>0</v>
      </c>
      <c r="AU136" s="164">
        <f t="shared" si="15"/>
        <v>0</v>
      </c>
      <c r="AV136" s="166" t="str">
        <f t="shared" si="16"/>
        <v/>
      </c>
      <c r="AX136" s="171">
        <f>'1 - Detail Entry'!AB34</f>
        <v>0</v>
      </c>
      <c r="AY136" s="172"/>
      <c r="AZ136" s="163" t="str">
        <f t="shared" si="17"/>
        <v/>
      </c>
      <c r="BA136" s="165" t="str">
        <f t="shared" si="18"/>
        <v/>
      </c>
      <c r="BB136" s="165" t="str">
        <f t="shared" si="19"/>
        <v/>
      </c>
      <c r="BC136" s="165" t="str">
        <f t="shared" si="20"/>
        <v/>
      </c>
      <c r="BD136" s="165" t="str">
        <f t="shared" si="21"/>
        <v/>
      </c>
      <c r="BE136" s="165" t="str">
        <f t="shared" si="22"/>
        <v/>
      </c>
      <c r="BF136" s="165" t="str">
        <f t="shared" si="23"/>
        <v/>
      </c>
      <c r="BG136" s="166" t="str">
        <f t="shared" si="24"/>
        <v/>
      </c>
      <c r="BI136" s="163" t="str">
        <f t="shared" si="25"/>
        <v/>
      </c>
      <c r="BJ136" s="165" t="str">
        <f t="shared" si="26"/>
        <v/>
      </c>
      <c r="BK136" s="165" t="str">
        <f t="shared" si="27"/>
        <v/>
      </c>
      <c r="BL136" s="165" t="str">
        <f t="shared" si="28"/>
        <v/>
      </c>
      <c r="BM136" s="165" t="str">
        <f t="shared" si="29"/>
        <v/>
      </c>
      <c r="BN136" s="165" t="str">
        <f t="shared" si="30"/>
        <v/>
      </c>
      <c r="BO136" s="165" t="str">
        <f t="shared" si="31"/>
        <v/>
      </c>
      <c r="BP136" s="166" t="str">
        <f t="shared" si="32"/>
        <v/>
      </c>
      <c r="BR136" s="163" t="str">
        <f t="shared" si="33"/>
        <v/>
      </c>
      <c r="BS136" s="165" t="str">
        <f t="shared" si="34"/>
        <v/>
      </c>
      <c r="BT136" s="165" t="str">
        <f t="shared" si="35"/>
        <v/>
      </c>
      <c r="BU136" s="165" t="str">
        <f t="shared" si="36"/>
        <v/>
      </c>
      <c r="BV136" s="165" t="str">
        <f t="shared" si="37"/>
        <v/>
      </c>
      <c r="BW136" s="165" t="str">
        <f t="shared" si="38"/>
        <v/>
      </c>
      <c r="BX136" s="165" t="str">
        <f t="shared" si="39"/>
        <v/>
      </c>
      <c r="BY136" s="166" t="str">
        <f t="shared" si="40"/>
        <v/>
      </c>
      <c r="CA136" s="163" t="str">
        <f t="shared" si="41"/>
        <v/>
      </c>
      <c r="CB136" s="165" t="str">
        <f t="shared" si="42"/>
        <v/>
      </c>
      <c r="CC136" s="165" t="str">
        <f t="shared" si="43"/>
        <v/>
      </c>
      <c r="CD136" s="165" t="str">
        <f t="shared" si="44"/>
        <v/>
      </c>
      <c r="CE136" s="165" t="str">
        <f t="shared" si="45"/>
        <v/>
      </c>
      <c r="CF136" s="165" t="str">
        <f t="shared" si="46"/>
        <v/>
      </c>
      <c r="CG136" s="165" t="str">
        <f t="shared" si="47"/>
        <v/>
      </c>
      <c r="CH136" s="166" t="str">
        <f t="shared" si="48"/>
        <v/>
      </c>
      <c r="CJ136" s="163" t="str">
        <f t="shared" si="49"/>
        <v/>
      </c>
      <c r="CK136" s="165" t="str">
        <f t="shared" si="50"/>
        <v/>
      </c>
      <c r="CL136" s="165" t="str">
        <f t="shared" si="51"/>
        <v/>
      </c>
      <c r="CM136" s="165" t="str">
        <f t="shared" si="52"/>
        <v/>
      </c>
      <c r="CN136" s="165" t="str">
        <f t="shared" si="53"/>
        <v/>
      </c>
      <c r="CO136" s="165" t="str">
        <f t="shared" si="54"/>
        <v/>
      </c>
      <c r="CP136" s="165" t="str">
        <f t="shared" si="55"/>
        <v/>
      </c>
      <c r="CQ136" s="166" t="str">
        <f t="shared" si="56"/>
        <v/>
      </c>
    </row>
    <row r="137" spans="1:95">
      <c r="A137" s="1"/>
      <c r="B137" s="169" t="str">
        <f>IF('1 - Detail Entry'!F36=0,"",IF('1 - Detail Entry'!F36="&lt;0.1",0.1,'1 - Detail Entry'!F36))</f>
        <v/>
      </c>
      <c r="C137" s="169" t="str">
        <f>IF('1 - Detail Entry'!H36=0,"",IF('1 - Detail Entry'!H36="&lt;0.1",0.1,'1 - Detail Entry'!H36))</f>
        <v/>
      </c>
      <c r="D137" s="169" t="str">
        <f>IF('1 - Detail Entry'!J36=0,"",IF('1 - Detail Entry'!J36="&lt;0.1",0.1,'1 - Detail Entry'!J36))</f>
        <v/>
      </c>
      <c r="E137" s="169" t="str">
        <f>IF('2'!F35=0,"",IF('2'!F35="&lt;0.1",0.1,'2'!F35))</f>
        <v/>
      </c>
      <c r="F137" s="169" t="str">
        <f>IF('2'!H35=0,"",IF('2'!H35="&lt;0.1",0.1,'2'!H35))</f>
        <v/>
      </c>
      <c r="G137" s="169" t="str">
        <f>IF('2'!J35=0,"",IF('2'!J35="&lt;0.1",0.1,'2'!J35))</f>
        <v/>
      </c>
      <c r="H137" s="169" t="str">
        <f>IF('3'!$F35=0,"",IF('3'!$F35="&lt;0.1",0.1,'3'!$F35))</f>
        <v/>
      </c>
      <c r="I137" s="169" t="str">
        <f>IF('3'!$H35=0,"",IF('3'!$H35="&lt;0.1",0.1,'3'!$H35))</f>
        <v/>
      </c>
      <c r="J137" s="169" t="str">
        <f>IF('3'!$J35=0,"",IF('3'!$J35="&lt;0.1",0.1,'3'!$J35))</f>
        <v/>
      </c>
      <c r="K137" s="169" t="str">
        <f>IF('4'!$F35=0,"",IF('4'!$F35="&lt;0.1",0.1,'4'!$F35))</f>
        <v/>
      </c>
      <c r="L137" s="169" t="str">
        <f>IF('4'!$H35=0,"",IF('4'!$H35="&lt;0.1",0.1,'4'!$H35))</f>
        <v/>
      </c>
      <c r="M137" s="169" t="str">
        <f>IF('4'!$J35=0,"",IF('4'!$J35="&lt;0.1",0.1,'4'!$J35))</f>
        <v/>
      </c>
      <c r="N137" s="169" t="str">
        <f>IF('5'!$F35=0,"",IF('5'!$F35="&lt;0.1",0.1,'5'!$F35))</f>
        <v/>
      </c>
      <c r="O137" s="169" t="str">
        <f>IF('5'!$H35=0,"",IF('5'!$H35="&lt;0.1",0.1,'5'!$H35))</f>
        <v/>
      </c>
      <c r="P137" s="169" t="str">
        <f>IF('5'!$J35=0,"",IF('5'!$J35="&lt;0.1",0.1,'5'!$J35))</f>
        <v/>
      </c>
      <c r="Q137" s="169" t="str">
        <f>IF('6'!$F35=0,"",IF('6'!$F35="&lt;0.1",0.1,'6'!$F35))</f>
        <v/>
      </c>
      <c r="R137" s="169" t="str">
        <f>IF('6'!$H35=0,"",IF('6'!$H35="&lt;0.1",0.1,'6'!$H35))</f>
        <v/>
      </c>
      <c r="S137" s="169" t="str">
        <f>IF('6'!$J35=0,"",IF('6'!$J35="&lt;0.1",0.1,'6'!$J35))</f>
        <v/>
      </c>
      <c r="T137" s="169" t="str">
        <f>IF('7'!$F35=0,"",IF('7'!$F35="&lt;0.1",0.1,'7'!$F35))</f>
        <v/>
      </c>
      <c r="U137" s="169" t="str">
        <f>IF('7'!$H35=0,"",IF('7'!$H35="&lt;0.1",0.1,'7'!$H35))</f>
        <v/>
      </c>
      <c r="V137" s="169" t="str">
        <f>IF('7'!$J35=0,"",IF('7'!$J35="&lt;0.1",0.1,'7'!$J35))</f>
        <v/>
      </c>
      <c r="W137" s="169" t="str">
        <f>IF('8'!$F35=0,"",IF('8'!$F35="&lt;0.1",0.1,'8'!$F35))</f>
        <v/>
      </c>
      <c r="X137" s="169" t="str">
        <f>IF('8'!$H35=0,"",IF('8'!$H35="&lt;0.1",0.1,'8'!$H35))</f>
        <v/>
      </c>
      <c r="Y137" s="169" t="str">
        <f>IF('8'!$J35=0,"",IF('8'!$J35="&lt;0.1",0.1,'8'!$J35))</f>
        <v/>
      </c>
      <c r="Z137" s="169" t="str">
        <f>IF('9'!$F35=0,"",IF('9'!$F35="&lt;0.1",0.1,'9'!$F35))</f>
        <v/>
      </c>
      <c r="AA137" s="169" t="str">
        <f>IF('9'!$H35=0,"",IF('9'!$H35="&lt;0.1",0.1,'9'!$H35))</f>
        <v/>
      </c>
      <c r="AB137" s="169" t="str">
        <f>IF('9'!$J35=0,"",IF('9'!$J35="&lt;0.1",0.1,'9'!$J35))</f>
        <v/>
      </c>
      <c r="AC137" s="169" t="str">
        <f>IF('10'!$F35=0,"",IF('10'!$F35="&lt;0.1",0.1,'10'!$F35))</f>
        <v/>
      </c>
      <c r="AD137" s="169" t="str">
        <f>IF('10'!$H35=0,"",IF('10'!$H35="&lt;0.1",0.1,'10'!$H35))</f>
        <v/>
      </c>
      <c r="AE137" s="169" t="str">
        <f>IF('10'!$J35=0,"",IF('10'!$J35="&lt;0.1",0.1,'10'!$J35))</f>
        <v/>
      </c>
      <c r="AF137" s="169" t="str">
        <f>IF('11'!$F35=0,"",IF('11'!$F35="&lt;0.1",0.1,'11'!$F35))</f>
        <v/>
      </c>
      <c r="AG137" s="169" t="str">
        <f>IF('11'!$H35=0,"",IF('11'!$H35="&lt;0.1",0.1,'11'!$H35))</f>
        <v/>
      </c>
      <c r="AH137" s="169" t="str">
        <f>IF('11'!$J35=0,"",IF('11'!$J35="&lt;0.1",0.1,'11'!$J35))</f>
        <v/>
      </c>
      <c r="AI137" s="169" t="str">
        <f>IF('12'!$F35=0,"",IF('12'!$F35="&lt;0.1",0.1,'12'!$F35))</f>
        <v/>
      </c>
      <c r="AJ137" s="169" t="str">
        <f>IF('12'!$H35=0,"",IF('12'!$H35="&lt;0.1",0.1,'12'!$H35))</f>
        <v/>
      </c>
      <c r="AK137" s="169" t="str">
        <f>IF('12'!$J35=0,"",IF('12'!$J35="&lt;0.1",0.1,'12'!$J35))</f>
        <v/>
      </c>
      <c r="AL137" s="170">
        <f t="shared" si="6"/>
        <v>0</v>
      </c>
      <c r="AM137" s="170">
        <f t="shared" si="7"/>
        <v>0</v>
      </c>
      <c r="AN137" s="149">
        <f t="shared" si="8"/>
        <v>0</v>
      </c>
      <c r="AO137" s="163">
        <f t="shared" si="9"/>
        <v>0</v>
      </c>
      <c r="AP137" s="164">
        <f t="shared" si="10"/>
        <v>0</v>
      </c>
      <c r="AQ137" s="163">
        <f t="shared" si="11"/>
        <v>0</v>
      </c>
      <c r="AR137" s="164">
        <f t="shared" si="12"/>
        <v>0</v>
      </c>
      <c r="AS137" s="166" t="str">
        <f t="shared" si="13"/>
        <v/>
      </c>
      <c r="AT137" s="163">
        <f t="shared" si="14"/>
        <v>0</v>
      </c>
      <c r="AU137" s="164">
        <f t="shared" si="15"/>
        <v>0</v>
      </c>
      <c r="AV137" s="166" t="str">
        <f t="shared" si="16"/>
        <v/>
      </c>
      <c r="AX137" s="171">
        <f>'1 - Detail Entry'!AB35</f>
        <v>0</v>
      </c>
      <c r="AY137" s="172"/>
      <c r="AZ137" s="163" t="str">
        <f t="shared" si="17"/>
        <v/>
      </c>
      <c r="BA137" s="165" t="str">
        <f t="shared" si="18"/>
        <v/>
      </c>
      <c r="BB137" s="165" t="str">
        <f t="shared" si="19"/>
        <v/>
      </c>
      <c r="BC137" s="165" t="str">
        <f t="shared" si="20"/>
        <v/>
      </c>
      <c r="BD137" s="165" t="str">
        <f t="shared" si="21"/>
        <v/>
      </c>
      <c r="BE137" s="165" t="str">
        <f t="shared" si="22"/>
        <v/>
      </c>
      <c r="BF137" s="165" t="str">
        <f t="shared" si="23"/>
        <v/>
      </c>
      <c r="BG137" s="166" t="str">
        <f t="shared" si="24"/>
        <v/>
      </c>
      <c r="BI137" s="163" t="str">
        <f t="shared" si="25"/>
        <v/>
      </c>
      <c r="BJ137" s="165" t="str">
        <f t="shared" si="26"/>
        <v/>
      </c>
      <c r="BK137" s="165" t="str">
        <f t="shared" si="27"/>
        <v/>
      </c>
      <c r="BL137" s="165" t="str">
        <f t="shared" si="28"/>
        <v/>
      </c>
      <c r="BM137" s="165" t="str">
        <f t="shared" si="29"/>
        <v/>
      </c>
      <c r="BN137" s="165" t="str">
        <f t="shared" si="30"/>
        <v/>
      </c>
      <c r="BO137" s="165" t="str">
        <f t="shared" si="31"/>
        <v/>
      </c>
      <c r="BP137" s="166" t="str">
        <f t="shared" si="32"/>
        <v/>
      </c>
      <c r="BR137" s="163" t="str">
        <f t="shared" si="33"/>
        <v/>
      </c>
      <c r="BS137" s="165" t="str">
        <f t="shared" si="34"/>
        <v/>
      </c>
      <c r="BT137" s="165" t="str">
        <f t="shared" si="35"/>
        <v/>
      </c>
      <c r="BU137" s="165" t="str">
        <f t="shared" si="36"/>
        <v/>
      </c>
      <c r="BV137" s="165" t="str">
        <f t="shared" si="37"/>
        <v/>
      </c>
      <c r="BW137" s="165" t="str">
        <f t="shared" si="38"/>
        <v/>
      </c>
      <c r="BX137" s="165" t="str">
        <f t="shared" si="39"/>
        <v/>
      </c>
      <c r="BY137" s="166" t="str">
        <f t="shared" si="40"/>
        <v/>
      </c>
      <c r="CA137" s="163" t="str">
        <f t="shared" si="41"/>
        <v/>
      </c>
      <c r="CB137" s="165" t="str">
        <f t="shared" si="42"/>
        <v/>
      </c>
      <c r="CC137" s="165" t="str">
        <f t="shared" si="43"/>
        <v/>
      </c>
      <c r="CD137" s="165" t="str">
        <f t="shared" si="44"/>
        <v/>
      </c>
      <c r="CE137" s="165" t="str">
        <f t="shared" si="45"/>
        <v/>
      </c>
      <c r="CF137" s="165" t="str">
        <f t="shared" si="46"/>
        <v/>
      </c>
      <c r="CG137" s="165" t="str">
        <f t="shared" si="47"/>
        <v/>
      </c>
      <c r="CH137" s="166" t="str">
        <f t="shared" si="48"/>
        <v/>
      </c>
      <c r="CJ137" s="163" t="str">
        <f t="shared" si="49"/>
        <v/>
      </c>
      <c r="CK137" s="165" t="str">
        <f t="shared" si="50"/>
        <v/>
      </c>
      <c r="CL137" s="165" t="str">
        <f t="shared" si="51"/>
        <v/>
      </c>
      <c r="CM137" s="165" t="str">
        <f t="shared" si="52"/>
        <v/>
      </c>
      <c r="CN137" s="165" t="str">
        <f t="shared" si="53"/>
        <v/>
      </c>
      <c r="CO137" s="165" t="str">
        <f t="shared" si="54"/>
        <v/>
      </c>
      <c r="CP137" s="165" t="str">
        <f t="shared" si="55"/>
        <v/>
      </c>
      <c r="CQ137" s="166" t="str">
        <f t="shared" si="56"/>
        <v/>
      </c>
    </row>
    <row r="138" spans="1:95">
      <c r="A138" s="1"/>
      <c r="B138" s="169" t="str">
        <f>IF('1 - Detail Entry'!F37=0,"",IF('1 - Detail Entry'!F37="&lt;0.1",0.1,'1 - Detail Entry'!F37))</f>
        <v/>
      </c>
      <c r="C138" s="169" t="str">
        <f>IF('1 - Detail Entry'!H37=0,"",IF('1 - Detail Entry'!H37="&lt;0.1",0.1,'1 - Detail Entry'!H37))</f>
        <v/>
      </c>
      <c r="D138" s="169" t="str">
        <f>IF('1 - Detail Entry'!J37=0,"",IF('1 - Detail Entry'!J37="&lt;0.1",0.1,'1 - Detail Entry'!J37))</f>
        <v/>
      </c>
      <c r="E138" s="169" t="str">
        <f>IF('2'!F36=0,"",IF('2'!F36="&lt;0.1",0.1,'2'!F36))</f>
        <v/>
      </c>
      <c r="F138" s="169" t="str">
        <f>IF('2'!H36=0,"",IF('2'!H36="&lt;0.1",0.1,'2'!H36))</f>
        <v/>
      </c>
      <c r="G138" s="169" t="str">
        <f>IF('2'!J36=0,"",IF('2'!J36="&lt;0.1",0.1,'2'!J36))</f>
        <v/>
      </c>
      <c r="H138" s="169" t="str">
        <f>IF('3'!$F36=0,"",IF('3'!$F36="&lt;0.1",0.1,'3'!$F36))</f>
        <v/>
      </c>
      <c r="I138" s="169" t="str">
        <f>IF('3'!$H36=0,"",IF('3'!$H36="&lt;0.1",0.1,'3'!$H36))</f>
        <v/>
      </c>
      <c r="J138" s="169" t="str">
        <f>IF('3'!$J36=0,"",IF('3'!$J36="&lt;0.1",0.1,'3'!$J36))</f>
        <v/>
      </c>
      <c r="K138" s="169" t="str">
        <f>IF('4'!$F36=0,"",IF('4'!$F36="&lt;0.1",0.1,'4'!$F36))</f>
        <v/>
      </c>
      <c r="L138" s="169" t="str">
        <f>IF('4'!$H36=0,"",IF('4'!$H36="&lt;0.1",0.1,'4'!$H36))</f>
        <v/>
      </c>
      <c r="M138" s="169" t="str">
        <f>IF('4'!$J36=0,"",IF('4'!$J36="&lt;0.1",0.1,'4'!$J36))</f>
        <v/>
      </c>
      <c r="N138" s="169" t="str">
        <f>IF('5'!$F36=0,"",IF('5'!$F36="&lt;0.1",0.1,'5'!$F36))</f>
        <v/>
      </c>
      <c r="O138" s="169" t="str">
        <f>IF('5'!$H36=0,"",IF('5'!$H36="&lt;0.1",0.1,'5'!$H36))</f>
        <v/>
      </c>
      <c r="P138" s="169" t="str">
        <f>IF('5'!$J36=0,"",IF('5'!$J36="&lt;0.1",0.1,'5'!$J36))</f>
        <v/>
      </c>
      <c r="Q138" s="169" t="str">
        <f>IF('6'!$F36=0,"",IF('6'!$F36="&lt;0.1",0.1,'6'!$F36))</f>
        <v/>
      </c>
      <c r="R138" s="169" t="str">
        <f>IF('6'!$H36=0,"",IF('6'!$H36="&lt;0.1",0.1,'6'!$H36))</f>
        <v/>
      </c>
      <c r="S138" s="169" t="str">
        <f>IF('6'!$J36=0,"",IF('6'!$J36="&lt;0.1",0.1,'6'!$J36))</f>
        <v/>
      </c>
      <c r="T138" s="169" t="str">
        <f>IF('7'!$F36=0,"",IF('7'!$F36="&lt;0.1",0.1,'7'!$F36))</f>
        <v/>
      </c>
      <c r="U138" s="169" t="str">
        <f>IF('7'!$H36=0,"",IF('7'!$H36="&lt;0.1",0.1,'7'!$H36))</f>
        <v/>
      </c>
      <c r="V138" s="169" t="str">
        <f>IF('7'!$J36=0,"",IF('7'!$J36="&lt;0.1",0.1,'7'!$J36))</f>
        <v/>
      </c>
      <c r="W138" s="169" t="str">
        <f>IF('8'!$F36=0,"",IF('8'!$F36="&lt;0.1",0.1,'8'!$F36))</f>
        <v/>
      </c>
      <c r="X138" s="169" t="str">
        <f>IF('8'!$H36=0,"",IF('8'!$H36="&lt;0.1",0.1,'8'!$H36))</f>
        <v/>
      </c>
      <c r="Y138" s="169" t="str">
        <f>IF('8'!$J36=0,"",IF('8'!$J36="&lt;0.1",0.1,'8'!$J36))</f>
        <v/>
      </c>
      <c r="Z138" s="169" t="str">
        <f>IF('9'!$F36=0,"",IF('9'!$F36="&lt;0.1",0.1,'9'!$F36))</f>
        <v/>
      </c>
      <c r="AA138" s="169" t="str">
        <f>IF('9'!$H36=0,"",IF('9'!$H36="&lt;0.1",0.1,'9'!$H36))</f>
        <v/>
      </c>
      <c r="AB138" s="169" t="str">
        <f>IF('9'!$J36=0,"",IF('9'!$J36="&lt;0.1",0.1,'9'!$J36))</f>
        <v/>
      </c>
      <c r="AC138" s="169" t="str">
        <f>IF('10'!$F36=0,"",IF('10'!$F36="&lt;0.1",0.1,'10'!$F36))</f>
        <v/>
      </c>
      <c r="AD138" s="169" t="str">
        <f>IF('10'!$H36=0,"",IF('10'!$H36="&lt;0.1",0.1,'10'!$H36))</f>
        <v/>
      </c>
      <c r="AE138" s="169" t="str">
        <f>IF('10'!$J36=0,"",IF('10'!$J36="&lt;0.1",0.1,'10'!$J36))</f>
        <v/>
      </c>
      <c r="AF138" s="169" t="str">
        <f>IF('11'!$F36=0,"",IF('11'!$F36="&lt;0.1",0.1,'11'!$F36))</f>
        <v/>
      </c>
      <c r="AG138" s="169" t="str">
        <f>IF('11'!$H36=0,"",IF('11'!$H36="&lt;0.1",0.1,'11'!$H36))</f>
        <v/>
      </c>
      <c r="AH138" s="169" t="str">
        <f>IF('11'!$J36=0,"",IF('11'!$J36="&lt;0.1",0.1,'11'!$J36))</f>
        <v/>
      </c>
      <c r="AI138" s="169" t="str">
        <f>IF('12'!$F36=0,"",IF('12'!$F36="&lt;0.1",0.1,'12'!$F36))</f>
        <v/>
      </c>
      <c r="AJ138" s="169" t="str">
        <f>IF('12'!$H36=0,"",IF('12'!$H36="&lt;0.1",0.1,'12'!$H36))</f>
        <v/>
      </c>
      <c r="AK138" s="169" t="str">
        <f>IF('12'!$J36=0,"",IF('12'!$J36="&lt;0.1",0.1,'12'!$J36))</f>
        <v/>
      </c>
      <c r="AL138" s="170">
        <f t="shared" si="6"/>
        <v>0</v>
      </c>
      <c r="AM138" s="170">
        <f t="shared" si="7"/>
        <v>0</v>
      </c>
      <c r="AN138" s="149">
        <f t="shared" si="8"/>
        <v>0</v>
      </c>
      <c r="AO138" s="163">
        <f t="shared" si="9"/>
        <v>0</v>
      </c>
      <c r="AP138" s="164">
        <f t="shared" si="10"/>
        <v>0</v>
      </c>
      <c r="AQ138" s="163">
        <f t="shared" si="11"/>
        <v>0</v>
      </c>
      <c r="AR138" s="164">
        <f t="shared" si="12"/>
        <v>0</v>
      </c>
      <c r="AS138" s="166" t="str">
        <f t="shared" si="13"/>
        <v/>
      </c>
      <c r="AT138" s="163">
        <f t="shared" si="14"/>
        <v>0</v>
      </c>
      <c r="AU138" s="164">
        <f t="shared" si="15"/>
        <v>0</v>
      </c>
      <c r="AV138" s="166" t="str">
        <f t="shared" si="16"/>
        <v/>
      </c>
      <c r="AX138" s="171">
        <f>'1 - Detail Entry'!AB36</f>
        <v>0</v>
      </c>
      <c r="AY138" s="172"/>
      <c r="AZ138" s="163" t="str">
        <f t="shared" si="17"/>
        <v/>
      </c>
      <c r="BA138" s="165" t="str">
        <f t="shared" si="18"/>
        <v/>
      </c>
      <c r="BB138" s="165" t="str">
        <f t="shared" si="19"/>
        <v/>
      </c>
      <c r="BC138" s="165" t="str">
        <f t="shared" si="20"/>
        <v/>
      </c>
      <c r="BD138" s="165" t="str">
        <f t="shared" si="21"/>
        <v/>
      </c>
      <c r="BE138" s="165" t="str">
        <f t="shared" si="22"/>
        <v/>
      </c>
      <c r="BF138" s="165" t="str">
        <f t="shared" si="23"/>
        <v/>
      </c>
      <c r="BG138" s="166" t="str">
        <f t="shared" si="24"/>
        <v/>
      </c>
      <c r="BI138" s="163" t="str">
        <f t="shared" si="25"/>
        <v/>
      </c>
      <c r="BJ138" s="165" t="str">
        <f t="shared" si="26"/>
        <v/>
      </c>
      <c r="BK138" s="165" t="str">
        <f t="shared" si="27"/>
        <v/>
      </c>
      <c r="BL138" s="165" t="str">
        <f t="shared" si="28"/>
        <v/>
      </c>
      <c r="BM138" s="165" t="str">
        <f t="shared" si="29"/>
        <v/>
      </c>
      <c r="BN138" s="165" t="str">
        <f t="shared" si="30"/>
        <v/>
      </c>
      <c r="BO138" s="165" t="str">
        <f t="shared" si="31"/>
        <v/>
      </c>
      <c r="BP138" s="166" t="str">
        <f t="shared" si="32"/>
        <v/>
      </c>
      <c r="BR138" s="163" t="str">
        <f t="shared" si="33"/>
        <v/>
      </c>
      <c r="BS138" s="165" t="str">
        <f t="shared" si="34"/>
        <v/>
      </c>
      <c r="BT138" s="165" t="str">
        <f t="shared" si="35"/>
        <v/>
      </c>
      <c r="BU138" s="165" t="str">
        <f t="shared" si="36"/>
        <v/>
      </c>
      <c r="BV138" s="165" t="str">
        <f t="shared" si="37"/>
        <v/>
      </c>
      <c r="BW138" s="165" t="str">
        <f t="shared" si="38"/>
        <v/>
      </c>
      <c r="BX138" s="165" t="str">
        <f t="shared" si="39"/>
        <v/>
      </c>
      <c r="BY138" s="166" t="str">
        <f t="shared" si="40"/>
        <v/>
      </c>
      <c r="CA138" s="163" t="str">
        <f t="shared" si="41"/>
        <v/>
      </c>
      <c r="CB138" s="165" t="str">
        <f t="shared" si="42"/>
        <v/>
      </c>
      <c r="CC138" s="165" t="str">
        <f t="shared" si="43"/>
        <v/>
      </c>
      <c r="CD138" s="165" t="str">
        <f t="shared" si="44"/>
        <v/>
      </c>
      <c r="CE138" s="165" t="str">
        <f t="shared" si="45"/>
        <v/>
      </c>
      <c r="CF138" s="165" t="str">
        <f t="shared" si="46"/>
        <v/>
      </c>
      <c r="CG138" s="165" t="str">
        <f t="shared" si="47"/>
        <v/>
      </c>
      <c r="CH138" s="166" t="str">
        <f t="shared" si="48"/>
        <v/>
      </c>
      <c r="CJ138" s="163" t="str">
        <f t="shared" si="49"/>
        <v/>
      </c>
      <c r="CK138" s="165" t="str">
        <f t="shared" si="50"/>
        <v/>
      </c>
      <c r="CL138" s="165" t="str">
        <f t="shared" si="51"/>
        <v/>
      </c>
      <c r="CM138" s="165" t="str">
        <f t="shared" si="52"/>
        <v/>
      </c>
      <c r="CN138" s="165" t="str">
        <f t="shared" si="53"/>
        <v/>
      </c>
      <c r="CO138" s="165" t="str">
        <f t="shared" si="54"/>
        <v/>
      </c>
      <c r="CP138" s="165" t="str">
        <f t="shared" si="55"/>
        <v/>
      </c>
      <c r="CQ138" s="166" t="str">
        <f t="shared" si="56"/>
        <v/>
      </c>
    </row>
    <row r="139" spans="1:95">
      <c r="A139" s="1"/>
      <c r="B139" s="169" t="str">
        <f>IF('1 - Detail Entry'!F38=0,"",IF('1 - Detail Entry'!F38="&lt;0.1",0.1,'1 - Detail Entry'!F38))</f>
        <v/>
      </c>
      <c r="C139" s="169" t="str">
        <f>IF('1 - Detail Entry'!H38=0,"",IF('1 - Detail Entry'!H38="&lt;0.1",0.1,'1 - Detail Entry'!H38))</f>
        <v/>
      </c>
      <c r="D139" s="169" t="str">
        <f>IF('1 - Detail Entry'!J38=0,"",IF('1 - Detail Entry'!J38="&lt;0.1",0.1,'1 - Detail Entry'!J38))</f>
        <v/>
      </c>
      <c r="E139" s="169" t="str">
        <f>IF('2'!F37=0,"",IF('2'!F37="&lt;0.1",0.1,'2'!F37))</f>
        <v/>
      </c>
      <c r="F139" s="169" t="str">
        <f>IF('2'!H37=0,"",IF('2'!H37="&lt;0.1",0.1,'2'!H37))</f>
        <v/>
      </c>
      <c r="G139" s="169" t="str">
        <f>IF('2'!J37=0,"",IF('2'!J37="&lt;0.1",0.1,'2'!J37))</f>
        <v/>
      </c>
      <c r="H139" s="169" t="str">
        <f>IF('3'!$F37=0,"",IF('3'!$F37="&lt;0.1",0.1,'3'!$F37))</f>
        <v/>
      </c>
      <c r="I139" s="169" t="str">
        <f>IF('3'!$H37=0,"",IF('3'!$H37="&lt;0.1",0.1,'3'!$H37))</f>
        <v/>
      </c>
      <c r="J139" s="169" t="str">
        <f>IF('3'!$J37=0,"",IF('3'!$J37="&lt;0.1",0.1,'3'!$J37))</f>
        <v/>
      </c>
      <c r="K139" s="169" t="str">
        <f>IF('4'!$F37=0,"",IF('4'!$F37="&lt;0.1",0.1,'4'!$F37))</f>
        <v/>
      </c>
      <c r="L139" s="169" t="str">
        <f>IF('4'!$H37=0,"",IF('4'!$H37="&lt;0.1",0.1,'4'!$H37))</f>
        <v/>
      </c>
      <c r="M139" s="169" t="str">
        <f>IF('4'!$J37=0,"",IF('4'!$J37="&lt;0.1",0.1,'4'!$J37))</f>
        <v/>
      </c>
      <c r="N139" s="169" t="str">
        <f>IF('5'!$F37=0,"",IF('5'!$F37="&lt;0.1",0.1,'5'!$F37))</f>
        <v/>
      </c>
      <c r="O139" s="169" t="str">
        <f>IF('5'!$H37=0,"",IF('5'!$H37="&lt;0.1",0.1,'5'!$H37))</f>
        <v/>
      </c>
      <c r="P139" s="169" t="str">
        <f>IF('5'!$J37=0,"",IF('5'!$J37="&lt;0.1",0.1,'5'!$J37))</f>
        <v/>
      </c>
      <c r="Q139" s="169" t="str">
        <f>IF('6'!$F37=0,"",IF('6'!$F37="&lt;0.1",0.1,'6'!$F37))</f>
        <v/>
      </c>
      <c r="R139" s="169" t="str">
        <f>IF('6'!$H37=0,"",IF('6'!$H37="&lt;0.1",0.1,'6'!$H37))</f>
        <v/>
      </c>
      <c r="S139" s="169" t="str">
        <f>IF('6'!$J37=0,"",IF('6'!$J37="&lt;0.1",0.1,'6'!$J37))</f>
        <v/>
      </c>
      <c r="T139" s="169" t="str">
        <f>IF('7'!$F37=0,"",IF('7'!$F37="&lt;0.1",0.1,'7'!$F37))</f>
        <v/>
      </c>
      <c r="U139" s="169" t="str">
        <f>IF('7'!$H37=0,"",IF('7'!$H37="&lt;0.1",0.1,'7'!$H37))</f>
        <v/>
      </c>
      <c r="V139" s="169" t="str">
        <f>IF('7'!$J37=0,"",IF('7'!$J37="&lt;0.1",0.1,'7'!$J37))</f>
        <v/>
      </c>
      <c r="W139" s="169" t="str">
        <f>IF('8'!$F37=0,"",IF('8'!$F37="&lt;0.1",0.1,'8'!$F37))</f>
        <v/>
      </c>
      <c r="X139" s="169" t="str">
        <f>IF('8'!$H37=0,"",IF('8'!$H37="&lt;0.1",0.1,'8'!$H37))</f>
        <v/>
      </c>
      <c r="Y139" s="169" t="str">
        <f>IF('8'!$J37=0,"",IF('8'!$J37="&lt;0.1",0.1,'8'!$J37))</f>
        <v/>
      </c>
      <c r="Z139" s="169" t="str">
        <f>IF('9'!$F37=0,"",IF('9'!$F37="&lt;0.1",0.1,'9'!$F37))</f>
        <v/>
      </c>
      <c r="AA139" s="169" t="str">
        <f>IF('9'!$H37=0,"",IF('9'!$H37="&lt;0.1",0.1,'9'!$H37))</f>
        <v/>
      </c>
      <c r="AB139" s="169" t="str">
        <f>IF('9'!$J37=0,"",IF('9'!$J37="&lt;0.1",0.1,'9'!$J37))</f>
        <v/>
      </c>
      <c r="AC139" s="169" t="str">
        <f>IF('10'!$F37=0,"",IF('10'!$F37="&lt;0.1",0.1,'10'!$F37))</f>
        <v/>
      </c>
      <c r="AD139" s="169" t="str">
        <f>IF('10'!$H37=0,"",IF('10'!$H37="&lt;0.1",0.1,'10'!$H37))</f>
        <v/>
      </c>
      <c r="AE139" s="169" t="str">
        <f>IF('10'!$J37=0,"",IF('10'!$J37="&lt;0.1",0.1,'10'!$J37))</f>
        <v/>
      </c>
      <c r="AF139" s="169" t="str">
        <f>IF('11'!$F37=0,"",IF('11'!$F37="&lt;0.1",0.1,'11'!$F37))</f>
        <v/>
      </c>
      <c r="AG139" s="169" t="str">
        <f>IF('11'!$H37=0,"",IF('11'!$H37="&lt;0.1",0.1,'11'!$H37))</f>
        <v/>
      </c>
      <c r="AH139" s="169" t="str">
        <f>IF('11'!$J37=0,"",IF('11'!$J37="&lt;0.1",0.1,'11'!$J37))</f>
        <v/>
      </c>
      <c r="AI139" s="169" t="str">
        <f>IF('12'!$F37=0,"",IF('12'!$F37="&lt;0.1",0.1,'12'!$F37))</f>
        <v/>
      </c>
      <c r="AJ139" s="169" t="str">
        <f>IF('12'!$H37=0,"",IF('12'!$H37="&lt;0.1",0.1,'12'!$H37))</f>
        <v/>
      </c>
      <c r="AK139" s="169" t="str">
        <f>IF('12'!$J37=0,"",IF('12'!$J37="&lt;0.1",0.1,'12'!$J37))</f>
        <v/>
      </c>
      <c r="AL139" s="170">
        <f t="shared" si="6"/>
        <v>0</v>
      </c>
      <c r="AM139" s="170">
        <f t="shared" si="7"/>
        <v>0</v>
      </c>
      <c r="AN139" s="149">
        <f t="shared" si="8"/>
        <v>0</v>
      </c>
      <c r="AO139" s="163">
        <f t="shared" si="9"/>
        <v>0</v>
      </c>
      <c r="AP139" s="164">
        <f t="shared" si="10"/>
        <v>0</v>
      </c>
      <c r="AQ139" s="163">
        <f t="shared" si="11"/>
        <v>0</v>
      </c>
      <c r="AR139" s="164">
        <f t="shared" si="12"/>
        <v>0</v>
      </c>
      <c r="AS139" s="166" t="str">
        <f t="shared" si="13"/>
        <v/>
      </c>
      <c r="AT139" s="163">
        <f t="shared" si="14"/>
        <v>0</v>
      </c>
      <c r="AU139" s="164">
        <f t="shared" si="15"/>
        <v>0</v>
      </c>
      <c r="AV139" s="166" t="str">
        <f t="shared" si="16"/>
        <v/>
      </c>
      <c r="AX139" s="171">
        <f>'1 - Detail Entry'!AB37</f>
        <v>0</v>
      </c>
      <c r="AY139" s="172"/>
      <c r="AZ139" s="163" t="str">
        <f t="shared" si="17"/>
        <v/>
      </c>
      <c r="BA139" s="165" t="str">
        <f t="shared" si="18"/>
        <v/>
      </c>
      <c r="BB139" s="165" t="str">
        <f t="shared" si="19"/>
        <v/>
      </c>
      <c r="BC139" s="165" t="str">
        <f t="shared" si="20"/>
        <v/>
      </c>
      <c r="BD139" s="165" t="str">
        <f t="shared" si="21"/>
        <v/>
      </c>
      <c r="BE139" s="165" t="str">
        <f t="shared" si="22"/>
        <v/>
      </c>
      <c r="BF139" s="165" t="str">
        <f t="shared" si="23"/>
        <v/>
      </c>
      <c r="BG139" s="166" t="str">
        <f t="shared" si="24"/>
        <v/>
      </c>
      <c r="BI139" s="163" t="str">
        <f t="shared" si="25"/>
        <v/>
      </c>
      <c r="BJ139" s="165" t="str">
        <f t="shared" si="26"/>
        <v/>
      </c>
      <c r="BK139" s="165" t="str">
        <f t="shared" si="27"/>
        <v/>
      </c>
      <c r="BL139" s="165" t="str">
        <f t="shared" si="28"/>
        <v/>
      </c>
      <c r="BM139" s="165" t="str">
        <f t="shared" si="29"/>
        <v/>
      </c>
      <c r="BN139" s="165" t="str">
        <f t="shared" si="30"/>
        <v/>
      </c>
      <c r="BO139" s="165" t="str">
        <f t="shared" si="31"/>
        <v/>
      </c>
      <c r="BP139" s="166" t="str">
        <f t="shared" si="32"/>
        <v/>
      </c>
      <c r="BR139" s="163" t="str">
        <f t="shared" si="33"/>
        <v/>
      </c>
      <c r="BS139" s="165" t="str">
        <f t="shared" si="34"/>
        <v/>
      </c>
      <c r="BT139" s="165" t="str">
        <f t="shared" si="35"/>
        <v/>
      </c>
      <c r="BU139" s="165" t="str">
        <f t="shared" si="36"/>
        <v/>
      </c>
      <c r="BV139" s="165" t="str">
        <f t="shared" si="37"/>
        <v/>
      </c>
      <c r="BW139" s="165" t="str">
        <f t="shared" si="38"/>
        <v/>
      </c>
      <c r="BX139" s="165" t="str">
        <f t="shared" si="39"/>
        <v/>
      </c>
      <c r="BY139" s="166" t="str">
        <f t="shared" si="40"/>
        <v/>
      </c>
      <c r="CA139" s="163" t="str">
        <f t="shared" si="41"/>
        <v/>
      </c>
      <c r="CB139" s="165" t="str">
        <f t="shared" si="42"/>
        <v/>
      </c>
      <c r="CC139" s="165" t="str">
        <f t="shared" si="43"/>
        <v/>
      </c>
      <c r="CD139" s="165" t="str">
        <f t="shared" si="44"/>
        <v/>
      </c>
      <c r="CE139" s="165" t="str">
        <f t="shared" si="45"/>
        <v/>
      </c>
      <c r="CF139" s="165" t="str">
        <f t="shared" si="46"/>
        <v/>
      </c>
      <c r="CG139" s="165" t="str">
        <f t="shared" si="47"/>
        <v/>
      </c>
      <c r="CH139" s="166" t="str">
        <f t="shared" si="48"/>
        <v/>
      </c>
      <c r="CJ139" s="163" t="str">
        <f t="shared" si="49"/>
        <v/>
      </c>
      <c r="CK139" s="165" t="str">
        <f t="shared" si="50"/>
        <v/>
      </c>
      <c r="CL139" s="165" t="str">
        <f t="shared" si="51"/>
        <v/>
      </c>
      <c r="CM139" s="165" t="str">
        <f t="shared" si="52"/>
        <v/>
      </c>
      <c r="CN139" s="165" t="str">
        <f t="shared" si="53"/>
        <v/>
      </c>
      <c r="CO139" s="165" t="str">
        <f t="shared" si="54"/>
        <v/>
      </c>
      <c r="CP139" s="165" t="str">
        <f t="shared" si="55"/>
        <v/>
      </c>
      <c r="CQ139" s="166" t="str">
        <f t="shared" si="56"/>
        <v/>
      </c>
    </row>
    <row r="140" spans="1:95">
      <c r="A140" s="1"/>
      <c r="B140" s="169" t="str">
        <f>IF('1 - Detail Entry'!F39=0,"",IF('1 - Detail Entry'!F39="&lt;0.1",0.1,'1 - Detail Entry'!F39))</f>
        <v/>
      </c>
      <c r="C140" s="169" t="str">
        <f>IF('1 - Detail Entry'!H39=0,"",IF('1 - Detail Entry'!H39="&lt;0.1",0.1,'1 - Detail Entry'!H39))</f>
        <v/>
      </c>
      <c r="D140" s="169" t="str">
        <f>IF('1 - Detail Entry'!J39=0,"",IF('1 - Detail Entry'!J39="&lt;0.1",0.1,'1 - Detail Entry'!J39))</f>
        <v/>
      </c>
      <c r="E140" s="169" t="str">
        <f>IF('2'!F38=0,"",IF('2'!F38="&lt;0.1",0.1,'2'!F38))</f>
        <v/>
      </c>
      <c r="F140" s="169" t="str">
        <f>IF('2'!H38=0,"",IF('2'!H38="&lt;0.1",0.1,'2'!H38))</f>
        <v/>
      </c>
      <c r="G140" s="169" t="str">
        <f>IF('2'!J38=0,"",IF('2'!J38="&lt;0.1",0.1,'2'!J38))</f>
        <v/>
      </c>
      <c r="H140" s="169" t="str">
        <f>IF('3'!$F38=0,"",IF('3'!$F38="&lt;0.1",0.1,'3'!$F38))</f>
        <v/>
      </c>
      <c r="I140" s="169" t="str">
        <f>IF('3'!$H38=0,"",IF('3'!$H38="&lt;0.1",0.1,'3'!$H38))</f>
        <v/>
      </c>
      <c r="J140" s="169" t="str">
        <f>IF('3'!$J38=0,"",IF('3'!$J38="&lt;0.1",0.1,'3'!$J38))</f>
        <v/>
      </c>
      <c r="K140" s="169" t="str">
        <f>IF('4'!$F38=0,"",IF('4'!$F38="&lt;0.1",0.1,'4'!$F38))</f>
        <v/>
      </c>
      <c r="L140" s="169" t="str">
        <f>IF('4'!$H38=0,"",IF('4'!$H38="&lt;0.1",0.1,'4'!$H38))</f>
        <v/>
      </c>
      <c r="M140" s="169" t="str">
        <f>IF('4'!$J38=0,"",IF('4'!$J38="&lt;0.1",0.1,'4'!$J38))</f>
        <v/>
      </c>
      <c r="N140" s="169" t="str">
        <f>IF('5'!$F38=0,"",IF('5'!$F38="&lt;0.1",0.1,'5'!$F38))</f>
        <v/>
      </c>
      <c r="O140" s="169" t="str">
        <f>IF('5'!$H38=0,"",IF('5'!$H38="&lt;0.1",0.1,'5'!$H38))</f>
        <v/>
      </c>
      <c r="P140" s="169" t="str">
        <f>IF('5'!$J38=0,"",IF('5'!$J38="&lt;0.1",0.1,'5'!$J38))</f>
        <v/>
      </c>
      <c r="Q140" s="169" t="str">
        <f>IF('6'!$F38=0,"",IF('6'!$F38="&lt;0.1",0.1,'6'!$F38))</f>
        <v/>
      </c>
      <c r="R140" s="169" t="str">
        <f>IF('6'!$H38=0,"",IF('6'!$H38="&lt;0.1",0.1,'6'!$H38))</f>
        <v/>
      </c>
      <c r="S140" s="169" t="str">
        <f>IF('6'!$J38=0,"",IF('6'!$J38="&lt;0.1",0.1,'6'!$J38))</f>
        <v/>
      </c>
      <c r="T140" s="169" t="str">
        <f>IF('7'!$F38=0,"",IF('7'!$F38="&lt;0.1",0.1,'7'!$F38))</f>
        <v/>
      </c>
      <c r="U140" s="169" t="str">
        <f>IF('7'!$H38=0,"",IF('7'!$H38="&lt;0.1",0.1,'7'!$H38))</f>
        <v/>
      </c>
      <c r="V140" s="169" t="str">
        <f>IF('7'!$J38=0,"",IF('7'!$J38="&lt;0.1",0.1,'7'!$J38))</f>
        <v/>
      </c>
      <c r="W140" s="169" t="str">
        <f>IF('8'!$F38=0,"",IF('8'!$F38="&lt;0.1",0.1,'8'!$F38))</f>
        <v/>
      </c>
      <c r="X140" s="169" t="str">
        <f>IF('8'!$H38=0,"",IF('8'!$H38="&lt;0.1",0.1,'8'!$H38))</f>
        <v/>
      </c>
      <c r="Y140" s="169" t="str">
        <f>IF('8'!$J38=0,"",IF('8'!$J38="&lt;0.1",0.1,'8'!$J38))</f>
        <v/>
      </c>
      <c r="Z140" s="169" t="str">
        <f>IF('9'!$F38=0,"",IF('9'!$F38="&lt;0.1",0.1,'9'!$F38))</f>
        <v/>
      </c>
      <c r="AA140" s="169" t="str">
        <f>IF('9'!$H38=0,"",IF('9'!$H38="&lt;0.1",0.1,'9'!$H38))</f>
        <v/>
      </c>
      <c r="AB140" s="169" t="str">
        <f>IF('9'!$J38=0,"",IF('9'!$J38="&lt;0.1",0.1,'9'!$J38))</f>
        <v/>
      </c>
      <c r="AC140" s="169" t="str">
        <f>IF('10'!$F38=0,"",IF('10'!$F38="&lt;0.1",0.1,'10'!$F38))</f>
        <v/>
      </c>
      <c r="AD140" s="169" t="str">
        <f>IF('10'!$H38=0,"",IF('10'!$H38="&lt;0.1",0.1,'10'!$H38))</f>
        <v/>
      </c>
      <c r="AE140" s="169" t="str">
        <f>IF('10'!$J38=0,"",IF('10'!$J38="&lt;0.1",0.1,'10'!$J38))</f>
        <v/>
      </c>
      <c r="AF140" s="169" t="str">
        <f>IF('11'!$F38=0,"",IF('11'!$F38="&lt;0.1",0.1,'11'!$F38))</f>
        <v/>
      </c>
      <c r="AG140" s="169" t="str">
        <f>IF('11'!$H38=0,"",IF('11'!$H38="&lt;0.1",0.1,'11'!$H38))</f>
        <v/>
      </c>
      <c r="AH140" s="169" t="str">
        <f>IF('11'!$J38=0,"",IF('11'!$J38="&lt;0.1",0.1,'11'!$J38))</f>
        <v/>
      </c>
      <c r="AI140" s="169" t="str">
        <f>IF('12'!$F38=0,"",IF('12'!$F38="&lt;0.1",0.1,'12'!$F38))</f>
        <v/>
      </c>
      <c r="AJ140" s="169" t="str">
        <f>IF('12'!$H38=0,"",IF('12'!$H38="&lt;0.1",0.1,'12'!$H38))</f>
        <v/>
      </c>
      <c r="AK140" s="169" t="str">
        <f>IF('12'!$J38=0,"",IF('12'!$J38="&lt;0.1",0.1,'12'!$J38))</f>
        <v/>
      </c>
      <c r="AL140" s="170">
        <f t="shared" si="6"/>
        <v>0</v>
      </c>
      <c r="AM140" s="170">
        <f t="shared" si="7"/>
        <v>0</v>
      </c>
      <c r="AN140" s="149">
        <f t="shared" si="8"/>
        <v>0</v>
      </c>
      <c r="AO140" s="163">
        <f t="shared" si="9"/>
        <v>0</v>
      </c>
      <c r="AP140" s="164">
        <f t="shared" si="10"/>
        <v>0</v>
      </c>
      <c r="AQ140" s="163">
        <f t="shared" si="11"/>
        <v>0</v>
      </c>
      <c r="AR140" s="164">
        <f t="shared" si="12"/>
        <v>0</v>
      </c>
      <c r="AS140" s="166" t="str">
        <f t="shared" si="13"/>
        <v/>
      </c>
      <c r="AT140" s="163">
        <f t="shared" si="14"/>
        <v>0</v>
      </c>
      <c r="AU140" s="164">
        <f t="shared" si="15"/>
        <v>0</v>
      </c>
      <c r="AV140" s="166" t="str">
        <f t="shared" si="16"/>
        <v/>
      </c>
      <c r="AX140" s="171">
        <f>'1 - Detail Entry'!AB38</f>
        <v>0</v>
      </c>
      <c r="AY140" s="172"/>
      <c r="AZ140" s="163" t="str">
        <f t="shared" si="17"/>
        <v/>
      </c>
      <c r="BA140" s="165" t="str">
        <f t="shared" si="18"/>
        <v/>
      </c>
      <c r="BB140" s="165" t="str">
        <f t="shared" si="19"/>
        <v/>
      </c>
      <c r="BC140" s="165" t="str">
        <f t="shared" si="20"/>
        <v/>
      </c>
      <c r="BD140" s="165" t="str">
        <f t="shared" si="21"/>
        <v/>
      </c>
      <c r="BE140" s="165" t="str">
        <f t="shared" si="22"/>
        <v/>
      </c>
      <c r="BF140" s="165" t="str">
        <f t="shared" si="23"/>
        <v/>
      </c>
      <c r="BG140" s="166" t="str">
        <f t="shared" si="24"/>
        <v/>
      </c>
      <c r="BI140" s="163" t="str">
        <f t="shared" si="25"/>
        <v/>
      </c>
      <c r="BJ140" s="165" t="str">
        <f t="shared" si="26"/>
        <v/>
      </c>
      <c r="BK140" s="165" t="str">
        <f t="shared" si="27"/>
        <v/>
      </c>
      <c r="BL140" s="165" t="str">
        <f t="shared" si="28"/>
        <v/>
      </c>
      <c r="BM140" s="165" t="str">
        <f t="shared" si="29"/>
        <v/>
      </c>
      <c r="BN140" s="165" t="str">
        <f t="shared" si="30"/>
        <v/>
      </c>
      <c r="BO140" s="165" t="str">
        <f t="shared" si="31"/>
        <v/>
      </c>
      <c r="BP140" s="166" t="str">
        <f t="shared" si="32"/>
        <v/>
      </c>
      <c r="BR140" s="163" t="str">
        <f t="shared" si="33"/>
        <v/>
      </c>
      <c r="BS140" s="165" t="str">
        <f t="shared" si="34"/>
        <v/>
      </c>
      <c r="BT140" s="165" t="str">
        <f t="shared" si="35"/>
        <v/>
      </c>
      <c r="BU140" s="165" t="str">
        <f t="shared" si="36"/>
        <v/>
      </c>
      <c r="BV140" s="165" t="str">
        <f t="shared" si="37"/>
        <v/>
      </c>
      <c r="BW140" s="165" t="str">
        <f t="shared" si="38"/>
        <v/>
      </c>
      <c r="BX140" s="165" t="str">
        <f t="shared" si="39"/>
        <v/>
      </c>
      <c r="BY140" s="166" t="str">
        <f t="shared" si="40"/>
        <v/>
      </c>
      <c r="CA140" s="163" t="str">
        <f t="shared" si="41"/>
        <v/>
      </c>
      <c r="CB140" s="165" t="str">
        <f t="shared" si="42"/>
        <v/>
      </c>
      <c r="CC140" s="165" t="str">
        <f t="shared" si="43"/>
        <v/>
      </c>
      <c r="CD140" s="165" t="str">
        <f t="shared" si="44"/>
        <v/>
      </c>
      <c r="CE140" s="165" t="str">
        <f t="shared" si="45"/>
        <v/>
      </c>
      <c r="CF140" s="165" t="str">
        <f t="shared" si="46"/>
        <v/>
      </c>
      <c r="CG140" s="165" t="str">
        <f t="shared" si="47"/>
        <v/>
      </c>
      <c r="CH140" s="166" t="str">
        <f t="shared" si="48"/>
        <v/>
      </c>
      <c r="CJ140" s="163" t="str">
        <f t="shared" si="49"/>
        <v/>
      </c>
      <c r="CK140" s="165" t="str">
        <f t="shared" si="50"/>
        <v/>
      </c>
      <c r="CL140" s="165" t="str">
        <f t="shared" si="51"/>
        <v/>
      </c>
      <c r="CM140" s="165" t="str">
        <f t="shared" si="52"/>
        <v/>
      </c>
      <c r="CN140" s="165" t="str">
        <f t="shared" si="53"/>
        <v/>
      </c>
      <c r="CO140" s="165" t="str">
        <f t="shared" si="54"/>
        <v/>
      </c>
      <c r="CP140" s="165" t="str">
        <f t="shared" si="55"/>
        <v/>
      </c>
      <c r="CQ140" s="166" t="str">
        <f t="shared" si="56"/>
        <v/>
      </c>
    </row>
    <row r="141" spans="1:95">
      <c r="A141" s="1"/>
      <c r="B141" s="169" t="str">
        <f>IF('1 - Detail Entry'!F40=0,"",IF('1 - Detail Entry'!F40="&lt;0.1",0.1,'1 - Detail Entry'!F40))</f>
        <v/>
      </c>
      <c r="C141" s="169" t="str">
        <f>IF('1 - Detail Entry'!H40=0,"",IF('1 - Detail Entry'!H40="&lt;0.1",0.1,'1 - Detail Entry'!H40))</f>
        <v/>
      </c>
      <c r="D141" s="169" t="str">
        <f>IF('1 - Detail Entry'!J40=0,"",IF('1 - Detail Entry'!J40="&lt;0.1",0.1,'1 - Detail Entry'!J40))</f>
        <v/>
      </c>
      <c r="E141" s="169" t="str">
        <f>IF('2'!F39=0,"",IF('2'!F39="&lt;0.1",0.1,'2'!F39))</f>
        <v/>
      </c>
      <c r="F141" s="169" t="str">
        <f>IF('2'!H39=0,"",IF('2'!H39="&lt;0.1",0.1,'2'!H39))</f>
        <v/>
      </c>
      <c r="G141" s="169" t="str">
        <f>IF('2'!J39=0,"",IF('2'!J39="&lt;0.1",0.1,'2'!J39))</f>
        <v/>
      </c>
      <c r="H141" s="169" t="str">
        <f>IF('3'!$F39=0,"",IF('3'!$F39="&lt;0.1",0.1,'3'!$F39))</f>
        <v/>
      </c>
      <c r="I141" s="169" t="str">
        <f>IF('3'!$H39=0,"",IF('3'!$H39="&lt;0.1",0.1,'3'!$H39))</f>
        <v/>
      </c>
      <c r="J141" s="169" t="str">
        <f>IF('3'!$J39=0,"",IF('3'!$J39="&lt;0.1",0.1,'3'!$J39))</f>
        <v/>
      </c>
      <c r="K141" s="169" t="str">
        <f>IF('4'!$F39=0,"",IF('4'!$F39="&lt;0.1",0.1,'4'!$F39))</f>
        <v/>
      </c>
      <c r="L141" s="169" t="str">
        <f>IF('4'!$H39=0,"",IF('4'!$H39="&lt;0.1",0.1,'4'!$H39))</f>
        <v/>
      </c>
      <c r="M141" s="169" t="str">
        <f>IF('4'!$J39=0,"",IF('4'!$J39="&lt;0.1",0.1,'4'!$J39))</f>
        <v/>
      </c>
      <c r="N141" s="169" t="str">
        <f>IF('5'!$F39=0,"",IF('5'!$F39="&lt;0.1",0.1,'5'!$F39))</f>
        <v/>
      </c>
      <c r="O141" s="169" t="str">
        <f>IF('5'!$H39=0,"",IF('5'!$H39="&lt;0.1",0.1,'5'!$H39))</f>
        <v/>
      </c>
      <c r="P141" s="169" t="str">
        <f>IF('5'!$J39=0,"",IF('5'!$J39="&lt;0.1",0.1,'5'!$J39))</f>
        <v/>
      </c>
      <c r="Q141" s="169" t="str">
        <f>IF('6'!$F39=0,"",IF('6'!$F39="&lt;0.1",0.1,'6'!$F39))</f>
        <v/>
      </c>
      <c r="R141" s="169" t="str">
        <f>IF('6'!$H39=0,"",IF('6'!$H39="&lt;0.1",0.1,'6'!$H39))</f>
        <v/>
      </c>
      <c r="S141" s="169" t="str">
        <f>IF('6'!$J39=0,"",IF('6'!$J39="&lt;0.1",0.1,'6'!$J39))</f>
        <v/>
      </c>
      <c r="T141" s="169" t="str">
        <f>IF('7'!$F39=0,"",IF('7'!$F39="&lt;0.1",0.1,'7'!$F39))</f>
        <v/>
      </c>
      <c r="U141" s="169" t="str">
        <f>IF('7'!$H39=0,"",IF('7'!$H39="&lt;0.1",0.1,'7'!$H39))</f>
        <v/>
      </c>
      <c r="V141" s="169" t="str">
        <f>IF('7'!$J39=0,"",IF('7'!$J39="&lt;0.1",0.1,'7'!$J39))</f>
        <v/>
      </c>
      <c r="W141" s="169" t="str">
        <f>IF('8'!$F39=0,"",IF('8'!$F39="&lt;0.1",0.1,'8'!$F39))</f>
        <v/>
      </c>
      <c r="X141" s="169" t="str">
        <f>IF('8'!$H39=0,"",IF('8'!$H39="&lt;0.1",0.1,'8'!$H39))</f>
        <v/>
      </c>
      <c r="Y141" s="169" t="str">
        <f>IF('8'!$J39=0,"",IF('8'!$J39="&lt;0.1",0.1,'8'!$J39))</f>
        <v/>
      </c>
      <c r="Z141" s="169" t="str">
        <f>IF('9'!$F39=0,"",IF('9'!$F39="&lt;0.1",0.1,'9'!$F39))</f>
        <v/>
      </c>
      <c r="AA141" s="169" t="str">
        <f>IF('9'!$H39=0,"",IF('9'!$H39="&lt;0.1",0.1,'9'!$H39))</f>
        <v/>
      </c>
      <c r="AB141" s="169" t="str">
        <f>IF('9'!$J39=0,"",IF('9'!$J39="&lt;0.1",0.1,'9'!$J39))</f>
        <v/>
      </c>
      <c r="AC141" s="169" t="str">
        <f>IF('10'!$F39=0,"",IF('10'!$F39="&lt;0.1",0.1,'10'!$F39))</f>
        <v/>
      </c>
      <c r="AD141" s="169" t="str">
        <f>IF('10'!$H39=0,"",IF('10'!$H39="&lt;0.1",0.1,'10'!$H39))</f>
        <v/>
      </c>
      <c r="AE141" s="169" t="str">
        <f>IF('10'!$J39=0,"",IF('10'!$J39="&lt;0.1",0.1,'10'!$J39))</f>
        <v/>
      </c>
      <c r="AF141" s="169" t="str">
        <f>IF('11'!$F39=0,"",IF('11'!$F39="&lt;0.1",0.1,'11'!$F39))</f>
        <v/>
      </c>
      <c r="AG141" s="169" t="str">
        <f>IF('11'!$H39=0,"",IF('11'!$H39="&lt;0.1",0.1,'11'!$H39))</f>
        <v/>
      </c>
      <c r="AH141" s="169" t="str">
        <f>IF('11'!$J39=0,"",IF('11'!$J39="&lt;0.1",0.1,'11'!$J39))</f>
        <v/>
      </c>
      <c r="AI141" s="169" t="str">
        <f>IF('12'!$F39=0,"",IF('12'!$F39="&lt;0.1",0.1,'12'!$F39))</f>
        <v/>
      </c>
      <c r="AJ141" s="169" t="str">
        <f>IF('12'!$H39=0,"",IF('12'!$H39="&lt;0.1",0.1,'12'!$H39))</f>
        <v/>
      </c>
      <c r="AK141" s="169" t="str">
        <f>IF('12'!$J39=0,"",IF('12'!$J39="&lt;0.1",0.1,'12'!$J39))</f>
        <v/>
      </c>
      <c r="AL141" s="170">
        <f t="shared" si="6"/>
        <v>0</v>
      </c>
      <c r="AM141" s="170">
        <f t="shared" si="7"/>
        <v>0</v>
      </c>
      <c r="AN141" s="149">
        <f t="shared" si="8"/>
        <v>0</v>
      </c>
      <c r="AO141" s="163">
        <f t="shared" si="9"/>
        <v>0</v>
      </c>
      <c r="AP141" s="164">
        <f t="shared" si="10"/>
        <v>0</v>
      </c>
      <c r="AQ141" s="163">
        <f t="shared" si="11"/>
        <v>0</v>
      </c>
      <c r="AR141" s="164">
        <f t="shared" si="12"/>
        <v>0</v>
      </c>
      <c r="AS141" s="166" t="str">
        <f t="shared" si="13"/>
        <v/>
      </c>
      <c r="AT141" s="163">
        <f t="shared" si="14"/>
        <v>0</v>
      </c>
      <c r="AU141" s="164">
        <f t="shared" si="15"/>
        <v>0</v>
      </c>
      <c r="AV141" s="166" t="str">
        <f t="shared" si="16"/>
        <v/>
      </c>
      <c r="AX141" s="171">
        <f>'1 - Detail Entry'!AB39</f>
        <v>0</v>
      </c>
      <c r="AY141" s="172"/>
      <c r="AZ141" s="163" t="str">
        <f t="shared" si="17"/>
        <v/>
      </c>
      <c r="BA141" s="165" t="str">
        <f t="shared" si="18"/>
        <v/>
      </c>
      <c r="BB141" s="165" t="str">
        <f t="shared" si="19"/>
        <v/>
      </c>
      <c r="BC141" s="165" t="str">
        <f t="shared" si="20"/>
        <v/>
      </c>
      <c r="BD141" s="165" t="str">
        <f t="shared" si="21"/>
        <v/>
      </c>
      <c r="BE141" s="165" t="str">
        <f t="shared" si="22"/>
        <v/>
      </c>
      <c r="BF141" s="165" t="str">
        <f t="shared" si="23"/>
        <v/>
      </c>
      <c r="BG141" s="166" t="str">
        <f t="shared" si="24"/>
        <v/>
      </c>
      <c r="BI141" s="163" t="str">
        <f t="shared" si="25"/>
        <v/>
      </c>
      <c r="BJ141" s="165" t="str">
        <f t="shared" si="26"/>
        <v/>
      </c>
      <c r="BK141" s="165" t="str">
        <f t="shared" si="27"/>
        <v/>
      </c>
      <c r="BL141" s="165" t="str">
        <f t="shared" si="28"/>
        <v/>
      </c>
      <c r="BM141" s="165" t="str">
        <f t="shared" si="29"/>
        <v/>
      </c>
      <c r="BN141" s="165" t="str">
        <f t="shared" si="30"/>
        <v/>
      </c>
      <c r="BO141" s="165" t="str">
        <f t="shared" si="31"/>
        <v/>
      </c>
      <c r="BP141" s="166" t="str">
        <f t="shared" si="32"/>
        <v/>
      </c>
      <c r="BR141" s="163" t="str">
        <f t="shared" si="33"/>
        <v/>
      </c>
      <c r="BS141" s="165" t="str">
        <f t="shared" si="34"/>
        <v/>
      </c>
      <c r="BT141" s="165" t="str">
        <f t="shared" si="35"/>
        <v/>
      </c>
      <c r="BU141" s="165" t="str">
        <f t="shared" si="36"/>
        <v/>
      </c>
      <c r="BV141" s="165" t="str">
        <f t="shared" si="37"/>
        <v/>
      </c>
      <c r="BW141" s="165" t="str">
        <f t="shared" si="38"/>
        <v/>
      </c>
      <c r="BX141" s="165" t="str">
        <f t="shared" si="39"/>
        <v/>
      </c>
      <c r="BY141" s="166" t="str">
        <f t="shared" si="40"/>
        <v/>
      </c>
      <c r="CA141" s="163" t="str">
        <f t="shared" si="41"/>
        <v/>
      </c>
      <c r="CB141" s="165" t="str">
        <f t="shared" si="42"/>
        <v/>
      </c>
      <c r="CC141" s="165" t="str">
        <f t="shared" si="43"/>
        <v/>
      </c>
      <c r="CD141" s="165" t="str">
        <f t="shared" si="44"/>
        <v/>
      </c>
      <c r="CE141" s="165" t="str">
        <f t="shared" si="45"/>
        <v/>
      </c>
      <c r="CF141" s="165" t="str">
        <f t="shared" si="46"/>
        <v/>
      </c>
      <c r="CG141" s="165" t="str">
        <f t="shared" si="47"/>
        <v/>
      </c>
      <c r="CH141" s="166" t="str">
        <f t="shared" si="48"/>
        <v/>
      </c>
      <c r="CJ141" s="163" t="str">
        <f t="shared" si="49"/>
        <v/>
      </c>
      <c r="CK141" s="165" t="str">
        <f t="shared" si="50"/>
        <v/>
      </c>
      <c r="CL141" s="165" t="str">
        <f t="shared" si="51"/>
        <v/>
      </c>
      <c r="CM141" s="165" t="str">
        <f t="shared" si="52"/>
        <v/>
      </c>
      <c r="CN141" s="165" t="str">
        <f t="shared" si="53"/>
        <v/>
      </c>
      <c r="CO141" s="165" t="str">
        <f t="shared" si="54"/>
        <v/>
      </c>
      <c r="CP141" s="165" t="str">
        <f t="shared" si="55"/>
        <v/>
      </c>
      <c r="CQ141" s="166" t="str">
        <f t="shared" si="56"/>
        <v/>
      </c>
    </row>
    <row r="142" spans="1:95">
      <c r="A142" s="1"/>
      <c r="B142" s="169" t="str">
        <f>IF('1 - Detail Entry'!F41=0,"",IF('1 - Detail Entry'!F41="&lt;0.1",0.1,'1 - Detail Entry'!F41))</f>
        <v/>
      </c>
      <c r="C142" s="169" t="str">
        <f>IF('1 - Detail Entry'!H41=0,"",IF('1 - Detail Entry'!H41="&lt;0.1",0.1,'1 - Detail Entry'!H41))</f>
        <v/>
      </c>
      <c r="D142" s="169" t="str">
        <f>IF('1 - Detail Entry'!J41=0,"",IF('1 - Detail Entry'!J41="&lt;0.1",0.1,'1 - Detail Entry'!J41))</f>
        <v/>
      </c>
      <c r="E142" s="169" t="str">
        <f>IF('2'!F40=0,"",IF('2'!F40="&lt;0.1",0.1,'2'!F40))</f>
        <v/>
      </c>
      <c r="F142" s="169" t="str">
        <f>IF('2'!H40=0,"",IF('2'!H40="&lt;0.1",0.1,'2'!H40))</f>
        <v/>
      </c>
      <c r="G142" s="169" t="str">
        <f>IF('2'!J40=0,"",IF('2'!J40="&lt;0.1",0.1,'2'!J40))</f>
        <v/>
      </c>
      <c r="H142" s="169" t="str">
        <f>IF('3'!$F40=0,"",IF('3'!$F40="&lt;0.1",0.1,'3'!$F40))</f>
        <v/>
      </c>
      <c r="I142" s="169" t="str">
        <f>IF('3'!$H40=0,"",IF('3'!$H40="&lt;0.1",0.1,'3'!$H40))</f>
        <v/>
      </c>
      <c r="J142" s="169" t="str">
        <f>IF('3'!$J40=0,"",IF('3'!$J40="&lt;0.1",0.1,'3'!$J40))</f>
        <v/>
      </c>
      <c r="K142" s="169" t="str">
        <f>IF('4'!$F40=0,"",IF('4'!$F40="&lt;0.1",0.1,'4'!$F40))</f>
        <v/>
      </c>
      <c r="L142" s="169" t="str">
        <f>IF('4'!$H40=0,"",IF('4'!$H40="&lt;0.1",0.1,'4'!$H40))</f>
        <v/>
      </c>
      <c r="M142" s="169" t="str">
        <f>IF('4'!$J40=0,"",IF('4'!$J40="&lt;0.1",0.1,'4'!$J40))</f>
        <v/>
      </c>
      <c r="N142" s="169" t="str">
        <f>IF('5'!$F40=0,"",IF('5'!$F40="&lt;0.1",0.1,'5'!$F40))</f>
        <v/>
      </c>
      <c r="O142" s="169" t="str">
        <f>IF('5'!$H40=0,"",IF('5'!$H40="&lt;0.1",0.1,'5'!$H40))</f>
        <v/>
      </c>
      <c r="P142" s="169" t="str">
        <f>IF('5'!$J40=0,"",IF('5'!$J40="&lt;0.1",0.1,'5'!$J40))</f>
        <v/>
      </c>
      <c r="Q142" s="169" t="str">
        <f>IF('6'!$F40=0,"",IF('6'!$F40="&lt;0.1",0.1,'6'!$F40))</f>
        <v/>
      </c>
      <c r="R142" s="169" t="str">
        <f>IF('6'!$H40=0,"",IF('6'!$H40="&lt;0.1",0.1,'6'!$H40))</f>
        <v/>
      </c>
      <c r="S142" s="169" t="str">
        <f>IF('6'!$J40=0,"",IF('6'!$J40="&lt;0.1",0.1,'6'!$J40))</f>
        <v/>
      </c>
      <c r="T142" s="169" t="str">
        <f>IF('7'!$F40=0,"",IF('7'!$F40="&lt;0.1",0.1,'7'!$F40))</f>
        <v/>
      </c>
      <c r="U142" s="169" t="str">
        <f>IF('7'!$H40=0,"",IF('7'!$H40="&lt;0.1",0.1,'7'!$H40))</f>
        <v/>
      </c>
      <c r="V142" s="169" t="str">
        <f>IF('7'!$J40=0,"",IF('7'!$J40="&lt;0.1",0.1,'7'!$J40))</f>
        <v/>
      </c>
      <c r="W142" s="169" t="str">
        <f>IF('8'!$F40=0,"",IF('8'!$F40="&lt;0.1",0.1,'8'!$F40))</f>
        <v/>
      </c>
      <c r="X142" s="169" t="str">
        <f>IF('8'!$H40=0,"",IF('8'!$H40="&lt;0.1",0.1,'8'!$H40))</f>
        <v/>
      </c>
      <c r="Y142" s="169" t="str">
        <f>IF('8'!$J40=0,"",IF('8'!$J40="&lt;0.1",0.1,'8'!$J40))</f>
        <v/>
      </c>
      <c r="Z142" s="169" t="str">
        <f>IF('9'!$F40=0,"",IF('9'!$F40="&lt;0.1",0.1,'9'!$F40))</f>
        <v/>
      </c>
      <c r="AA142" s="169" t="str">
        <f>IF('9'!$H40=0,"",IF('9'!$H40="&lt;0.1",0.1,'9'!$H40))</f>
        <v/>
      </c>
      <c r="AB142" s="169" t="str">
        <f>IF('9'!$J40=0,"",IF('9'!$J40="&lt;0.1",0.1,'9'!$J40))</f>
        <v/>
      </c>
      <c r="AC142" s="169" t="str">
        <f>IF('10'!$F40=0,"",IF('10'!$F40="&lt;0.1",0.1,'10'!$F40))</f>
        <v/>
      </c>
      <c r="AD142" s="169" t="str">
        <f>IF('10'!$H40=0,"",IF('10'!$H40="&lt;0.1",0.1,'10'!$H40))</f>
        <v/>
      </c>
      <c r="AE142" s="169" t="str">
        <f>IF('10'!$J40=0,"",IF('10'!$J40="&lt;0.1",0.1,'10'!$J40))</f>
        <v/>
      </c>
      <c r="AF142" s="169" t="str">
        <f>IF('11'!$F40=0,"",IF('11'!$F40="&lt;0.1",0.1,'11'!$F40))</f>
        <v/>
      </c>
      <c r="AG142" s="169" t="str">
        <f>IF('11'!$H40=0,"",IF('11'!$H40="&lt;0.1",0.1,'11'!$H40))</f>
        <v/>
      </c>
      <c r="AH142" s="169" t="str">
        <f>IF('11'!$J40=0,"",IF('11'!$J40="&lt;0.1",0.1,'11'!$J40))</f>
        <v/>
      </c>
      <c r="AI142" s="169" t="str">
        <f>IF('12'!$F40=0,"",IF('12'!$F40="&lt;0.1",0.1,'12'!$F40))</f>
        <v/>
      </c>
      <c r="AJ142" s="169" t="str">
        <f>IF('12'!$H40=0,"",IF('12'!$H40="&lt;0.1",0.1,'12'!$H40))</f>
        <v/>
      </c>
      <c r="AK142" s="169" t="str">
        <f>IF('12'!$J40=0,"",IF('12'!$J40="&lt;0.1",0.1,'12'!$J40))</f>
        <v/>
      </c>
      <c r="AL142" s="170">
        <f t="shared" si="6"/>
        <v>0</v>
      </c>
      <c r="AM142" s="170">
        <f t="shared" si="7"/>
        <v>0</v>
      </c>
      <c r="AN142" s="149">
        <f t="shared" si="8"/>
        <v>0</v>
      </c>
      <c r="AO142" s="163">
        <f t="shared" si="9"/>
        <v>0</v>
      </c>
      <c r="AP142" s="164">
        <f t="shared" si="10"/>
        <v>0</v>
      </c>
      <c r="AQ142" s="163">
        <f t="shared" si="11"/>
        <v>0</v>
      </c>
      <c r="AR142" s="164">
        <f t="shared" si="12"/>
        <v>0</v>
      </c>
      <c r="AS142" s="166" t="str">
        <f t="shared" si="13"/>
        <v/>
      </c>
      <c r="AT142" s="163">
        <f t="shared" si="14"/>
        <v>0</v>
      </c>
      <c r="AU142" s="164">
        <f t="shared" si="15"/>
        <v>0</v>
      </c>
      <c r="AV142" s="166" t="str">
        <f t="shared" si="16"/>
        <v/>
      </c>
      <c r="AX142" s="171">
        <f>'1 - Detail Entry'!AB40</f>
        <v>0</v>
      </c>
      <c r="AY142" s="172"/>
      <c r="AZ142" s="163" t="str">
        <f t="shared" si="17"/>
        <v/>
      </c>
      <c r="BA142" s="165" t="str">
        <f t="shared" si="18"/>
        <v/>
      </c>
      <c r="BB142" s="165" t="str">
        <f t="shared" si="19"/>
        <v/>
      </c>
      <c r="BC142" s="165" t="str">
        <f t="shared" si="20"/>
        <v/>
      </c>
      <c r="BD142" s="165" t="str">
        <f t="shared" si="21"/>
        <v/>
      </c>
      <c r="BE142" s="165" t="str">
        <f t="shared" si="22"/>
        <v/>
      </c>
      <c r="BF142" s="165" t="str">
        <f t="shared" si="23"/>
        <v/>
      </c>
      <c r="BG142" s="166" t="str">
        <f t="shared" si="24"/>
        <v/>
      </c>
      <c r="BI142" s="163" t="str">
        <f t="shared" si="25"/>
        <v/>
      </c>
      <c r="BJ142" s="165" t="str">
        <f t="shared" si="26"/>
        <v/>
      </c>
      <c r="BK142" s="165" t="str">
        <f t="shared" si="27"/>
        <v/>
      </c>
      <c r="BL142" s="165" t="str">
        <f t="shared" si="28"/>
        <v/>
      </c>
      <c r="BM142" s="165" t="str">
        <f t="shared" si="29"/>
        <v/>
      </c>
      <c r="BN142" s="165" t="str">
        <f t="shared" si="30"/>
        <v/>
      </c>
      <c r="BO142" s="165" t="str">
        <f t="shared" si="31"/>
        <v/>
      </c>
      <c r="BP142" s="166" t="str">
        <f t="shared" si="32"/>
        <v/>
      </c>
      <c r="BR142" s="163" t="str">
        <f t="shared" si="33"/>
        <v/>
      </c>
      <c r="BS142" s="165" t="str">
        <f t="shared" si="34"/>
        <v/>
      </c>
      <c r="BT142" s="165" t="str">
        <f t="shared" si="35"/>
        <v/>
      </c>
      <c r="BU142" s="165" t="str">
        <f t="shared" si="36"/>
        <v/>
      </c>
      <c r="BV142" s="165" t="str">
        <f t="shared" si="37"/>
        <v/>
      </c>
      <c r="BW142" s="165" t="str">
        <f t="shared" si="38"/>
        <v/>
      </c>
      <c r="BX142" s="165" t="str">
        <f t="shared" si="39"/>
        <v/>
      </c>
      <c r="BY142" s="166" t="str">
        <f t="shared" si="40"/>
        <v/>
      </c>
      <c r="CA142" s="163" t="str">
        <f t="shared" si="41"/>
        <v/>
      </c>
      <c r="CB142" s="165" t="str">
        <f t="shared" si="42"/>
        <v/>
      </c>
      <c r="CC142" s="165" t="str">
        <f t="shared" si="43"/>
        <v/>
      </c>
      <c r="CD142" s="165" t="str">
        <f t="shared" si="44"/>
        <v/>
      </c>
      <c r="CE142" s="165" t="str">
        <f t="shared" si="45"/>
        <v/>
      </c>
      <c r="CF142" s="165" t="str">
        <f t="shared" si="46"/>
        <v/>
      </c>
      <c r="CG142" s="165" t="str">
        <f t="shared" si="47"/>
        <v/>
      </c>
      <c r="CH142" s="166" t="str">
        <f t="shared" si="48"/>
        <v/>
      </c>
      <c r="CJ142" s="163" t="str">
        <f t="shared" si="49"/>
        <v/>
      </c>
      <c r="CK142" s="165" t="str">
        <f t="shared" si="50"/>
        <v/>
      </c>
      <c r="CL142" s="165" t="str">
        <f t="shared" si="51"/>
        <v/>
      </c>
      <c r="CM142" s="165" t="str">
        <f t="shared" si="52"/>
        <v/>
      </c>
      <c r="CN142" s="165" t="str">
        <f t="shared" si="53"/>
        <v/>
      </c>
      <c r="CO142" s="165" t="str">
        <f t="shared" si="54"/>
        <v/>
      </c>
      <c r="CP142" s="165" t="str">
        <f t="shared" si="55"/>
        <v/>
      </c>
      <c r="CQ142" s="166" t="str">
        <f t="shared" si="56"/>
        <v/>
      </c>
    </row>
    <row r="143" spans="1:95">
      <c r="A143" s="1"/>
      <c r="B143" s="169" t="str">
        <f>IF('1 - Detail Entry'!F42=0,"",IF('1 - Detail Entry'!F42="&lt;0.1",0.1,'1 - Detail Entry'!F42))</f>
        <v/>
      </c>
      <c r="C143" s="169" t="str">
        <f>IF('1 - Detail Entry'!H42=0,"",IF('1 - Detail Entry'!H42="&lt;0.1",0.1,'1 - Detail Entry'!H42))</f>
        <v/>
      </c>
      <c r="D143" s="169" t="str">
        <f>IF('1 - Detail Entry'!J42=0,"",IF('1 - Detail Entry'!J42="&lt;0.1",0.1,'1 - Detail Entry'!J42))</f>
        <v/>
      </c>
      <c r="E143" s="169" t="str">
        <f>IF('2'!F41=0,"",IF('2'!F41="&lt;0.1",0.1,'2'!F41))</f>
        <v/>
      </c>
      <c r="F143" s="169" t="str">
        <f>IF('2'!H41=0,"",IF('2'!H41="&lt;0.1",0.1,'2'!H41))</f>
        <v/>
      </c>
      <c r="G143" s="169" t="str">
        <f>IF('2'!J41=0,"",IF('2'!J41="&lt;0.1",0.1,'2'!J41))</f>
        <v/>
      </c>
      <c r="H143" s="169" t="str">
        <f>IF('3'!$F41=0,"",IF('3'!$F41="&lt;0.1",0.1,'3'!$F41))</f>
        <v/>
      </c>
      <c r="I143" s="169" t="str">
        <f>IF('3'!$H41=0,"",IF('3'!$H41="&lt;0.1",0.1,'3'!$H41))</f>
        <v/>
      </c>
      <c r="J143" s="169" t="str">
        <f>IF('3'!$J41=0,"",IF('3'!$J41="&lt;0.1",0.1,'3'!$J41))</f>
        <v/>
      </c>
      <c r="K143" s="169" t="str">
        <f>IF('4'!$F41=0,"",IF('4'!$F41="&lt;0.1",0.1,'4'!$F41))</f>
        <v/>
      </c>
      <c r="L143" s="169" t="str">
        <f>IF('4'!$H41=0,"",IF('4'!$H41="&lt;0.1",0.1,'4'!$H41))</f>
        <v/>
      </c>
      <c r="M143" s="169" t="str">
        <f>IF('4'!$J41=0,"",IF('4'!$J41="&lt;0.1",0.1,'4'!$J41))</f>
        <v/>
      </c>
      <c r="N143" s="169" t="str">
        <f>IF('5'!$F41=0,"",IF('5'!$F41="&lt;0.1",0.1,'5'!$F41))</f>
        <v/>
      </c>
      <c r="O143" s="169" t="str">
        <f>IF('5'!$H41=0,"",IF('5'!$H41="&lt;0.1",0.1,'5'!$H41))</f>
        <v/>
      </c>
      <c r="P143" s="169" t="str">
        <f>IF('5'!$J41=0,"",IF('5'!$J41="&lt;0.1",0.1,'5'!$J41))</f>
        <v/>
      </c>
      <c r="Q143" s="169" t="str">
        <f>IF('6'!$F41=0,"",IF('6'!$F41="&lt;0.1",0.1,'6'!$F41))</f>
        <v/>
      </c>
      <c r="R143" s="169" t="str">
        <f>IF('6'!$H41=0,"",IF('6'!$H41="&lt;0.1",0.1,'6'!$H41))</f>
        <v/>
      </c>
      <c r="S143" s="169" t="str">
        <f>IF('6'!$J41=0,"",IF('6'!$J41="&lt;0.1",0.1,'6'!$J41))</f>
        <v/>
      </c>
      <c r="T143" s="169" t="str">
        <f>IF('7'!$F41=0,"",IF('7'!$F41="&lt;0.1",0.1,'7'!$F41))</f>
        <v/>
      </c>
      <c r="U143" s="169" t="str">
        <f>IF('7'!$H41=0,"",IF('7'!$H41="&lt;0.1",0.1,'7'!$H41))</f>
        <v/>
      </c>
      <c r="V143" s="169" t="str">
        <f>IF('7'!$J41=0,"",IF('7'!$J41="&lt;0.1",0.1,'7'!$J41))</f>
        <v/>
      </c>
      <c r="W143" s="169" t="str">
        <f>IF('8'!$F41=0,"",IF('8'!$F41="&lt;0.1",0.1,'8'!$F41))</f>
        <v/>
      </c>
      <c r="X143" s="169" t="str">
        <f>IF('8'!$H41=0,"",IF('8'!$H41="&lt;0.1",0.1,'8'!$H41))</f>
        <v/>
      </c>
      <c r="Y143" s="169" t="str">
        <f>IF('8'!$J41=0,"",IF('8'!$J41="&lt;0.1",0.1,'8'!$J41))</f>
        <v/>
      </c>
      <c r="Z143" s="169" t="str">
        <f>IF('9'!$F41=0,"",IF('9'!$F41="&lt;0.1",0.1,'9'!$F41))</f>
        <v/>
      </c>
      <c r="AA143" s="169" t="str">
        <f>IF('9'!$H41=0,"",IF('9'!$H41="&lt;0.1",0.1,'9'!$H41))</f>
        <v/>
      </c>
      <c r="AB143" s="169" t="str">
        <f>IF('9'!$J41=0,"",IF('9'!$J41="&lt;0.1",0.1,'9'!$J41))</f>
        <v/>
      </c>
      <c r="AC143" s="169" t="str">
        <f>IF('10'!$F41=0,"",IF('10'!$F41="&lt;0.1",0.1,'10'!$F41))</f>
        <v/>
      </c>
      <c r="AD143" s="169" t="str">
        <f>IF('10'!$H41=0,"",IF('10'!$H41="&lt;0.1",0.1,'10'!$H41))</f>
        <v/>
      </c>
      <c r="AE143" s="169" t="str">
        <f>IF('10'!$J41=0,"",IF('10'!$J41="&lt;0.1",0.1,'10'!$J41))</f>
        <v/>
      </c>
      <c r="AF143" s="169" t="str">
        <f>IF('11'!$F41=0,"",IF('11'!$F41="&lt;0.1",0.1,'11'!$F41))</f>
        <v/>
      </c>
      <c r="AG143" s="169" t="str">
        <f>IF('11'!$H41=0,"",IF('11'!$H41="&lt;0.1",0.1,'11'!$H41))</f>
        <v/>
      </c>
      <c r="AH143" s="169" t="str">
        <f>IF('11'!$J41=0,"",IF('11'!$J41="&lt;0.1",0.1,'11'!$J41))</f>
        <v/>
      </c>
      <c r="AI143" s="169" t="str">
        <f>IF('12'!$F41=0,"",IF('12'!$F41="&lt;0.1",0.1,'12'!$F41))</f>
        <v/>
      </c>
      <c r="AJ143" s="169" t="str">
        <f>IF('12'!$H41=0,"",IF('12'!$H41="&lt;0.1",0.1,'12'!$H41))</f>
        <v/>
      </c>
      <c r="AK143" s="169" t="str">
        <f>IF('12'!$J41=0,"",IF('12'!$J41="&lt;0.1",0.1,'12'!$J41))</f>
        <v/>
      </c>
      <c r="AL143" s="170">
        <f t="shared" si="6"/>
        <v>0</v>
      </c>
      <c r="AM143" s="170">
        <f t="shared" si="7"/>
        <v>0</v>
      </c>
      <c r="AN143" s="149">
        <f t="shared" si="8"/>
        <v>0</v>
      </c>
      <c r="AO143" s="163">
        <f t="shared" si="9"/>
        <v>0</v>
      </c>
      <c r="AP143" s="164">
        <f t="shared" si="10"/>
        <v>0</v>
      </c>
      <c r="AQ143" s="163">
        <f t="shared" si="11"/>
        <v>0</v>
      </c>
      <c r="AR143" s="164">
        <f t="shared" si="12"/>
        <v>0</v>
      </c>
      <c r="AS143" s="166" t="str">
        <f t="shared" si="13"/>
        <v/>
      </c>
      <c r="AT143" s="163">
        <f t="shared" si="14"/>
        <v>0</v>
      </c>
      <c r="AU143" s="164">
        <f t="shared" si="15"/>
        <v>0</v>
      </c>
      <c r="AV143" s="166" t="str">
        <f t="shared" si="16"/>
        <v/>
      </c>
      <c r="AX143" s="171">
        <f>'1 - Detail Entry'!AB41</f>
        <v>0</v>
      </c>
      <c r="AY143" s="172"/>
      <c r="AZ143" s="163" t="str">
        <f t="shared" si="17"/>
        <v/>
      </c>
      <c r="BA143" s="165" t="str">
        <f t="shared" si="18"/>
        <v/>
      </c>
      <c r="BB143" s="165" t="str">
        <f t="shared" si="19"/>
        <v/>
      </c>
      <c r="BC143" s="165" t="str">
        <f t="shared" si="20"/>
        <v/>
      </c>
      <c r="BD143" s="165" t="str">
        <f t="shared" si="21"/>
        <v/>
      </c>
      <c r="BE143" s="165" t="str">
        <f t="shared" si="22"/>
        <v/>
      </c>
      <c r="BF143" s="165" t="str">
        <f t="shared" si="23"/>
        <v/>
      </c>
      <c r="BG143" s="166" t="str">
        <f t="shared" si="24"/>
        <v/>
      </c>
      <c r="BI143" s="163" t="str">
        <f t="shared" si="25"/>
        <v/>
      </c>
      <c r="BJ143" s="165" t="str">
        <f t="shared" si="26"/>
        <v/>
      </c>
      <c r="BK143" s="165" t="str">
        <f t="shared" si="27"/>
        <v/>
      </c>
      <c r="BL143" s="165" t="str">
        <f t="shared" si="28"/>
        <v/>
      </c>
      <c r="BM143" s="165" t="str">
        <f t="shared" si="29"/>
        <v/>
      </c>
      <c r="BN143" s="165" t="str">
        <f t="shared" si="30"/>
        <v/>
      </c>
      <c r="BO143" s="165" t="str">
        <f t="shared" si="31"/>
        <v/>
      </c>
      <c r="BP143" s="166" t="str">
        <f t="shared" si="32"/>
        <v/>
      </c>
      <c r="BR143" s="163" t="str">
        <f t="shared" si="33"/>
        <v/>
      </c>
      <c r="BS143" s="165" t="str">
        <f t="shared" si="34"/>
        <v/>
      </c>
      <c r="BT143" s="165" t="str">
        <f t="shared" si="35"/>
        <v/>
      </c>
      <c r="BU143" s="165" t="str">
        <f t="shared" si="36"/>
        <v/>
      </c>
      <c r="BV143" s="165" t="str">
        <f t="shared" si="37"/>
        <v/>
      </c>
      <c r="BW143" s="165" t="str">
        <f t="shared" si="38"/>
        <v/>
      </c>
      <c r="BX143" s="165" t="str">
        <f t="shared" si="39"/>
        <v/>
      </c>
      <c r="BY143" s="166" t="str">
        <f t="shared" si="40"/>
        <v/>
      </c>
      <c r="CA143" s="163" t="str">
        <f t="shared" si="41"/>
        <v/>
      </c>
      <c r="CB143" s="165" t="str">
        <f t="shared" si="42"/>
        <v/>
      </c>
      <c r="CC143" s="165" t="str">
        <f t="shared" si="43"/>
        <v/>
      </c>
      <c r="CD143" s="165" t="str">
        <f t="shared" si="44"/>
        <v/>
      </c>
      <c r="CE143" s="165" t="str">
        <f t="shared" si="45"/>
        <v/>
      </c>
      <c r="CF143" s="165" t="str">
        <f t="shared" si="46"/>
        <v/>
      </c>
      <c r="CG143" s="165" t="str">
        <f t="shared" si="47"/>
        <v/>
      </c>
      <c r="CH143" s="166" t="str">
        <f t="shared" si="48"/>
        <v/>
      </c>
      <c r="CJ143" s="163" t="str">
        <f t="shared" si="49"/>
        <v/>
      </c>
      <c r="CK143" s="165" t="str">
        <f t="shared" si="50"/>
        <v/>
      </c>
      <c r="CL143" s="165" t="str">
        <f t="shared" si="51"/>
        <v/>
      </c>
      <c r="CM143" s="165" t="str">
        <f t="shared" si="52"/>
        <v/>
      </c>
      <c r="CN143" s="165" t="str">
        <f t="shared" si="53"/>
        <v/>
      </c>
      <c r="CO143" s="165" t="str">
        <f t="shared" si="54"/>
        <v/>
      </c>
      <c r="CP143" s="165" t="str">
        <f t="shared" si="55"/>
        <v/>
      </c>
      <c r="CQ143" s="166" t="str">
        <f t="shared" si="56"/>
        <v/>
      </c>
    </row>
    <row r="144" spans="1:95">
      <c r="A144" s="1"/>
      <c r="B144" s="169" t="str">
        <f>IF('1 - Detail Entry'!F43=0,"",IF('1 - Detail Entry'!F43="&lt;0.1",0.1,'1 - Detail Entry'!F43))</f>
        <v/>
      </c>
      <c r="C144" s="169" t="str">
        <f>IF('1 - Detail Entry'!H43=0,"",IF('1 - Detail Entry'!H43="&lt;0.1",0.1,'1 - Detail Entry'!H43))</f>
        <v/>
      </c>
      <c r="D144" s="169" t="str">
        <f>IF('1 - Detail Entry'!J43=0,"",IF('1 - Detail Entry'!J43="&lt;0.1",0.1,'1 - Detail Entry'!J43))</f>
        <v/>
      </c>
      <c r="E144" s="169" t="str">
        <f>IF('2'!F42=0,"",IF('2'!F42="&lt;0.1",0.1,'2'!F42))</f>
        <v/>
      </c>
      <c r="F144" s="169" t="str">
        <f>IF('2'!H42=0,"",IF('2'!H42="&lt;0.1",0.1,'2'!H42))</f>
        <v/>
      </c>
      <c r="G144" s="169" t="str">
        <f>IF('2'!J42=0,"",IF('2'!J42="&lt;0.1",0.1,'2'!J42))</f>
        <v/>
      </c>
      <c r="H144" s="169" t="str">
        <f>IF('3'!$F42=0,"",IF('3'!$F42="&lt;0.1",0.1,'3'!$F42))</f>
        <v/>
      </c>
      <c r="I144" s="169" t="str">
        <f>IF('3'!$H42=0,"",IF('3'!$H42="&lt;0.1",0.1,'3'!$H42))</f>
        <v/>
      </c>
      <c r="J144" s="169" t="str">
        <f>IF('3'!$J42=0,"",IF('3'!$J42="&lt;0.1",0.1,'3'!$J42))</f>
        <v/>
      </c>
      <c r="K144" s="169" t="str">
        <f>IF('4'!$F42=0,"",IF('4'!$F42="&lt;0.1",0.1,'4'!$F42))</f>
        <v/>
      </c>
      <c r="L144" s="169" t="str">
        <f>IF('4'!$H42=0,"",IF('4'!$H42="&lt;0.1",0.1,'4'!$H42))</f>
        <v/>
      </c>
      <c r="M144" s="169" t="str">
        <f>IF('4'!$J42=0,"",IF('4'!$J42="&lt;0.1",0.1,'4'!$J42))</f>
        <v/>
      </c>
      <c r="N144" s="169" t="str">
        <f>IF('5'!$F42=0,"",IF('5'!$F42="&lt;0.1",0.1,'5'!$F42))</f>
        <v/>
      </c>
      <c r="O144" s="169" t="str">
        <f>IF('5'!$H42=0,"",IF('5'!$H42="&lt;0.1",0.1,'5'!$H42))</f>
        <v/>
      </c>
      <c r="P144" s="169" t="str">
        <f>IF('5'!$J42=0,"",IF('5'!$J42="&lt;0.1",0.1,'5'!$J42))</f>
        <v/>
      </c>
      <c r="Q144" s="169" t="str">
        <f>IF('6'!$F42=0,"",IF('6'!$F42="&lt;0.1",0.1,'6'!$F42))</f>
        <v/>
      </c>
      <c r="R144" s="169" t="str">
        <f>IF('6'!$H42=0,"",IF('6'!$H42="&lt;0.1",0.1,'6'!$H42))</f>
        <v/>
      </c>
      <c r="S144" s="169" t="str">
        <f>IF('6'!$J42=0,"",IF('6'!$J42="&lt;0.1",0.1,'6'!$J42))</f>
        <v/>
      </c>
      <c r="T144" s="169" t="str">
        <f>IF('7'!$F42=0,"",IF('7'!$F42="&lt;0.1",0.1,'7'!$F42))</f>
        <v/>
      </c>
      <c r="U144" s="169" t="str">
        <f>IF('7'!$H42=0,"",IF('7'!$H42="&lt;0.1",0.1,'7'!$H42))</f>
        <v/>
      </c>
      <c r="V144" s="169" t="str">
        <f>IF('7'!$J42=0,"",IF('7'!$J42="&lt;0.1",0.1,'7'!$J42))</f>
        <v/>
      </c>
      <c r="W144" s="169" t="str">
        <f>IF('8'!$F42=0,"",IF('8'!$F42="&lt;0.1",0.1,'8'!$F42))</f>
        <v/>
      </c>
      <c r="X144" s="169" t="str">
        <f>IF('8'!$H42=0,"",IF('8'!$H42="&lt;0.1",0.1,'8'!$H42))</f>
        <v/>
      </c>
      <c r="Y144" s="169" t="str">
        <f>IF('8'!$J42=0,"",IF('8'!$J42="&lt;0.1",0.1,'8'!$J42))</f>
        <v/>
      </c>
      <c r="Z144" s="169" t="str">
        <f>IF('9'!$F42=0,"",IF('9'!$F42="&lt;0.1",0.1,'9'!$F42))</f>
        <v/>
      </c>
      <c r="AA144" s="169" t="str">
        <f>IF('9'!$H42=0,"",IF('9'!$H42="&lt;0.1",0.1,'9'!$H42))</f>
        <v/>
      </c>
      <c r="AB144" s="169" t="str">
        <f>IF('9'!$J42=0,"",IF('9'!$J42="&lt;0.1",0.1,'9'!$J42))</f>
        <v/>
      </c>
      <c r="AC144" s="169" t="str">
        <f>IF('10'!$F42=0,"",IF('10'!$F42="&lt;0.1",0.1,'10'!$F42))</f>
        <v/>
      </c>
      <c r="AD144" s="169" t="str">
        <f>IF('10'!$H42=0,"",IF('10'!$H42="&lt;0.1",0.1,'10'!$H42))</f>
        <v/>
      </c>
      <c r="AE144" s="169" t="str">
        <f>IF('10'!$J42=0,"",IF('10'!$J42="&lt;0.1",0.1,'10'!$J42))</f>
        <v/>
      </c>
      <c r="AF144" s="169" t="str">
        <f>IF('11'!$F42=0,"",IF('11'!$F42="&lt;0.1",0.1,'11'!$F42))</f>
        <v/>
      </c>
      <c r="AG144" s="169" t="str">
        <f>IF('11'!$H42=0,"",IF('11'!$H42="&lt;0.1",0.1,'11'!$H42))</f>
        <v/>
      </c>
      <c r="AH144" s="169" t="str">
        <f>IF('11'!$J42=0,"",IF('11'!$J42="&lt;0.1",0.1,'11'!$J42))</f>
        <v/>
      </c>
      <c r="AI144" s="169" t="str">
        <f>IF('12'!$F42=0,"",IF('12'!$F42="&lt;0.1",0.1,'12'!$F42))</f>
        <v/>
      </c>
      <c r="AJ144" s="169" t="str">
        <f>IF('12'!$H42=0,"",IF('12'!$H42="&lt;0.1",0.1,'12'!$H42))</f>
        <v/>
      </c>
      <c r="AK144" s="169" t="str">
        <f>IF('12'!$J42=0,"",IF('12'!$J42="&lt;0.1",0.1,'12'!$J42))</f>
        <v/>
      </c>
      <c r="AL144" s="170">
        <f t="shared" si="6"/>
        <v>0</v>
      </c>
      <c r="AM144" s="170">
        <f t="shared" si="7"/>
        <v>0</v>
      </c>
      <c r="AN144" s="149">
        <f t="shared" si="8"/>
        <v>0</v>
      </c>
      <c r="AO144" s="163">
        <f t="shared" si="9"/>
        <v>0</v>
      </c>
      <c r="AP144" s="164">
        <f t="shared" si="10"/>
        <v>0</v>
      </c>
      <c r="AQ144" s="163">
        <f t="shared" si="11"/>
        <v>0</v>
      </c>
      <c r="AR144" s="164">
        <f t="shared" si="12"/>
        <v>0</v>
      </c>
      <c r="AS144" s="166" t="str">
        <f t="shared" si="13"/>
        <v/>
      </c>
      <c r="AT144" s="163">
        <f t="shared" si="14"/>
        <v>0</v>
      </c>
      <c r="AU144" s="164">
        <f t="shared" si="15"/>
        <v>0</v>
      </c>
      <c r="AV144" s="166" t="str">
        <f t="shared" si="16"/>
        <v/>
      </c>
      <c r="AX144" s="171">
        <f>'1 - Detail Entry'!AB42</f>
        <v>0</v>
      </c>
      <c r="AY144" s="172"/>
      <c r="AZ144" s="163" t="str">
        <f t="shared" si="17"/>
        <v/>
      </c>
      <c r="BA144" s="165" t="str">
        <f t="shared" si="18"/>
        <v/>
      </c>
      <c r="BB144" s="165" t="str">
        <f t="shared" si="19"/>
        <v/>
      </c>
      <c r="BC144" s="165" t="str">
        <f t="shared" si="20"/>
        <v/>
      </c>
      <c r="BD144" s="165" t="str">
        <f t="shared" si="21"/>
        <v/>
      </c>
      <c r="BE144" s="165" t="str">
        <f t="shared" si="22"/>
        <v/>
      </c>
      <c r="BF144" s="165" t="str">
        <f t="shared" si="23"/>
        <v/>
      </c>
      <c r="BG144" s="166" t="str">
        <f t="shared" si="24"/>
        <v/>
      </c>
      <c r="BI144" s="163" t="str">
        <f t="shared" si="25"/>
        <v/>
      </c>
      <c r="BJ144" s="165" t="str">
        <f t="shared" si="26"/>
        <v/>
      </c>
      <c r="BK144" s="165" t="str">
        <f t="shared" si="27"/>
        <v/>
      </c>
      <c r="BL144" s="165" t="str">
        <f t="shared" si="28"/>
        <v/>
      </c>
      <c r="BM144" s="165" t="str">
        <f t="shared" si="29"/>
        <v/>
      </c>
      <c r="BN144" s="165" t="str">
        <f t="shared" si="30"/>
        <v/>
      </c>
      <c r="BO144" s="165" t="str">
        <f t="shared" si="31"/>
        <v/>
      </c>
      <c r="BP144" s="166" t="str">
        <f t="shared" si="32"/>
        <v/>
      </c>
      <c r="BR144" s="163" t="str">
        <f t="shared" si="33"/>
        <v/>
      </c>
      <c r="BS144" s="165" t="str">
        <f t="shared" si="34"/>
        <v/>
      </c>
      <c r="BT144" s="165" t="str">
        <f t="shared" si="35"/>
        <v/>
      </c>
      <c r="BU144" s="165" t="str">
        <f t="shared" si="36"/>
        <v/>
      </c>
      <c r="BV144" s="165" t="str">
        <f t="shared" si="37"/>
        <v/>
      </c>
      <c r="BW144" s="165" t="str">
        <f t="shared" si="38"/>
        <v/>
      </c>
      <c r="BX144" s="165" t="str">
        <f t="shared" si="39"/>
        <v/>
      </c>
      <c r="BY144" s="166" t="str">
        <f t="shared" si="40"/>
        <v/>
      </c>
      <c r="CA144" s="163" t="str">
        <f t="shared" si="41"/>
        <v/>
      </c>
      <c r="CB144" s="165" t="str">
        <f t="shared" si="42"/>
        <v/>
      </c>
      <c r="CC144" s="165" t="str">
        <f t="shared" si="43"/>
        <v/>
      </c>
      <c r="CD144" s="165" t="str">
        <f t="shared" si="44"/>
        <v/>
      </c>
      <c r="CE144" s="165" t="str">
        <f t="shared" si="45"/>
        <v/>
      </c>
      <c r="CF144" s="165" t="str">
        <f t="shared" si="46"/>
        <v/>
      </c>
      <c r="CG144" s="165" t="str">
        <f t="shared" si="47"/>
        <v/>
      </c>
      <c r="CH144" s="166" t="str">
        <f t="shared" si="48"/>
        <v/>
      </c>
      <c r="CJ144" s="163" t="str">
        <f t="shared" si="49"/>
        <v/>
      </c>
      <c r="CK144" s="165" t="str">
        <f t="shared" si="50"/>
        <v/>
      </c>
      <c r="CL144" s="165" t="str">
        <f t="shared" si="51"/>
        <v/>
      </c>
      <c r="CM144" s="165" t="str">
        <f t="shared" si="52"/>
        <v/>
      </c>
      <c r="CN144" s="165" t="str">
        <f t="shared" si="53"/>
        <v/>
      </c>
      <c r="CO144" s="165" t="str">
        <f t="shared" si="54"/>
        <v/>
      </c>
      <c r="CP144" s="165" t="str">
        <f t="shared" si="55"/>
        <v/>
      </c>
      <c r="CQ144" s="166" t="str">
        <f t="shared" si="56"/>
        <v/>
      </c>
    </row>
    <row r="145" spans="1:95">
      <c r="A145" s="1"/>
      <c r="B145" s="169" t="str">
        <f>IF('1 - Detail Entry'!F44=0,"",IF('1 - Detail Entry'!F44="&lt;0.1",0.1,'1 - Detail Entry'!F44))</f>
        <v/>
      </c>
      <c r="C145" s="169" t="str">
        <f>IF('1 - Detail Entry'!H44=0,"",IF('1 - Detail Entry'!H44="&lt;0.1",0.1,'1 - Detail Entry'!H44))</f>
        <v/>
      </c>
      <c r="D145" s="169" t="str">
        <f>IF('1 - Detail Entry'!J44=0,"",IF('1 - Detail Entry'!J44="&lt;0.1",0.1,'1 - Detail Entry'!J44))</f>
        <v/>
      </c>
      <c r="E145" s="169" t="str">
        <f>IF('2'!F43=0,"",IF('2'!F43="&lt;0.1",0.1,'2'!F43))</f>
        <v/>
      </c>
      <c r="F145" s="169" t="str">
        <f>IF('2'!H43=0,"",IF('2'!H43="&lt;0.1",0.1,'2'!H43))</f>
        <v/>
      </c>
      <c r="G145" s="169" t="str">
        <f>IF('2'!J43=0,"",IF('2'!J43="&lt;0.1",0.1,'2'!J43))</f>
        <v/>
      </c>
      <c r="H145" s="169" t="str">
        <f>IF('3'!$F43=0,"",IF('3'!$F43="&lt;0.1",0.1,'3'!$F43))</f>
        <v/>
      </c>
      <c r="I145" s="169" t="str">
        <f>IF('3'!$H43=0,"",IF('3'!$H43="&lt;0.1",0.1,'3'!$H43))</f>
        <v/>
      </c>
      <c r="J145" s="169" t="str">
        <f>IF('3'!$J43=0,"",IF('3'!$J43="&lt;0.1",0.1,'3'!$J43))</f>
        <v/>
      </c>
      <c r="K145" s="169" t="str">
        <f>IF('4'!$F43=0,"",IF('4'!$F43="&lt;0.1",0.1,'4'!$F43))</f>
        <v/>
      </c>
      <c r="L145" s="169" t="str">
        <f>IF('4'!$H43=0,"",IF('4'!$H43="&lt;0.1",0.1,'4'!$H43))</f>
        <v/>
      </c>
      <c r="M145" s="169" t="str">
        <f>IF('4'!$J43=0,"",IF('4'!$J43="&lt;0.1",0.1,'4'!$J43))</f>
        <v/>
      </c>
      <c r="N145" s="169" t="str">
        <f>IF('5'!$F43=0,"",IF('5'!$F43="&lt;0.1",0.1,'5'!$F43))</f>
        <v/>
      </c>
      <c r="O145" s="169" t="str">
        <f>IF('5'!$H43=0,"",IF('5'!$H43="&lt;0.1",0.1,'5'!$H43))</f>
        <v/>
      </c>
      <c r="P145" s="169" t="str">
        <f>IF('5'!$J43=0,"",IF('5'!$J43="&lt;0.1",0.1,'5'!$J43))</f>
        <v/>
      </c>
      <c r="Q145" s="169" t="str">
        <f>IF('6'!$F43=0,"",IF('6'!$F43="&lt;0.1",0.1,'6'!$F43))</f>
        <v/>
      </c>
      <c r="R145" s="169" t="str">
        <f>IF('6'!$H43=0,"",IF('6'!$H43="&lt;0.1",0.1,'6'!$H43))</f>
        <v/>
      </c>
      <c r="S145" s="169" t="str">
        <f>IF('6'!$J43=0,"",IF('6'!$J43="&lt;0.1",0.1,'6'!$J43))</f>
        <v/>
      </c>
      <c r="T145" s="169" t="str">
        <f>IF('7'!$F43=0,"",IF('7'!$F43="&lt;0.1",0.1,'7'!$F43))</f>
        <v/>
      </c>
      <c r="U145" s="169" t="str">
        <f>IF('7'!$H43=0,"",IF('7'!$H43="&lt;0.1",0.1,'7'!$H43))</f>
        <v/>
      </c>
      <c r="V145" s="169" t="str">
        <f>IF('7'!$J43=0,"",IF('7'!$J43="&lt;0.1",0.1,'7'!$J43))</f>
        <v/>
      </c>
      <c r="W145" s="169" t="str">
        <f>IF('8'!$F43=0,"",IF('8'!$F43="&lt;0.1",0.1,'8'!$F43))</f>
        <v/>
      </c>
      <c r="X145" s="169" t="str">
        <f>IF('8'!$H43=0,"",IF('8'!$H43="&lt;0.1",0.1,'8'!$H43))</f>
        <v/>
      </c>
      <c r="Y145" s="169" t="str">
        <f>IF('8'!$J43=0,"",IF('8'!$J43="&lt;0.1",0.1,'8'!$J43))</f>
        <v/>
      </c>
      <c r="Z145" s="169" t="str">
        <f>IF('9'!$F43=0,"",IF('9'!$F43="&lt;0.1",0.1,'9'!$F43))</f>
        <v/>
      </c>
      <c r="AA145" s="169" t="str">
        <f>IF('9'!$H43=0,"",IF('9'!$H43="&lt;0.1",0.1,'9'!$H43))</f>
        <v/>
      </c>
      <c r="AB145" s="169" t="str">
        <f>IF('9'!$J43=0,"",IF('9'!$J43="&lt;0.1",0.1,'9'!$J43))</f>
        <v/>
      </c>
      <c r="AC145" s="169" t="str">
        <f>IF('10'!$F43=0,"",IF('10'!$F43="&lt;0.1",0.1,'10'!$F43))</f>
        <v/>
      </c>
      <c r="AD145" s="169" t="str">
        <f>IF('10'!$H43=0,"",IF('10'!$H43="&lt;0.1",0.1,'10'!$H43))</f>
        <v/>
      </c>
      <c r="AE145" s="169" t="str">
        <f>IF('10'!$J43=0,"",IF('10'!$J43="&lt;0.1",0.1,'10'!$J43))</f>
        <v/>
      </c>
      <c r="AF145" s="169" t="str">
        <f>IF('11'!$F43=0,"",IF('11'!$F43="&lt;0.1",0.1,'11'!$F43))</f>
        <v/>
      </c>
      <c r="AG145" s="169" t="str">
        <f>IF('11'!$H43=0,"",IF('11'!$H43="&lt;0.1",0.1,'11'!$H43))</f>
        <v/>
      </c>
      <c r="AH145" s="169" t="str">
        <f>IF('11'!$J43=0,"",IF('11'!$J43="&lt;0.1",0.1,'11'!$J43))</f>
        <v/>
      </c>
      <c r="AI145" s="169" t="str">
        <f>IF('12'!$F43=0,"",IF('12'!$F43="&lt;0.1",0.1,'12'!$F43))</f>
        <v/>
      </c>
      <c r="AJ145" s="169" t="str">
        <f>IF('12'!$H43=0,"",IF('12'!$H43="&lt;0.1",0.1,'12'!$H43))</f>
        <v/>
      </c>
      <c r="AK145" s="169" t="str">
        <f>IF('12'!$J43=0,"",IF('12'!$J43="&lt;0.1",0.1,'12'!$J43))</f>
        <v/>
      </c>
      <c r="AL145" s="170">
        <f t="shared" si="6"/>
        <v>0</v>
      </c>
      <c r="AM145" s="170">
        <f t="shared" si="7"/>
        <v>0</v>
      </c>
      <c r="AN145" s="149">
        <f t="shared" si="8"/>
        <v>0</v>
      </c>
      <c r="AO145" s="163">
        <f t="shared" si="9"/>
        <v>0</v>
      </c>
      <c r="AP145" s="164">
        <f t="shared" si="10"/>
        <v>0</v>
      </c>
      <c r="AQ145" s="163">
        <f t="shared" si="11"/>
        <v>0</v>
      </c>
      <c r="AR145" s="164">
        <f t="shared" si="12"/>
        <v>0</v>
      </c>
      <c r="AS145" s="166" t="str">
        <f t="shared" si="13"/>
        <v/>
      </c>
      <c r="AT145" s="163">
        <f t="shared" si="14"/>
        <v>0</v>
      </c>
      <c r="AU145" s="164">
        <f t="shared" si="15"/>
        <v>0</v>
      </c>
      <c r="AV145" s="166" t="str">
        <f t="shared" si="16"/>
        <v/>
      </c>
      <c r="AX145" s="171">
        <f>'1 - Detail Entry'!AB43</f>
        <v>0</v>
      </c>
      <c r="AY145" s="172"/>
      <c r="AZ145" s="163" t="str">
        <f t="shared" si="17"/>
        <v/>
      </c>
      <c r="BA145" s="165" t="str">
        <f t="shared" si="18"/>
        <v/>
      </c>
      <c r="BB145" s="165" t="str">
        <f t="shared" si="19"/>
        <v/>
      </c>
      <c r="BC145" s="165" t="str">
        <f t="shared" si="20"/>
        <v/>
      </c>
      <c r="BD145" s="165" t="str">
        <f t="shared" si="21"/>
        <v/>
      </c>
      <c r="BE145" s="165" t="str">
        <f t="shared" si="22"/>
        <v/>
      </c>
      <c r="BF145" s="165" t="str">
        <f t="shared" si="23"/>
        <v/>
      </c>
      <c r="BG145" s="166" t="str">
        <f t="shared" si="24"/>
        <v/>
      </c>
      <c r="BI145" s="163" t="str">
        <f t="shared" si="25"/>
        <v/>
      </c>
      <c r="BJ145" s="165" t="str">
        <f t="shared" si="26"/>
        <v/>
      </c>
      <c r="BK145" s="165" t="str">
        <f t="shared" si="27"/>
        <v/>
      </c>
      <c r="BL145" s="165" t="str">
        <f t="shared" si="28"/>
        <v/>
      </c>
      <c r="BM145" s="165" t="str">
        <f t="shared" si="29"/>
        <v/>
      </c>
      <c r="BN145" s="165" t="str">
        <f t="shared" si="30"/>
        <v/>
      </c>
      <c r="BO145" s="165" t="str">
        <f t="shared" si="31"/>
        <v/>
      </c>
      <c r="BP145" s="166" t="str">
        <f t="shared" si="32"/>
        <v/>
      </c>
      <c r="BR145" s="163" t="str">
        <f t="shared" si="33"/>
        <v/>
      </c>
      <c r="BS145" s="165" t="str">
        <f t="shared" si="34"/>
        <v/>
      </c>
      <c r="BT145" s="165" t="str">
        <f t="shared" si="35"/>
        <v/>
      </c>
      <c r="BU145" s="165" t="str">
        <f t="shared" si="36"/>
        <v/>
      </c>
      <c r="BV145" s="165" t="str">
        <f t="shared" si="37"/>
        <v/>
      </c>
      <c r="BW145" s="165" t="str">
        <f t="shared" si="38"/>
        <v/>
      </c>
      <c r="BX145" s="165" t="str">
        <f t="shared" si="39"/>
        <v/>
      </c>
      <c r="BY145" s="166" t="str">
        <f t="shared" si="40"/>
        <v/>
      </c>
      <c r="CA145" s="163" t="str">
        <f t="shared" si="41"/>
        <v/>
      </c>
      <c r="CB145" s="165" t="str">
        <f t="shared" si="42"/>
        <v/>
      </c>
      <c r="CC145" s="165" t="str">
        <f t="shared" si="43"/>
        <v/>
      </c>
      <c r="CD145" s="165" t="str">
        <f t="shared" si="44"/>
        <v/>
      </c>
      <c r="CE145" s="165" t="str">
        <f t="shared" si="45"/>
        <v/>
      </c>
      <c r="CF145" s="165" t="str">
        <f t="shared" si="46"/>
        <v/>
      </c>
      <c r="CG145" s="165" t="str">
        <f t="shared" si="47"/>
        <v/>
      </c>
      <c r="CH145" s="166" t="str">
        <f t="shared" si="48"/>
        <v/>
      </c>
      <c r="CJ145" s="163" t="str">
        <f t="shared" si="49"/>
        <v/>
      </c>
      <c r="CK145" s="165" t="str">
        <f t="shared" si="50"/>
        <v/>
      </c>
      <c r="CL145" s="165" t="str">
        <f t="shared" si="51"/>
        <v/>
      </c>
      <c r="CM145" s="165" t="str">
        <f t="shared" si="52"/>
        <v/>
      </c>
      <c r="CN145" s="165" t="str">
        <f t="shared" si="53"/>
        <v/>
      </c>
      <c r="CO145" s="165" t="str">
        <f t="shared" si="54"/>
        <v/>
      </c>
      <c r="CP145" s="165" t="str">
        <f t="shared" si="55"/>
        <v/>
      </c>
      <c r="CQ145" s="166" t="str">
        <f t="shared" si="56"/>
        <v/>
      </c>
    </row>
    <row r="146" spans="1:95">
      <c r="A146" s="1"/>
      <c r="B146" s="169" t="str">
        <f>IF('1 - Detail Entry'!F45=0,"",IF('1 - Detail Entry'!F45="&lt;0.1",0.1,'1 - Detail Entry'!F45))</f>
        <v/>
      </c>
      <c r="C146" s="169" t="str">
        <f>IF('1 - Detail Entry'!H45=0,"",IF('1 - Detail Entry'!H45="&lt;0.1",0.1,'1 - Detail Entry'!H45))</f>
        <v/>
      </c>
      <c r="D146" s="169" t="str">
        <f>IF('1 - Detail Entry'!J45=0,"",IF('1 - Detail Entry'!J45="&lt;0.1",0.1,'1 - Detail Entry'!J45))</f>
        <v/>
      </c>
      <c r="E146" s="169" t="str">
        <f>IF('2'!F44=0,"",IF('2'!F44="&lt;0.1",0.1,'2'!F44))</f>
        <v/>
      </c>
      <c r="F146" s="169" t="str">
        <f>IF('2'!H44=0,"",IF('2'!H44="&lt;0.1",0.1,'2'!H44))</f>
        <v/>
      </c>
      <c r="G146" s="169" t="str">
        <f>IF('2'!J44=0,"",IF('2'!J44="&lt;0.1",0.1,'2'!J44))</f>
        <v/>
      </c>
      <c r="H146" s="169" t="str">
        <f>IF('3'!$F44=0,"",IF('3'!$F44="&lt;0.1",0.1,'3'!$F44))</f>
        <v/>
      </c>
      <c r="I146" s="169" t="str">
        <f>IF('3'!$H44=0,"",IF('3'!$H44="&lt;0.1",0.1,'3'!$H44))</f>
        <v/>
      </c>
      <c r="J146" s="169" t="str">
        <f>IF('3'!$J44=0,"",IF('3'!$J44="&lt;0.1",0.1,'3'!$J44))</f>
        <v/>
      </c>
      <c r="K146" s="169" t="str">
        <f>IF('4'!$F44=0,"",IF('4'!$F44="&lt;0.1",0.1,'4'!$F44))</f>
        <v/>
      </c>
      <c r="L146" s="169" t="str">
        <f>IF('4'!$H44=0,"",IF('4'!$H44="&lt;0.1",0.1,'4'!$H44))</f>
        <v/>
      </c>
      <c r="M146" s="169" t="str">
        <f>IF('4'!$J44=0,"",IF('4'!$J44="&lt;0.1",0.1,'4'!$J44))</f>
        <v/>
      </c>
      <c r="N146" s="169" t="str">
        <f>IF('5'!$F44=0,"",IF('5'!$F44="&lt;0.1",0.1,'5'!$F44))</f>
        <v/>
      </c>
      <c r="O146" s="169" t="str">
        <f>IF('5'!$H44=0,"",IF('5'!$H44="&lt;0.1",0.1,'5'!$H44))</f>
        <v/>
      </c>
      <c r="P146" s="169" t="str">
        <f>IF('5'!$J44=0,"",IF('5'!$J44="&lt;0.1",0.1,'5'!$J44))</f>
        <v/>
      </c>
      <c r="Q146" s="169" t="str">
        <f>IF('6'!$F44=0,"",IF('6'!$F44="&lt;0.1",0.1,'6'!$F44))</f>
        <v/>
      </c>
      <c r="R146" s="169" t="str">
        <f>IF('6'!$H44=0,"",IF('6'!$H44="&lt;0.1",0.1,'6'!$H44))</f>
        <v/>
      </c>
      <c r="S146" s="169" t="str">
        <f>IF('6'!$J44=0,"",IF('6'!$J44="&lt;0.1",0.1,'6'!$J44))</f>
        <v/>
      </c>
      <c r="T146" s="169" t="str">
        <f>IF('7'!$F44=0,"",IF('7'!$F44="&lt;0.1",0.1,'7'!$F44))</f>
        <v/>
      </c>
      <c r="U146" s="169" t="str">
        <f>IF('7'!$H44=0,"",IF('7'!$H44="&lt;0.1",0.1,'7'!$H44))</f>
        <v/>
      </c>
      <c r="V146" s="169" t="str">
        <f>IF('7'!$J44=0,"",IF('7'!$J44="&lt;0.1",0.1,'7'!$J44))</f>
        <v/>
      </c>
      <c r="W146" s="169" t="str">
        <f>IF('8'!$F44=0,"",IF('8'!$F44="&lt;0.1",0.1,'8'!$F44))</f>
        <v/>
      </c>
      <c r="X146" s="169" t="str">
        <f>IF('8'!$H44=0,"",IF('8'!$H44="&lt;0.1",0.1,'8'!$H44))</f>
        <v/>
      </c>
      <c r="Y146" s="169" t="str">
        <f>IF('8'!$J44=0,"",IF('8'!$J44="&lt;0.1",0.1,'8'!$J44))</f>
        <v/>
      </c>
      <c r="Z146" s="169" t="str">
        <f>IF('9'!$F44=0,"",IF('9'!$F44="&lt;0.1",0.1,'9'!$F44))</f>
        <v/>
      </c>
      <c r="AA146" s="169" t="str">
        <f>IF('9'!$H44=0,"",IF('9'!$H44="&lt;0.1",0.1,'9'!$H44))</f>
        <v/>
      </c>
      <c r="AB146" s="169" t="str">
        <f>IF('9'!$J44=0,"",IF('9'!$J44="&lt;0.1",0.1,'9'!$J44))</f>
        <v/>
      </c>
      <c r="AC146" s="169" t="str">
        <f>IF('10'!$F44=0,"",IF('10'!$F44="&lt;0.1",0.1,'10'!$F44))</f>
        <v/>
      </c>
      <c r="AD146" s="169" t="str">
        <f>IF('10'!$H44=0,"",IF('10'!$H44="&lt;0.1",0.1,'10'!$H44))</f>
        <v/>
      </c>
      <c r="AE146" s="169" t="str">
        <f>IF('10'!$J44=0,"",IF('10'!$J44="&lt;0.1",0.1,'10'!$J44))</f>
        <v/>
      </c>
      <c r="AF146" s="169" t="str">
        <f>IF('11'!$F44=0,"",IF('11'!$F44="&lt;0.1",0.1,'11'!$F44))</f>
        <v/>
      </c>
      <c r="AG146" s="169" t="str">
        <f>IF('11'!$H44=0,"",IF('11'!$H44="&lt;0.1",0.1,'11'!$H44))</f>
        <v/>
      </c>
      <c r="AH146" s="169" t="str">
        <f>IF('11'!$J44=0,"",IF('11'!$J44="&lt;0.1",0.1,'11'!$J44))</f>
        <v/>
      </c>
      <c r="AI146" s="169" t="str">
        <f>IF('12'!$F44=0,"",IF('12'!$F44="&lt;0.1",0.1,'12'!$F44))</f>
        <v/>
      </c>
      <c r="AJ146" s="169" t="str">
        <f>IF('12'!$H44=0,"",IF('12'!$H44="&lt;0.1",0.1,'12'!$H44))</f>
        <v/>
      </c>
      <c r="AK146" s="169" t="str">
        <f>IF('12'!$J44=0,"",IF('12'!$J44="&lt;0.1",0.1,'12'!$J44))</f>
        <v/>
      </c>
      <c r="AL146" s="170">
        <f t="shared" si="6"/>
        <v>0</v>
      </c>
      <c r="AM146" s="170">
        <f t="shared" si="7"/>
        <v>0</v>
      </c>
      <c r="AN146" s="149">
        <f t="shared" si="8"/>
        <v>0</v>
      </c>
      <c r="AO146" s="163">
        <f t="shared" si="9"/>
        <v>0</v>
      </c>
      <c r="AP146" s="164">
        <f t="shared" si="10"/>
        <v>0</v>
      </c>
      <c r="AQ146" s="163">
        <f t="shared" si="11"/>
        <v>0</v>
      </c>
      <c r="AR146" s="164">
        <f t="shared" si="12"/>
        <v>0</v>
      </c>
      <c r="AS146" s="166" t="str">
        <f t="shared" si="13"/>
        <v/>
      </c>
      <c r="AT146" s="163">
        <f t="shared" si="14"/>
        <v>0</v>
      </c>
      <c r="AU146" s="164">
        <f t="shared" si="15"/>
        <v>0</v>
      </c>
      <c r="AV146" s="166" t="str">
        <f t="shared" si="16"/>
        <v/>
      </c>
      <c r="AX146" s="171">
        <f>'1 - Detail Entry'!AB44</f>
        <v>0</v>
      </c>
      <c r="AY146" s="172"/>
      <c r="AZ146" s="163" t="str">
        <f t="shared" si="17"/>
        <v/>
      </c>
      <c r="BA146" s="165" t="str">
        <f t="shared" si="18"/>
        <v/>
      </c>
      <c r="BB146" s="165" t="str">
        <f t="shared" si="19"/>
        <v/>
      </c>
      <c r="BC146" s="165" t="str">
        <f t="shared" si="20"/>
        <v/>
      </c>
      <c r="BD146" s="165" t="str">
        <f t="shared" si="21"/>
        <v/>
      </c>
      <c r="BE146" s="165" t="str">
        <f t="shared" si="22"/>
        <v/>
      </c>
      <c r="BF146" s="165" t="str">
        <f t="shared" si="23"/>
        <v/>
      </c>
      <c r="BG146" s="166" t="str">
        <f t="shared" si="24"/>
        <v/>
      </c>
      <c r="BI146" s="163" t="str">
        <f t="shared" si="25"/>
        <v/>
      </c>
      <c r="BJ146" s="165" t="str">
        <f t="shared" si="26"/>
        <v/>
      </c>
      <c r="BK146" s="165" t="str">
        <f t="shared" si="27"/>
        <v/>
      </c>
      <c r="BL146" s="165" t="str">
        <f t="shared" si="28"/>
        <v/>
      </c>
      <c r="BM146" s="165" t="str">
        <f t="shared" si="29"/>
        <v/>
      </c>
      <c r="BN146" s="165" t="str">
        <f t="shared" si="30"/>
        <v/>
      </c>
      <c r="BO146" s="165" t="str">
        <f t="shared" si="31"/>
        <v/>
      </c>
      <c r="BP146" s="166" t="str">
        <f t="shared" si="32"/>
        <v/>
      </c>
      <c r="BR146" s="163" t="str">
        <f t="shared" si="33"/>
        <v/>
      </c>
      <c r="BS146" s="165" t="str">
        <f t="shared" si="34"/>
        <v/>
      </c>
      <c r="BT146" s="165" t="str">
        <f t="shared" si="35"/>
        <v/>
      </c>
      <c r="BU146" s="165" t="str">
        <f t="shared" si="36"/>
        <v/>
      </c>
      <c r="BV146" s="165" t="str">
        <f t="shared" si="37"/>
        <v/>
      </c>
      <c r="BW146" s="165" t="str">
        <f t="shared" si="38"/>
        <v/>
      </c>
      <c r="BX146" s="165" t="str">
        <f t="shared" si="39"/>
        <v/>
      </c>
      <c r="BY146" s="166" t="str">
        <f t="shared" si="40"/>
        <v/>
      </c>
      <c r="CA146" s="163" t="str">
        <f t="shared" si="41"/>
        <v/>
      </c>
      <c r="CB146" s="165" t="str">
        <f t="shared" si="42"/>
        <v/>
      </c>
      <c r="CC146" s="165" t="str">
        <f t="shared" si="43"/>
        <v/>
      </c>
      <c r="CD146" s="165" t="str">
        <f t="shared" si="44"/>
        <v/>
      </c>
      <c r="CE146" s="165" t="str">
        <f t="shared" si="45"/>
        <v/>
      </c>
      <c r="CF146" s="165" t="str">
        <f t="shared" si="46"/>
        <v/>
      </c>
      <c r="CG146" s="165" t="str">
        <f t="shared" si="47"/>
        <v/>
      </c>
      <c r="CH146" s="166" t="str">
        <f t="shared" si="48"/>
        <v/>
      </c>
      <c r="CJ146" s="163" t="str">
        <f t="shared" si="49"/>
        <v/>
      </c>
      <c r="CK146" s="165" t="str">
        <f t="shared" si="50"/>
        <v/>
      </c>
      <c r="CL146" s="165" t="str">
        <f t="shared" si="51"/>
        <v/>
      </c>
      <c r="CM146" s="165" t="str">
        <f t="shared" si="52"/>
        <v/>
      </c>
      <c r="CN146" s="165" t="str">
        <f t="shared" si="53"/>
        <v/>
      </c>
      <c r="CO146" s="165" t="str">
        <f t="shared" si="54"/>
        <v/>
      </c>
      <c r="CP146" s="165" t="str">
        <f t="shared" si="55"/>
        <v/>
      </c>
      <c r="CQ146" s="166" t="str">
        <f t="shared" si="56"/>
        <v/>
      </c>
    </row>
    <row r="147" spans="1:95">
      <c r="A147" s="1"/>
      <c r="B147" s="169" t="str">
        <f>IF('1 - Detail Entry'!F46=0,"",IF('1 - Detail Entry'!F46="&lt;0.1",0.1,'1 - Detail Entry'!F46))</f>
        <v/>
      </c>
      <c r="C147" s="169" t="str">
        <f>IF('1 - Detail Entry'!H46=0,"",IF('1 - Detail Entry'!H46="&lt;0.1",0.1,'1 - Detail Entry'!H46))</f>
        <v/>
      </c>
      <c r="D147" s="169" t="str">
        <f>IF('1 - Detail Entry'!J46=0,"",IF('1 - Detail Entry'!J46="&lt;0.1",0.1,'1 - Detail Entry'!J46))</f>
        <v/>
      </c>
      <c r="E147" s="169" t="str">
        <f>IF('2'!F45=0,"",IF('2'!F45="&lt;0.1",0.1,'2'!F45))</f>
        <v/>
      </c>
      <c r="F147" s="169" t="str">
        <f>IF('2'!H45=0,"",IF('2'!H45="&lt;0.1",0.1,'2'!H45))</f>
        <v/>
      </c>
      <c r="G147" s="169" t="str">
        <f>IF('2'!J45=0,"",IF('2'!J45="&lt;0.1",0.1,'2'!J45))</f>
        <v/>
      </c>
      <c r="H147" s="169" t="str">
        <f>IF('3'!$F45=0,"",IF('3'!$F45="&lt;0.1",0.1,'3'!$F45))</f>
        <v/>
      </c>
      <c r="I147" s="169" t="str">
        <f>IF('3'!$H45=0,"",IF('3'!$H45="&lt;0.1",0.1,'3'!$H45))</f>
        <v/>
      </c>
      <c r="J147" s="169" t="str">
        <f>IF('3'!$J45=0,"",IF('3'!$J45="&lt;0.1",0.1,'3'!$J45))</f>
        <v/>
      </c>
      <c r="K147" s="169" t="str">
        <f>IF('4'!$F45=0,"",IF('4'!$F45="&lt;0.1",0.1,'4'!$F45))</f>
        <v/>
      </c>
      <c r="L147" s="169" t="str">
        <f>IF('4'!$H45=0,"",IF('4'!$H45="&lt;0.1",0.1,'4'!$H45))</f>
        <v/>
      </c>
      <c r="M147" s="169" t="str">
        <f>IF('4'!$J45=0,"",IF('4'!$J45="&lt;0.1",0.1,'4'!$J45))</f>
        <v/>
      </c>
      <c r="N147" s="169" t="str">
        <f>IF('5'!$F45=0,"",IF('5'!$F45="&lt;0.1",0.1,'5'!$F45))</f>
        <v/>
      </c>
      <c r="O147" s="169" t="str">
        <f>IF('5'!$H45=0,"",IF('5'!$H45="&lt;0.1",0.1,'5'!$H45))</f>
        <v/>
      </c>
      <c r="P147" s="169" t="str">
        <f>IF('5'!$J45=0,"",IF('5'!$J45="&lt;0.1",0.1,'5'!$J45))</f>
        <v/>
      </c>
      <c r="Q147" s="169" t="str">
        <f>IF('6'!$F45=0,"",IF('6'!$F45="&lt;0.1",0.1,'6'!$F45))</f>
        <v/>
      </c>
      <c r="R147" s="169" t="str">
        <f>IF('6'!$H45=0,"",IF('6'!$H45="&lt;0.1",0.1,'6'!$H45))</f>
        <v/>
      </c>
      <c r="S147" s="169" t="str">
        <f>IF('6'!$J45=0,"",IF('6'!$J45="&lt;0.1",0.1,'6'!$J45))</f>
        <v/>
      </c>
      <c r="T147" s="169" t="str">
        <f>IF('7'!$F45=0,"",IF('7'!$F45="&lt;0.1",0.1,'7'!$F45))</f>
        <v/>
      </c>
      <c r="U147" s="169" t="str">
        <f>IF('7'!$H45=0,"",IF('7'!$H45="&lt;0.1",0.1,'7'!$H45))</f>
        <v/>
      </c>
      <c r="V147" s="169" t="str">
        <f>IF('7'!$J45=0,"",IF('7'!$J45="&lt;0.1",0.1,'7'!$J45))</f>
        <v/>
      </c>
      <c r="W147" s="169" t="str">
        <f>IF('8'!$F45=0,"",IF('8'!$F45="&lt;0.1",0.1,'8'!$F45))</f>
        <v/>
      </c>
      <c r="X147" s="169" t="str">
        <f>IF('8'!$H45=0,"",IF('8'!$H45="&lt;0.1",0.1,'8'!$H45))</f>
        <v/>
      </c>
      <c r="Y147" s="169" t="str">
        <f>IF('8'!$J45=0,"",IF('8'!$J45="&lt;0.1",0.1,'8'!$J45))</f>
        <v/>
      </c>
      <c r="Z147" s="169" t="str">
        <f>IF('9'!$F45=0,"",IF('9'!$F45="&lt;0.1",0.1,'9'!$F45))</f>
        <v/>
      </c>
      <c r="AA147" s="169" t="str">
        <f>IF('9'!$H45=0,"",IF('9'!$H45="&lt;0.1",0.1,'9'!$H45))</f>
        <v/>
      </c>
      <c r="AB147" s="169" t="str">
        <f>IF('9'!$J45=0,"",IF('9'!$J45="&lt;0.1",0.1,'9'!$J45))</f>
        <v/>
      </c>
      <c r="AC147" s="169" t="str">
        <f>IF('10'!$F45=0,"",IF('10'!$F45="&lt;0.1",0.1,'10'!$F45))</f>
        <v/>
      </c>
      <c r="AD147" s="169" t="str">
        <f>IF('10'!$H45=0,"",IF('10'!$H45="&lt;0.1",0.1,'10'!$H45))</f>
        <v/>
      </c>
      <c r="AE147" s="169" t="str">
        <f>IF('10'!$J45=0,"",IF('10'!$J45="&lt;0.1",0.1,'10'!$J45))</f>
        <v/>
      </c>
      <c r="AF147" s="169" t="str">
        <f>IF('11'!$F45=0,"",IF('11'!$F45="&lt;0.1",0.1,'11'!$F45))</f>
        <v/>
      </c>
      <c r="AG147" s="169" t="str">
        <f>IF('11'!$H45=0,"",IF('11'!$H45="&lt;0.1",0.1,'11'!$H45))</f>
        <v/>
      </c>
      <c r="AH147" s="169" t="str">
        <f>IF('11'!$J45=0,"",IF('11'!$J45="&lt;0.1",0.1,'11'!$J45))</f>
        <v/>
      </c>
      <c r="AI147" s="169" t="str">
        <f>IF('12'!$F45=0,"",IF('12'!$F45="&lt;0.1",0.1,'12'!$F45))</f>
        <v/>
      </c>
      <c r="AJ147" s="169" t="str">
        <f>IF('12'!$H45=0,"",IF('12'!$H45="&lt;0.1",0.1,'12'!$H45))</f>
        <v/>
      </c>
      <c r="AK147" s="169" t="str">
        <f>IF('12'!$J45=0,"",IF('12'!$J45="&lt;0.1",0.1,'12'!$J45))</f>
        <v/>
      </c>
      <c r="AL147" s="170">
        <f t="shared" si="6"/>
        <v>0</v>
      </c>
      <c r="AM147" s="170">
        <f t="shared" si="7"/>
        <v>0</v>
      </c>
      <c r="AN147" s="149">
        <f t="shared" si="8"/>
        <v>0</v>
      </c>
      <c r="AO147" s="163">
        <f t="shared" si="9"/>
        <v>0</v>
      </c>
      <c r="AP147" s="164">
        <f t="shared" si="10"/>
        <v>0</v>
      </c>
      <c r="AQ147" s="163">
        <f t="shared" si="11"/>
        <v>0</v>
      </c>
      <c r="AR147" s="164">
        <f t="shared" si="12"/>
        <v>0</v>
      </c>
      <c r="AS147" s="166" t="str">
        <f t="shared" si="13"/>
        <v/>
      </c>
      <c r="AT147" s="163">
        <f t="shared" si="14"/>
        <v>0</v>
      </c>
      <c r="AU147" s="164">
        <f t="shared" si="15"/>
        <v>0</v>
      </c>
      <c r="AV147" s="166" t="str">
        <f t="shared" si="16"/>
        <v/>
      </c>
      <c r="AX147" s="171">
        <f>'1 - Detail Entry'!AB45</f>
        <v>0</v>
      </c>
      <c r="AY147" s="172"/>
      <c r="AZ147" s="163" t="str">
        <f t="shared" si="17"/>
        <v/>
      </c>
      <c r="BA147" s="165" t="str">
        <f t="shared" si="18"/>
        <v/>
      </c>
      <c r="BB147" s="165" t="str">
        <f t="shared" si="19"/>
        <v/>
      </c>
      <c r="BC147" s="165" t="str">
        <f t="shared" si="20"/>
        <v/>
      </c>
      <c r="BD147" s="165" t="str">
        <f t="shared" si="21"/>
        <v/>
      </c>
      <c r="BE147" s="165" t="str">
        <f t="shared" si="22"/>
        <v/>
      </c>
      <c r="BF147" s="165" t="str">
        <f t="shared" si="23"/>
        <v/>
      </c>
      <c r="BG147" s="166" t="str">
        <f t="shared" si="24"/>
        <v/>
      </c>
      <c r="BI147" s="163" t="str">
        <f t="shared" si="25"/>
        <v/>
      </c>
      <c r="BJ147" s="165" t="str">
        <f t="shared" si="26"/>
        <v/>
      </c>
      <c r="BK147" s="165" t="str">
        <f t="shared" si="27"/>
        <v/>
      </c>
      <c r="BL147" s="165" t="str">
        <f t="shared" si="28"/>
        <v/>
      </c>
      <c r="BM147" s="165" t="str">
        <f t="shared" si="29"/>
        <v/>
      </c>
      <c r="BN147" s="165" t="str">
        <f t="shared" si="30"/>
        <v/>
      </c>
      <c r="BO147" s="165" t="str">
        <f t="shared" si="31"/>
        <v/>
      </c>
      <c r="BP147" s="166" t="str">
        <f t="shared" si="32"/>
        <v/>
      </c>
      <c r="BR147" s="163" t="str">
        <f t="shared" si="33"/>
        <v/>
      </c>
      <c r="BS147" s="165" t="str">
        <f t="shared" si="34"/>
        <v/>
      </c>
      <c r="BT147" s="165" t="str">
        <f t="shared" si="35"/>
        <v/>
      </c>
      <c r="BU147" s="165" t="str">
        <f t="shared" si="36"/>
        <v/>
      </c>
      <c r="BV147" s="165" t="str">
        <f t="shared" si="37"/>
        <v/>
      </c>
      <c r="BW147" s="165" t="str">
        <f t="shared" si="38"/>
        <v/>
      </c>
      <c r="BX147" s="165" t="str">
        <f t="shared" si="39"/>
        <v/>
      </c>
      <c r="BY147" s="166" t="str">
        <f t="shared" si="40"/>
        <v/>
      </c>
      <c r="CA147" s="163" t="str">
        <f t="shared" si="41"/>
        <v/>
      </c>
      <c r="CB147" s="165" t="str">
        <f t="shared" si="42"/>
        <v/>
      </c>
      <c r="CC147" s="165" t="str">
        <f t="shared" si="43"/>
        <v/>
      </c>
      <c r="CD147" s="165" t="str">
        <f t="shared" si="44"/>
        <v/>
      </c>
      <c r="CE147" s="165" t="str">
        <f t="shared" si="45"/>
        <v/>
      </c>
      <c r="CF147" s="165" t="str">
        <f t="shared" si="46"/>
        <v/>
      </c>
      <c r="CG147" s="165" t="str">
        <f t="shared" si="47"/>
        <v/>
      </c>
      <c r="CH147" s="166" t="str">
        <f t="shared" si="48"/>
        <v/>
      </c>
      <c r="CJ147" s="163" t="str">
        <f t="shared" si="49"/>
        <v/>
      </c>
      <c r="CK147" s="165" t="str">
        <f t="shared" si="50"/>
        <v/>
      </c>
      <c r="CL147" s="165" t="str">
        <f t="shared" si="51"/>
        <v/>
      </c>
      <c r="CM147" s="165" t="str">
        <f t="shared" si="52"/>
        <v/>
      </c>
      <c r="CN147" s="165" t="str">
        <f t="shared" si="53"/>
        <v/>
      </c>
      <c r="CO147" s="165" t="str">
        <f t="shared" si="54"/>
        <v/>
      </c>
      <c r="CP147" s="165" t="str">
        <f t="shared" si="55"/>
        <v/>
      </c>
      <c r="CQ147" s="166" t="str">
        <f t="shared" si="56"/>
        <v/>
      </c>
    </row>
    <row r="148" spans="1:95">
      <c r="A148" s="1"/>
      <c r="B148" s="169" t="str">
        <f>IF('1 - Detail Entry'!F47=0,"",IF('1 - Detail Entry'!F47="&lt;0.1",0.1,'1 - Detail Entry'!F47))</f>
        <v/>
      </c>
      <c r="C148" s="169" t="str">
        <f>IF('1 - Detail Entry'!H47=0,"",IF('1 - Detail Entry'!H47="&lt;0.1",0.1,'1 - Detail Entry'!H47))</f>
        <v/>
      </c>
      <c r="D148" s="169" t="str">
        <f>IF('1 - Detail Entry'!J47=0,"",IF('1 - Detail Entry'!J47="&lt;0.1",0.1,'1 - Detail Entry'!J47))</f>
        <v/>
      </c>
      <c r="E148" s="169" t="str">
        <f>IF('2'!F46=0,"",IF('2'!F46="&lt;0.1",0.1,'2'!F46))</f>
        <v/>
      </c>
      <c r="F148" s="169" t="str">
        <f>IF('2'!H46=0,"",IF('2'!H46="&lt;0.1",0.1,'2'!H46))</f>
        <v/>
      </c>
      <c r="G148" s="169" t="str">
        <f>IF('2'!J46=0,"",IF('2'!J46="&lt;0.1",0.1,'2'!J46))</f>
        <v/>
      </c>
      <c r="H148" s="169" t="str">
        <f>IF('3'!$F46=0,"",IF('3'!$F46="&lt;0.1",0.1,'3'!$F46))</f>
        <v/>
      </c>
      <c r="I148" s="169" t="str">
        <f>IF('3'!$H46=0,"",IF('3'!$H46="&lt;0.1",0.1,'3'!$H46))</f>
        <v/>
      </c>
      <c r="J148" s="169" t="str">
        <f>IF('3'!$J46=0,"",IF('3'!$J46="&lt;0.1",0.1,'3'!$J46))</f>
        <v/>
      </c>
      <c r="K148" s="169" t="str">
        <f>IF('4'!$F46=0,"",IF('4'!$F46="&lt;0.1",0.1,'4'!$F46))</f>
        <v/>
      </c>
      <c r="L148" s="169" t="str">
        <f>IF('4'!$H46=0,"",IF('4'!$H46="&lt;0.1",0.1,'4'!$H46))</f>
        <v/>
      </c>
      <c r="M148" s="169" t="str">
        <f>IF('4'!$J46=0,"",IF('4'!$J46="&lt;0.1",0.1,'4'!$J46))</f>
        <v/>
      </c>
      <c r="N148" s="169" t="str">
        <f>IF('5'!$F46=0,"",IF('5'!$F46="&lt;0.1",0.1,'5'!$F46))</f>
        <v/>
      </c>
      <c r="O148" s="169" t="str">
        <f>IF('5'!$H46=0,"",IF('5'!$H46="&lt;0.1",0.1,'5'!$H46))</f>
        <v/>
      </c>
      <c r="P148" s="169" t="str">
        <f>IF('5'!$J46=0,"",IF('5'!$J46="&lt;0.1",0.1,'5'!$J46))</f>
        <v/>
      </c>
      <c r="Q148" s="169" t="str">
        <f>IF('6'!$F46=0,"",IF('6'!$F46="&lt;0.1",0.1,'6'!$F46))</f>
        <v/>
      </c>
      <c r="R148" s="169" t="str">
        <f>IF('6'!$H46=0,"",IF('6'!$H46="&lt;0.1",0.1,'6'!$H46))</f>
        <v/>
      </c>
      <c r="S148" s="169" t="str">
        <f>IF('6'!$J46=0,"",IF('6'!$J46="&lt;0.1",0.1,'6'!$J46))</f>
        <v/>
      </c>
      <c r="T148" s="169" t="str">
        <f>IF('7'!$F46=0,"",IF('7'!$F46="&lt;0.1",0.1,'7'!$F46))</f>
        <v/>
      </c>
      <c r="U148" s="169" t="str">
        <f>IF('7'!$H46=0,"",IF('7'!$H46="&lt;0.1",0.1,'7'!$H46))</f>
        <v/>
      </c>
      <c r="V148" s="169" t="str">
        <f>IF('7'!$J46=0,"",IF('7'!$J46="&lt;0.1",0.1,'7'!$J46))</f>
        <v/>
      </c>
      <c r="W148" s="169" t="str">
        <f>IF('8'!$F46=0,"",IF('8'!$F46="&lt;0.1",0.1,'8'!$F46))</f>
        <v/>
      </c>
      <c r="X148" s="169" t="str">
        <f>IF('8'!$H46=0,"",IF('8'!$H46="&lt;0.1",0.1,'8'!$H46))</f>
        <v/>
      </c>
      <c r="Y148" s="169" t="str">
        <f>IF('8'!$J46=0,"",IF('8'!$J46="&lt;0.1",0.1,'8'!$J46))</f>
        <v/>
      </c>
      <c r="Z148" s="169" t="str">
        <f>IF('9'!$F46=0,"",IF('9'!$F46="&lt;0.1",0.1,'9'!$F46))</f>
        <v/>
      </c>
      <c r="AA148" s="169" t="str">
        <f>IF('9'!$H46=0,"",IF('9'!$H46="&lt;0.1",0.1,'9'!$H46))</f>
        <v/>
      </c>
      <c r="AB148" s="169" t="str">
        <f>IF('9'!$J46=0,"",IF('9'!$J46="&lt;0.1",0.1,'9'!$J46))</f>
        <v/>
      </c>
      <c r="AC148" s="169" t="str">
        <f>IF('10'!$F46=0,"",IF('10'!$F46="&lt;0.1",0.1,'10'!$F46))</f>
        <v/>
      </c>
      <c r="AD148" s="169" t="str">
        <f>IF('10'!$H46=0,"",IF('10'!$H46="&lt;0.1",0.1,'10'!$H46))</f>
        <v/>
      </c>
      <c r="AE148" s="169" t="str">
        <f>IF('10'!$J46=0,"",IF('10'!$J46="&lt;0.1",0.1,'10'!$J46))</f>
        <v/>
      </c>
      <c r="AF148" s="169" t="str">
        <f>IF('11'!$F46=0,"",IF('11'!$F46="&lt;0.1",0.1,'11'!$F46))</f>
        <v/>
      </c>
      <c r="AG148" s="169" t="str">
        <f>IF('11'!$H46=0,"",IF('11'!$H46="&lt;0.1",0.1,'11'!$H46))</f>
        <v/>
      </c>
      <c r="AH148" s="169" t="str">
        <f>IF('11'!$J46=0,"",IF('11'!$J46="&lt;0.1",0.1,'11'!$J46))</f>
        <v/>
      </c>
      <c r="AI148" s="169" t="str">
        <f>IF('12'!$F46=0,"",IF('12'!$F46="&lt;0.1",0.1,'12'!$F46))</f>
        <v/>
      </c>
      <c r="AJ148" s="169" t="str">
        <f>IF('12'!$H46=0,"",IF('12'!$H46="&lt;0.1",0.1,'12'!$H46))</f>
        <v/>
      </c>
      <c r="AK148" s="169" t="str">
        <f>IF('12'!$J46=0,"",IF('12'!$J46="&lt;0.1",0.1,'12'!$J46))</f>
        <v/>
      </c>
      <c r="AL148" s="170">
        <f t="shared" si="6"/>
        <v>0</v>
      </c>
      <c r="AM148" s="170">
        <f t="shared" si="7"/>
        <v>0</v>
      </c>
      <c r="AN148" s="149">
        <f t="shared" si="8"/>
        <v>0</v>
      </c>
      <c r="AO148" s="163">
        <f t="shared" si="9"/>
        <v>0</v>
      </c>
      <c r="AP148" s="164">
        <f t="shared" si="10"/>
        <v>0</v>
      </c>
      <c r="AQ148" s="163">
        <f t="shared" si="11"/>
        <v>0</v>
      </c>
      <c r="AR148" s="164">
        <f t="shared" si="12"/>
        <v>0</v>
      </c>
      <c r="AS148" s="166" t="str">
        <f t="shared" si="13"/>
        <v/>
      </c>
      <c r="AT148" s="163">
        <f t="shared" si="14"/>
        <v>0</v>
      </c>
      <c r="AU148" s="164">
        <f t="shared" si="15"/>
        <v>0</v>
      </c>
      <c r="AV148" s="166" t="str">
        <f t="shared" si="16"/>
        <v/>
      </c>
      <c r="AX148" s="171">
        <f>'1 - Detail Entry'!AB46</f>
        <v>0</v>
      </c>
      <c r="AY148" s="172"/>
      <c r="AZ148" s="163" t="str">
        <f t="shared" si="17"/>
        <v/>
      </c>
      <c r="BA148" s="165" t="str">
        <f t="shared" si="18"/>
        <v/>
      </c>
      <c r="BB148" s="165" t="str">
        <f t="shared" si="19"/>
        <v/>
      </c>
      <c r="BC148" s="165" t="str">
        <f t="shared" si="20"/>
        <v/>
      </c>
      <c r="BD148" s="165" t="str">
        <f t="shared" si="21"/>
        <v/>
      </c>
      <c r="BE148" s="165" t="str">
        <f t="shared" si="22"/>
        <v/>
      </c>
      <c r="BF148" s="165" t="str">
        <f t="shared" si="23"/>
        <v/>
      </c>
      <c r="BG148" s="166" t="str">
        <f t="shared" si="24"/>
        <v/>
      </c>
      <c r="BI148" s="163" t="str">
        <f t="shared" si="25"/>
        <v/>
      </c>
      <c r="BJ148" s="165" t="str">
        <f t="shared" si="26"/>
        <v/>
      </c>
      <c r="BK148" s="165" t="str">
        <f t="shared" si="27"/>
        <v/>
      </c>
      <c r="BL148" s="165" t="str">
        <f t="shared" si="28"/>
        <v/>
      </c>
      <c r="BM148" s="165" t="str">
        <f t="shared" si="29"/>
        <v/>
      </c>
      <c r="BN148" s="165" t="str">
        <f t="shared" si="30"/>
        <v/>
      </c>
      <c r="BO148" s="165" t="str">
        <f t="shared" si="31"/>
        <v/>
      </c>
      <c r="BP148" s="166" t="str">
        <f t="shared" si="32"/>
        <v/>
      </c>
      <c r="BR148" s="163" t="str">
        <f t="shared" si="33"/>
        <v/>
      </c>
      <c r="BS148" s="165" t="str">
        <f t="shared" si="34"/>
        <v/>
      </c>
      <c r="BT148" s="165" t="str">
        <f t="shared" si="35"/>
        <v/>
      </c>
      <c r="BU148" s="165" t="str">
        <f t="shared" si="36"/>
        <v/>
      </c>
      <c r="BV148" s="165" t="str">
        <f t="shared" si="37"/>
        <v/>
      </c>
      <c r="BW148" s="165" t="str">
        <f t="shared" si="38"/>
        <v/>
      </c>
      <c r="BX148" s="165" t="str">
        <f t="shared" si="39"/>
        <v/>
      </c>
      <c r="BY148" s="166" t="str">
        <f t="shared" si="40"/>
        <v/>
      </c>
      <c r="CA148" s="163" t="str">
        <f t="shared" si="41"/>
        <v/>
      </c>
      <c r="CB148" s="165" t="str">
        <f t="shared" si="42"/>
        <v/>
      </c>
      <c r="CC148" s="165" t="str">
        <f t="shared" si="43"/>
        <v/>
      </c>
      <c r="CD148" s="165" t="str">
        <f t="shared" si="44"/>
        <v/>
      </c>
      <c r="CE148" s="165" t="str">
        <f t="shared" si="45"/>
        <v/>
      </c>
      <c r="CF148" s="165" t="str">
        <f t="shared" si="46"/>
        <v/>
      </c>
      <c r="CG148" s="165" t="str">
        <f t="shared" si="47"/>
        <v/>
      </c>
      <c r="CH148" s="166" t="str">
        <f t="shared" si="48"/>
        <v/>
      </c>
      <c r="CJ148" s="163" t="str">
        <f t="shared" si="49"/>
        <v/>
      </c>
      <c r="CK148" s="165" t="str">
        <f t="shared" si="50"/>
        <v/>
      </c>
      <c r="CL148" s="165" t="str">
        <f t="shared" si="51"/>
        <v/>
      </c>
      <c r="CM148" s="165" t="str">
        <f t="shared" si="52"/>
        <v/>
      </c>
      <c r="CN148" s="165" t="str">
        <f t="shared" si="53"/>
        <v/>
      </c>
      <c r="CO148" s="165" t="str">
        <f t="shared" si="54"/>
        <v/>
      </c>
      <c r="CP148" s="165" t="str">
        <f t="shared" si="55"/>
        <v/>
      </c>
      <c r="CQ148" s="166" t="str">
        <f t="shared" si="56"/>
        <v/>
      </c>
    </row>
    <row r="149" spans="1:95">
      <c r="A149" s="1"/>
      <c r="B149" s="169" t="str">
        <f>IF('1 - Detail Entry'!F48=0,"",IF('1 - Detail Entry'!F48="&lt;0.1",0.1,'1 - Detail Entry'!F48))</f>
        <v/>
      </c>
      <c r="C149" s="169" t="str">
        <f>IF('1 - Detail Entry'!H48=0,"",IF('1 - Detail Entry'!H48="&lt;0.1",0.1,'1 - Detail Entry'!H48))</f>
        <v/>
      </c>
      <c r="D149" s="169" t="str">
        <f>IF('1 - Detail Entry'!J48=0,"",IF('1 - Detail Entry'!J48="&lt;0.1",0.1,'1 - Detail Entry'!J48))</f>
        <v/>
      </c>
      <c r="E149" s="169" t="str">
        <f>IF('2'!F47=0,"",IF('2'!F47="&lt;0.1",0.1,'2'!F47))</f>
        <v/>
      </c>
      <c r="F149" s="169" t="str">
        <f>IF('2'!H47=0,"",IF('2'!H47="&lt;0.1",0.1,'2'!H47))</f>
        <v/>
      </c>
      <c r="G149" s="169" t="str">
        <f>IF('2'!J47=0,"",IF('2'!J47="&lt;0.1",0.1,'2'!J47))</f>
        <v/>
      </c>
      <c r="H149" s="169" t="str">
        <f>IF('3'!$F47=0,"",IF('3'!$F47="&lt;0.1",0.1,'3'!$F47))</f>
        <v/>
      </c>
      <c r="I149" s="169" t="str">
        <f>IF('3'!$H47=0,"",IF('3'!$H47="&lt;0.1",0.1,'3'!$H47))</f>
        <v/>
      </c>
      <c r="J149" s="169" t="str">
        <f>IF('3'!$J47=0,"",IF('3'!$J47="&lt;0.1",0.1,'3'!$J47))</f>
        <v/>
      </c>
      <c r="K149" s="169" t="str">
        <f>IF('4'!$F47=0,"",IF('4'!$F47="&lt;0.1",0.1,'4'!$F47))</f>
        <v/>
      </c>
      <c r="L149" s="169" t="str">
        <f>IF('4'!$H47=0,"",IF('4'!$H47="&lt;0.1",0.1,'4'!$H47))</f>
        <v/>
      </c>
      <c r="M149" s="169" t="str">
        <f>IF('4'!$J47=0,"",IF('4'!$J47="&lt;0.1",0.1,'4'!$J47))</f>
        <v/>
      </c>
      <c r="N149" s="169" t="str">
        <f>IF('5'!$F47=0,"",IF('5'!$F47="&lt;0.1",0.1,'5'!$F47))</f>
        <v/>
      </c>
      <c r="O149" s="169" t="str">
        <f>IF('5'!$H47=0,"",IF('5'!$H47="&lt;0.1",0.1,'5'!$H47))</f>
        <v/>
      </c>
      <c r="P149" s="169" t="str">
        <f>IF('5'!$J47=0,"",IF('5'!$J47="&lt;0.1",0.1,'5'!$J47))</f>
        <v/>
      </c>
      <c r="Q149" s="169" t="str">
        <f>IF('6'!$F47=0,"",IF('6'!$F47="&lt;0.1",0.1,'6'!$F47))</f>
        <v/>
      </c>
      <c r="R149" s="169" t="str">
        <f>IF('6'!$H47=0,"",IF('6'!$H47="&lt;0.1",0.1,'6'!$H47))</f>
        <v/>
      </c>
      <c r="S149" s="169" t="str">
        <f>IF('6'!$J47=0,"",IF('6'!$J47="&lt;0.1",0.1,'6'!$J47))</f>
        <v/>
      </c>
      <c r="T149" s="169" t="str">
        <f>IF('7'!$F47=0,"",IF('7'!$F47="&lt;0.1",0.1,'7'!$F47))</f>
        <v/>
      </c>
      <c r="U149" s="169" t="str">
        <f>IF('7'!$H47=0,"",IF('7'!$H47="&lt;0.1",0.1,'7'!$H47))</f>
        <v/>
      </c>
      <c r="V149" s="169" t="str">
        <f>IF('7'!$J47=0,"",IF('7'!$J47="&lt;0.1",0.1,'7'!$J47))</f>
        <v/>
      </c>
      <c r="W149" s="169" t="str">
        <f>IF('8'!$F47=0,"",IF('8'!$F47="&lt;0.1",0.1,'8'!$F47))</f>
        <v/>
      </c>
      <c r="X149" s="169" t="str">
        <f>IF('8'!$H47=0,"",IF('8'!$H47="&lt;0.1",0.1,'8'!$H47))</f>
        <v/>
      </c>
      <c r="Y149" s="169" t="str">
        <f>IF('8'!$J47=0,"",IF('8'!$J47="&lt;0.1",0.1,'8'!$J47))</f>
        <v/>
      </c>
      <c r="Z149" s="169" t="str">
        <f>IF('9'!$F47=0,"",IF('9'!$F47="&lt;0.1",0.1,'9'!$F47))</f>
        <v/>
      </c>
      <c r="AA149" s="169" t="str">
        <f>IF('9'!$H47=0,"",IF('9'!$H47="&lt;0.1",0.1,'9'!$H47))</f>
        <v/>
      </c>
      <c r="AB149" s="169" t="str">
        <f>IF('9'!$J47=0,"",IF('9'!$J47="&lt;0.1",0.1,'9'!$J47))</f>
        <v/>
      </c>
      <c r="AC149" s="169" t="str">
        <f>IF('10'!$F47=0,"",IF('10'!$F47="&lt;0.1",0.1,'10'!$F47))</f>
        <v/>
      </c>
      <c r="AD149" s="169" t="str">
        <f>IF('10'!$H47=0,"",IF('10'!$H47="&lt;0.1",0.1,'10'!$H47))</f>
        <v/>
      </c>
      <c r="AE149" s="169" t="str">
        <f>IF('10'!$J47=0,"",IF('10'!$J47="&lt;0.1",0.1,'10'!$J47))</f>
        <v/>
      </c>
      <c r="AF149" s="169" t="str">
        <f>IF('11'!$F47=0,"",IF('11'!$F47="&lt;0.1",0.1,'11'!$F47))</f>
        <v/>
      </c>
      <c r="AG149" s="169" t="str">
        <f>IF('11'!$H47=0,"",IF('11'!$H47="&lt;0.1",0.1,'11'!$H47))</f>
        <v/>
      </c>
      <c r="AH149" s="169" t="str">
        <f>IF('11'!$J47=0,"",IF('11'!$J47="&lt;0.1",0.1,'11'!$J47))</f>
        <v/>
      </c>
      <c r="AI149" s="169" t="str">
        <f>IF('12'!$F47=0,"",IF('12'!$F47="&lt;0.1",0.1,'12'!$F47))</f>
        <v/>
      </c>
      <c r="AJ149" s="169" t="str">
        <f>IF('12'!$H47=0,"",IF('12'!$H47="&lt;0.1",0.1,'12'!$H47))</f>
        <v/>
      </c>
      <c r="AK149" s="169" t="str">
        <f>IF('12'!$J47=0,"",IF('12'!$J47="&lt;0.1",0.1,'12'!$J47))</f>
        <v/>
      </c>
      <c r="AL149" s="170">
        <f t="shared" si="6"/>
        <v>0</v>
      </c>
      <c r="AM149" s="170">
        <f t="shared" si="7"/>
        <v>0</v>
      </c>
      <c r="AN149" s="149">
        <f t="shared" si="8"/>
        <v>0</v>
      </c>
      <c r="AO149" s="163">
        <f t="shared" si="9"/>
        <v>0</v>
      </c>
      <c r="AP149" s="164">
        <f t="shared" si="10"/>
        <v>0</v>
      </c>
      <c r="AQ149" s="163">
        <f t="shared" si="11"/>
        <v>0</v>
      </c>
      <c r="AR149" s="164">
        <f t="shared" si="12"/>
        <v>0</v>
      </c>
      <c r="AS149" s="166" t="str">
        <f t="shared" si="13"/>
        <v/>
      </c>
      <c r="AT149" s="163">
        <f t="shared" si="14"/>
        <v>0</v>
      </c>
      <c r="AU149" s="164">
        <f t="shared" si="15"/>
        <v>0</v>
      </c>
      <c r="AV149" s="166" t="str">
        <f t="shared" si="16"/>
        <v/>
      </c>
      <c r="AX149" s="171">
        <f>'1 - Detail Entry'!AB47</f>
        <v>0</v>
      </c>
      <c r="AY149" s="172"/>
      <c r="AZ149" s="163" t="str">
        <f t="shared" si="17"/>
        <v/>
      </c>
      <c r="BA149" s="165" t="str">
        <f t="shared" si="18"/>
        <v/>
      </c>
      <c r="BB149" s="165" t="str">
        <f t="shared" si="19"/>
        <v/>
      </c>
      <c r="BC149" s="165" t="str">
        <f t="shared" si="20"/>
        <v/>
      </c>
      <c r="BD149" s="165" t="str">
        <f t="shared" si="21"/>
        <v/>
      </c>
      <c r="BE149" s="165" t="str">
        <f t="shared" si="22"/>
        <v/>
      </c>
      <c r="BF149" s="165" t="str">
        <f t="shared" si="23"/>
        <v/>
      </c>
      <c r="BG149" s="166" t="str">
        <f t="shared" si="24"/>
        <v/>
      </c>
      <c r="BI149" s="163" t="str">
        <f t="shared" si="25"/>
        <v/>
      </c>
      <c r="BJ149" s="165" t="str">
        <f t="shared" si="26"/>
        <v/>
      </c>
      <c r="BK149" s="165" t="str">
        <f t="shared" si="27"/>
        <v/>
      </c>
      <c r="BL149" s="165" t="str">
        <f t="shared" si="28"/>
        <v/>
      </c>
      <c r="BM149" s="165" t="str">
        <f t="shared" si="29"/>
        <v/>
      </c>
      <c r="BN149" s="165" t="str">
        <f t="shared" si="30"/>
        <v/>
      </c>
      <c r="BO149" s="165" t="str">
        <f t="shared" si="31"/>
        <v/>
      </c>
      <c r="BP149" s="166" t="str">
        <f t="shared" si="32"/>
        <v/>
      </c>
      <c r="BR149" s="163" t="str">
        <f t="shared" si="33"/>
        <v/>
      </c>
      <c r="BS149" s="165" t="str">
        <f t="shared" si="34"/>
        <v/>
      </c>
      <c r="BT149" s="165" t="str">
        <f t="shared" si="35"/>
        <v/>
      </c>
      <c r="BU149" s="165" t="str">
        <f t="shared" si="36"/>
        <v/>
      </c>
      <c r="BV149" s="165" t="str">
        <f t="shared" si="37"/>
        <v/>
      </c>
      <c r="BW149" s="165" t="str">
        <f t="shared" si="38"/>
        <v/>
      </c>
      <c r="BX149" s="165" t="str">
        <f t="shared" si="39"/>
        <v/>
      </c>
      <c r="BY149" s="166" t="str">
        <f t="shared" si="40"/>
        <v/>
      </c>
      <c r="CA149" s="163" t="str">
        <f t="shared" si="41"/>
        <v/>
      </c>
      <c r="CB149" s="165" t="str">
        <f t="shared" si="42"/>
        <v/>
      </c>
      <c r="CC149" s="165" t="str">
        <f t="shared" si="43"/>
        <v/>
      </c>
      <c r="CD149" s="165" t="str">
        <f t="shared" si="44"/>
        <v/>
      </c>
      <c r="CE149" s="165" t="str">
        <f t="shared" si="45"/>
        <v/>
      </c>
      <c r="CF149" s="165" t="str">
        <f t="shared" si="46"/>
        <v/>
      </c>
      <c r="CG149" s="165" t="str">
        <f t="shared" si="47"/>
        <v/>
      </c>
      <c r="CH149" s="166" t="str">
        <f t="shared" si="48"/>
        <v/>
      </c>
      <c r="CJ149" s="163" t="str">
        <f t="shared" si="49"/>
        <v/>
      </c>
      <c r="CK149" s="165" t="str">
        <f t="shared" si="50"/>
        <v/>
      </c>
      <c r="CL149" s="165" t="str">
        <f t="shared" si="51"/>
        <v/>
      </c>
      <c r="CM149" s="165" t="str">
        <f t="shared" si="52"/>
        <v/>
      </c>
      <c r="CN149" s="165" t="str">
        <f t="shared" si="53"/>
        <v/>
      </c>
      <c r="CO149" s="165" t="str">
        <f t="shared" si="54"/>
        <v/>
      </c>
      <c r="CP149" s="165" t="str">
        <f t="shared" si="55"/>
        <v/>
      </c>
      <c r="CQ149" s="166" t="str">
        <f t="shared" si="56"/>
        <v/>
      </c>
    </row>
    <row r="150" spans="1:95">
      <c r="A150" s="1"/>
      <c r="B150" s="169" t="str">
        <f>IF('1 - Detail Entry'!F49=0,"",IF('1 - Detail Entry'!F49="&lt;0.1",0.1,'1 - Detail Entry'!F49))</f>
        <v/>
      </c>
      <c r="C150" s="169" t="str">
        <f>IF('1 - Detail Entry'!H49=0,"",IF('1 - Detail Entry'!H49="&lt;0.1",0.1,'1 - Detail Entry'!H49))</f>
        <v/>
      </c>
      <c r="D150" s="169" t="str">
        <f>IF('1 - Detail Entry'!J49=0,"",IF('1 - Detail Entry'!J49="&lt;0.1",0.1,'1 - Detail Entry'!J49))</f>
        <v/>
      </c>
      <c r="E150" s="169" t="str">
        <f>IF('2'!F48=0,"",IF('2'!F48="&lt;0.1",0.1,'2'!F48))</f>
        <v/>
      </c>
      <c r="F150" s="169" t="str">
        <f>IF('2'!H48=0,"",IF('2'!H48="&lt;0.1",0.1,'2'!H48))</f>
        <v/>
      </c>
      <c r="G150" s="169" t="str">
        <f>IF('2'!J48=0,"",IF('2'!J48="&lt;0.1",0.1,'2'!J48))</f>
        <v/>
      </c>
      <c r="H150" s="169" t="str">
        <f>IF('3'!$F48=0,"",IF('3'!$F48="&lt;0.1",0.1,'3'!$F48))</f>
        <v/>
      </c>
      <c r="I150" s="169" t="str">
        <f>IF('3'!$H48=0,"",IF('3'!$H48="&lt;0.1",0.1,'3'!$H48))</f>
        <v/>
      </c>
      <c r="J150" s="169" t="str">
        <f>IF('3'!$J48=0,"",IF('3'!$J48="&lt;0.1",0.1,'3'!$J48))</f>
        <v/>
      </c>
      <c r="K150" s="169" t="str">
        <f>IF('4'!$F48=0,"",IF('4'!$F48="&lt;0.1",0.1,'4'!$F48))</f>
        <v/>
      </c>
      <c r="L150" s="169" t="str">
        <f>IF('4'!$H48=0,"",IF('4'!$H48="&lt;0.1",0.1,'4'!$H48))</f>
        <v/>
      </c>
      <c r="M150" s="169" t="str">
        <f>IF('4'!$J48=0,"",IF('4'!$J48="&lt;0.1",0.1,'4'!$J48))</f>
        <v/>
      </c>
      <c r="N150" s="169" t="str">
        <f>IF('5'!$F48=0,"",IF('5'!$F48="&lt;0.1",0.1,'5'!$F48))</f>
        <v/>
      </c>
      <c r="O150" s="169" t="str">
        <f>IF('5'!$H48=0,"",IF('5'!$H48="&lt;0.1",0.1,'5'!$H48))</f>
        <v/>
      </c>
      <c r="P150" s="169" t="str">
        <f>IF('5'!$J48=0,"",IF('5'!$J48="&lt;0.1",0.1,'5'!$J48))</f>
        <v/>
      </c>
      <c r="Q150" s="169" t="str">
        <f>IF('6'!$F48=0,"",IF('6'!$F48="&lt;0.1",0.1,'6'!$F48))</f>
        <v/>
      </c>
      <c r="R150" s="169" t="str">
        <f>IF('6'!$H48=0,"",IF('6'!$H48="&lt;0.1",0.1,'6'!$H48))</f>
        <v/>
      </c>
      <c r="S150" s="169" t="str">
        <f>IF('6'!$J48=0,"",IF('6'!$J48="&lt;0.1",0.1,'6'!$J48))</f>
        <v/>
      </c>
      <c r="T150" s="169" t="str">
        <f>IF('7'!$F48=0,"",IF('7'!$F48="&lt;0.1",0.1,'7'!$F48))</f>
        <v/>
      </c>
      <c r="U150" s="169" t="str">
        <f>IF('7'!$H48=0,"",IF('7'!$H48="&lt;0.1",0.1,'7'!$H48))</f>
        <v/>
      </c>
      <c r="V150" s="169" t="str">
        <f>IF('7'!$J48=0,"",IF('7'!$J48="&lt;0.1",0.1,'7'!$J48))</f>
        <v/>
      </c>
      <c r="W150" s="169" t="str">
        <f>IF('8'!$F48=0,"",IF('8'!$F48="&lt;0.1",0.1,'8'!$F48))</f>
        <v/>
      </c>
      <c r="X150" s="169" t="str">
        <f>IF('8'!$H48=0,"",IF('8'!$H48="&lt;0.1",0.1,'8'!$H48))</f>
        <v/>
      </c>
      <c r="Y150" s="169" t="str">
        <f>IF('8'!$J48=0,"",IF('8'!$J48="&lt;0.1",0.1,'8'!$J48))</f>
        <v/>
      </c>
      <c r="Z150" s="169" t="str">
        <f>IF('9'!$F48=0,"",IF('9'!$F48="&lt;0.1",0.1,'9'!$F48))</f>
        <v/>
      </c>
      <c r="AA150" s="169" t="str">
        <f>IF('9'!$H48=0,"",IF('9'!$H48="&lt;0.1",0.1,'9'!$H48))</f>
        <v/>
      </c>
      <c r="AB150" s="169" t="str">
        <f>IF('9'!$J48=0,"",IF('9'!$J48="&lt;0.1",0.1,'9'!$J48))</f>
        <v/>
      </c>
      <c r="AC150" s="169" t="str">
        <f>IF('10'!$F48=0,"",IF('10'!$F48="&lt;0.1",0.1,'10'!$F48))</f>
        <v/>
      </c>
      <c r="AD150" s="169" t="str">
        <f>IF('10'!$H48=0,"",IF('10'!$H48="&lt;0.1",0.1,'10'!$H48))</f>
        <v/>
      </c>
      <c r="AE150" s="169" t="str">
        <f>IF('10'!$J48=0,"",IF('10'!$J48="&lt;0.1",0.1,'10'!$J48))</f>
        <v/>
      </c>
      <c r="AF150" s="169" t="str">
        <f>IF('11'!$F48=0,"",IF('11'!$F48="&lt;0.1",0.1,'11'!$F48))</f>
        <v/>
      </c>
      <c r="AG150" s="169" t="str">
        <f>IF('11'!$H48=0,"",IF('11'!$H48="&lt;0.1",0.1,'11'!$H48))</f>
        <v/>
      </c>
      <c r="AH150" s="169" t="str">
        <f>IF('11'!$J48=0,"",IF('11'!$J48="&lt;0.1",0.1,'11'!$J48))</f>
        <v/>
      </c>
      <c r="AI150" s="169" t="str">
        <f>IF('12'!$F48=0,"",IF('12'!$F48="&lt;0.1",0.1,'12'!$F48))</f>
        <v/>
      </c>
      <c r="AJ150" s="169" t="str">
        <f>IF('12'!$H48=0,"",IF('12'!$H48="&lt;0.1",0.1,'12'!$H48))</f>
        <v/>
      </c>
      <c r="AK150" s="169" t="str">
        <f>IF('12'!$J48=0,"",IF('12'!$J48="&lt;0.1",0.1,'12'!$J48))</f>
        <v/>
      </c>
      <c r="AL150" s="170">
        <f t="shared" si="6"/>
        <v>0</v>
      </c>
      <c r="AM150" s="170">
        <f t="shared" si="7"/>
        <v>0</v>
      </c>
      <c r="AN150" s="149">
        <f t="shared" si="8"/>
        <v>0</v>
      </c>
      <c r="AO150" s="163">
        <f t="shared" si="9"/>
        <v>0</v>
      </c>
      <c r="AP150" s="164">
        <f t="shared" si="10"/>
        <v>0</v>
      </c>
      <c r="AQ150" s="163">
        <f t="shared" si="11"/>
        <v>0</v>
      </c>
      <c r="AR150" s="164">
        <f t="shared" si="12"/>
        <v>0</v>
      </c>
      <c r="AS150" s="166" t="str">
        <f t="shared" si="13"/>
        <v/>
      </c>
      <c r="AT150" s="163">
        <f t="shared" si="14"/>
        <v>0</v>
      </c>
      <c r="AU150" s="164">
        <f t="shared" si="15"/>
        <v>0</v>
      </c>
      <c r="AV150" s="166" t="str">
        <f t="shared" si="16"/>
        <v/>
      </c>
      <c r="AX150" s="171">
        <f>'1 - Detail Entry'!AB48</f>
        <v>0</v>
      </c>
      <c r="AY150" s="172"/>
      <c r="AZ150" s="163" t="str">
        <f t="shared" si="17"/>
        <v/>
      </c>
      <c r="BA150" s="165" t="str">
        <f t="shared" si="18"/>
        <v/>
      </c>
      <c r="BB150" s="165" t="str">
        <f t="shared" si="19"/>
        <v/>
      </c>
      <c r="BC150" s="165" t="str">
        <f t="shared" si="20"/>
        <v/>
      </c>
      <c r="BD150" s="165" t="str">
        <f t="shared" si="21"/>
        <v/>
      </c>
      <c r="BE150" s="165" t="str">
        <f t="shared" si="22"/>
        <v/>
      </c>
      <c r="BF150" s="165" t="str">
        <f t="shared" si="23"/>
        <v/>
      </c>
      <c r="BG150" s="166" t="str">
        <f t="shared" si="24"/>
        <v/>
      </c>
      <c r="BI150" s="163" t="str">
        <f t="shared" si="25"/>
        <v/>
      </c>
      <c r="BJ150" s="165" t="str">
        <f t="shared" si="26"/>
        <v/>
      </c>
      <c r="BK150" s="165" t="str">
        <f t="shared" si="27"/>
        <v/>
      </c>
      <c r="BL150" s="165" t="str">
        <f t="shared" si="28"/>
        <v/>
      </c>
      <c r="BM150" s="165" t="str">
        <f t="shared" si="29"/>
        <v/>
      </c>
      <c r="BN150" s="165" t="str">
        <f t="shared" si="30"/>
        <v/>
      </c>
      <c r="BO150" s="165" t="str">
        <f t="shared" si="31"/>
        <v/>
      </c>
      <c r="BP150" s="166" t="str">
        <f t="shared" si="32"/>
        <v/>
      </c>
      <c r="BR150" s="163" t="str">
        <f t="shared" si="33"/>
        <v/>
      </c>
      <c r="BS150" s="165" t="str">
        <f t="shared" si="34"/>
        <v/>
      </c>
      <c r="BT150" s="165" t="str">
        <f t="shared" si="35"/>
        <v/>
      </c>
      <c r="BU150" s="165" t="str">
        <f t="shared" si="36"/>
        <v/>
      </c>
      <c r="BV150" s="165" t="str">
        <f t="shared" si="37"/>
        <v/>
      </c>
      <c r="BW150" s="165" t="str">
        <f t="shared" si="38"/>
        <v/>
      </c>
      <c r="BX150" s="165" t="str">
        <f t="shared" si="39"/>
        <v/>
      </c>
      <c r="BY150" s="166" t="str">
        <f t="shared" si="40"/>
        <v/>
      </c>
      <c r="CA150" s="163" t="str">
        <f t="shared" si="41"/>
        <v/>
      </c>
      <c r="CB150" s="165" t="str">
        <f t="shared" si="42"/>
        <v/>
      </c>
      <c r="CC150" s="165" t="str">
        <f t="shared" si="43"/>
        <v/>
      </c>
      <c r="CD150" s="165" t="str">
        <f t="shared" si="44"/>
        <v/>
      </c>
      <c r="CE150" s="165" t="str">
        <f t="shared" si="45"/>
        <v/>
      </c>
      <c r="CF150" s="165" t="str">
        <f t="shared" si="46"/>
        <v/>
      </c>
      <c r="CG150" s="165" t="str">
        <f t="shared" si="47"/>
        <v/>
      </c>
      <c r="CH150" s="166" t="str">
        <f t="shared" si="48"/>
        <v/>
      </c>
      <c r="CJ150" s="163" t="str">
        <f t="shared" si="49"/>
        <v/>
      </c>
      <c r="CK150" s="165" t="str">
        <f t="shared" si="50"/>
        <v/>
      </c>
      <c r="CL150" s="165" t="str">
        <f t="shared" si="51"/>
        <v/>
      </c>
      <c r="CM150" s="165" t="str">
        <f t="shared" si="52"/>
        <v/>
      </c>
      <c r="CN150" s="165" t="str">
        <f t="shared" si="53"/>
        <v/>
      </c>
      <c r="CO150" s="165" t="str">
        <f t="shared" si="54"/>
        <v/>
      </c>
      <c r="CP150" s="165" t="str">
        <f t="shared" si="55"/>
        <v/>
      </c>
      <c r="CQ150" s="166" t="str">
        <f t="shared" si="56"/>
        <v/>
      </c>
    </row>
    <row r="151" spans="1:95">
      <c r="A151" s="1"/>
      <c r="B151" s="169" t="str">
        <f>IF('1 - Detail Entry'!F50=0,"",IF('1 - Detail Entry'!F50="&lt;0.1",0.1,'1 - Detail Entry'!F50))</f>
        <v/>
      </c>
      <c r="C151" s="169" t="str">
        <f>IF('1 - Detail Entry'!H50=0,"",IF('1 - Detail Entry'!H50="&lt;0.1",0.1,'1 - Detail Entry'!H50))</f>
        <v/>
      </c>
      <c r="D151" s="169" t="str">
        <f>IF('1 - Detail Entry'!J50=0,"",IF('1 - Detail Entry'!J50="&lt;0.1",0.1,'1 - Detail Entry'!J50))</f>
        <v/>
      </c>
      <c r="E151" s="169" t="str">
        <f>IF('2'!F49=0,"",IF('2'!F49="&lt;0.1",0.1,'2'!F49))</f>
        <v/>
      </c>
      <c r="F151" s="169" t="str">
        <f>IF('2'!H49=0,"",IF('2'!H49="&lt;0.1",0.1,'2'!H49))</f>
        <v/>
      </c>
      <c r="G151" s="169" t="str">
        <f>IF('2'!J49=0,"",IF('2'!J49="&lt;0.1",0.1,'2'!J49))</f>
        <v/>
      </c>
      <c r="H151" s="169" t="str">
        <f>IF('3'!$F49=0,"",IF('3'!$F49="&lt;0.1",0.1,'3'!$F49))</f>
        <v/>
      </c>
      <c r="I151" s="169" t="str">
        <f>IF('3'!$H49=0,"",IF('3'!$H49="&lt;0.1",0.1,'3'!$H49))</f>
        <v/>
      </c>
      <c r="J151" s="169" t="str">
        <f>IF('3'!$J49=0,"",IF('3'!$J49="&lt;0.1",0.1,'3'!$J49))</f>
        <v/>
      </c>
      <c r="K151" s="169" t="str">
        <f>IF('4'!$F49=0,"",IF('4'!$F49="&lt;0.1",0.1,'4'!$F49))</f>
        <v/>
      </c>
      <c r="L151" s="169" t="str">
        <f>IF('4'!$H49=0,"",IF('4'!$H49="&lt;0.1",0.1,'4'!$H49))</f>
        <v/>
      </c>
      <c r="M151" s="169" t="str">
        <f>IF('4'!$J49=0,"",IF('4'!$J49="&lt;0.1",0.1,'4'!$J49))</f>
        <v/>
      </c>
      <c r="N151" s="169" t="str">
        <f>IF('5'!$F49=0,"",IF('5'!$F49="&lt;0.1",0.1,'5'!$F49))</f>
        <v/>
      </c>
      <c r="O151" s="169" t="str">
        <f>IF('5'!$H49=0,"",IF('5'!$H49="&lt;0.1",0.1,'5'!$H49))</f>
        <v/>
      </c>
      <c r="P151" s="169" t="str">
        <f>IF('5'!$J49=0,"",IF('5'!$J49="&lt;0.1",0.1,'5'!$J49))</f>
        <v/>
      </c>
      <c r="Q151" s="169" t="str">
        <f>IF('6'!$F49=0,"",IF('6'!$F49="&lt;0.1",0.1,'6'!$F49))</f>
        <v/>
      </c>
      <c r="R151" s="169" t="str">
        <f>IF('6'!$H49=0,"",IF('6'!$H49="&lt;0.1",0.1,'6'!$H49))</f>
        <v/>
      </c>
      <c r="S151" s="169" t="str">
        <f>IF('6'!$J49=0,"",IF('6'!$J49="&lt;0.1",0.1,'6'!$J49))</f>
        <v/>
      </c>
      <c r="T151" s="169" t="str">
        <f>IF('7'!$F49=0,"",IF('7'!$F49="&lt;0.1",0.1,'7'!$F49))</f>
        <v/>
      </c>
      <c r="U151" s="169" t="str">
        <f>IF('7'!$H49=0,"",IF('7'!$H49="&lt;0.1",0.1,'7'!$H49))</f>
        <v/>
      </c>
      <c r="V151" s="169" t="str">
        <f>IF('7'!$J49=0,"",IF('7'!$J49="&lt;0.1",0.1,'7'!$J49))</f>
        <v/>
      </c>
      <c r="W151" s="169" t="str">
        <f>IF('8'!$F49=0,"",IF('8'!$F49="&lt;0.1",0.1,'8'!$F49))</f>
        <v/>
      </c>
      <c r="X151" s="169" t="str">
        <f>IF('8'!$H49=0,"",IF('8'!$H49="&lt;0.1",0.1,'8'!$H49))</f>
        <v/>
      </c>
      <c r="Y151" s="169" t="str">
        <f>IF('8'!$J49=0,"",IF('8'!$J49="&lt;0.1",0.1,'8'!$J49))</f>
        <v/>
      </c>
      <c r="Z151" s="169" t="str">
        <f>IF('9'!$F49=0,"",IF('9'!$F49="&lt;0.1",0.1,'9'!$F49))</f>
        <v/>
      </c>
      <c r="AA151" s="169" t="str">
        <f>IF('9'!$H49=0,"",IF('9'!$H49="&lt;0.1",0.1,'9'!$H49))</f>
        <v/>
      </c>
      <c r="AB151" s="169" t="str">
        <f>IF('9'!$J49=0,"",IF('9'!$J49="&lt;0.1",0.1,'9'!$J49))</f>
        <v/>
      </c>
      <c r="AC151" s="169" t="str">
        <f>IF('10'!$F49=0,"",IF('10'!$F49="&lt;0.1",0.1,'10'!$F49))</f>
        <v/>
      </c>
      <c r="AD151" s="169" t="str">
        <f>IF('10'!$H49=0,"",IF('10'!$H49="&lt;0.1",0.1,'10'!$H49))</f>
        <v/>
      </c>
      <c r="AE151" s="169" t="str">
        <f>IF('10'!$J49=0,"",IF('10'!$J49="&lt;0.1",0.1,'10'!$J49))</f>
        <v/>
      </c>
      <c r="AF151" s="169" t="str">
        <f>IF('11'!$F49=0,"",IF('11'!$F49="&lt;0.1",0.1,'11'!$F49))</f>
        <v/>
      </c>
      <c r="AG151" s="169" t="str">
        <f>IF('11'!$H49=0,"",IF('11'!$H49="&lt;0.1",0.1,'11'!$H49))</f>
        <v/>
      </c>
      <c r="AH151" s="169" t="str">
        <f>IF('11'!$J49=0,"",IF('11'!$J49="&lt;0.1",0.1,'11'!$J49))</f>
        <v/>
      </c>
      <c r="AI151" s="169" t="str">
        <f>IF('12'!$F49=0,"",IF('12'!$F49="&lt;0.1",0.1,'12'!$F49))</f>
        <v/>
      </c>
      <c r="AJ151" s="169" t="str">
        <f>IF('12'!$H49=0,"",IF('12'!$H49="&lt;0.1",0.1,'12'!$H49))</f>
        <v/>
      </c>
      <c r="AK151" s="169" t="str">
        <f>IF('12'!$J49=0,"",IF('12'!$J49="&lt;0.1",0.1,'12'!$J49))</f>
        <v/>
      </c>
      <c r="AL151" s="170">
        <f t="shared" si="6"/>
        <v>0</v>
      </c>
      <c r="AM151" s="170">
        <f t="shared" si="7"/>
        <v>0</v>
      </c>
      <c r="AN151" s="149">
        <f t="shared" si="8"/>
        <v>0</v>
      </c>
      <c r="AO151" s="163">
        <f t="shared" si="9"/>
        <v>0</v>
      </c>
      <c r="AP151" s="164">
        <f t="shared" si="10"/>
        <v>0</v>
      </c>
      <c r="AQ151" s="163">
        <f t="shared" si="11"/>
        <v>0</v>
      </c>
      <c r="AR151" s="164">
        <f t="shared" si="12"/>
        <v>0</v>
      </c>
      <c r="AS151" s="166" t="str">
        <f t="shared" si="13"/>
        <v/>
      </c>
      <c r="AT151" s="163">
        <f t="shared" si="14"/>
        <v>0</v>
      </c>
      <c r="AU151" s="164">
        <f t="shared" si="15"/>
        <v>0</v>
      </c>
      <c r="AV151" s="166" t="str">
        <f t="shared" si="16"/>
        <v/>
      </c>
      <c r="AX151" s="171">
        <f>'1 - Detail Entry'!AB49</f>
        <v>0</v>
      </c>
      <c r="AY151" s="172"/>
      <c r="AZ151" s="163" t="str">
        <f t="shared" si="17"/>
        <v/>
      </c>
      <c r="BA151" s="165" t="str">
        <f t="shared" si="18"/>
        <v/>
      </c>
      <c r="BB151" s="165" t="str">
        <f t="shared" si="19"/>
        <v/>
      </c>
      <c r="BC151" s="165" t="str">
        <f t="shared" si="20"/>
        <v/>
      </c>
      <c r="BD151" s="165" t="str">
        <f t="shared" si="21"/>
        <v/>
      </c>
      <c r="BE151" s="165" t="str">
        <f t="shared" si="22"/>
        <v/>
      </c>
      <c r="BF151" s="165" t="str">
        <f t="shared" si="23"/>
        <v/>
      </c>
      <c r="BG151" s="166" t="str">
        <f t="shared" si="24"/>
        <v/>
      </c>
      <c r="BI151" s="163" t="str">
        <f t="shared" si="25"/>
        <v/>
      </c>
      <c r="BJ151" s="165" t="str">
        <f t="shared" si="26"/>
        <v/>
      </c>
      <c r="BK151" s="165" t="str">
        <f t="shared" si="27"/>
        <v/>
      </c>
      <c r="BL151" s="165" t="str">
        <f t="shared" si="28"/>
        <v/>
      </c>
      <c r="BM151" s="165" t="str">
        <f t="shared" si="29"/>
        <v/>
      </c>
      <c r="BN151" s="165" t="str">
        <f t="shared" si="30"/>
        <v/>
      </c>
      <c r="BO151" s="165" t="str">
        <f t="shared" si="31"/>
        <v/>
      </c>
      <c r="BP151" s="166" t="str">
        <f t="shared" si="32"/>
        <v/>
      </c>
      <c r="BR151" s="163" t="str">
        <f t="shared" si="33"/>
        <v/>
      </c>
      <c r="BS151" s="165" t="str">
        <f t="shared" si="34"/>
        <v/>
      </c>
      <c r="BT151" s="165" t="str">
        <f t="shared" si="35"/>
        <v/>
      </c>
      <c r="BU151" s="165" t="str">
        <f t="shared" si="36"/>
        <v/>
      </c>
      <c r="BV151" s="165" t="str">
        <f t="shared" si="37"/>
        <v/>
      </c>
      <c r="BW151" s="165" t="str">
        <f t="shared" si="38"/>
        <v/>
      </c>
      <c r="BX151" s="165" t="str">
        <f t="shared" si="39"/>
        <v/>
      </c>
      <c r="BY151" s="166" t="str">
        <f t="shared" si="40"/>
        <v/>
      </c>
      <c r="CA151" s="163" t="str">
        <f t="shared" si="41"/>
        <v/>
      </c>
      <c r="CB151" s="165" t="str">
        <f t="shared" si="42"/>
        <v/>
      </c>
      <c r="CC151" s="165" t="str">
        <f t="shared" si="43"/>
        <v/>
      </c>
      <c r="CD151" s="165" t="str">
        <f t="shared" si="44"/>
        <v/>
      </c>
      <c r="CE151" s="165" t="str">
        <f t="shared" si="45"/>
        <v/>
      </c>
      <c r="CF151" s="165" t="str">
        <f t="shared" si="46"/>
        <v/>
      </c>
      <c r="CG151" s="165" t="str">
        <f t="shared" si="47"/>
        <v/>
      </c>
      <c r="CH151" s="166" t="str">
        <f t="shared" si="48"/>
        <v/>
      </c>
      <c r="CJ151" s="163" t="str">
        <f t="shared" si="49"/>
        <v/>
      </c>
      <c r="CK151" s="165" t="str">
        <f t="shared" si="50"/>
        <v/>
      </c>
      <c r="CL151" s="165" t="str">
        <f t="shared" si="51"/>
        <v/>
      </c>
      <c r="CM151" s="165" t="str">
        <f t="shared" si="52"/>
        <v/>
      </c>
      <c r="CN151" s="165" t="str">
        <f t="shared" si="53"/>
        <v/>
      </c>
      <c r="CO151" s="165" t="str">
        <f t="shared" si="54"/>
        <v/>
      </c>
      <c r="CP151" s="165" t="str">
        <f t="shared" si="55"/>
        <v/>
      </c>
      <c r="CQ151" s="166" t="str">
        <f t="shared" si="56"/>
        <v/>
      </c>
    </row>
    <row r="152" spans="1:95">
      <c r="A152" s="1"/>
      <c r="B152" s="169" t="str">
        <f>IF('1 - Detail Entry'!F51=0,"",IF('1 - Detail Entry'!F51="&lt;0.1",0.1,'1 - Detail Entry'!F51))</f>
        <v/>
      </c>
      <c r="C152" s="169" t="str">
        <f>IF('1 - Detail Entry'!H51=0,"",IF('1 - Detail Entry'!H51="&lt;0.1",0.1,'1 - Detail Entry'!H51))</f>
        <v/>
      </c>
      <c r="D152" s="169" t="str">
        <f>IF('1 - Detail Entry'!J51=0,"",IF('1 - Detail Entry'!J51="&lt;0.1",0.1,'1 - Detail Entry'!J51))</f>
        <v/>
      </c>
      <c r="E152" s="169" t="str">
        <f>IF('2'!F50=0,"",IF('2'!F50="&lt;0.1",0.1,'2'!F50))</f>
        <v/>
      </c>
      <c r="F152" s="169" t="str">
        <f>IF('2'!H50=0,"",IF('2'!H50="&lt;0.1",0.1,'2'!H50))</f>
        <v/>
      </c>
      <c r="G152" s="169" t="str">
        <f>IF('2'!J50=0,"",IF('2'!J50="&lt;0.1",0.1,'2'!J50))</f>
        <v/>
      </c>
      <c r="H152" s="169" t="str">
        <f>IF('3'!$F50=0,"",IF('3'!$F50="&lt;0.1",0.1,'3'!$F50))</f>
        <v/>
      </c>
      <c r="I152" s="169" t="str">
        <f>IF('3'!$H50=0,"",IF('3'!$H50="&lt;0.1",0.1,'3'!$H50))</f>
        <v/>
      </c>
      <c r="J152" s="169" t="str">
        <f>IF('3'!$J50=0,"",IF('3'!$J50="&lt;0.1",0.1,'3'!$J50))</f>
        <v/>
      </c>
      <c r="K152" s="169" t="str">
        <f>IF('4'!$F50=0,"",IF('4'!$F50="&lt;0.1",0.1,'4'!$F50))</f>
        <v/>
      </c>
      <c r="L152" s="169" t="str">
        <f>IF('4'!$H50=0,"",IF('4'!$H50="&lt;0.1",0.1,'4'!$H50))</f>
        <v/>
      </c>
      <c r="M152" s="169" t="str">
        <f>IF('4'!$J50=0,"",IF('4'!$J50="&lt;0.1",0.1,'4'!$J50))</f>
        <v/>
      </c>
      <c r="N152" s="169" t="str">
        <f>IF('5'!$F50=0,"",IF('5'!$F50="&lt;0.1",0.1,'5'!$F50))</f>
        <v/>
      </c>
      <c r="O152" s="169" t="str">
        <f>IF('5'!$H50=0,"",IF('5'!$H50="&lt;0.1",0.1,'5'!$H50))</f>
        <v/>
      </c>
      <c r="P152" s="169" t="str">
        <f>IF('5'!$J50=0,"",IF('5'!$J50="&lt;0.1",0.1,'5'!$J50))</f>
        <v/>
      </c>
      <c r="Q152" s="169" t="str">
        <f>IF('6'!$F50=0,"",IF('6'!$F50="&lt;0.1",0.1,'6'!$F50))</f>
        <v/>
      </c>
      <c r="R152" s="169" t="str">
        <f>IF('6'!$H50=0,"",IF('6'!$H50="&lt;0.1",0.1,'6'!$H50))</f>
        <v/>
      </c>
      <c r="S152" s="169" t="str">
        <f>IF('6'!$J50=0,"",IF('6'!$J50="&lt;0.1",0.1,'6'!$J50))</f>
        <v/>
      </c>
      <c r="T152" s="169" t="str">
        <f>IF('7'!$F50=0,"",IF('7'!$F50="&lt;0.1",0.1,'7'!$F50))</f>
        <v/>
      </c>
      <c r="U152" s="169" t="str">
        <f>IF('7'!$H50=0,"",IF('7'!$H50="&lt;0.1",0.1,'7'!$H50))</f>
        <v/>
      </c>
      <c r="V152" s="169" t="str">
        <f>IF('7'!$J50=0,"",IF('7'!$J50="&lt;0.1",0.1,'7'!$J50))</f>
        <v/>
      </c>
      <c r="W152" s="169" t="str">
        <f>IF('8'!$F50=0,"",IF('8'!$F50="&lt;0.1",0.1,'8'!$F50))</f>
        <v/>
      </c>
      <c r="X152" s="169" t="str">
        <f>IF('8'!$H50=0,"",IF('8'!$H50="&lt;0.1",0.1,'8'!$H50))</f>
        <v/>
      </c>
      <c r="Y152" s="169" t="str">
        <f>IF('8'!$J50=0,"",IF('8'!$J50="&lt;0.1",0.1,'8'!$J50))</f>
        <v/>
      </c>
      <c r="Z152" s="169" t="str">
        <f>IF('9'!$F50=0,"",IF('9'!$F50="&lt;0.1",0.1,'9'!$F50))</f>
        <v/>
      </c>
      <c r="AA152" s="169" t="str">
        <f>IF('9'!$H50=0,"",IF('9'!$H50="&lt;0.1",0.1,'9'!$H50))</f>
        <v/>
      </c>
      <c r="AB152" s="169" t="str">
        <f>IF('9'!$J50=0,"",IF('9'!$J50="&lt;0.1",0.1,'9'!$J50))</f>
        <v/>
      </c>
      <c r="AC152" s="169" t="str">
        <f>IF('10'!$F50=0,"",IF('10'!$F50="&lt;0.1",0.1,'10'!$F50))</f>
        <v/>
      </c>
      <c r="AD152" s="169" t="str">
        <f>IF('10'!$H50=0,"",IF('10'!$H50="&lt;0.1",0.1,'10'!$H50))</f>
        <v/>
      </c>
      <c r="AE152" s="169" t="str">
        <f>IF('10'!$J50=0,"",IF('10'!$J50="&lt;0.1",0.1,'10'!$J50))</f>
        <v/>
      </c>
      <c r="AF152" s="169" t="str">
        <f>IF('11'!$F50=0,"",IF('11'!$F50="&lt;0.1",0.1,'11'!$F50))</f>
        <v/>
      </c>
      <c r="AG152" s="169" t="str">
        <f>IF('11'!$H50=0,"",IF('11'!$H50="&lt;0.1",0.1,'11'!$H50))</f>
        <v/>
      </c>
      <c r="AH152" s="169" t="str">
        <f>IF('11'!$J50=0,"",IF('11'!$J50="&lt;0.1",0.1,'11'!$J50))</f>
        <v/>
      </c>
      <c r="AI152" s="169" t="str">
        <f>IF('12'!$F50=0,"",IF('12'!$F50="&lt;0.1",0.1,'12'!$F50))</f>
        <v/>
      </c>
      <c r="AJ152" s="169" t="str">
        <f>IF('12'!$H50=0,"",IF('12'!$H50="&lt;0.1",0.1,'12'!$H50))</f>
        <v/>
      </c>
      <c r="AK152" s="169" t="str">
        <f>IF('12'!$J50=0,"",IF('12'!$J50="&lt;0.1",0.1,'12'!$J50))</f>
        <v/>
      </c>
      <c r="AL152" s="170">
        <f t="shared" si="6"/>
        <v>0</v>
      </c>
      <c r="AM152" s="170">
        <f t="shared" si="7"/>
        <v>0</v>
      </c>
      <c r="AN152" s="149">
        <f t="shared" si="8"/>
        <v>0</v>
      </c>
      <c r="AO152" s="163">
        <f t="shared" si="9"/>
        <v>0</v>
      </c>
      <c r="AP152" s="164">
        <f t="shared" si="10"/>
        <v>0</v>
      </c>
      <c r="AQ152" s="163">
        <f t="shared" si="11"/>
        <v>0</v>
      </c>
      <c r="AR152" s="164">
        <f t="shared" si="12"/>
        <v>0</v>
      </c>
      <c r="AS152" s="166" t="str">
        <f t="shared" si="13"/>
        <v/>
      </c>
      <c r="AT152" s="163">
        <f t="shared" si="14"/>
        <v>0</v>
      </c>
      <c r="AU152" s="164">
        <f t="shared" si="15"/>
        <v>0</v>
      </c>
      <c r="AV152" s="166" t="str">
        <f t="shared" si="16"/>
        <v/>
      </c>
      <c r="AX152" s="171">
        <f>'1 - Detail Entry'!AB50</f>
        <v>0</v>
      </c>
      <c r="AY152" s="172"/>
      <c r="AZ152" s="163" t="str">
        <f t="shared" si="17"/>
        <v/>
      </c>
      <c r="BA152" s="165" t="str">
        <f t="shared" si="18"/>
        <v/>
      </c>
      <c r="BB152" s="165" t="str">
        <f t="shared" si="19"/>
        <v/>
      </c>
      <c r="BC152" s="165" t="str">
        <f t="shared" si="20"/>
        <v/>
      </c>
      <c r="BD152" s="165" t="str">
        <f t="shared" si="21"/>
        <v/>
      </c>
      <c r="BE152" s="165" t="str">
        <f t="shared" si="22"/>
        <v/>
      </c>
      <c r="BF152" s="165" t="str">
        <f t="shared" si="23"/>
        <v/>
      </c>
      <c r="BG152" s="166" t="str">
        <f t="shared" si="24"/>
        <v/>
      </c>
      <c r="BI152" s="163" t="str">
        <f t="shared" si="25"/>
        <v/>
      </c>
      <c r="BJ152" s="165" t="str">
        <f t="shared" si="26"/>
        <v/>
      </c>
      <c r="BK152" s="165" t="str">
        <f t="shared" si="27"/>
        <v/>
      </c>
      <c r="BL152" s="165" t="str">
        <f t="shared" si="28"/>
        <v/>
      </c>
      <c r="BM152" s="165" t="str">
        <f t="shared" si="29"/>
        <v/>
      </c>
      <c r="BN152" s="165" t="str">
        <f t="shared" si="30"/>
        <v/>
      </c>
      <c r="BO152" s="165" t="str">
        <f t="shared" si="31"/>
        <v/>
      </c>
      <c r="BP152" s="166" t="str">
        <f t="shared" si="32"/>
        <v/>
      </c>
      <c r="BR152" s="163" t="str">
        <f t="shared" si="33"/>
        <v/>
      </c>
      <c r="BS152" s="165" t="str">
        <f t="shared" si="34"/>
        <v/>
      </c>
      <c r="BT152" s="165" t="str">
        <f t="shared" si="35"/>
        <v/>
      </c>
      <c r="BU152" s="165" t="str">
        <f t="shared" si="36"/>
        <v/>
      </c>
      <c r="BV152" s="165" t="str">
        <f t="shared" si="37"/>
        <v/>
      </c>
      <c r="BW152" s="165" t="str">
        <f t="shared" si="38"/>
        <v/>
      </c>
      <c r="BX152" s="165" t="str">
        <f t="shared" si="39"/>
        <v/>
      </c>
      <c r="BY152" s="166" t="str">
        <f t="shared" si="40"/>
        <v/>
      </c>
      <c r="CA152" s="163" t="str">
        <f t="shared" si="41"/>
        <v/>
      </c>
      <c r="CB152" s="165" t="str">
        <f t="shared" si="42"/>
        <v/>
      </c>
      <c r="CC152" s="165" t="str">
        <f t="shared" si="43"/>
        <v/>
      </c>
      <c r="CD152" s="165" t="str">
        <f t="shared" si="44"/>
        <v/>
      </c>
      <c r="CE152" s="165" t="str">
        <f t="shared" si="45"/>
        <v/>
      </c>
      <c r="CF152" s="165" t="str">
        <f t="shared" si="46"/>
        <v/>
      </c>
      <c r="CG152" s="165" t="str">
        <f t="shared" si="47"/>
        <v/>
      </c>
      <c r="CH152" s="166" t="str">
        <f t="shared" si="48"/>
        <v/>
      </c>
      <c r="CJ152" s="163" t="str">
        <f t="shared" si="49"/>
        <v/>
      </c>
      <c r="CK152" s="165" t="str">
        <f t="shared" si="50"/>
        <v/>
      </c>
      <c r="CL152" s="165" t="str">
        <f t="shared" si="51"/>
        <v/>
      </c>
      <c r="CM152" s="165" t="str">
        <f t="shared" si="52"/>
        <v/>
      </c>
      <c r="CN152" s="165" t="str">
        <f t="shared" si="53"/>
        <v/>
      </c>
      <c r="CO152" s="165" t="str">
        <f t="shared" si="54"/>
        <v/>
      </c>
      <c r="CP152" s="165" t="str">
        <f t="shared" si="55"/>
        <v/>
      </c>
      <c r="CQ152" s="166" t="str">
        <f t="shared" si="56"/>
        <v/>
      </c>
    </row>
    <row r="153" spans="1:95">
      <c r="A153" s="1"/>
      <c r="B153" s="169" t="str">
        <f>IF('1 - Detail Entry'!F52=0,"",IF('1 - Detail Entry'!F52="&lt;0.1",0.1,'1 - Detail Entry'!F52))</f>
        <v/>
      </c>
      <c r="C153" s="169" t="str">
        <f>IF('1 - Detail Entry'!H52=0,"",IF('1 - Detail Entry'!H52="&lt;0.1",0.1,'1 - Detail Entry'!H52))</f>
        <v/>
      </c>
      <c r="D153" s="169" t="str">
        <f>IF('1 - Detail Entry'!J52=0,"",IF('1 - Detail Entry'!J52="&lt;0.1",0.1,'1 - Detail Entry'!J52))</f>
        <v/>
      </c>
      <c r="E153" s="169" t="str">
        <f>IF('2'!F51=0,"",IF('2'!F51="&lt;0.1",0.1,'2'!F51))</f>
        <v/>
      </c>
      <c r="F153" s="169" t="str">
        <f>IF('2'!H51=0,"",IF('2'!H51="&lt;0.1",0.1,'2'!H51))</f>
        <v/>
      </c>
      <c r="G153" s="169" t="str">
        <f>IF('2'!J51=0,"",IF('2'!J51="&lt;0.1",0.1,'2'!J51))</f>
        <v/>
      </c>
      <c r="H153" s="169" t="str">
        <f>IF('3'!$F51=0,"",IF('3'!$F51="&lt;0.1",0.1,'3'!$F51))</f>
        <v/>
      </c>
      <c r="I153" s="169" t="str">
        <f>IF('3'!$H51=0,"",IF('3'!$H51="&lt;0.1",0.1,'3'!$H51))</f>
        <v/>
      </c>
      <c r="J153" s="169" t="str">
        <f>IF('3'!$J51=0,"",IF('3'!$J51="&lt;0.1",0.1,'3'!$J51))</f>
        <v/>
      </c>
      <c r="K153" s="169" t="str">
        <f>IF('4'!$F51=0,"",IF('4'!$F51="&lt;0.1",0.1,'4'!$F51))</f>
        <v/>
      </c>
      <c r="L153" s="169" t="str">
        <f>IF('4'!$H51=0,"",IF('4'!$H51="&lt;0.1",0.1,'4'!$H51))</f>
        <v/>
      </c>
      <c r="M153" s="169" t="str">
        <f>IF('4'!$J51=0,"",IF('4'!$J51="&lt;0.1",0.1,'4'!$J51))</f>
        <v/>
      </c>
      <c r="N153" s="169" t="str">
        <f>IF('5'!$F51=0,"",IF('5'!$F51="&lt;0.1",0.1,'5'!$F51))</f>
        <v/>
      </c>
      <c r="O153" s="169" t="str">
        <f>IF('5'!$H51=0,"",IF('5'!$H51="&lt;0.1",0.1,'5'!$H51))</f>
        <v/>
      </c>
      <c r="P153" s="169" t="str">
        <f>IF('5'!$J51=0,"",IF('5'!$J51="&lt;0.1",0.1,'5'!$J51))</f>
        <v/>
      </c>
      <c r="Q153" s="169" t="str">
        <f>IF('6'!$F51=0,"",IF('6'!$F51="&lt;0.1",0.1,'6'!$F51))</f>
        <v/>
      </c>
      <c r="R153" s="169" t="str">
        <f>IF('6'!$H51=0,"",IF('6'!$H51="&lt;0.1",0.1,'6'!$H51))</f>
        <v/>
      </c>
      <c r="S153" s="169" t="str">
        <f>IF('6'!$J51=0,"",IF('6'!$J51="&lt;0.1",0.1,'6'!$J51))</f>
        <v/>
      </c>
      <c r="T153" s="169" t="str">
        <f>IF('7'!$F51=0,"",IF('7'!$F51="&lt;0.1",0.1,'7'!$F51))</f>
        <v/>
      </c>
      <c r="U153" s="169" t="str">
        <f>IF('7'!$H51=0,"",IF('7'!$H51="&lt;0.1",0.1,'7'!$H51))</f>
        <v/>
      </c>
      <c r="V153" s="169" t="str">
        <f>IF('7'!$J51=0,"",IF('7'!$J51="&lt;0.1",0.1,'7'!$J51))</f>
        <v/>
      </c>
      <c r="W153" s="169" t="str">
        <f>IF('8'!$F51=0,"",IF('8'!$F51="&lt;0.1",0.1,'8'!$F51))</f>
        <v/>
      </c>
      <c r="X153" s="169" t="str">
        <f>IF('8'!$H51=0,"",IF('8'!$H51="&lt;0.1",0.1,'8'!$H51))</f>
        <v/>
      </c>
      <c r="Y153" s="169" t="str">
        <f>IF('8'!$J51=0,"",IF('8'!$J51="&lt;0.1",0.1,'8'!$J51))</f>
        <v/>
      </c>
      <c r="Z153" s="169" t="str">
        <f>IF('9'!$F51=0,"",IF('9'!$F51="&lt;0.1",0.1,'9'!$F51))</f>
        <v/>
      </c>
      <c r="AA153" s="169" t="str">
        <f>IF('9'!$H51=0,"",IF('9'!$H51="&lt;0.1",0.1,'9'!$H51))</f>
        <v/>
      </c>
      <c r="AB153" s="169" t="str">
        <f>IF('9'!$J51=0,"",IF('9'!$J51="&lt;0.1",0.1,'9'!$J51))</f>
        <v/>
      </c>
      <c r="AC153" s="169" t="str">
        <f>IF('10'!$F51=0,"",IF('10'!$F51="&lt;0.1",0.1,'10'!$F51))</f>
        <v/>
      </c>
      <c r="AD153" s="169" t="str">
        <f>IF('10'!$H51=0,"",IF('10'!$H51="&lt;0.1",0.1,'10'!$H51))</f>
        <v/>
      </c>
      <c r="AE153" s="169" t="str">
        <f>IF('10'!$J51=0,"",IF('10'!$J51="&lt;0.1",0.1,'10'!$J51))</f>
        <v/>
      </c>
      <c r="AF153" s="169" t="str">
        <f>IF('11'!$F51=0,"",IF('11'!$F51="&lt;0.1",0.1,'11'!$F51))</f>
        <v/>
      </c>
      <c r="AG153" s="169" t="str">
        <f>IF('11'!$H51=0,"",IF('11'!$H51="&lt;0.1",0.1,'11'!$H51))</f>
        <v/>
      </c>
      <c r="AH153" s="169" t="str">
        <f>IF('11'!$J51=0,"",IF('11'!$J51="&lt;0.1",0.1,'11'!$J51))</f>
        <v/>
      </c>
      <c r="AI153" s="169" t="str">
        <f>IF('12'!$F51=0,"",IF('12'!$F51="&lt;0.1",0.1,'12'!$F51))</f>
        <v/>
      </c>
      <c r="AJ153" s="169" t="str">
        <f>IF('12'!$H51=0,"",IF('12'!$H51="&lt;0.1",0.1,'12'!$H51))</f>
        <v/>
      </c>
      <c r="AK153" s="169" t="str">
        <f>IF('12'!$J51=0,"",IF('12'!$J51="&lt;0.1",0.1,'12'!$J51))</f>
        <v/>
      </c>
      <c r="AL153" s="170">
        <f t="shared" si="6"/>
        <v>0</v>
      </c>
      <c r="AM153" s="170">
        <f t="shared" si="7"/>
        <v>0</v>
      </c>
      <c r="AN153" s="149">
        <f t="shared" si="8"/>
        <v>0</v>
      </c>
      <c r="AO153" s="163">
        <f t="shared" si="9"/>
        <v>0</v>
      </c>
      <c r="AP153" s="164">
        <f t="shared" si="10"/>
        <v>0</v>
      </c>
      <c r="AQ153" s="163">
        <f t="shared" si="11"/>
        <v>0</v>
      </c>
      <c r="AR153" s="164">
        <f t="shared" si="12"/>
        <v>0</v>
      </c>
      <c r="AS153" s="166" t="str">
        <f t="shared" si="13"/>
        <v/>
      </c>
      <c r="AT153" s="163">
        <f t="shared" si="14"/>
        <v>0</v>
      </c>
      <c r="AU153" s="164">
        <f t="shared" si="15"/>
        <v>0</v>
      </c>
      <c r="AV153" s="166" t="str">
        <f t="shared" si="16"/>
        <v/>
      </c>
      <c r="AX153" s="171">
        <f>'1 - Detail Entry'!AB51</f>
        <v>0</v>
      </c>
      <c r="AY153" s="172"/>
      <c r="AZ153" s="163" t="str">
        <f t="shared" si="17"/>
        <v/>
      </c>
      <c r="BA153" s="165" t="str">
        <f t="shared" si="18"/>
        <v/>
      </c>
      <c r="BB153" s="165" t="str">
        <f t="shared" si="19"/>
        <v/>
      </c>
      <c r="BC153" s="165" t="str">
        <f t="shared" si="20"/>
        <v/>
      </c>
      <c r="BD153" s="165" t="str">
        <f t="shared" si="21"/>
        <v/>
      </c>
      <c r="BE153" s="165" t="str">
        <f t="shared" si="22"/>
        <v/>
      </c>
      <c r="BF153" s="165" t="str">
        <f t="shared" si="23"/>
        <v/>
      </c>
      <c r="BG153" s="166" t="str">
        <f t="shared" si="24"/>
        <v/>
      </c>
      <c r="BI153" s="163" t="str">
        <f t="shared" si="25"/>
        <v/>
      </c>
      <c r="BJ153" s="165" t="str">
        <f t="shared" si="26"/>
        <v/>
      </c>
      <c r="BK153" s="165" t="str">
        <f t="shared" si="27"/>
        <v/>
      </c>
      <c r="BL153" s="165" t="str">
        <f t="shared" si="28"/>
        <v/>
      </c>
      <c r="BM153" s="165" t="str">
        <f t="shared" si="29"/>
        <v/>
      </c>
      <c r="BN153" s="165" t="str">
        <f t="shared" si="30"/>
        <v/>
      </c>
      <c r="BO153" s="165" t="str">
        <f t="shared" si="31"/>
        <v/>
      </c>
      <c r="BP153" s="166" t="str">
        <f t="shared" si="32"/>
        <v/>
      </c>
      <c r="BR153" s="163" t="str">
        <f t="shared" si="33"/>
        <v/>
      </c>
      <c r="BS153" s="165" t="str">
        <f t="shared" si="34"/>
        <v/>
      </c>
      <c r="BT153" s="165" t="str">
        <f t="shared" si="35"/>
        <v/>
      </c>
      <c r="BU153" s="165" t="str">
        <f t="shared" si="36"/>
        <v/>
      </c>
      <c r="BV153" s="165" t="str">
        <f t="shared" si="37"/>
        <v/>
      </c>
      <c r="BW153" s="165" t="str">
        <f t="shared" si="38"/>
        <v/>
      </c>
      <c r="BX153" s="165" t="str">
        <f t="shared" si="39"/>
        <v/>
      </c>
      <c r="BY153" s="166" t="str">
        <f t="shared" si="40"/>
        <v/>
      </c>
      <c r="CA153" s="163" t="str">
        <f t="shared" si="41"/>
        <v/>
      </c>
      <c r="CB153" s="165" t="str">
        <f t="shared" si="42"/>
        <v/>
      </c>
      <c r="CC153" s="165" t="str">
        <f t="shared" si="43"/>
        <v/>
      </c>
      <c r="CD153" s="165" t="str">
        <f t="shared" si="44"/>
        <v/>
      </c>
      <c r="CE153" s="165" t="str">
        <f t="shared" si="45"/>
        <v/>
      </c>
      <c r="CF153" s="165" t="str">
        <f t="shared" si="46"/>
        <v/>
      </c>
      <c r="CG153" s="165" t="str">
        <f t="shared" si="47"/>
        <v/>
      </c>
      <c r="CH153" s="166" t="str">
        <f t="shared" si="48"/>
        <v/>
      </c>
      <c r="CJ153" s="163" t="str">
        <f t="shared" si="49"/>
        <v/>
      </c>
      <c r="CK153" s="165" t="str">
        <f t="shared" si="50"/>
        <v/>
      </c>
      <c r="CL153" s="165" t="str">
        <f t="shared" si="51"/>
        <v/>
      </c>
      <c r="CM153" s="165" t="str">
        <f t="shared" si="52"/>
        <v/>
      </c>
      <c r="CN153" s="165" t="str">
        <f t="shared" si="53"/>
        <v/>
      </c>
      <c r="CO153" s="165" t="str">
        <f t="shared" si="54"/>
        <v/>
      </c>
      <c r="CP153" s="165" t="str">
        <f t="shared" si="55"/>
        <v/>
      </c>
      <c r="CQ153" s="166" t="str">
        <f t="shared" si="56"/>
        <v/>
      </c>
    </row>
    <row r="154" spans="1:95">
      <c r="A154" s="1"/>
      <c r="B154" s="169" t="str">
        <f>IF('1 - Detail Entry'!F53=0,"",IF('1 - Detail Entry'!F53="&lt;0.1",0.1,'1 - Detail Entry'!F53))</f>
        <v/>
      </c>
      <c r="C154" s="169" t="str">
        <f>IF('1 - Detail Entry'!H53=0,"",IF('1 - Detail Entry'!H53="&lt;0.1",0.1,'1 - Detail Entry'!H53))</f>
        <v/>
      </c>
      <c r="D154" s="169" t="str">
        <f>IF('1 - Detail Entry'!J53=0,"",IF('1 - Detail Entry'!J53="&lt;0.1",0.1,'1 - Detail Entry'!J53))</f>
        <v/>
      </c>
      <c r="E154" s="169" t="str">
        <f>IF('2'!F52=0,"",IF('2'!F52="&lt;0.1",0.1,'2'!F52))</f>
        <v/>
      </c>
      <c r="F154" s="169" t="str">
        <f>IF('2'!H52=0,"",IF('2'!H52="&lt;0.1",0.1,'2'!H52))</f>
        <v/>
      </c>
      <c r="G154" s="169" t="str">
        <f>IF('2'!J52=0,"",IF('2'!J52="&lt;0.1",0.1,'2'!J52))</f>
        <v/>
      </c>
      <c r="H154" s="169" t="str">
        <f>IF('3'!$F52=0,"",IF('3'!$F52="&lt;0.1",0.1,'3'!$F52))</f>
        <v/>
      </c>
      <c r="I154" s="169" t="str">
        <f>IF('3'!$H52=0,"",IF('3'!$H52="&lt;0.1",0.1,'3'!$H52))</f>
        <v/>
      </c>
      <c r="J154" s="169" t="str">
        <f>IF('3'!$J52=0,"",IF('3'!$J52="&lt;0.1",0.1,'3'!$J52))</f>
        <v/>
      </c>
      <c r="K154" s="169" t="str">
        <f>IF('4'!$F52=0,"",IF('4'!$F52="&lt;0.1",0.1,'4'!$F52))</f>
        <v/>
      </c>
      <c r="L154" s="169" t="str">
        <f>IF('4'!$H52=0,"",IF('4'!$H52="&lt;0.1",0.1,'4'!$H52))</f>
        <v/>
      </c>
      <c r="M154" s="169" t="str">
        <f>IF('4'!$J52=0,"",IF('4'!$J52="&lt;0.1",0.1,'4'!$J52))</f>
        <v/>
      </c>
      <c r="N154" s="169" t="str">
        <f>IF('5'!$F52=0,"",IF('5'!$F52="&lt;0.1",0.1,'5'!$F52))</f>
        <v/>
      </c>
      <c r="O154" s="169" t="str">
        <f>IF('5'!$H52=0,"",IF('5'!$H52="&lt;0.1",0.1,'5'!$H52))</f>
        <v/>
      </c>
      <c r="P154" s="169" t="str">
        <f>IF('5'!$J52=0,"",IF('5'!$J52="&lt;0.1",0.1,'5'!$J52))</f>
        <v/>
      </c>
      <c r="Q154" s="169" t="str">
        <f>IF('6'!$F52=0,"",IF('6'!$F52="&lt;0.1",0.1,'6'!$F52))</f>
        <v/>
      </c>
      <c r="R154" s="169" t="str">
        <f>IF('6'!$H52=0,"",IF('6'!$H52="&lt;0.1",0.1,'6'!$H52))</f>
        <v/>
      </c>
      <c r="S154" s="169" t="str">
        <f>IF('6'!$J52=0,"",IF('6'!$J52="&lt;0.1",0.1,'6'!$J52))</f>
        <v/>
      </c>
      <c r="T154" s="169" t="str">
        <f>IF('7'!$F52=0,"",IF('7'!$F52="&lt;0.1",0.1,'7'!$F52))</f>
        <v/>
      </c>
      <c r="U154" s="169" t="str">
        <f>IF('7'!$H52=0,"",IF('7'!$H52="&lt;0.1",0.1,'7'!$H52))</f>
        <v/>
      </c>
      <c r="V154" s="169" t="str">
        <f>IF('7'!$J52=0,"",IF('7'!$J52="&lt;0.1",0.1,'7'!$J52))</f>
        <v/>
      </c>
      <c r="W154" s="169" t="str">
        <f>IF('8'!$F52=0,"",IF('8'!$F52="&lt;0.1",0.1,'8'!$F52))</f>
        <v/>
      </c>
      <c r="X154" s="169" t="str">
        <f>IF('8'!$H52=0,"",IF('8'!$H52="&lt;0.1",0.1,'8'!$H52))</f>
        <v/>
      </c>
      <c r="Y154" s="169" t="str">
        <f>IF('8'!$J52=0,"",IF('8'!$J52="&lt;0.1",0.1,'8'!$J52))</f>
        <v/>
      </c>
      <c r="Z154" s="169" t="str">
        <f>IF('9'!$F52=0,"",IF('9'!$F52="&lt;0.1",0.1,'9'!$F52))</f>
        <v/>
      </c>
      <c r="AA154" s="169" t="str">
        <f>IF('9'!$H52=0,"",IF('9'!$H52="&lt;0.1",0.1,'9'!$H52))</f>
        <v/>
      </c>
      <c r="AB154" s="169" t="str">
        <f>IF('9'!$J52=0,"",IF('9'!$J52="&lt;0.1",0.1,'9'!$J52))</f>
        <v/>
      </c>
      <c r="AC154" s="169" t="str">
        <f>IF('10'!$F52=0,"",IF('10'!$F52="&lt;0.1",0.1,'10'!$F52))</f>
        <v/>
      </c>
      <c r="AD154" s="169" t="str">
        <f>IF('10'!$H52=0,"",IF('10'!$H52="&lt;0.1",0.1,'10'!$H52))</f>
        <v/>
      </c>
      <c r="AE154" s="169" t="str">
        <f>IF('10'!$J52=0,"",IF('10'!$J52="&lt;0.1",0.1,'10'!$J52))</f>
        <v/>
      </c>
      <c r="AF154" s="169" t="str">
        <f>IF('11'!$F52=0,"",IF('11'!$F52="&lt;0.1",0.1,'11'!$F52))</f>
        <v/>
      </c>
      <c r="AG154" s="169" t="str">
        <f>IF('11'!$H52=0,"",IF('11'!$H52="&lt;0.1",0.1,'11'!$H52))</f>
        <v/>
      </c>
      <c r="AH154" s="169" t="str">
        <f>IF('11'!$J52=0,"",IF('11'!$J52="&lt;0.1",0.1,'11'!$J52))</f>
        <v/>
      </c>
      <c r="AI154" s="169" t="str">
        <f>IF('12'!$F52=0,"",IF('12'!$F52="&lt;0.1",0.1,'12'!$F52))</f>
        <v/>
      </c>
      <c r="AJ154" s="169" t="str">
        <f>IF('12'!$H52=0,"",IF('12'!$H52="&lt;0.1",0.1,'12'!$H52))</f>
        <v/>
      </c>
      <c r="AK154" s="169" t="str">
        <f>IF('12'!$J52=0,"",IF('12'!$J52="&lt;0.1",0.1,'12'!$J52))</f>
        <v/>
      </c>
      <c r="AL154" s="170">
        <f t="shared" si="6"/>
        <v>0</v>
      </c>
      <c r="AM154" s="170">
        <f t="shared" si="7"/>
        <v>0</v>
      </c>
      <c r="AN154" s="149">
        <f t="shared" si="8"/>
        <v>0</v>
      </c>
      <c r="AO154" s="163">
        <f t="shared" si="9"/>
        <v>0</v>
      </c>
      <c r="AP154" s="164">
        <f t="shared" si="10"/>
        <v>0</v>
      </c>
      <c r="AQ154" s="163">
        <f t="shared" si="11"/>
        <v>0</v>
      </c>
      <c r="AR154" s="164">
        <f t="shared" si="12"/>
        <v>0</v>
      </c>
      <c r="AS154" s="166" t="str">
        <f t="shared" si="13"/>
        <v/>
      </c>
      <c r="AT154" s="163">
        <f t="shared" si="14"/>
        <v>0</v>
      </c>
      <c r="AU154" s="164">
        <f t="shared" si="15"/>
        <v>0</v>
      </c>
      <c r="AV154" s="166" t="str">
        <f t="shared" si="16"/>
        <v/>
      </c>
      <c r="AX154" s="171">
        <f>'1 - Detail Entry'!AB52</f>
        <v>0</v>
      </c>
      <c r="AY154" s="172"/>
      <c r="AZ154" s="163" t="str">
        <f t="shared" si="17"/>
        <v/>
      </c>
      <c r="BA154" s="165" t="str">
        <f t="shared" si="18"/>
        <v/>
      </c>
      <c r="BB154" s="165" t="str">
        <f t="shared" si="19"/>
        <v/>
      </c>
      <c r="BC154" s="165" t="str">
        <f t="shared" si="20"/>
        <v/>
      </c>
      <c r="BD154" s="165" t="str">
        <f t="shared" si="21"/>
        <v/>
      </c>
      <c r="BE154" s="165" t="str">
        <f t="shared" si="22"/>
        <v/>
      </c>
      <c r="BF154" s="165" t="str">
        <f t="shared" si="23"/>
        <v/>
      </c>
      <c r="BG154" s="166" t="str">
        <f t="shared" si="24"/>
        <v/>
      </c>
      <c r="BI154" s="163" t="str">
        <f t="shared" si="25"/>
        <v/>
      </c>
      <c r="BJ154" s="165" t="str">
        <f t="shared" si="26"/>
        <v/>
      </c>
      <c r="BK154" s="165" t="str">
        <f t="shared" si="27"/>
        <v/>
      </c>
      <c r="BL154" s="165" t="str">
        <f t="shared" si="28"/>
        <v/>
      </c>
      <c r="BM154" s="165" t="str">
        <f t="shared" si="29"/>
        <v/>
      </c>
      <c r="BN154" s="165" t="str">
        <f t="shared" si="30"/>
        <v/>
      </c>
      <c r="BO154" s="165" t="str">
        <f t="shared" si="31"/>
        <v/>
      </c>
      <c r="BP154" s="166" t="str">
        <f t="shared" si="32"/>
        <v/>
      </c>
      <c r="BR154" s="163" t="str">
        <f t="shared" si="33"/>
        <v/>
      </c>
      <c r="BS154" s="165" t="str">
        <f t="shared" si="34"/>
        <v/>
      </c>
      <c r="BT154" s="165" t="str">
        <f t="shared" si="35"/>
        <v/>
      </c>
      <c r="BU154" s="165" t="str">
        <f t="shared" si="36"/>
        <v/>
      </c>
      <c r="BV154" s="165" t="str">
        <f t="shared" si="37"/>
        <v/>
      </c>
      <c r="BW154" s="165" t="str">
        <f t="shared" si="38"/>
        <v/>
      </c>
      <c r="BX154" s="165" t="str">
        <f t="shared" si="39"/>
        <v/>
      </c>
      <c r="BY154" s="166" t="str">
        <f t="shared" si="40"/>
        <v/>
      </c>
      <c r="CA154" s="163" t="str">
        <f t="shared" si="41"/>
        <v/>
      </c>
      <c r="CB154" s="165" t="str">
        <f t="shared" si="42"/>
        <v/>
      </c>
      <c r="CC154" s="165" t="str">
        <f t="shared" si="43"/>
        <v/>
      </c>
      <c r="CD154" s="165" t="str">
        <f t="shared" si="44"/>
        <v/>
      </c>
      <c r="CE154" s="165" t="str">
        <f t="shared" si="45"/>
        <v/>
      </c>
      <c r="CF154" s="165" t="str">
        <f t="shared" si="46"/>
        <v/>
      </c>
      <c r="CG154" s="165" t="str">
        <f t="shared" si="47"/>
        <v/>
      </c>
      <c r="CH154" s="166" t="str">
        <f t="shared" si="48"/>
        <v/>
      </c>
      <c r="CJ154" s="163" t="str">
        <f t="shared" si="49"/>
        <v/>
      </c>
      <c r="CK154" s="165" t="str">
        <f t="shared" si="50"/>
        <v/>
      </c>
      <c r="CL154" s="165" t="str">
        <f t="shared" si="51"/>
        <v/>
      </c>
      <c r="CM154" s="165" t="str">
        <f t="shared" si="52"/>
        <v/>
      </c>
      <c r="CN154" s="165" t="str">
        <f t="shared" si="53"/>
        <v/>
      </c>
      <c r="CO154" s="165" t="str">
        <f t="shared" si="54"/>
        <v/>
      </c>
      <c r="CP154" s="165" t="str">
        <f t="shared" si="55"/>
        <v/>
      </c>
      <c r="CQ154" s="166" t="str">
        <f t="shared" si="56"/>
        <v/>
      </c>
    </row>
    <row r="155" spans="1:95">
      <c r="A155" s="1"/>
      <c r="B155" s="169" t="str">
        <f>IF('1 - Detail Entry'!F54=0,"",IF('1 - Detail Entry'!F54="&lt;0.1",0.1,'1 - Detail Entry'!F54))</f>
        <v/>
      </c>
      <c r="C155" s="169" t="str">
        <f>IF('1 - Detail Entry'!H54=0,"",IF('1 - Detail Entry'!H54="&lt;0.1",0.1,'1 - Detail Entry'!H54))</f>
        <v/>
      </c>
      <c r="D155" s="169" t="str">
        <f>IF('1 - Detail Entry'!J54=0,"",IF('1 - Detail Entry'!J54="&lt;0.1",0.1,'1 - Detail Entry'!J54))</f>
        <v/>
      </c>
      <c r="E155" s="169" t="str">
        <f>IF('2'!F53=0,"",IF('2'!F53="&lt;0.1",0.1,'2'!F53))</f>
        <v/>
      </c>
      <c r="F155" s="169" t="str">
        <f>IF('2'!H53=0,"",IF('2'!H53="&lt;0.1",0.1,'2'!H53))</f>
        <v/>
      </c>
      <c r="G155" s="169" t="str">
        <f>IF('2'!J53=0,"",IF('2'!J53="&lt;0.1",0.1,'2'!J53))</f>
        <v/>
      </c>
      <c r="H155" s="169" t="str">
        <f>IF('3'!$F53=0,"",IF('3'!$F53="&lt;0.1",0.1,'3'!$F53))</f>
        <v/>
      </c>
      <c r="I155" s="169" t="str">
        <f>IF('3'!$H53=0,"",IF('3'!$H53="&lt;0.1",0.1,'3'!$H53))</f>
        <v/>
      </c>
      <c r="J155" s="169" t="str">
        <f>IF('3'!$J53=0,"",IF('3'!$J53="&lt;0.1",0.1,'3'!$J53))</f>
        <v/>
      </c>
      <c r="K155" s="169" t="str">
        <f>IF('4'!$F53=0,"",IF('4'!$F53="&lt;0.1",0.1,'4'!$F53))</f>
        <v/>
      </c>
      <c r="L155" s="169" t="str">
        <f>IF('4'!$H53=0,"",IF('4'!$H53="&lt;0.1",0.1,'4'!$H53))</f>
        <v/>
      </c>
      <c r="M155" s="169" t="str">
        <f>IF('4'!$J53=0,"",IF('4'!$J53="&lt;0.1",0.1,'4'!$J53))</f>
        <v/>
      </c>
      <c r="N155" s="169" t="str">
        <f>IF('5'!$F53=0,"",IF('5'!$F53="&lt;0.1",0.1,'5'!$F53))</f>
        <v/>
      </c>
      <c r="O155" s="169" t="str">
        <f>IF('5'!$H53=0,"",IF('5'!$H53="&lt;0.1",0.1,'5'!$H53))</f>
        <v/>
      </c>
      <c r="P155" s="169" t="str">
        <f>IF('5'!$J53=0,"",IF('5'!$J53="&lt;0.1",0.1,'5'!$J53))</f>
        <v/>
      </c>
      <c r="Q155" s="169" t="str">
        <f>IF('6'!$F53=0,"",IF('6'!$F53="&lt;0.1",0.1,'6'!$F53))</f>
        <v/>
      </c>
      <c r="R155" s="169" t="str">
        <f>IF('6'!$H53=0,"",IF('6'!$H53="&lt;0.1",0.1,'6'!$H53))</f>
        <v/>
      </c>
      <c r="S155" s="169" t="str">
        <f>IF('6'!$J53=0,"",IF('6'!$J53="&lt;0.1",0.1,'6'!$J53))</f>
        <v/>
      </c>
      <c r="T155" s="169" t="str">
        <f>IF('7'!$F53=0,"",IF('7'!$F53="&lt;0.1",0.1,'7'!$F53))</f>
        <v/>
      </c>
      <c r="U155" s="169" t="str">
        <f>IF('7'!$H53=0,"",IF('7'!$H53="&lt;0.1",0.1,'7'!$H53))</f>
        <v/>
      </c>
      <c r="V155" s="169" t="str">
        <f>IF('7'!$J53=0,"",IF('7'!$J53="&lt;0.1",0.1,'7'!$J53))</f>
        <v/>
      </c>
      <c r="W155" s="169" t="str">
        <f>IF('8'!$F53=0,"",IF('8'!$F53="&lt;0.1",0.1,'8'!$F53))</f>
        <v/>
      </c>
      <c r="X155" s="169" t="str">
        <f>IF('8'!$H53=0,"",IF('8'!$H53="&lt;0.1",0.1,'8'!$H53))</f>
        <v/>
      </c>
      <c r="Y155" s="169" t="str">
        <f>IF('8'!$J53=0,"",IF('8'!$J53="&lt;0.1",0.1,'8'!$J53))</f>
        <v/>
      </c>
      <c r="Z155" s="169" t="str">
        <f>IF('9'!$F53=0,"",IF('9'!$F53="&lt;0.1",0.1,'9'!$F53))</f>
        <v/>
      </c>
      <c r="AA155" s="169" t="str">
        <f>IF('9'!$H53=0,"",IF('9'!$H53="&lt;0.1",0.1,'9'!$H53))</f>
        <v/>
      </c>
      <c r="AB155" s="169" t="str">
        <f>IF('9'!$J53=0,"",IF('9'!$J53="&lt;0.1",0.1,'9'!$J53))</f>
        <v/>
      </c>
      <c r="AC155" s="169" t="str">
        <f>IF('10'!$F53=0,"",IF('10'!$F53="&lt;0.1",0.1,'10'!$F53))</f>
        <v/>
      </c>
      <c r="AD155" s="169" t="str">
        <f>IF('10'!$H53=0,"",IF('10'!$H53="&lt;0.1",0.1,'10'!$H53))</f>
        <v/>
      </c>
      <c r="AE155" s="169" t="str">
        <f>IF('10'!$J53=0,"",IF('10'!$J53="&lt;0.1",0.1,'10'!$J53))</f>
        <v/>
      </c>
      <c r="AF155" s="169" t="str">
        <f>IF('11'!$F53=0,"",IF('11'!$F53="&lt;0.1",0.1,'11'!$F53))</f>
        <v/>
      </c>
      <c r="AG155" s="169" t="str">
        <f>IF('11'!$H53=0,"",IF('11'!$H53="&lt;0.1",0.1,'11'!$H53))</f>
        <v/>
      </c>
      <c r="AH155" s="169" t="str">
        <f>IF('11'!$J53=0,"",IF('11'!$J53="&lt;0.1",0.1,'11'!$J53))</f>
        <v/>
      </c>
      <c r="AI155" s="169" t="str">
        <f>IF('12'!$F53=0,"",IF('12'!$F53="&lt;0.1",0.1,'12'!$F53))</f>
        <v/>
      </c>
      <c r="AJ155" s="169" t="str">
        <f>IF('12'!$H53=0,"",IF('12'!$H53="&lt;0.1",0.1,'12'!$H53))</f>
        <v/>
      </c>
      <c r="AK155" s="169" t="str">
        <f>IF('12'!$J53=0,"",IF('12'!$J53="&lt;0.1",0.1,'12'!$J53))</f>
        <v/>
      </c>
      <c r="AL155" s="170">
        <f t="shared" si="6"/>
        <v>0</v>
      </c>
      <c r="AM155" s="170">
        <f t="shared" si="7"/>
        <v>0</v>
      </c>
      <c r="AN155" s="149">
        <f t="shared" si="8"/>
        <v>0</v>
      </c>
      <c r="AO155" s="163">
        <f t="shared" si="9"/>
        <v>0</v>
      </c>
      <c r="AP155" s="164">
        <f t="shared" si="10"/>
        <v>0</v>
      </c>
      <c r="AQ155" s="163">
        <f t="shared" si="11"/>
        <v>0</v>
      </c>
      <c r="AR155" s="164">
        <f t="shared" si="12"/>
        <v>0</v>
      </c>
      <c r="AS155" s="166" t="str">
        <f t="shared" si="13"/>
        <v/>
      </c>
      <c r="AT155" s="163">
        <f t="shared" si="14"/>
        <v>0</v>
      </c>
      <c r="AU155" s="164">
        <f t="shared" si="15"/>
        <v>0</v>
      </c>
      <c r="AV155" s="166" t="str">
        <f t="shared" si="16"/>
        <v/>
      </c>
      <c r="AX155" s="171">
        <f>'1 - Detail Entry'!AB53</f>
        <v>0</v>
      </c>
      <c r="AY155" s="172"/>
      <c r="AZ155" s="163" t="str">
        <f t="shared" si="17"/>
        <v/>
      </c>
      <c r="BA155" s="165" t="str">
        <f t="shared" si="18"/>
        <v/>
      </c>
      <c r="BB155" s="165" t="str">
        <f t="shared" si="19"/>
        <v/>
      </c>
      <c r="BC155" s="165" t="str">
        <f t="shared" si="20"/>
        <v/>
      </c>
      <c r="BD155" s="165" t="str">
        <f t="shared" si="21"/>
        <v/>
      </c>
      <c r="BE155" s="165" t="str">
        <f t="shared" si="22"/>
        <v/>
      </c>
      <c r="BF155" s="165" t="str">
        <f t="shared" si="23"/>
        <v/>
      </c>
      <c r="BG155" s="166" t="str">
        <f t="shared" si="24"/>
        <v/>
      </c>
      <c r="BI155" s="163" t="str">
        <f t="shared" si="25"/>
        <v/>
      </c>
      <c r="BJ155" s="165" t="str">
        <f t="shared" si="26"/>
        <v/>
      </c>
      <c r="BK155" s="165" t="str">
        <f t="shared" si="27"/>
        <v/>
      </c>
      <c r="BL155" s="165" t="str">
        <f t="shared" si="28"/>
        <v/>
      </c>
      <c r="BM155" s="165" t="str">
        <f t="shared" si="29"/>
        <v/>
      </c>
      <c r="BN155" s="165" t="str">
        <f t="shared" si="30"/>
        <v/>
      </c>
      <c r="BO155" s="165" t="str">
        <f t="shared" si="31"/>
        <v/>
      </c>
      <c r="BP155" s="166" t="str">
        <f t="shared" si="32"/>
        <v/>
      </c>
      <c r="BR155" s="163" t="str">
        <f t="shared" si="33"/>
        <v/>
      </c>
      <c r="BS155" s="165" t="str">
        <f t="shared" si="34"/>
        <v/>
      </c>
      <c r="BT155" s="165" t="str">
        <f t="shared" si="35"/>
        <v/>
      </c>
      <c r="BU155" s="165" t="str">
        <f t="shared" si="36"/>
        <v/>
      </c>
      <c r="BV155" s="165" t="str">
        <f t="shared" si="37"/>
        <v/>
      </c>
      <c r="BW155" s="165" t="str">
        <f t="shared" si="38"/>
        <v/>
      </c>
      <c r="BX155" s="165" t="str">
        <f t="shared" si="39"/>
        <v/>
      </c>
      <c r="BY155" s="166" t="str">
        <f t="shared" si="40"/>
        <v/>
      </c>
      <c r="CA155" s="163" t="str">
        <f t="shared" si="41"/>
        <v/>
      </c>
      <c r="CB155" s="165" t="str">
        <f t="shared" si="42"/>
        <v/>
      </c>
      <c r="CC155" s="165" t="str">
        <f t="shared" si="43"/>
        <v/>
      </c>
      <c r="CD155" s="165" t="str">
        <f t="shared" si="44"/>
        <v/>
      </c>
      <c r="CE155" s="165" t="str">
        <f t="shared" si="45"/>
        <v/>
      </c>
      <c r="CF155" s="165" t="str">
        <f t="shared" si="46"/>
        <v/>
      </c>
      <c r="CG155" s="165" t="str">
        <f t="shared" si="47"/>
        <v/>
      </c>
      <c r="CH155" s="166" t="str">
        <f t="shared" si="48"/>
        <v/>
      </c>
      <c r="CJ155" s="163" t="str">
        <f t="shared" si="49"/>
        <v/>
      </c>
      <c r="CK155" s="165" t="str">
        <f t="shared" si="50"/>
        <v/>
      </c>
      <c r="CL155" s="165" t="str">
        <f t="shared" si="51"/>
        <v/>
      </c>
      <c r="CM155" s="165" t="str">
        <f t="shared" si="52"/>
        <v/>
      </c>
      <c r="CN155" s="165" t="str">
        <f t="shared" si="53"/>
        <v/>
      </c>
      <c r="CO155" s="165" t="str">
        <f t="shared" si="54"/>
        <v/>
      </c>
      <c r="CP155" s="165" t="str">
        <f t="shared" si="55"/>
        <v/>
      </c>
      <c r="CQ155" s="166" t="str">
        <f t="shared" si="56"/>
        <v/>
      </c>
    </row>
    <row r="156" spans="1:95">
      <c r="A156" s="1"/>
      <c r="B156" s="169" t="str">
        <f>IF('1 - Detail Entry'!F55=0,"",IF('1 - Detail Entry'!F55="&lt;0.1",0.1,'1 - Detail Entry'!F55))</f>
        <v/>
      </c>
      <c r="C156" s="169" t="str">
        <f>IF('1 - Detail Entry'!H55=0,"",IF('1 - Detail Entry'!H55="&lt;0.1",0.1,'1 - Detail Entry'!H55))</f>
        <v/>
      </c>
      <c r="D156" s="169" t="str">
        <f>IF('1 - Detail Entry'!J55=0,"",IF('1 - Detail Entry'!J55="&lt;0.1",0.1,'1 - Detail Entry'!J55))</f>
        <v/>
      </c>
      <c r="E156" s="169" t="str">
        <f>IF('2'!F54=0,"",IF('2'!F54="&lt;0.1",0.1,'2'!F54))</f>
        <v/>
      </c>
      <c r="F156" s="169" t="str">
        <f>IF('2'!H54=0,"",IF('2'!H54="&lt;0.1",0.1,'2'!H54))</f>
        <v/>
      </c>
      <c r="G156" s="169" t="str">
        <f>IF('2'!J54=0,"",IF('2'!J54="&lt;0.1",0.1,'2'!J54))</f>
        <v/>
      </c>
      <c r="H156" s="169" t="str">
        <f>IF('3'!$F54=0,"",IF('3'!$F54="&lt;0.1",0.1,'3'!$F54))</f>
        <v/>
      </c>
      <c r="I156" s="169" t="str">
        <f>IF('3'!$H54=0,"",IF('3'!$H54="&lt;0.1",0.1,'3'!$H54))</f>
        <v/>
      </c>
      <c r="J156" s="169" t="str">
        <f>IF('3'!$J54=0,"",IF('3'!$J54="&lt;0.1",0.1,'3'!$J54))</f>
        <v/>
      </c>
      <c r="K156" s="169" t="str">
        <f>IF('4'!$F54=0,"",IF('4'!$F54="&lt;0.1",0.1,'4'!$F54))</f>
        <v/>
      </c>
      <c r="L156" s="169" t="str">
        <f>IF('4'!$H54=0,"",IF('4'!$H54="&lt;0.1",0.1,'4'!$H54))</f>
        <v/>
      </c>
      <c r="M156" s="169" t="str">
        <f>IF('4'!$J54=0,"",IF('4'!$J54="&lt;0.1",0.1,'4'!$J54))</f>
        <v/>
      </c>
      <c r="N156" s="169" t="str">
        <f>IF('5'!$F54=0,"",IF('5'!$F54="&lt;0.1",0.1,'5'!$F54))</f>
        <v/>
      </c>
      <c r="O156" s="169" t="str">
        <f>IF('5'!$H54=0,"",IF('5'!$H54="&lt;0.1",0.1,'5'!$H54))</f>
        <v/>
      </c>
      <c r="P156" s="169" t="str">
        <f>IF('5'!$J54=0,"",IF('5'!$J54="&lt;0.1",0.1,'5'!$J54))</f>
        <v/>
      </c>
      <c r="Q156" s="169" t="str">
        <f>IF('6'!$F54=0,"",IF('6'!$F54="&lt;0.1",0.1,'6'!$F54))</f>
        <v/>
      </c>
      <c r="R156" s="169" t="str">
        <f>IF('6'!$H54=0,"",IF('6'!$H54="&lt;0.1",0.1,'6'!$H54))</f>
        <v/>
      </c>
      <c r="S156" s="169" t="str">
        <f>IF('6'!$J54=0,"",IF('6'!$J54="&lt;0.1",0.1,'6'!$J54))</f>
        <v/>
      </c>
      <c r="T156" s="169" t="str">
        <f>IF('7'!$F54=0,"",IF('7'!$F54="&lt;0.1",0.1,'7'!$F54))</f>
        <v/>
      </c>
      <c r="U156" s="169" t="str">
        <f>IF('7'!$H54=0,"",IF('7'!$H54="&lt;0.1",0.1,'7'!$H54))</f>
        <v/>
      </c>
      <c r="V156" s="169" t="str">
        <f>IF('7'!$J54=0,"",IF('7'!$J54="&lt;0.1",0.1,'7'!$J54))</f>
        <v/>
      </c>
      <c r="W156" s="169" t="str">
        <f>IF('8'!$F54=0,"",IF('8'!$F54="&lt;0.1",0.1,'8'!$F54))</f>
        <v/>
      </c>
      <c r="X156" s="169" t="str">
        <f>IF('8'!$H54=0,"",IF('8'!$H54="&lt;0.1",0.1,'8'!$H54))</f>
        <v/>
      </c>
      <c r="Y156" s="169" t="str">
        <f>IF('8'!$J54=0,"",IF('8'!$J54="&lt;0.1",0.1,'8'!$J54))</f>
        <v/>
      </c>
      <c r="Z156" s="169" t="str">
        <f>IF('9'!$F54=0,"",IF('9'!$F54="&lt;0.1",0.1,'9'!$F54))</f>
        <v/>
      </c>
      <c r="AA156" s="169" t="str">
        <f>IF('9'!$H54=0,"",IF('9'!$H54="&lt;0.1",0.1,'9'!$H54))</f>
        <v/>
      </c>
      <c r="AB156" s="169" t="str">
        <f>IF('9'!$J54=0,"",IF('9'!$J54="&lt;0.1",0.1,'9'!$J54))</f>
        <v/>
      </c>
      <c r="AC156" s="169" t="str">
        <f>IF('10'!$F54=0,"",IF('10'!$F54="&lt;0.1",0.1,'10'!$F54))</f>
        <v/>
      </c>
      <c r="AD156" s="169" t="str">
        <f>IF('10'!$H54=0,"",IF('10'!$H54="&lt;0.1",0.1,'10'!$H54))</f>
        <v/>
      </c>
      <c r="AE156" s="169" t="str">
        <f>IF('10'!$J54=0,"",IF('10'!$J54="&lt;0.1",0.1,'10'!$J54))</f>
        <v/>
      </c>
      <c r="AF156" s="169" t="str">
        <f>IF('11'!$F54=0,"",IF('11'!$F54="&lt;0.1",0.1,'11'!$F54))</f>
        <v/>
      </c>
      <c r="AG156" s="169" t="str">
        <f>IF('11'!$H54=0,"",IF('11'!$H54="&lt;0.1",0.1,'11'!$H54))</f>
        <v/>
      </c>
      <c r="AH156" s="169" t="str">
        <f>IF('11'!$J54=0,"",IF('11'!$J54="&lt;0.1",0.1,'11'!$J54))</f>
        <v/>
      </c>
      <c r="AI156" s="169" t="str">
        <f>IF('12'!$F54=0,"",IF('12'!$F54="&lt;0.1",0.1,'12'!$F54))</f>
        <v/>
      </c>
      <c r="AJ156" s="169" t="str">
        <f>IF('12'!$H54=0,"",IF('12'!$H54="&lt;0.1",0.1,'12'!$H54))</f>
        <v/>
      </c>
      <c r="AK156" s="169" t="str">
        <f>IF('12'!$J54=0,"",IF('12'!$J54="&lt;0.1",0.1,'12'!$J54))</f>
        <v/>
      </c>
      <c r="AL156" s="170">
        <f t="shared" si="6"/>
        <v>0</v>
      </c>
      <c r="AM156" s="170">
        <f t="shared" si="7"/>
        <v>0</v>
      </c>
      <c r="AN156" s="149">
        <f t="shared" si="8"/>
        <v>0</v>
      </c>
      <c r="AO156" s="163">
        <f t="shared" si="9"/>
        <v>0</v>
      </c>
      <c r="AP156" s="164">
        <f t="shared" si="10"/>
        <v>0</v>
      </c>
      <c r="AQ156" s="163">
        <f t="shared" si="11"/>
        <v>0</v>
      </c>
      <c r="AR156" s="164">
        <f t="shared" si="12"/>
        <v>0</v>
      </c>
      <c r="AS156" s="166" t="str">
        <f t="shared" si="13"/>
        <v/>
      </c>
      <c r="AT156" s="163">
        <f t="shared" si="14"/>
        <v>0</v>
      </c>
      <c r="AU156" s="164">
        <f t="shared" si="15"/>
        <v>0</v>
      </c>
      <c r="AV156" s="166" t="str">
        <f t="shared" si="16"/>
        <v/>
      </c>
      <c r="AX156" s="171">
        <f>'1 - Detail Entry'!AB54</f>
        <v>0</v>
      </c>
      <c r="AY156" s="172"/>
      <c r="AZ156" s="163" t="str">
        <f t="shared" si="17"/>
        <v/>
      </c>
      <c r="BA156" s="165" t="str">
        <f t="shared" si="18"/>
        <v/>
      </c>
      <c r="BB156" s="165" t="str">
        <f t="shared" si="19"/>
        <v/>
      </c>
      <c r="BC156" s="165" t="str">
        <f t="shared" si="20"/>
        <v/>
      </c>
      <c r="BD156" s="165" t="str">
        <f t="shared" si="21"/>
        <v/>
      </c>
      <c r="BE156" s="165" t="str">
        <f t="shared" si="22"/>
        <v/>
      </c>
      <c r="BF156" s="165" t="str">
        <f t="shared" si="23"/>
        <v/>
      </c>
      <c r="BG156" s="166" t="str">
        <f t="shared" si="24"/>
        <v/>
      </c>
      <c r="BI156" s="163" t="str">
        <f t="shared" si="25"/>
        <v/>
      </c>
      <c r="BJ156" s="165" t="str">
        <f t="shared" si="26"/>
        <v/>
      </c>
      <c r="BK156" s="165" t="str">
        <f t="shared" si="27"/>
        <v/>
      </c>
      <c r="BL156" s="165" t="str">
        <f t="shared" si="28"/>
        <v/>
      </c>
      <c r="BM156" s="165" t="str">
        <f t="shared" si="29"/>
        <v/>
      </c>
      <c r="BN156" s="165" t="str">
        <f t="shared" si="30"/>
        <v/>
      </c>
      <c r="BO156" s="165" t="str">
        <f t="shared" si="31"/>
        <v/>
      </c>
      <c r="BP156" s="166" t="str">
        <f t="shared" si="32"/>
        <v/>
      </c>
      <c r="BR156" s="163" t="str">
        <f t="shared" si="33"/>
        <v/>
      </c>
      <c r="BS156" s="165" t="str">
        <f t="shared" si="34"/>
        <v/>
      </c>
      <c r="BT156" s="165" t="str">
        <f t="shared" si="35"/>
        <v/>
      </c>
      <c r="BU156" s="165" t="str">
        <f t="shared" si="36"/>
        <v/>
      </c>
      <c r="BV156" s="165" t="str">
        <f t="shared" si="37"/>
        <v/>
      </c>
      <c r="BW156" s="165" t="str">
        <f t="shared" si="38"/>
        <v/>
      </c>
      <c r="BX156" s="165" t="str">
        <f t="shared" si="39"/>
        <v/>
      </c>
      <c r="BY156" s="166" t="str">
        <f t="shared" si="40"/>
        <v/>
      </c>
      <c r="CA156" s="163" t="str">
        <f t="shared" si="41"/>
        <v/>
      </c>
      <c r="CB156" s="165" t="str">
        <f t="shared" si="42"/>
        <v/>
      </c>
      <c r="CC156" s="165" t="str">
        <f t="shared" si="43"/>
        <v/>
      </c>
      <c r="CD156" s="165" t="str">
        <f t="shared" si="44"/>
        <v/>
      </c>
      <c r="CE156" s="165" t="str">
        <f t="shared" si="45"/>
        <v/>
      </c>
      <c r="CF156" s="165" t="str">
        <f t="shared" si="46"/>
        <v/>
      </c>
      <c r="CG156" s="165" t="str">
        <f t="shared" si="47"/>
        <v/>
      </c>
      <c r="CH156" s="166" t="str">
        <f t="shared" si="48"/>
        <v/>
      </c>
      <c r="CJ156" s="163" t="str">
        <f t="shared" si="49"/>
        <v/>
      </c>
      <c r="CK156" s="165" t="str">
        <f t="shared" si="50"/>
        <v/>
      </c>
      <c r="CL156" s="165" t="str">
        <f t="shared" si="51"/>
        <v/>
      </c>
      <c r="CM156" s="165" t="str">
        <f t="shared" si="52"/>
        <v/>
      </c>
      <c r="CN156" s="165" t="str">
        <f t="shared" si="53"/>
        <v/>
      </c>
      <c r="CO156" s="165" t="str">
        <f t="shared" si="54"/>
        <v/>
      </c>
      <c r="CP156" s="165" t="str">
        <f t="shared" si="55"/>
        <v/>
      </c>
      <c r="CQ156" s="166" t="str">
        <f t="shared" si="56"/>
        <v/>
      </c>
    </row>
    <row r="157" spans="1:95">
      <c r="A157" s="1"/>
      <c r="B157" s="169" t="str">
        <f>IF('1 - Detail Entry'!F56=0,"",IF('1 - Detail Entry'!F56="&lt;0.1",0.1,'1 - Detail Entry'!F56))</f>
        <v/>
      </c>
      <c r="C157" s="169" t="str">
        <f>IF('1 - Detail Entry'!H56=0,"",IF('1 - Detail Entry'!H56="&lt;0.1",0.1,'1 - Detail Entry'!H56))</f>
        <v/>
      </c>
      <c r="D157" s="169" t="str">
        <f>IF('1 - Detail Entry'!J56=0,"",IF('1 - Detail Entry'!J56="&lt;0.1",0.1,'1 - Detail Entry'!J56))</f>
        <v/>
      </c>
      <c r="E157" s="169" t="str">
        <f>IF('2'!F55=0,"",IF('2'!F55="&lt;0.1",0.1,'2'!F55))</f>
        <v/>
      </c>
      <c r="F157" s="169" t="str">
        <f>IF('2'!H55=0,"",IF('2'!H55="&lt;0.1",0.1,'2'!H55))</f>
        <v/>
      </c>
      <c r="G157" s="169" t="str">
        <f>IF('2'!J55=0,"",IF('2'!J55="&lt;0.1",0.1,'2'!J55))</f>
        <v/>
      </c>
      <c r="H157" s="169" t="str">
        <f>IF('3'!$F55=0,"",IF('3'!$F55="&lt;0.1",0.1,'3'!$F55))</f>
        <v/>
      </c>
      <c r="I157" s="169" t="str">
        <f>IF('3'!$H55=0,"",IF('3'!$H55="&lt;0.1",0.1,'3'!$H55))</f>
        <v/>
      </c>
      <c r="J157" s="169" t="str">
        <f>IF('3'!$J55=0,"",IF('3'!$J55="&lt;0.1",0.1,'3'!$J55))</f>
        <v/>
      </c>
      <c r="K157" s="169" t="str">
        <f>IF('4'!$F55=0,"",IF('4'!$F55="&lt;0.1",0.1,'4'!$F55))</f>
        <v/>
      </c>
      <c r="L157" s="169" t="str">
        <f>IF('4'!$H55=0,"",IF('4'!$H55="&lt;0.1",0.1,'4'!$H55))</f>
        <v/>
      </c>
      <c r="M157" s="169" t="str">
        <f>IF('4'!$J55=0,"",IF('4'!$J55="&lt;0.1",0.1,'4'!$J55))</f>
        <v/>
      </c>
      <c r="N157" s="169" t="str">
        <f>IF('5'!$F55=0,"",IF('5'!$F55="&lt;0.1",0.1,'5'!$F55))</f>
        <v/>
      </c>
      <c r="O157" s="169" t="str">
        <f>IF('5'!$H55=0,"",IF('5'!$H55="&lt;0.1",0.1,'5'!$H55))</f>
        <v/>
      </c>
      <c r="P157" s="169" t="str">
        <f>IF('5'!$J55=0,"",IF('5'!$J55="&lt;0.1",0.1,'5'!$J55))</f>
        <v/>
      </c>
      <c r="Q157" s="169" t="str">
        <f>IF('6'!$F55=0,"",IF('6'!$F55="&lt;0.1",0.1,'6'!$F55))</f>
        <v/>
      </c>
      <c r="R157" s="169" t="str">
        <f>IF('6'!$H55=0,"",IF('6'!$H55="&lt;0.1",0.1,'6'!$H55))</f>
        <v/>
      </c>
      <c r="S157" s="169" t="str">
        <f>IF('6'!$J55=0,"",IF('6'!$J55="&lt;0.1",0.1,'6'!$J55))</f>
        <v/>
      </c>
      <c r="T157" s="169" t="str">
        <f>IF('7'!$F55=0,"",IF('7'!$F55="&lt;0.1",0.1,'7'!$F55))</f>
        <v/>
      </c>
      <c r="U157" s="169" t="str">
        <f>IF('7'!$H55=0,"",IF('7'!$H55="&lt;0.1",0.1,'7'!$H55))</f>
        <v/>
      </c>
      <c r="V157" s="169" t="str">
        <f>IF('7'!$J55=0,"",IF('7'!$J55="&lt;0.1",0.1,'7'!$J55))</f>
        <v/>
      </c>
      <c r="W157" s="169" t="str">
        <f>IF('8'!$F55=0,"",IF('8'!$F55="&lt;0.1",0.1,'8'!$F55))</f>
        <v/>
      </c>
      <c r="X157" s="169" t="str">
        <f>IF('8'!$H55=0,"",IF('8'!$H55="&lt;0.1",0.1,'8'!$H55))</f>
        <v/>
      </c>
      <c r="Y157" s="169" t="str">
        <f>IF('8'!$J55=0,"",IF('8'!$J55="&lt;0.1",0.1,'8'!$J55))</f>
        <v/>
      </c>
      <c r="Z157" s="169" t="str">
        <f>IF('9'!$F55=0,"",IF('9'!$F55="&lt;0.1",0.1,'9'!$F55))</f>
        <v/>
      </c>
      <c r="AA157" s="169" t="str">
        <f>IF('9'!$H55=0,"",IF('9'!$H55="&lt;0.1",0.1,'9'!$H55))</f>
        <v/>
      </c>
      <c r="AB157" s="169" t="str">
        <f>IF('9'!$J55=0,"",IF('9'!$J55="&lt;0.1",0.1,'9'!$J55))</f>
        <v/>
      </c>
      <c r="AC157" s="169" t="str">
        <f>IF('10'!$F55=0,"",IF('10'!$F55="&lt;0.1",0.1,'10'!$F55))</f>
        <v/>
      </c>
      <c r="AD157" s="169" t="str">
        <f>IF('10'!$H55=0,"",IF('10'!$H55="&lt;0.1",0.1,'10'!$H55))</f>
        <v/>
      </c>
      <c r="AE157" s="169" t="str">
        <f>IF('10'!$J55=0,"",IF('10'!$J55="&lt;0.1",0.1,'10'!$J55))</f>
        <v/>
      </c>
      <c r="AF157" s="169" t="str">
        <f>IF('11'!$F55=0,"",IF('11'!$F55="&lt;0.1",0.1,'11'!$F55))</f>
        <v/>
      </c>
      <c r="AG157" s="169" t="str">
        <f>IF('11'!$H55=0,"",IF('11'!$H55="&lt;0.1",0.1,'11'!$H55))</f>
        <v/>
      </c>
      <c r="AH157" s="169" t="str">
        <f>IF('11'!$J55=0,"",IF('11'!$J55="&lt;0.1",0.1,'11'!$J55))</f>
        <v/>
      </c>
      <c r="AI157" s="169" t="str">
        <f>IF('12'!$F55=0,"",IF('12'!$F55="&lt;0.1",0.1,'12'!$F55))</f>
        <v/>
      </c>
      <c r="AJ157" s="169" t="str">
        <f>IF('12'!$H55=0,"",IF('12'!$H55="&lt;0.1",0.1,'12'!$H55))</f>
        <v/>
      </c>
      <c r="AK157" s="169" t="str">
        <f>IF('12'!$J55=0,"",IF('12'!$J55="&lt;0.1",0.1,'12'!$J55))</f>
        <v/>
      </c>
      <c r="AL157" s="170">
        <f t="shared" si="6"/>
        <v>0</v>
      </c>
      <c r="AM157" s="170">
        <f t="shared" si="7"/>
        <v>0</v>
      </c>
      <c r="AN157" s="149">
        <f t="shared" si="8"/>
        <v>0</v>
      </c>
      <c r="AO157" s="163">
        <f t="shared" si="9"/>
        <v>0</v>
      </c>
      <c r="AP157" s="164">
        <f t="shared" si="10"/>
        <v>0</v>
      </c>
      <c r="AQ157" s="163">
        <f t="shared" si="11"/>
        <v>0</v>
      </c>
      <c r="AR157" s="164">
        <f t="shared" si="12"/>
        <v>0</v>
      </c>
      <c r="AS157" s="166" t="str">
        <f t="shared" si="13"/>
        <v/>
      </c>
      <c r="AT157" s="163">
        <f t="shared" si="14"/>
        <v>0</v>
      </c>
      <c r="AU157" s="164">
        <f t="shared" si="15"/>
        <v>0</v>
      </c>
      <c r="AV157" s="166" t="str">
        <f t="shared" si="16"/>
        <v/>
      </c>
      <c r="AX157" s="171">
        <f>'1 - Detail Entry'!AB55</f>
        <v>0</v>
      </c>
      <c r="AY157" s="172"/>
      <c r="AZ157" s="163" t="str">
        <f t="shared" si="17"/>
        <v/>
      </c>
      <c r="BA157" s="165" t="str">
        <f t="shared" si="18"/>
        <v/>
      </c>
      <c r="BB157" s="165" t="str">
        <f t="shared" si="19"/>
        <v/>
      </c>
      <c r="BC157" s="165" t="str">
        <f t="shared" si="20"/>
        <v/>
      </c>
      <c r="BD157" s="165" t="str">
        <f t="shared" si="21"/>
        <v/>
      </c>
      <c r="BE157" s="165" t="str">
        <f t="shared" si="22"/>
        <v/>
      </c>
      <c r="BF157" s="165" t="str">
        <f t="shared" si="23"/>
        <v/>
      </c>
      <c r="BG157" s="166" t="str">
        <f t="shared" si="24"/>
        <v/>
      </c>
      <c r="BI157" s="163" t="str">
        <f t="shared" si="25"/>
        <v/>
      </c>
      <c r="BJ157" s="165" t="str">
        <f t="shared" si="26"/>
        <v/>
      </c>
      <c r="BK157" s="165" t="str">
        <f t="shared" si="27"/>
        <v/>
      </c>
      <c r="BL157" s="165" t="str">
        <f t="shared" si="28"/>
        <v/>
      </c>
      <c r="BM157" s="165" t="str">
        <f t="shared" si="29"/>
        <v/>
      </c>
      <c r="BN157" s="165" t="str">
        <f t="shared" si="30"/>
        <v/>
      </c>
      <c r="BO157" s="165" t="str">
        <f t="shared" si="31"/>
        <v/>
      </c>
      <c r="BP157" s="166" t="str">
        <f t="shared" si="32"/>
        <v/>
      </c>
      <c r="BR157" s="163" t="str">
        <f t="shared" si="33"/>
        <v/>
      </c>
      <c r="BS157" s="165" t="str">
        <f t="shared" si="34"/>
        <v/>
      </c>
      <c r="BT157" s="165" t="str">
        <f t="shared" si="35"/>
        <v/>
      </c>
      <c r="BU157" s="165" t="str">
        <f t="shared" si="36"/>
        <v/>
      </c>
      <c r="BV157" s="165" t="str">
        <f t="shared" si="37"/>
        <v/>
      </c>
      <c r="BW157" s="165" t="str">
        <f t="shared" si="38"/>
        <v/>
      </c>
      <c r="BX157" s="165" t="str">
        <f t="shared" si="39"/>
        <v/>
      </c>
      <c r="BY157" s="166" t="str">
        <f t="shared" si="40"/>
        <v/>
      </c>
      <c r="CA157" s="163" t="str">
        <f t="shared" si="41"/>
        <v/>
      </c>
      <c r="CB157" s="165" t="str">
        <f t="shared" si="42"/>
        <v/>
      </c>
      <c r="CC157" s="165" t="str">
        <f t="shared" si="43"/>
        <v/>
      </c>
      <c r="CD157" s="165" t="str">
        <f t="shared" si="44"/>
        <v/>
      </c>
      <c r="CE157" s="165" t="str">
        <f t="shared" si="45"/>
        <v/>
      </c>
      <c r="CF157" s="165" t="str">
        <f t="shared" si="46"/>
        <v/>
      </c>
      <c r="CG157" s="165" t="str">
        <f t="shared" si="47"/>
        <v/>
      </c>
      <c r="CH157" s="166" t="str">
        <f t="shared" si="48"/>
        <v/>
      </c>
      <c r="CJ157" s="163" t="str">
        <f t="shared" si="49"/>
        <v/>
      </c>
      <c r="CK157" s="165" t="str">
        <f t="shared" si="50"/>
        <v/>
      </c>
      <c r="CL157" s="165" t="str">
        <f t="shared" si="51"/>
        <v/>
      </c>
      <c r="CM157" s="165" t="str">
        <f t="shared" si="52"/>
        <v/>
      </c>
      <c r="CN157" s="165" t="str">
        <f t="shared" si="53"/>
        <v/>
      </c>
      <c r="CO157" s="165" t="str">
        <f t="shared" si="54"/>
        <v/>
      </c>
      <c r="CP157" s="165" t="str">
        <f t="shared" si="55"/>
        <v/>
      </c>
      <c r="CQ157" s="166" t="str">
        <f t="shared" si="56"/>
        <v/>
      </c>
    </row>
    <row r="158" spans="1:95">
      <c r="A158" s="1"/>
      <c r="B158" s="169" t="str">
        <f>IF('1 - Detail Entry'!F57=0,"",IF('1 - Detail Entry'!F57="&lt;0.1",0.1,'1 - Detail Entry'!F57))</f>
        <v/>
      </c>
      <c r="C158" s="169" t="str">
        <f>IF('1 - Detail Entry'!H57=0,"",IF('1 - Detail Entry'!H57="&lt;0.1",0.1,'1 - Detail Entry'!H57))</f>
        <v/>
      </c>
      <c r="D158" s="169" t="str">
        <f>IF('1 - Detail Entry'!J57=0,"",IF('1 - Detail Entry'!J57="&lt;0.1",0.1,'1 - Detail Entry'!J57))</f>
        <v/>
      </c>
      <c r="E158" s="169" t="str">
        <f>IF('2'!F56=0,"",IF('2'!F56="&lt;0.1",0.1,'2'!F56))</f>
        <v/>
      </c>
      <c r="F158" s="169" t="str">
        <f>IF('2'!H56=0,"",IF('2'!H56="&lt;0.1",0.1,'2'!H56))</f>
        <v/>
      </c>
      <c r="G158" s="169" t="str">
        <f>IF('2'!J56=0,"",IF('2'!J56="&lt;0.1",0.1,'2'!J56))</f>
        <v/>
      </c>
      <c r="H158" s="169" t="str">
        <f>IF('3'!$F56=0,"",IF('3'!$F56="&lt;0.1",0.1,'3'!$F56))</f>
        <v/>
      </c>
      <c r="I158" s="169" t="str">
        <f>IF('3'!$H56=0,"",IF('3'!$H56="&lt;0.1",0.1,'3'!$H56))</f>
        <v/>
      </c>
      <c r="J158" s="169" t="str">
        <f>IF('3'!$J56=0,"",IF('3'!$J56="&lt;0.1",0.1,'3'!$J56))</f>
        <v/>
      </c>
      <c r="K158" s="169" t="str">
        <f>IF('4'!$F56=0,"",IF('4'!$F56="&lt;0.1",0.1,'4'!$F56))</f>
        <v/>
      </c>
      <c r="L158" s="169" t="str">
        <f>IF('4'!$H56=0,"",IF('4'!$H56="&lt;0.1",0.1,'4'!$H56))</f>
        <v/>
      </c>
      <c r="M158" s="169" t="str">
        <f>IF('4'!$J56=0,"",IF('4'!$J56="&lt;0.1",0.1,'4'!$J56))</f>
        <v/>
      </c>
      <c r="N158" s="169" t="str">
        <f>IF('5'!$F56=0,"",IF('5'!$F56="&lt;0.1",0.1,'5'!$F56))</f>
        <v/>
      </c>
      <c r="O158" s="169" t="str">
        <f>IF('5'!$H56=0,"",IF('5'!$H56="&lt;0.1",0.1,'5'!$H56))</f>
        <v/>
      </c>
      <c r="P158" s="169" t="str">
        <f>IF('5'!$J56=0,"",IF('5'!$J56="&lt;0.1",0.1,'5'!$J56))</f>
        <v/>
      </c>
      <c r="Q158" s="169" t="str">
        <f>IF('6'!$F56=0,"",IF('6'!$F56="&lt;0.1",0.1,'6'!$F56))</f>
        <v/>
      </c>
      <c r="R158" s="169" t="str">
        <f>IF('6'!$H56=0,"",IF('6'!$H56="&lt;0.1",0.1,'6'!$H56))</f>
        <v/>
      </c>
      <c r="S158" s="169" t="str">
        <f>IF('6'!$J56=0,"",IF('6'!$J56="&lt;0.1",0.1,'6'!$J56))</f>
        <v/>
      </c>
      <c r="T158" s="169" t="str">
        <f>IF('7'!$F56=0,"",IF('7'!$F56="&lt;0.1",0.1,'7'!$F56))</f>
        <v/>
      </c>
      <c r="U158" s="169" t="str">
        <f>IF('7'!$H56=0,"",IF('7'!$H56="&lt;0.1",0.1,'7'!$H56))</f>
        <v/>
      </c>
      <c r="V158" s="169" t="str">
        <f>IF('7'!$J56=0,"",IF('7'!$J56="&lt;0.1",0.1,'7'!$J56))</f>
        <v/>
      </c>
      <c r="W158" s="169" t="str">
        <f>IF('8'!$F56=0,"",IF('8'!$F56="&lt;0.1",0.1,'8'!$F56))</f>
        <v/>
      </c>
      <c r="X158" s="169" t="str">
        <f>IF('8'!$H56=0,"",IF('8'!$H56="&lt;0.1",0.1,'8'!$H56))</f>
        <v/>
      </c>
      <c r="Y158" s="169" t="str">
        <f>IF('8'!$J56=0,"",IF('8'!$J56="&lt;0.1",0.1,'8'!$J56))</f>
        <v/>
      </c>
      <c r="Z158" s="169" t="str">
        <f>IF('9'!$F56=0,"",IF('9'!$F56="&lt;0.1",0.1,'9'!$F56))</f>
        <v/>
      </c>
      <c r="AA158" s="169" t="str">
        <f>IF('9'!$H56=0,"",IF('9'!$H56="&lt;0.1",0.1,'9'!$H56))</f>
        <v/>
      </c>
      <c r="AB158" s="169" t="str">
        <f>IF('9'!$J56=0,"",IF('9'!$J56="&lt;0.1",0.1,'9'!$J56))</f>
        <v/>
      </c>
      <c r="AC158" s="169" t="str">
        <f>IF('10'!$F56=0,"",IF('10'!$F56="&lt;0.1",0.1,'10'!$F56))</f>
        <v/>
      </c>
      <c r="AD158" s="169" t="str">
        <f>IF('10'!$H56=0,"",IF('10'!$H56="&lt;0.1",0.1,'10'!$H56))</f>
        <v/>
      </c>
      <c r="AE158" s="169" t="str">
        <f>IF('10'!$J56=0,"",IF('10'!$J56="&lt;0.1",0.1,'10'!$J56))</f>
        <v/>
      </c>
      <c r="AF158" s="169" t="str">
        <f>IF('11'!$F56=0,"",IF('11'!$F56="&lt;0.1",0.1,'11'!$F56))</f>
        <v/>
      </c>
      <c r="AG158" s="169" t="str">
        <f>IF('11'!$H56=0,"",IF('11'!$H56="&lt;0.1",0.1,'11'!$H56))</f>
        <v/>
      </c>
      <c r="AH158" s="169" t="str">
        <f>IF('11'!$J56=0,"",IF('11'!$J56="&lt;0.1",0.1,'11'!$J56))</f>
        <v/>
      </c>
      <c r="AI158" s="169" t="str">
        <f>IF('12'!$F56=0,"",IF('12'!$F56="&lt;0.1",0.1,'12'!$F56))</f>
        <v/>
      </c>
      <c r="AJ158" s="169" t="str">
        <f>IF('12'!$H56=0,"",IF('12'!$H56="&lt;0.1",0.1,'12'!$H56))</f>
        <v/>
      </c>
      <c r="AK158" s="169" t="str">
        <f>IF('12'!$J56=0,"",IF('12'!$J56="&lt;0.1",0.1,'12'!$J56))</f>
        <v/>
      </c>
      <c r="AL158" s="170">
        <f t="shared" si="6"/>
        <v>0</v>
      </c>
      <c r="AM158" s="170">
        <f t="shared" si="7"/>
        <v>0</v>
      </c>
      <c r="AN158" s="149">
        <f t="shared" si="8"/>
        <v>0</v>
      </c>
      <c r="AO158" s="163">
        <f t="shared" si="9"/>
        <v>0</v>
      </c>
      <c r="AP158" s="164">
        <f t="shared" si="10"/>
        <v>0</v>
      </c>
      <c r="AQ158" s="163">
        <f t="shared" si="11"/>
        <v>0</v>
      </c>
      <c r="AR158" s="164">
        <f t="shared" si="12"/>
        <v>0</v>
      </c>
      <c r="AS158" s="166" t="str">
        <f t="shared" si="13"/>
        <v/>
      </c>
      <c r="AT158" s="163">
        <f t="shared" si="14"/>
        <v>0</v>
      </c>
      <c r="AU158" s="164">
        <f t="shared" si="15"/>
        <v>0</v>
      </c>
      <c r="AV158" s="166" t="str">
        <f t="shared" si="16"/>
        <v/>
      </c>
      <c r="AX158" s="171">
        <f>'1 - Detail Entry'!AB56</f>
        <v>0</v>
      </c>
      <c r="AY158" s="172"/>
      <c r="AZ158" s="163" t="str">
        <f t="shared" si="17"/>
        <v/>
      </c>
      <c r="BA158" s="165" t="str">
        <f t="shared" si="18"/>
        <v/>
      </c>
      <c r="BB158" s="165" t="str">
        <f t="shared" si="19"/>
        <v/>
      </c>
      <c r="BC158" s="165" t="str">
        <f t="shared" si="20"/>
        <v/>
      </c>
      <c r="BD158" s="165" t="str">
        <f t="shared" si="21"/>
        <v/>
      </c>
      <c r="BE158" s="165" t="str">
        <f t="shared" si="22"/>
        <v/>
      </c>
      <c r="BF158" s="165" t="str">
        <f t="shared" si="23"/>
        <v/>
      </c>
      <c r="BG158" s="166" t="str">
        <f t="shared" si="24"/>
        <v/>
      </c>
      <c r="BI158" s="163" t="str">
        <f t="shared" si="25"/>
        <v/>
      </c>
      <c r="BJ158" s="165" t="str">
        <f t="shared" si="26"/>
        <v/>
      </c>
      <c r="BK158" s="165" t="str">
        <f t="shared" si="27"/>
        <v/>
      </c>
      <c r="BL158" s="165" t="str">
        <f t="shared" si="28"/>
        <v/>
      </c>
      <c r="BM158" s="165" t="str">
        <f t="shared" si="29"/>
        <v/>
      </c>
      <c r="BN158" s="165" t="str">
        <f t="shared" si="30"/>
        <v/>
      </c>
      <c r="BO158" s="165" t="str">
        <f t="shared" si="31"/>
        <v/>
      </c>
      <c r="BP158" s="166" t="str">
        <f t="shared" si="32"/>
        <v/>
      </c>
      <c r="BR158" s="163" t="str">
        <f t="shared" si="33"/>
        <v/>
      </c>
      <c r="BS158" s="165" t="str">
        <f t="shared" si="34"/>
        <v/>
      </c>
      <c r="BT158" s="165" t="str">
        <f t="shared" si="35"/>
        <v/>
      </c>
      <c r="BU158" s="165" t="str">
        <f t="shared" si="36"/>
        <v/>
      </c>
      <c r="BV158" s="165" t="str">
        <f t="shared" si="37"/>
        <v/>
      </c>
      <c r="BW158" s="165" t="str">
        <f t="shared" si="38"/>
        <v/>
      </c>
      <c r="BX158" s="165" t="str">
        <f t="shared" si="39"/>
        <v/>
      </c>
      <c r="BY158" s="166" t="str">
        <f t="shared" si="40"/>
        <v/>
      </c>
      <c r="CA158" s="163" t="str">
        <f t="shared" si="41"/>
        <v/>
      </c>
      <c r="CB158" s="165" t="str">
        <f t="shared" si="42"/>
        <v/>
      </c>
      <c r="CC158" s="165" t="str">
        <f t="shared" si="43"/>
        <v/>
      </c>
      <c r="CD158" s="165" t="str">
        <f t="shared" si="44"/>
        <v/>
      </c>
      <c r="CE158" s="165" t="str">
        <f t="shared" si="45"/>
        <v/>
      </c>
      <c r="CF158" s="165" t="str">
        <f t="shared" si="46"/>
        <v/>
      </c>
      <c r="CG158" s="165" t="str">
        <f t="shared" si="47"/>
        <v/>
      </c>
      <c r="CH158" s="166" t="str">
        <f t="shared" si="48"/>
        <v/>
      </c>
      <c r="CJ158" s="163" t="str">
        <f t="shared" si="49"/>
        <v/>
      </c>
      <c r="CK158" s="165" t="str">
        <f t="shared" si="50"/>
        <v/>
      </c>
      <c r="CL158" s="165" t="str">
        <f t="shared" si="51"/>
        <v/>
      </c>
      <c r="CM158" s="165" t="str">
        <f t="shared" si="52"/>
        <v/>
      </c>
      <c r="CN158" s="165" t="str">
        <f t="shared" si="53"/>
        <v/>
      </c>
      <c r="CO158" s="165" t="str">
        <f t="shared" si="54"/>
        <v/>
      </c>
      <c r="CP158" s="165" t="str">
        <f t="shared" si="55"/>
        <v/>
      </c>
      <c r="CQ158" s="166" t="str">
        <f t="shared" si="56"/>
        <v/>
      </c>
    </row>
    <row r="159" spans="1:95">
      <c r="A159" s="1"/>
      <c r="B159" s="169" t="str">
        <f>IF('1 - Detail Entry'!F58=0,"",IF('1 - Detail Entry'!F58="&lt;0.1",0.1,'1 - Detail Entry'!F58))</f>
        <v/>
      </c>
      <c r="C159" s="169" t="str">
        <f>IF('1 - Detail Entry'!H58=0,"",IF('1 - Detail Entry'!H58="&lt;0.1",0.1,'1 - Detail Entry'!H58))</f>
        <v/>
      </c>
      <c r="D159" s="169" t="str">
        <f>IF('1 - Detail Entry'!J58=0,"",IF('1 - Detail Entry'!J58="&lt;0.1",0.1,'1 - Detail Entry'!J58))</f>
        <v/>
      </c>
      <c r="E159" s="169" t="str">
        <f>IF('2'!F57=0,"",IF('2'!F57="&lt;0.1",0.1,'2'!F57))</f>
        <v/>
      </c>
      <c r="F159" s="169" t="str">
        <f>IF('2'!H57=0,"",IF('2'!H57="&lt;0.1",0.1,'2'!H57))</f>
        <v/>
      </c>
      <c r="G159" s="169" t="str">
        <f>IF('2'!J57=0,"",IF('2'!J57="&lt;0.1",0.1,'2'!J57))</f>
        <v/>
      </c>
      <c r="H159" s="169" t="str">
        <f>IF('3'!$F57=0,"",IF('3'!$F57="&lt;0.1",0.1,'3'!$F57))</f>
        <v/>
      </c>
      <c r="I159" s="169" t="str">
        <f>IF('3'!$H57=0,"",IF('3'!$H57="&lt;0.1",0.1,'3'!$H57))</f>
        <v/>
      </c>
      <c r="J159" s="169" t="str">
        <f>IF('3'!$J57=0,"",IF('3'!$J57="&lt;0.1",0.1,'3'!$J57))</f>
        <v/>
      </c>
      <c r="K159" s="169" t="str">
        <f>IF('4'!$F57=0,"",IF('4'!$F57="&lt;0.1",0.1,'4'!$F57))</f>
        <v/>
      </c>
      <c r="L159" s="169" t="str">
        <f>IF('4'!$H57=0,"",IF('4'!$H57="&lt;0.1",0.1,'4'!$H57))</f>
        <v/>
      </c>
      <c r="M159" s="169" t="str">
        <f>IF('4'!$J57=0,"",IF('4'!$J57="&lt;0.1",0.1,'4'!$J57))</f>
        <v/>
      </c>
      <c r="N159" s="169" t="str">
        <f>IF('5'!$F57=0,"",IF('5'!$F57="&lt;0.1",0.1,'5'!$F57))</f>
        <v/>
      </c>
      <c r="O159" s="169" t="str">
        <f>IF('5'!$H57=0,"",IF('5'!$H57="&lt;0.1",0.1,'5'!$H57))</f>
        <v/>
      </c>
      <c r="P159" s="169" t="str">
        <f>IF('5'!$J57=0,"",IF('5'!$J57="&lt;0.1",0.1,'5'!$J57))</f>
        <v/>
      </c>
      <c r="Q159" s="169" t="str">
        <f>IF('6'!$F57=0,"",IF('6'!$F57="&lt;0.1",0.1,'6'!$F57))</f>
        <v/>
      </c>
      <c r="R159" s="169" t="str">
        <f>IF('6'!$H57=0,"",IF('6'!$H57="&lt;0.1",0.1,'6'!$H57))</f>
        <v/>
      </c>
      <c r="S159" s="169" t="str">
        <f>IF('6'!$J57=0,"",IF('6'!$J57="&lt;0.1",0.1,'6'!$J57))</f>
        <v/>
      </c>
      <c r="T159" s="169" t="str">
        <f>IF('7'!$F57=0,"",IF('7'!$F57="&lt;0.1",0.1,'7'!$F57))</f>
        <v/>
      </c>
      <c r="U159" s="169" t="str">
        <f>IF('7'!$H57=0,"",IF('7'!$H57="&lt;0.1",0.1,'7'!$H57))</f>
        <v/>
      </c>
      <c r="V159" s="169" t="str">
        <f>IF('7'!$J57=0,"",IF('7'!$J57="&lt;0.1",0.1,'7'!$J57))</f>
        <v/>
      </c>
      <c r="W159" s="169" t="str">
        <f>IF('8'!$F57=0,"",IF('8'!$F57="&lt;0.1",0.1,'8'!$F57))</f>
        <v/>
      </c>
      <c r="X159" s="169" t="str">
        <f>IF('8'!$H57=0,"",IF('8'!$H57="&lt;0.1",0.1,'8'!$H57))</f>
        <v/>
      </c>
      <c r="Y159" s="169" t="str">
        <f>IF('8'!$J57=0,"",IF('8'!$J57="&lt;0.1",0.1,'8'!$J57))</f>
        <v/>
      </c>
      <c r="Z159" s="169" t="str">
        <f>IF('9'!$F57=0,"",IF('9'!$F57="&lt;0.1",0.1,'9'!$F57))</f>
        <v/>
      </c>
      <c r="AA159" s="169" t="str">
        <f>IF('9'!$H57=0,"",IF('9'!$H57="&lt;0.1",0.1,'9'!$H57))</f>
        <v/>
      </c>
      <c r="AB159" s="169" t="str">
        <f>IF('9'!$J57=0,"",IF('9'!$J57="&lt;0.1",0.1,'9'!$J57))</f>
        <v/>
      </c>
      <c r="AC159" s="169" t="str">
        <f>IF('10'!$F57=0,"",IF('10'!$F57="&lt;0.1",0.1,'10'!$F57))</f>
        <v/>
      </c>
      <c r="AD159" s="169" t="str">
        <f>IF('10'!$H57=0,"",IF('10'!$H57="&lt;0.1",0.1,'10'!$H57))</f>
        <v/>
      </c>
      <c r="AE159" s="169" t="str">
        <f>IF('10'!$J57=0,"",IF('10'!$J57="&lt;0.1",0.1,'10'!$J57))</f>
        <v/>
      </c>
      <c r="AF159" s="169" t="str">
        <f>IF('11'!$F57=0,"",IF('11'!$F57="&lt;0.1",0.1,'11'!$F57))</f>
        <v/>
      </c>
      <c r="AG159" s="169" t="str">
        <f>IF('11'!$H57=0,"",IF('11'!$H57="&lt;0.1",0.1,'11'!$H57))</f>
        <v/>
      </c>
      <c r="AH159" s="169" t="str">
        <f>IF('11'!$J57=0,"",IF('11'!$J57="&lt;0.1",0.1,'11'!$J57))</f>
        <v/>
      </c>
      <c r="AI159" s="169" t="str">
        <f>IF('12'!$F57=0,"",IF('12'!$F57="&lt;0.1",0.1,'12'!$F57))</f>
        <v/>
      </c>
      <c r="AJ159" s="169" t="str">
        <f>IF('12'!$H57=0,"",IF('12'!$H57="&lt;0.1",0.1,'12'!$H57))</f>
        <v/>
      </c>
      <c r="AK159" s="169" t="str">
        <f>IF('12'!$J57=0,"",IF('12'!$J57="&lt;0.1",0.1,'12'!$J57))</f>
        <v/>
      </c>
      <c r="AL159" s="170">
        <f t="shared" si="6"/>
        <v>0</v>
      </c>
      <c r="AM159" s="170">
        <f t="shared" si="7"/>
        <v>0</v>
      </c>
      <c r="AN159" s="149">
        <f t="shared" si="8"/>
        <v>0</v>
      </c>
      <c r="AO159" s="163">
        <f t="shared" si="9"/>
        <v>0</v>
      </c>
      <c r="AP159" s="164">
        <f t="shared" si="10"/>
        <v>0</v>
      </c>
      <c r="AQ159" s="163">
        <f t="shared" si="11"/>
        <v>0</v>
      </c>
      <c r="AR159" s="164">
        <f t="shared" si="12"/>
        <v>0</v>
      </c>
      <c r="AS159" s="166" t="str">
        <f t="shared" si="13"/>
        <v/>
      </c>
      <c r="AT159" s="163">
        <f t="shared" si="14"/>
        <v>0</v>
      </c>
      <c r="AU159" s="164">
        <f t="shared" si="15"/>
        <v>0</v>
      </c>
      <c r="AV159" s="166" t="str">
        <f t="shared" si="16"/>
        <v/>
      </c>
      <c r="AX159" s="171">
        <f>'1 - Detail Entry'!AB57</f>
        <v>0</v>
      </c>
      <c r="AY159" s="172"/>
      <c r="AZ159" s="163" t="str">
        <f t="shared" si="17"/>
        <v/>
      </c>
      <c r="BA159" s="165" t="str">
        <f t="shared" si="18"/>
        <v/>
      </c>
      <c r="BB159" s="165" t="str">
        <f t="shared" si="19"/>
        <v/>
      </c>
      <c r="BC159" s="165" t="str">
        <f t="shared" si="20"/>
        <v/>
      </c>
      <c r="BD159" s="165" t="str">
        <f t="shared" si="21"/>
        <v/>
      </c>
      <c r="BE159" s="165" t="str">
        <f t="shared" si="22"/>
        <v/>
      </c>
      <c r="BF159" s="165" t="str">
        <f t="shared" si="23"/>
        <v/>
      </c>
      <c r="BG159" s="166" t="str">
        <f t="shared" si="24"/>
        <v/>
      </c>
      <c r="BI159" s="163" t="str">
        <f t="shared" si="25"/>
        <v/>
      </c>
      <c r="BJ159" s="165" t="str">
        <f t="shared" si="26"/>
        <v/>
      </c>
      <c r="BK159" s="165" t="str">
        <f t="shared" si="27"/>
        <v/>
      </c>
      <c r="BL159" s="165" t="str">
        <f t="shared" si="28"/>
        <v/>
      </c>
      <c r="BM159" s="165" t="str">
        <f t="shared" si="29"/>
        <v/>
      </c>
      <c r="BN159" s="165" t="str">
        <f t="shared" si="30"/>
        <v/>
      </c>
      <c r="BO159" s="165" t="str">
        <f t="shared" si="31"/>
        <v/>
      </c>
      <c r="BP159" s="166" t="str">
        <f t="shared" si="32"/>
        <v/>
      </c>
      <c r="BR159" s="163" t="str">
        <f t="shared" si="33"/>
        <v/>
      </c>
      <c r="BS159" s="165" t="str">
        <f t="shared" si="34"/>
        <v/>
      </c>
      <c r="BT159" s="165" t="str">
        <f t="shared" si="35"/>
        <v/>
      </c>
      <c r="BU159" s="165" t="str">
        <f t="shared" si="36"/>
        <v/>
      </c>
      <c r="BV159" s="165" t="str">
        <f t="shared" si="37"/>
        <v/>
      </c>
      <c r="BW159" s="165" t="str">
        <f t="shared" si="38"/>
        <v/>
      </c>
      <c r="BX159" s="165" t="str">
        <f t="shared" si="39"/>
        <v/>
      </c>
      <c r="BY159" s="166" t="str">
        <f t="shared" si="40"/>
        <v/>
      </c>
      <c r="CA159" s="163" t="str">
        <f t="shared" si="41"/>
        <v/>
      </c>
      <c r="CB159" s="165" t="str">
        <f t="shared" si="42"/>
        <v/>
      </c>
      <c r="CC159" s="165" t="str">
        <f t="shared" si="43"/>
        <v/>
      </c>
      <c r="CD159" s="165" t="str">
        <f t="shared" si="44"/>
        <v/>
      </c>
      <c r="CE159" s="165" t="str">
        <f t="shared" si="45"/>
        <v/>
      </c>
      <c r="CF159" s="165" t="str">
        <f t="shared" si="46"/>
        <v/>
      </c>
      <c r="CG159" s="165" t="str">
        <f t="shared" si="47"/>
        <v/>
      </c>
      <c r="CH159" s="166" t="str">
        <f t="shared" si="48"/>
        <v/>
      </c>
      <c r="CJ159" s="163" t="str">
        <f t="shared" si="49"/>
        <v/>
      </c>
      <c r="CK159" s="165" t="str">
        <f t="shared" si="50"/>
        <v/>
      </c>
      <c r="CL159" s="165" t="str">
        <f t="shared" si="51"/>
        <v/>
      </c>
      <c r="CM159" s="165" t="str">
        <f t="shared" si="52"/>
        <v/>
      </c>
      <c r="CN159" s="165" t="str">
        <f t="shared" si="53"/>
        <v/>
      </c>
      <c r="CO159" s="165" t="str">
        <f t="shared" si="54"/>
        <v/>
      </c>
      <c r="CP159" s="165" t="str">
        <f t="shared" si="55"/>
        <v/>
      </c>
      <c r="CQ159" s="166" t="str">
        <f t="shared" si="56"/>
        <v/>
      </c>
    </row>
    <row r="160" spans="1:95">
      <c r="A160" s="1"/>
      <c r="B160" s="169" t="str">
        <f>IF('1 - Detail Entry'!F59=0,"",IF('1 - Detail Entry'!F59="&lt;0.1",0.1,'1 - Detail Entry'!F59))</f>
        <v/>
      </c>
      <c r="C160" s="169" t="str">
        <f>IF('1 - Detail Entry'!H59=0,"",IF('1 - Detail Entry'!H59="&lt;0.1",0.1,'1 - Detail Entry'!H59))</f>
        <v/>
      </c>
      <c r="D160" s="169" t="str">
        <f>IF('1 - Detail Entry'!J59=0,"",IF('1 - Detail Entry'!J59="&lt;0.1",0.1,'1 - Detail Entry'!J59))</f>
        <v/>
      </c>
      <c r="E160" s="169" t="str">
        <f>IF('2'!F58=0,"",IF('2'!F58="&lt;0.1",0.1,'2'!F58))</f>
        <v/>
      </c>
      <c r="F160" s="169" t="str">
        <f>IF('2'!H58=0,"",IF('2'!H58="&lt;0.1",0.1,'2'!H58))</f>
        <v/>
      </c>
      <c r="G160" s="169" t="str">
        <f>IF('2'!J58=0,"",IF('2'!J58="&lt;0.1",0.1,'2'!J58))</f>
        <v/>
      </c>
      <c r="H160" s="169" t="str">
        <f>IF('3'!$F58=0,"",IF('3'!$F58="&lt;0.1",0.1,'3'!$F58))</f>
        <v/>
      </c>
      <c r="I160" s="169" t="str">
        <f>IF('3'!$H58=0,"",IF('3'!$H58="&lt;0.1",0.1,'3'!$H58))</f>
        <v/>
      </c>
      <c r="J160" s="169" t="str">
        <f>IF('3'!$J58=0,"",IF('3'!$J58="&lt;0.1",0.1,'3'!$J58))</f>
        <v/>
      </c>
      <c r="K160" s="169" t="str">
        <f>IF('4'!$F58=0,"",IF('4'!$F58="&lt;0.1",0.1,'4'!$F58))</f>
        <v/>
      </c>
      <c r="L160" s="169" t="str">
        <f>IF('4'!$H58=0,"",IF('4'!$H58="&lt;0.1",0.1,'4'!$H58))</f>
        <v/>
      </c>
      <c r="M160" s="169" t="str">
        <f>IF('4'!$J58=0,"",IF('4'!$J58="&lt;0.1",0.1,'4'!$J58))</f>
        <v/>
      </c>
      <c r="N160" s="169" t="str">
        <f>IF('5'!$F58=0,"",IF('5'!$F58="&lt;0.1",0.1,'5'!$F58))</f>
        <v/>
      </c>
      <c r="O160" s="169" t="str">
        <f>IF('5'!$H58=0,"",IF('5'!$H58="&lt;0.1",0.1,'5'!$H58))</f>
        <v/>
      </c>
      <c r="P160" s="169" t="str">
        <f>IF('5'!$J58=0,"",IF('5'!$J58="&lt;0.1",0.1,'5'!$J58))</f>
        <v/>
      </c>
      <c r="Q160" s="169" t="str">
        <f>IF('6'!$F58=0,"",IF('6'!$F58="&lt;0.1",0.1,'6'!$F58))</f>
        <v/>
      </c>
      <c r="R160" s="169" t="str">
        <f>IF('6'!$H58=0,"",IF('6'!$H58="&lt;0.1",0.1,'6'!$H58))</f>
        <v/>
      </c>
      <c r="S160" s="169" t="str">
        <f>IF('6'!$J58=0,"",IF('6'!$J58="&lt;0.1",0.1,'6'!$J58))</f>
        <v/>
      </c>
      <c r="T160" s="169" t="str">
        <f>IF('7'!$F58=0,"",IF('7'!$F58="&lt;0.1",0.1,'7'!$F58))</f>
        <v/>
      </c>
      <c r="U160" s="169" t="str">
        <f>IF('7'!$H58=0,"",IF('7'!$H58="&lt;0.1",0.1,'7'!$H58))</f>
        <v/>
      </c>
      <c r="V160" s="169" t="str">
        <f>IF('7'!$J58=0,"",IF('7'!$J58="&lt;0.1",0.1,'7'!$J58))</f>
        <v/>
      </c>
      <c r="W160" s="169" t="str">
        <f>IF('8'!$F58=0,"",IF('8'!$F58="&lt;0.1",0.1,'8'!$F58))</f>
        <v/>
      </c>
      <c r="X160" s="169" t="str">
        <f>IF('8'!$H58=0,"",IF('8'!$H58="&lt;0.1",0.1,'8'!$H58))</f>
        <v/>
      </c>
      <c r="Y160" s="169" t="str">
        <f>IF('8'!$J58=0,"",IF('8'!$J58="&lt;0.1",0.1,'8'!$J58))</f>
        <v/>
      </c>
      <c r="Z160" s="169" t="str">
        <f>IF('9'!$F58=0,"",IF('9'!$F58="&lt;0.1",0.1,'9'!$F58))</f>
        <v/>
      </c>
      <c r="AA160" s="169" t="str">
        <f>IF('9'!$H58=0,"",IF('9'!$H58="&lt;0.1",0.1,'9'!$H58))</f>
        <v/>
      </c>
      <c r="AB160" s="169" t="str">
        <f>IF('9'!$J58=0,"",IF('9'!$J58="&lt;0.1",0.1,'9'!$J58))</f>
        <v/>
      </c>
      <c r="AC160" s="169" t="str">
        <f>IF('10'!$F58=0,"",IF('10'!$F58="&lt;0.1",0.1,'10'!$F58))</f>
        <v/>
      </c>
      <c r="AD160" s="169" t="str">
        <f>IF('10'!$H58=0,"",IF('10'!$H58="&lt;0.1",0.1,'10'!$H58))</f>
        <v/>
      </c>
      <c r="AE160" s="169" t="str">
        <f>IF('10'!$J58=0,"",IF('10'!$J58="&lt;0.1",0.1,'10'!$J58))</f>
        <v/>
      </c>
      <c r="AF160" s="169" t="str">
        <f>IF('11'!$F58=0,"",IF('11'!$F58="&lt;0.1",0.1,'11'!$F58))</f>
        <v/>
      </c>
      <c r="AG160" s="169" t="str">
        <f>IF('11'!$H58=0,"",IF('11'!$H58="&lt;0.1",0.1,'11'!$H58))</f>
        <v/>
      </c>
      <c r="AH160" s="169" t="str">
        <f>IF('11'!$J58=0,"",IF('11'!$J58="&lt;0.1",0.1,'11'!$J58))</f>
        <v/>
      </c>
      <c r="AI160" s="169" t="str">
        <f>IF('12'!$F58=0,"",IF('12'!$F58="&lt;0.1",0.1,'12'!$F58))</f>
        <v/>
      </c>
      <c r="AJ160" s="169" t="str">
        <f>IF('12'!$H58=0,"",IF('12'!$H58="&lt;0.1",0.1,'12'!$H58))</f>
        <v/>
      </c>
      <c r="AK160" s="169" t="str">
        <f>IF('12'!$J58=0,"",IF('12'!$J58="&lt;0.1",0.1,'12'!$J58))</f>
        <v/>
      </c>
      <c r="AL160" s="170">
        <f t="shared" si="6"/>
        <v>0</v>
      </c>
      <c r="AM160" s="170">
        <f t="shared" si="7"/>
        <v>0</v>
      </c>
      <c r="AN160" s="149">
        <f t="shared" si="8"/>
        <v>0</v>
      </c>
      <c r="AO160" s="163">
        <f t="shared" si="9"/>
        <v>0</v>
      </c>
      <c r="AP160" s="164">
        <f t="shared" si="10"/>
        <v>0</v>
      </c>
      <c r="AQ160" s="163">
        <f t="shared" si="11"/>
        <v>0</v>
      </c>
      <c r="AR160" s="164">
        <f t="shared" si="12"/>
        <v>0</v>
      </c>
      <c r="AS160" s="166" t="str">
        <f t="shared" si="13"/>
        <v/>
      </c>
      <c r="AT160" s="163">
        <f t="shared" si="14"/>
        <v>0</v>
      </c>
      <c r="AU160" s="164">
        <f t="shared" si="15"/>
        <v>0</v>
      </c>
      <c r="AV160" s="166" t="str">
        <f t="shared" si="16"/>
        <v/>
      </c>
      <c r="AX160" s="171">
        <f>'1 - Detail Entry'!AB58</f>
        <v>0</v>
      </c>
      <c r="AY160" s="172"/>
      <c r="AZ160" s="163" t="str">
        <f t="shared" si="17"/>
        <v/>
      </c>
      <c r="BA160" s="165" t="str">
        <f t="shared" si="18"/>
        <v/>
      </c>
      <c r="BB160" s="165" t="str">
        <f t="shared" si="19"/>
        <v/>
      </c>
      <c r="BC160" s="165" t="str">
        <f t="shared" si="20"/>
        <v/>
      </c>
      <c r="BD160" s="165" t="str">
        <f t="shared" si="21"/>
        <v/>
      </c>
      <c r="BE160" s="165" t="str">
        <f t="shared" si="22"/>
        <v/>
      </c>
      <c r="BF160" s="165" t="str">
        <f t="shared" si="23"/>
        <v/>
      </c>
      <c r="BG160" s="166" t="str">
        <f t="shared" si="24"/>
        <v/>
      </c>
      <c r="BI160" s="163" t="str">
        <f t="shared" si="25"/>
        <v/>
      </c>
      <c r="BJ160" s="165" t="str">
        <f t="shared" si="26"/>
        <v/>
      </c>
      <c r="BK160" s="165" t="str">
        <f t="shared" si="27"/>
        <v/>
      </c>
      <c r="BL160" s="165" t="str">
        <f t="shared" si="28"/>
        <v/>
      </c>
      <c r="BM160" s="165" t="str">
        <f t="shared" si="29"/>
        <v/>
      </c>
      <c r="BN160" s="165" t="str">
        <f t="shared" si="30"/>
        <v/>
      </c>
      <c r="BO160" s="165" t="str">
        <f t="shared" si="31"/>
        <v/>
      </c>
      <c r="BP160" s="166" t="str">
        <f t="shared" si="32"/>
        <v/>
      </c>
      <c r="BR160" s="163" t="str">
        <f t="shared" si="33"/>
        <v/>
      </c>
      <c r="BS160" s="165" t="str">
        <f t="shared" si="34"/>
        <v/>
      </c>
      <c r="BT160" s="165" t="str">
        <f t="shared" si="35"/>
        <v/>
      </c>
      <c r="BU160" s="165" t="str">
        <f t="shared" si="36"/>
        <v/>
      </c>
      <c r="BV160" s="165" t="str">
        <f t="shared" si="37"/>
        <v/>
      </c>
      <c r="BW160" s="165" t="str">
        <f t="shared" si="38"/>
        <v/>
      </c>
      <c r="BX160" s="165" t="str">
        <f t="shared" si="39"/>
        <v/>
      </c>
      <c r="BY160" s="166" t="str">
        <f t="shared" si="40"/>
        <v/>
      </c>
      <c r="CA160" s="163" t="str">
        <f t="shared" si="41"/>
        <v/>
      </c>
      <c r="CB160" s="165" t="str">
        <f t="shared" si="42"/>
        <v/>
      </c>
      <c r="CC160" s="165" t="str">
        <f t="shared" si="43"/>
        <v/>
      </c>
      <c r="CD160" s="165" t="str">
        <f t="shared" si="44"/>
        <v/>
      </c>
      <c r="CE160" s="165" t="str">
        <f t="shared" si="45"/>
        <v/>
      </c>
      <c r="CF160" s="165" t="str">
        <f t="shared" si="46"/>
        <v/>
      </c>
      <c r="CG160" s="165" t="str">
        <f t="shared" si="47"/>
        <v/>
      </c>
      <c r="CH160" s="166" t="str">
        <f t="shared" si="48"/>
        <v/>
      </c>
      <c r="CJ160" s="163" t="str">
        <f t="shared" si="49"/>
        <v/>
      </c>
      <c r="CK160" s="165" t="str">
        <f t="shared" si="50"/>
        <v/>
      </c>
      <c r="CL160" s="165" t="str">
        <f t="shared" si="51"/>
        <v/>
      </c>
      <c r="CM160" s="165" t="str">
        <f t="shared" si="52"/>
        <v/>
      </c>
      <c r="CN160" s="165" t="str">
        <f t="shared" si="53"/>
        <v/>
      </c>
      <c r="CO160" s="165" t="str">
        <f t="shared" si="54"/>
        <v/>
      </c>
      <c r="CP160" s="165" t="str">
        <f t="shared" si="55"/>
        <v/>
      </c>
      <c r="CQ160" s="166" t="str">
        <f t="shared" si="56"/>
        <v/>
      </c>
    </row>
    <row r="161" spans="1:95">
      <c r="A161" s="1"/>
      <c r="B161" s="169" t="str">
        <f>IF('1 - Detail Entry'!F60=0,"",IF('1 - Detail Entry'!F60="&lt;0.1",0.1,'1 - Detail Entry'!F60))</f>
        <v/>
      </c>
      <c r="C161" s="169" t="str">
        <f>IF('1 - Detail Entry'!H60=0,"",IF('1 - Detail Entry'!H60="&lt;0.1",0.1,'1 - Detail Entry'!H60))</f>
        <v/>
      </c>
      <c r="D161" s="169" t="str">
        <f>IF('1 - Detail Entry'!J60=0,"",IF('1 - Detail Entry'!J60="&lt;0.1",0.1,'1 - Detail Entry'!J60))</f>
        <v/>
      </c>
      <c r="E161" s="169" t="str">
        <f>IF('2'!F59=0,"",IF('2'!F59="&lt;0.1",0.1,'2'!F59))</f>
        <v/>
      </c>
      <c r="F161" s="169" t="str">
        <f>IF('2'!H59=0,"",IF('2'!H59="&lt;0.1",0.1,'2'!H59))</f>
        <v/>
      </c>
      <c r="G161" s="169" t="str">
        <f>IF('2'!J59=0,"",IF('2'!J59="&lt;0.1",0.1,'2'!J59))</f>
        <v/>
      </c>
      <c r="H161" s="169" t="str">
        <f>IF('3'!$F59=0,"",IF('3'!$F59="&lt;0.1",0.1,'3'!$F59))</f>
        <v/>
      </c>
      <c r="I161" s="169" t="str">
        <f>IF('3'!$H59=0,"",IF('3'!$H59="&lt;0.1",0.1,'3'!$H59))</f>
        <v/>
      </c>
      <c r="J161" s="169" t="str">
        <f>IF('3'!$J59=0,"",IF('3'!$J59="&lt;0.1",0.1,'3'!$J59))</f>
        <v/>
      </c>
      <c r="K161" s="169" t="str">
        <f>IF('4'!$F59=0,"",IF('4'!$F59="&lt;0.1",0.1,'4'!$F59))</f>
        <v/>
      </c>
      <c r="L161" s="169" t="str">
        <f>IF('4'!$H59=0,"",IF('4'!$H59="&lt;0.1",0.1,'4'!$H59))</f>
        <v/>
      </c>
      <c r="M161" s="169" t="str">
        <f>IF('4'!$J59=0,"",IF('4'!$J59="&lt;0.1",0.1,'4'!$J59))</f>
        <v/>
      </c>
      <c r="N161" s="169" t="str">
        <f>IF('5'!$F59=0,"",IF('5'!$F59="&lt;0.1",0.1,'5'!$F59))</f>
        <v/>
      </c>
      <c r="O161" s="169" t="str">
        <f>IF('5'!$H59=0,"",IF('5'!$H59="&lt;0.1",0.1,'5'!$H59))</f>
        <v/>
      </c>
      <c r="P161" s="169" t="str">
        <f>IF('5'!$J59=0,"",IF('5'!$J59="&lt;0.1",0.1,'5'!$J59))</f>
        <v/>
      </c>
      <c r="Q161" s="169" t="str">
        <f>IF('6'!$F59=0,"",IF('6'!$F59="&lt;0.1",0.1,'6'!$F59))</f>
        <v/>
      </c>
      <c r="R161" s="169" t="str">
        <f>IF('6'!$H59=0,"",IF('6'!$H59="&lt;0.1",0.1,'6'!$H59))</f>
        <v/>
      </c>
      <c r="S161" s="169" t="str">
        <f>IF('6'!$J59=0,"",IF('6'!$J59="&lt;0.1",0.1,'6'!$J59))</f>
        <v/>
      </c>
      <c r="T161" s="169" t="str">
        <f>IF('7'!$F59=0,"",IF('7'!$F59="&lt;0.1",0.1,'7'!$F59))</f>
        <v/>
      </c>
      <c r="U161" s="169" t="str">
        <f>IF('7'!$H59=0,"",IF('7'!$H59="&lt;0.1",0.1,'7'!$H59))</f>
        <v/>
      </c>
      <c r="V161" s="169" t="str">
        <f>IF('7'!$J59=0,"",IF('7'!$J59="&lt;0.1",0.1,'7'!$J59))</f>
        <v/>
      </c>
      <c r="W161" s="169" t="str">
        <f>IF('8'!$F59=0,"",IF('8'!$F59="&lt;0.1",0.1,'8'!$F59))</f>
        <v/>
      </c>
      <c r="X161" s="169" t="str">
        <f>IF('8'!$H59=0,"",IF('8'!$H59="&lt;0.1",0.1,'8'!$H59))</f>
        <v/>
      </c>
      <c r="Y161" s="169" t="str">
        <f>IF('8'!$J59=0,"",IF('8'!$J59="&lt;0.1",0.1,'8'!$J59))</f>
        <v/>
      </c>
      <c r="Z161" s="169" t="str">
        <f>IF('9'!$F59=0,"",IF('9'!$F59="&lt;0.1",0.1,'9'!$F59))</f>
        <v/>
      </c>
      <c r="AA161" s="169" t="str">
        <f>IF('9'!$H59=0,"",IF('9'!$H59="&lt;0.1",0.1,'9'!$H59))</f>
        <v/>
      </c>
      <c r="AB161" s="169" t="str">
        <f>IF('9'!$J59=0,"",IF('9'!$J59="&lt;0.1",0.1,'9'!$J59))</f>
        <v/>
      </c>
      <c r="AC161" s="169" t="str">
        <f>IF('10'!$F59=0,"",IF('10'!$F59="&lt;0.1",0.1,'10'!$F59))</f>
        <v/>
      </c>
      <c r="AD161" s="169" t="str">
        <f>IF('10'!$H59=0,"",IF('10'!$H59="&lt;0.1",0.1,'10'!$H59))</f>
        <v/>
      </c>
      <c r="AE161" s="169" t="str">
        <f>IF('10'!$J59=0,"",IF('10'!$J59="&lt;0.1",0.1,'10'!$J59))</f>
        <v/>
      </c>
      <c r="AF161" s="169" t="str">
        <f>IF('11'!$F59=0,"",IF('11'!$F59="&lt;0.1",0.1,'11'!$F59))</f>
        <v/>
      </c>
      <c r="AG161" s="169" t="str">
        <f>IF('11'!$H59=0,"",IF('11'!$H59="&lt;0.1",0.1,'11'!$H59))</f>
        <v/>
      </c>
      <c r="AH161" s="169" t="str">
        <f>IF('11'!$J59=0,"",IF('11'!$J59="&lt;0.1",0.1,'11'!$J59))</f>
        <v/>
      </c>
      <c r="AI161" s="169" t="str">
        <f>IF('12'!$F59=0,"",IF('12'!$F59="&lt;0.1",0.1,'12'!$F59))</f>
        <v/>
      </c>
      <c r="AJ161" s="169" t="str">
        <f>IF('12'!$H59=0,"",IF('12'!$H59="&lt;0.1",0.1,'12'!$H59))</f>
        <v/>
      </c>
      <c r="AK161" s="169" t="str">
        <f>IF('12'!$J59=0,"",IF('12'!$J59="&lt;0.1",0.1,'12'!$J59))</f>
        <v/>
      </c>
      <c r="AL161" s="170">
        <f t="shared" si="6"/>
        <v>0</v>
      </c>
      <c r="AM161" s="170">
        <f t="shared" si="7"/>
        <v>0</v>
      </c>
      <c r="AN161" s="149">
        <f t="shared" si="8"/>
        <v>0</v>
      </c>
      <c r="AO161" s="163">
        <f t="shared" si="9"/>
        <v>0</v>
      </c>
      <c r="AP161" s="164">
        <f t="shared" si="10"/>
        <v>0</v>
      </c>
      <c r="AQ161" s="163">
        <f t="shared" si="11"/>
        <v>0</v>
      </c>
      <c r="AR161" s="164">
        <f t="shared" si="12"/>
        <v>0</v>
      </c>
      <c r="AS161" s="166" t="str">
        <f t="shared" si="13"/>
        <v/>
      </c>
      <c r="AT161" s="163">
        <f t="shared" si="14"/>
        <v>0</v>
      </c>
      <c r="AU161" s="164">
        <f t="shared" si="15"/>
        <v>0</v>
      </c>
      <c r="AV161" s="166" t="str">
        <f t="shared" si="16"/>
        <v/>
      </c>
      <c r="AX161" s="171">
        <f>'1 - Detail Entry'!AB59</f>
        <v>0</v>
      </c>
      <c r="AY161" s="172"/>
      <c r="AZ161" s="163" t="str">
        <f t="shared" si="17"/>
        <v/>
      </c>
      <c r="BA161" s="165" t="str">
        <f t="shared" si="18"/>
        <v/>
      </c>
      <c r="BB161" s="165" t="str">
        <f t="shared" si="19"/>
        <v/>
      </c>
      <c r="BC161" s="165" t="str">
        <f t="shared" si="20"/>
        <v/>
      </c>
      <c r="BD161" s="165" t="str">
        <f t="shared" si="21"/>
        <v/>
      </c>
      <c r="BE161" s="165" t="str">
        <f t="shared" si="22"/>
        <v/>
      </c>
      <c r="BF161" s="165" t="str">
        <f t="shared" si="23"/>
        <v/>
      </c>
      <c r="BG161" s="166" t="str">
        <f t="shared" si="24"/>
        <v/>
      </c>
      <c r="BI161" s="163" t="str">
        <f t="shared" si="25"/>
        <v/>
      </c>
      <c r="BJ161" s="165" t="str">
        <f t="shared" si="26"/>
        <v/>
      </c>
      <c r="BK161" s="165" t="str">
        <f t="shared" si="27"/>
        <v/>
      </c>
      <c r="BL161" s="165" t="str">
        <f t="shared" si="28"/>
        <v/>
      </c>
      <c r="BM161" s="165" t="str">
        <f t="shared" si="29"/>
        <v/>
      </c>
      <c r="BN161" s="165" t="str">
        <f t="shared" si="30"/>
        <v/>
      </c>
      <c r="BO161" s="165" t="str">
        <f t="shared" si="31"/>
        <v/>
      </c>
      <c r="BP161" s="166" t="str">
        <f t="shared" si="32"/>
        <v/>
      </c>
      <c r="BR161" s="163" t="str">
        <f t="shared" si="33"/>
        <v/>
      </c>
      <c r="BS161" s="165" t="str">
        <f t="shared" si="34"/>
        <v/>
      </c>
      <c r="BT161" s="165" t="str">
        <f t="shared" si="35"/>
        <v/>
      </c>
      <c r="BU161" s="165" t="str">
        <f t="shared" si="36"/>
        <v/>
      </c>
      <c r="BV161" s="165" t="str">
        <f t="shared" si="37"/>
        <v/>
      </c>
      <c r="BW161" s="165" t="str">
        <f t="shared" si="38"/>
        <v/>
      </c>
      <c r="BX161" s="165" t="str">
        <f t="shared" si="39"/>
        <v/>
      </c>
      <c r="BY161" s="166" t="str">
        <f t="shared" si="40"/>
        <v/>
      </c>
      <c r="CA161" s="163" t="str">
        <f t="shared" si="41"/>
        <v/>
      </c>
      <c r="CB161" s="165" t="str">
        <f t="shared" si="42"/>
        <v/>
      </c>
      <c r="CC161" s="165" t="str">
        <f t="shared" si="43"/>
        <v/>
      </c>
      <c r="CD161" s="165" t="str">
        <f t="shared" si="44"/>
        <v/>
      </c>
      <c r="CE161" s="165" t="str">
        <f t="shared" si="45"/>
        <v/>
      </c>
      <c r="CF161" s="165" t="str">
        <f t="shared" si="46"/>
        <v/>
      </c>
      <c r="CG161" s="165" t="str">
        <f t="shared" si="47"/>
        <v/>
      </c>
      <c r="CH161" s="166" t="str">
        <f t="shared" si="48"/>
        <v/>
      </c>
      <c r="CJ161" s="163" t="str">
        <f t="shared" si="49"/>
        <v/>
      </c>
      <c r="CK161" s="165" t="str">
        <f t="shared" si="50"/>
        <v/>
      </c>
      <c r="CL161" s="165" t="str">
        <f t="shared" si="51"/>
        <v/>
      </c>
      <c r="CM161" s="165" t="str">
        <f t="shared" si="52"/>
        <v/>
      </c>
      <c r="CN161" s="165" t="str">
        <f t="shared" si="53"/>
        <v/>
      </c>
      <c r="CO161" s="165" t="str">
        <f t="shared" si="54"/>
        <v/>
      </c>
      <c r="CP161" s="165" t="str">
        <f t="shared" si="55"/>
        <v/>
      </c>
      <c r="CQ161" s="166" t="str">
        <f t="shared" si="56"/>
        <v/>
      </c>
    </row>
    <row r="162" spans="1:95">
      <c r="A162" s="1"/>
      <c r="B162" s="169" t="str">
        <f>IF('1 - Detail Entry'!F61=0,"",IF('1 - Detail Entry'!F61="&lt;0.1",0.1,'1 - Detail Entry'!F61))</f>
        <v/>
      </c>
      <c r="C162" s="169" t="str">
        <f>IF('1 - Detail Entry'!H61=0,"",IF('1 - Detail Entry'!H61="&lt;0.1",0.1,'1 - Detail Entry'!H61))</f>
        <v/>
      </c>
      <c r="D162" s="169" t="str">
        <f>IF('1 - Detail Entry'!J61=0,"",IF('1 - Detail Entry'!J61="&lt;0.1",0.1,'1 - Detail Entry'!J61))</f>
        <v/>
      </c>
      <c r="E162" s="169" t="str">
        <f>IF('2'!F60=0,"",IF('2'!F60="&lt;0.1",0.1,'2'!F60))</f>
        <v/>
      </c>
      <c r="F162" s="169" t="str">
        <f>IF('2'!H60=0,"",IF('2'!H60="&lt;0.1",0.1,'2'!H60))</f>
        <v/>
      </c>
      <c r="G162" s="169" t="str">
        <f>IF('2'!J60=0,"",IF('2'!J60="&lt;0.1",0.1,'2'!J60))</f>
        <v/>
      </c>
      <c r="H162" s="169" t="str">
        <f>IF('3'!$F60=0,"",IF('3'!$F60="&lt;0.1",0.1,'3'!$F60))</f>
        <v/>
      </c>
      <c r="I162" s="169" t="str">
        <f>IF('3'!$H60=0,"",IF('3'!$H60="&lt;0.1",0.1,'3'!$H60))</f>
        <v/>
      </c>
      <c r="J162" s="169" t="str">
        <f>IF('3'!$J60=0,"",IF('3'!$J60="&lt;0.1",0.1,'3'!$J60))</f>
        <v/>
      </c>
      <c r="K162" s="169" t="str">
        <f>IF('4'!$F60=0,"",IF('4'!$F60="&lt;0.1",0.1,'4'!$F60))</f>
        <v/>
      </c>
      <c r="L162" s="169" t="str">
        <f>IF('4'!$H60=0,"",IF('4'!$H60="&lt;0.1",0.1,'4'!$H60))</f>
        <v/>
      </c>
      <c r="M162" s="169" t="str">
        <f>IF('4'!$J60=0,"",IF('4'!$J60="&lt;0.1",0.1,'4'!$J60))</f>
        <v/>
      </c>
      <c r="N162" s="169" t="str">
        <f>IF('5'!$F60=0,"",IF('5'!$F60="&lt;0.1",0.1,'5'!$F60))</f>
        <v/>
      </c>
      <c r="O162" s="169" t="str">
        <f>IF('5'!$H60=0,"",IF('5'!$H60="&lt;0.1",0.1,'5'!$H60))</f>
        <v/>
      </c>
      <c r="P162" s="169" t="str">
        <f>IF('5'!$J60=0,"",IF('5'!$J60="&lt;0.1",0.1,'5'!$J60))</f>
        <v/>
      </c>
      <c r="Q162" s="169" t="str">
        <f>IF('6'!$F60=0,"",IF('6'!$F60="&lt;0.1",0.1,'6'!$F60))</f>
        <v/>
      </c>
      <c r="R162" s="169" t="str">
        <f>IF('6'!$H60=0,"",IF('6'!$H60="&lt;0.1",0.1,'6'!$H60))</f>
        <v/>
      </c>
      <c r="S162" s="169" t="str">
        <f>IF('6'!$J60=0,"",IF('6'!$J60="&lt;0.1",0.1,'6'!$J60))</f>
        <v/>
      </c>
      <c r="T162" s="169" t="str">
        <f>IF('7'!$F60=0,"",IF('7'!$F60="&lt;0.1",0.1,'7'!$F60))</f>
        <v/>
      </c>
      <c r="U162" s="169" t="str">
        <f>IF('7'!$H60=0,"",IF('7'!$H60="&lt;0.1",0.1,'7'!$H60))</f>
        <v/>
      </c>
      <c r="V162" s="169" t="str">
        <f>IF('7'!$J60=0,"",IF('7'!$J60="&lt;0.1",0.1,'7'!$J60))</f>
        <v/>
      </c>
      <c r="W162" s="169" t="str">
        <f>IF('8'!$F60=0,"",IF('8'!$F60="&lt;0.1",0.1,'8'!$F60))</f>
        <v/>
      </c>
      <c r="X162" s="169" t="str">
        <f>IF('8'!$H60=0,"",IF('8'!$H60="&lt;0.1",0.1,'8'!$H60))</f>
        <v/>
      </c>
      <c r="Y162" s="169" t="str">
        <f>IF('8'!$J60=0,"",IF('8'!$J60="&lt;0.1",0.1,'8'!$J60))</f>
        <v/>
      </c>
      <c r="Z162" s="169" t="str">
        <f>IF('9'!$F60=0,"",IF('9'!$F60="&lt;0.1",0.1,'9'!$F60))</f>
        <v/>
      </c>
      <c r="AA162" s="169" t="str">
        <f>IF('9'!$H60=0,"",IF('9'!$H60="&lt;0.1",0.1,'9'!$H60))</f>
        <v/>
      </c>
      <c r="AB162" s="169" t="str">
        <f>IF('9'!$J60=0,"",IF('9'!$J60="&lt;0.1",0.1,'9'!$J60))</f>
        <v/>
      </c>
      <c r="AC162" s="169" t="str">
        <f>IF('10'!$F60=0,"",IF('10'!$F60="&lt;0.1",0.1,'10'!$F60))</f>
        <v/>
      </c>
      <c r="AD162" s="169" t="str">
        <f>IF('10'!$H60=0,"",IF('10'!$H60="&lt;0.1",0.1,'10'!$H60))</f>
        <v/>
      </c>
      <c r="AE162" s="169" t="str">
        <f>IF('10'!$J60=0,"",IF('10'!$J60="&lt;0.1",0.1,'10'!$J60))</f>
        <v/>
      </c>
      <c r="AF162" s="169" t="str">
        <f>IF('11'!$F60=0,"",IF('11'!$F60="&lt;0.1",0.1,'11'!$F60))</f>
        <v/>
      </c>
      <c r="AG162" s="169" t="str">
        <f>IF('11'!$H60=0,"",IF('11'!$H60="&lt;0.1",0.1,'11'!$H60))</f>
        <v/>
      </c>
      <c r="AH162" s="169" t="str">
        <f>IF('11'!$J60=0,"",IF('11'!$J60="&lt;0.1",0.1,'11'!$J60))</f>
        <v/>
      </c>
      <c r="AI162" s="169" t="str">
        <f>IF('12'!$F60=0,"",IF('12'!$F60="&lt;0.1",0.1,'12'!$F60))</f>
        <v/>
      </c>
      <c r="AJ162" s="169" t="str">
        <f>IF('12'!$H60=0,"",IF('12'!$H60="&lt;0.1",0.1,'12'!$H60))</f>
        <v/>
      </c>
      <c r="AK162" s="169" t="str">
        <f>IF('12'!$J60=0,"",IF('12'!$J60="&lt;0.1",0.1,'12'!$J60))</f>
        <v/>
      </c>
      <c r="AL162" s="170">
        <f t="shared" si="6"/>
        <v>0</v>
      </c>
      <c r="AM162" s="170">
        <f t="shared" si="7"/>
        <v>0</v>
      </c>
      <c r="AN162" s="149">
        <f t="shared" si="8"/>
        <v>0</v>
      </c>
      <c r="AO162" s="163">
        <f t="shared" si="9"/>
        <v>0</v>
      </c>
      <c r="AP162" s="164">
        <f t="shared" si="10"/>
        <v>0</v>
      </c>
      <c r="AQ162" s="163">
        <f t="shared" si="11"/>
        <v>0</v>
      </c>
      <c r="AR162" s="164">
        <f t="shared" si="12"/>
        <v>0</v>
      </c>
      <c r="AS162" s="166" t="str">
        <f t="shared" si="13"/>
        <v/>
      </c>
      <c r="AT162" s="163">
        <f t="shared" si="14"/>
        <v>0</v>
      </c>
      <c r="AU162" s="164">
        <f t="shared" si="15"/>
        <v>0</v>
      </c>
      <c r="AV162" s="166" t="str">
        <f t="shared" si="16"/>
        <v/>
      </c>
      <c r="AX162" s="171">
        <f>'1 - Detail Entry'!AB60</f>
        <v>0</v>
      </c>
      <c r="AY162" s="172"/>
      <c r="AZ162" s="163" t="str">
        <f t="shared" si="17"/>
        <v/>
      </c>
      <c r="BA162" s="165" t="str">
        <f t="shared" si="18"/>
        <v/>
      </c>
      <c r="BB162" s="165" t="str">
        <f t="shared" si="19"/>
        <v/>
      </c>
      <c r="BC162" s="165" t="str">
        <f t="shared" si="20"/>
        <v/>
      </c>
      <c r="BD162" s="165" t="str">
        <f t="shared" si="21"/>
        <v/>
      </c>
      <c r="BE162" s="165" t="str">
        <f t="shared" si="22"/>
        <v/>
      </c>
      <c r="BF162" s="165" t="str">
        <f t="shared" si="23"/>
        <v/>
      </c>
      <c r="BG162" s="166" t="str">
        <f t="shared" si="24"/>
        <v/>
      </c>
      <c r="BI162" s="163" t="str">
        <f t="shared" si="25"/>
        <v/>
      </c>
      <c r="BJ162" s="165" t="str">
        <f t="shared" si="26"/>
        <v/>
      </c>
      <c r="BK162" s="165" t="str">
        <f t="shared" si="27"/>
        <v/>
      </c>
      <c r="BL162" s="165" t="str">
        <f t="shared" si="28"/>
        <v/>
      </c>
      <c r="BM162" s="165" t="str">
        <f t="shared" si="29"/>
        <v/>
      </c>
      <c r="BN162" s="165" t="str">
        <f t="shared" si="30"/>
        <v/>
      </c>
      <c r="BO162" s="165" t="str">
        <f t="shared" si="31"/>
        <v/>
      </c>
      <c r="BP162" s="166" t="str">
        <f t="shared" si="32"/>
        <v/>
      </c>
      <c r="BR162" s="163" t="str">
        <f t="shared" si="33"/>
        <v/>
      </c>
      <c r="BS162" s="165" t="str">
        <f t="shared" si="34"/>
        <v/>
      </c>
      <c r="BT162" s="165" t="str">
        <f t="shared" si="35"/>
        <v/>
      </c>
      <c r="BU162" s="165" t="str">
        <f t="shared" si="36"/>
        <v/>
      </c>
      <c r="BV162" s="165" t="str">
        <f t="shared" si="37"/>
        <v/>
      </c>
      <c r="BW162" s="165" t="str">
        <f t="shared" si="38"/>
        <v/>
      </c>
      <c r="BX162" s="165" t="str">
        <f t="shared" si="39"/>
        <v/>
      </c>
      <c r="BY162" s="166" t="str">
        <f t="shared" si="40"/>
        <v/>
      </c>
      <c r="CA162" s="163" t="str">
        <f t="shared" si="41"/>
        <v/>
      </c>
      <c r="CB162" s="165" t="str">
        <f t="shared" si="42"/>
        <v/>
      </c>
      <c r="CC162" s="165" t="str">
        <f t="shared" si="43"/>
        <v/>
      </c>
      <c r="CD162" s="165" t="str">
        <f t="shared" si="44"/>
        <v/>
      </c>
      <c r="CE162" s="165" t="str">
        <f t="shared" si="45"/>
        <v/>
      </c>
      <c r="CF162" s="165" t="str">
        <f t="shared" si="46"/>
        <v/>
      </c>
      <c r="CG162" s="165" t="str">
        <f t="shared" si="47"/>
        <v/>
      </c>
      <c r="CH162" s="166" t="str">
        <f t="shared" si="48"/>
        <v/>
      </c>
      <c r="CJ162" s="163" t="str">
        <f t="shared" si="49"/>
        <v/>
      </c>
      <c r="CK162" s="165" t="str">
        <f t="shared" si="50"/>
        <v/>
      </c>
      <c r="CL162" s="165" t="str">
        <f t="shared" si="51"/>
        <v/>
      </c>
      <c r="CM162" s="165" t="str">
        <f t="shared" si="52"/>
        <v/>
      </c>
      <c r="CN162" s="165" t="str">
        <f t="shared" si="53"/>
        <v/>
      </c>
      <c r="CO162" s="165" t="str">
        <f t="shared" si="54"/>
        <v/>
      </c>
      <c r="CP162" s="165" t="str">
        <f t="shared" si="55"/>
        <v/>
      </c>
      <c r="CQ162" s="166" t="str">
        <f t="shared" si="56"/>
        <v/>
      </c>
    </row>
    <row r="163" spans="1:95">
      <c r="A163" s="1"/>
      <c r="B163" s="169" t="str">
        <f>IF('1 - Detail Entry'!F62=0,"",IF('1 - Detail Entry'!F62="&lt;0.1",0.1,'1 - Detail Entry'!F62))</f>
        <v/>
      </c>
      <c r="C163" s="169" t="str">
        <f>IF('1 - Detail Entry'!H62=0,"",IF('1 - Detail Entry'!H62="&lt;0.1",0.1,'1 - Detail Entry'!H62))</f>
        <v/>
      </c>
      <c r="D163" s="169" t="str">
        <f>IF('1 - Detail Entry'!J62=0,"",IF('1 - Detail Entry'!J62="&lt;0.1",0.1,'1 - Detail Entry'!J62))</f>
        <v/>
      </c>
      <c r="E163" s="169" t="str">
        <f>IF('2'!F61=0,"",IF('2'!F61="&lt;0.1",0.1,'2'!F61))</f>
        <v/>
      </c>
      <c r="F163" s="169" t="str">
        <f>IF('2'!H61=0,"",IF('2'!H61="&lt;0.1",0.1,'2'!H61))</f>
        <v/>
      </c>
      <c r="G163" s="169" t="str">
        <f>IF('2'!J61=0,"",IF('2'!J61="&lt;0.1",0.1,'2'!J61))</f>
        <v/>
      </c>
      <c r="H163" s="169" t="str">
        <f>IF('3'!$F61=0,"",IF('3'!$F61="&lt;0.1",0.1,'3'!$F61))</f>
        <v/>
      </c>
      <c r="I163" s="169" t="str">
        <f>IF('3'!$H61=0,"",IF('3'!$H61="&lt;0.1",0.1,'3'!$H61))</f>
        <v/>
      </c>
      <c r="J163" s="169" t="str">
        <f>IF('3'!$J61=0,"",IF('3'!$J61="&lt;0.1",0.1,'3'!$J61))</f>
        <v/>
      </c>
      <c r="K163" s="169" t="str">
        <f>IF('4'!$F61=0,"",IF('4'!$F61="&lt;0.1",0.1,'4'!$F61))</f>
        <v/>
      </c>
      <c r="L163" s="169" t="str">
        <f>IF('4'!$H61=0,"",IF('4'!$H61="&lt;0.1",0.1,'4'!$H61))</f>
        <v/>
      </c>
      <c r="M163" s="169" t="str">
        <f>IF('4'!$J61=0,"",IF('4'!$J61="&lt;0.1",0.1,'4'!$J61))</f>
        <v/>
      </c>
      <c r="N163" s="169" t="str">
        <f>IF('5'!$F61=0,"",IF('5'!$F61="&lt;0.1",0.1,'5'!$F61))</f>
        <v/>
      </c>
      <c r="O163" s="169" t="str">
        <f>IF('5'!$H61=0,"",IF('5'!$H61="&lt;0.1",0.1,'5'!$H61))</f>
        <v/>
      </c>
      <c r="P163" s="169" t="str">
        <f>IF('5'!$J61=0,"",IF('5'!$J61="&lt;0.1",0.1,'5'!$J61))</f>
        <v/>
      </c>
      <c r="Q163" s="169" t="str">
        <f>IF('6'!$F61=0,"",IF('6'!$F61="&lt;0.1",0.1,'6'!$F61))</f>
        <v/>
      </c>
      <c r="R163" s="169" t="str">
        <f>IF('6'!$H61=0,"",IF('6'!$H61="&lt;0.1",0.1,'6'!$H61))</f>
        <v/>
      </c>
      <c r="S163" s="169" t="str">
        <f>IF('6'!$J61=0,"",IF('6'!$J61="&lt;0.1",0.1,'6'!$J61))</f>
        <v/>
      </c>
      <c r="T163" s="169" t="str">
        <f>IF('7'!$F61=0,"",IF('7'!$F61="&lt;0.1",0.1,'7'!$F61))</f>
        <v/>
      </c>
      <c r="U163" s="169" t="str">
        <f>IF('7'!$H61=0,"",IF('7'!$H61="&lt;0.1",0.1,'7'!$H61))</f>
        <v/>
      </c>
      <c r="V163" s="169" t="str">
        <f>IF('7'!$J61=0,"",IF('7'!$J61="&lt;0.1",0.1,'7'!$J61))</f>
        <v/>
      </c>
      <c r="W163" s="169" t="str">
        <f>IF('8'!$F61=0,"",IF('8'!$F61="&lt;0.1",0.1,'8'!$F61))</f>
        <v/>
      </c>
      <c r="X163" s="169" t="str">
        <f>IF('8'!$H61=0,"",IF('8'!$H61="&lt;0.1",0.1,'8'!$H61))</f>
        <v/>
      </c>
      <c r="Y163" s="169" t="str">
        <f>IF('8'!$J61=0,"",IF('8'!$J61="&lt;0.1",0.1,'8'!$J61))</f>
        <v/>
      </c>
      <c r="Z163" s="169" t="str">
        <f>IF('9'!$F61=0,"",IF('9'!$F61="&lt;0.1",0.1,'9'!$F61))</f>
        <v/>
      </c>
      <c r="AA163" s="169" t="str">
        <f>IF('9'!$H61=0,"",IF('9'!$H61="&lt;0.1",0.1,'9'!$H61))</f>
        <v/>
      </c>
      <c r="AB163" s="169" t="str">
        <f>IF('9'!$J61=0,"",IF('9'!$J61="&lt;0.1",0.1,'9'!$J61))</f>
        <v/>
      </c>
      <c r="AC163" s="169" t="str">
        <f>IF('10'!$F61=0,"",IF('10'!$F61="&lt;0.1",0.1,'10'!$F61))</f>
        <v/>
      </c>
      <c r="AD163" s="169" t="str">
        <f>IF('10'!$H61=0,"",IF('10'!$H61="&lt;0.1",0.1,'10'!$H61))</f>
        <v/>
      </c>
      <c r="AE163" s="169" t="str">
        <f>IF('10'!$J61=0,"",IF('10'!$J61="&lt;0.1",0.1,'10'!$J61))</f>
        <v/>
      </c>
      <c r="AF163" s="169" t="str">
        <f>IF('11'!$F61=0,"",IF('11'!$F61="&lt;0.1",0.1,'11'!$F61))</f>
        <v/>
      </c>
      <c r="AG163" s="169" t="str">
        <f>IF('11'!$H61=0,"",IF('11'!$H61="&lt;0.1",0.1,'11'!$H61))</f>
        <v/>
      </c>
      <c r="AH163" s="169" t="str">
        <f>IF('11'!$J61=0,"",IF('11'!$J61="&lt;0.1",0.1,'11'!$J61))</f>
        <v/>
      </c>
      <c r="AI163" s="169" t="str">
        <f>IF('12'!$F61=0,"",IF('12'!$F61="&lt;0.1",0.1,'12'!$F61))</f>
        <v/>
      </c>
      <c r="AJ163" s="169" t="str">
        <f>IF('12'!$H61=0,"",IF('12'!$H61="&lt;0.1",0.1,'12'!$H61))</f>
        <v/>
      </c>
      <c r="AK163" s="169" t="str">
        <f>IF('12'!$J61=0,"",IF('12'!$J61="&lt;0.1",0.1,'12'!$J61))</f>
        <v/>
      </c>
      <c r="AL163" s="170">
        <f t="shared" si="6"/>
        <v>0</v>
      </c>
      <c r="AM163" s="170">
        <f t="shared" si="7"/>
        <v>0</v>
      </c>
      <c r="AN163" s="149">
        <f t="shared" si="8"/>
        <v>0</v>
      </c>
      <c r="AO163" s="163">
        <f t="shared" si="9"/>
        <v>0</v>
      </c>
      <c r="AP163" s="164">
        <f t="shared" si="10"/>
        <v>0</v>
      </c>
      <c r="AQ163" s="163">
        <f t="shared" si="11"/>
        <v>0</v>
      </c>
      <c r="AR163" s="164">
        <f t="shared" si="12"/>
        <v>0</v>
      </c>
      <c r="AS163" s="166" t="str">
        <f t="shared" si="13"/>
        <v/>
      </c>
      <c r="AT163" s="163">
        <f t="shared" si="14"/>
        <v>0</v>
      </c>
      <c r="AU163" s="164">
        <f t="shared" si="15"/>
        <v>0</v>
      </c>
      <c r="AV163" s="166" t="str">
        <f t="shared" si="16"/>
        <v/>
      </c>
      <c r="AX163" s="171">
        <f>'1 - Detail Entry'!AB61</f>
        <v>0</v>
      </c>
      <c r="AY163" s="172"/>
      <c r="AZ163" s="163" t="str">
        <f t="shared" si="17"/>
        <v/>
      </c>
      <c r="BA163" s="165" t="str">
        <f t="shared" si="18"/>
        <v/>
      </c>
      <c r="BB163" s="165" t="str">
        <f t="shared" si="19"/>
        <v/>
      </c>
      <c r="BC163" s="165" t="str">
        <f t="shared" si="20"/>
        <v/>
      </c>
      <c r="BD163" s="165" t="str">
        <f t="shared" si="21"/>
        <v/>
      </c>
      <c r="BE163" s="165" t="str">
        <f t="shared" si="22"/>
        <v/>
      </c>
      <c r="BF163" s="165" t="str">
        <f t="shared" si="23"/>
        <v/>
      </c>
      <c r="BG163" s="166" t="str">
        <f t="shared" si="24"/>
        <v/>
      </c>
      <c r="BI163" s="163" t="str">
        <f t="shared" si="25"/>
        <v/>
      </c>
      <c r="BJ163" s="165" t="str">
        <f t="shared" si="26"/>
        <v/>
      </c>
      <c r="BK163" s="165" t="str">
        <f t="shared" si="27"/>
        <v/>
      </c>
      <c r="BL163" s="165" t="str">
        <f t="shared" si="28"/>
        <v/>
      </c>
      <c r="BM163" s="165" t="str">
        <f t="shared" si="29"/>
        <v/>
      </c>
      <c r="BN163" s="165" t="str">
        <f t="shared" si="30"/>
        <v/>
      </c>
      <c r="BO163" s="165" t="str">
        <f t="shared" si="31"/>
        <v/>
      </c>
      <c r="BP163" s="166" t="str">
        <f t="shared" si="32"/>
        <v/>
      </c>
      <c r="BR163" s="163" t="str">
        <f t="shared" si="33"/>
        <v/>
      </c>
      <c r="BS163" s="165" t="str">
        <f t="shared" si="34"/>
        <v/>
      </c>
      <c r="BT163" s="165" t="str">
        <f t="shared" si="35"/>
        <v/>
      </c>
      <c r="BU163" s="165" t="str">
        <f t="shared" si="36"/>
        <v/>
      </c>
      <c r="BV163" s="165" t="str">
        <f t="shared" si="37"/>
        <v/>
      </c>
      <c r="BW163" s="165" t="str">
        <f t="shared" si="38"/>
        <v/>
      </c>
      <c r="BX163" s="165" t="str">
        <f t="shared" si="39"/>
        <v/>
      </c>
      <c r="BY163" s="166" t="str">
        <f t="shared" si="40"/>
        <v/>
      </c>
      <c r="CA163" s="163" t="str">
        <f t="shared" si="41"/>
        <v/>
      </c>
      <c r="CB163" s="165" t="str">
        <f t="shared" si="42"/>
        <v/>
      </c>
      <c r="CC163" s="165" t="str">
        <f t="shared" si="43"/>
        <v/>
      </c>
      <c r="CD163" s="165" t="str">
        <f t="shared" si="44"/>
        <v/>
      </c>
      <c r="CE163" s="165" t="str">
        <f t="shared" si="45"/>
        <v/>
      </c>
      <c r="CF163" s="165" t="str">
        <f t="shared" si="46"/>
        <v/>
      </c>
      <c r="CG163" s="165" t="str">
        <f t="shared" si="47"/>
        <v/>
      </c>
      <c r="CH163" s="166" t="str">
        <f t="shared" si="48"/>
        <v/>
      </c>
      <c r="CJ163" s="163" t="str">
        <f t="shared" si="49"/>
        <v/>
      </c>
      <c r="CK163" s="165" t="str">
        <f t="shared" si="50"/>
        <v/>
      </c>
      <c r="CL163" s="165" t="str">
        <f t="shared" si="51"/>
        <v/>
      </c>
      <c r="CM163" s="165" t="str">
        <f t="shared" si="52"/>
        <v/>
      </c>
      <c r="CN163" s="165" t="str">
        <f t="shared" si="53"/>
        <v/>
      </c>
      <c r="CO163" s="165" t="str">
        <f t="shared" si="54"/>
        <v/>
      </c>
      <c r="CP163" s="165" t="str">
        <f t="shared" si="55"/>
        <v/>
      </c>
      <c r="CQ163" s="166" t="str">
        <f t="shared" si="56"/>
        <v/>
      </c>
    </row>
    <row r="164" spans="1:95">
      <c r="A164" s="1"/>
      <c r="B164" s="169" t="str">
        <f>IF('1 - Detail Entry'!F63=0,"",IF('1 - Detail Entry'!F63="&lt;0.1",0.1,'1 - Detail Entry'!F63))</f>
        <v/>
      </c>
      <c r="C164" s="169" t="str">
        <f>IF('1 - Detail Entry'!H63=0,"",IF('1 - Detail Entry'!H63="&lt;0.1",0.1,'1 - Detail Entry'!H63))</f>
        <v/>
      </c>
      <c r="D164" s="169" t="str">
        <f>IF('1 - Detail Entry'!J63=0,"",IF('1 - Detail Entry'!J63="&lt;0.1",0.1,'1 - Detail Entry'!J63))</f>
        <v/>
      </c>
      <c r="E164" s="169" t="str">
        <f>IF('2'!F62=0,"",IF('2'!F62="&lt;0.1",0.1,'2'!F62))</f>
        <v/>
      </c>
      <c r="F164" s="169" t="str">
        <f>IF('2'!H62=0,"",IF('2'!H62="&lt;0.1",0.1,'2'!H62))</f>
        <v/>
      </c>
      <c r="G164" s="169" t="str">
        <f>IF('2'!J62=0,"",IF('2'!J62="&lt;0.1",0.1,'2'!J62))</f>
        <v/>
      </c>
      <c r="H164" s="169" t="str">
        <f>IF('3'!$F62=0,"",IF('3'!$F62="&lt;0.1",0.1,'3'!$F62))</f>
        <v/>
      </c>
      <c r="I164" s="169" t="str">
        <f>IF('3'!$H62=0,"",IF('3'!$H62="&lt;0.1",0.1,'3'!$H62))</f>
        <v/>
      </c>
      <c r="J164" s="169" t="str">
        <f>IF('3'!$J62=0,"",IF('3'!$J62="&lt;0.1",0.1,'3'!$J62))</f>
        <v/>
      </c>
      <c r="K164" s="169" t="str">
        <f>IF('4'!$F62=0,"",IF('4'!$F62="&lt;0.1",0.1,'4'!$F62))</f>
        <v/>
      </c>
      <c r="L164" s="169" t="str">
        <f>IF('4'!$H62=0,"",IF('4'!$H62="&lt;0.1",0.1,'4'!$H62))</f>
        <v/>
      </c>
      <c r="M164" s="169" t="str">
        <f>IF('4'!$J62=0,"",IF('4'!$J62="&lt;0.1",0.1,'4'!$J62))</f>
        <v/>
      </c>
      <c r="N164" s="169" t="str">
        <f>IF('5'!$F62=0,"",IF('5'!$F62="&lt;0.1",0.1,'5'!$F62))</f>
        <v/>
      </c>
      <c r="O164" s="169" t="str">
        <f>IF('5'!$H62=0,"",IF('5'!$H62="&lt;0.1",0.1,'5'!$H62))</f>
        <v/>
      </c>
      <c r="P164" s="169" t="str">
        <f>IF('5'!$J62=0,"",IF('5'!$J62="&lt;0.1",0.1,'5'!$J62))</f>
        <v/>
      </c>
      <c r="Q164" s="169" t="str">
        <f>IF('6'!$F62=0,"",IF('6'!$F62="&lt;0.1",0.1,'6'!$F62))</f>
        <v/>
      </c>
      <c r="R164" s="169" t="str">
        <f>IF('6'!$H62=0,"",IF('6'!$H62="&lt;0.1",0.1,'6'!$H62))</f>
        <v/>
      </c>
      <c r="S164" s="169" t="str">
        <f>IF('6'!$J62=0,"",IF('6'!$J62="&lt;0.1",0.1,'6'!$J62))</f>
        <v/>
      </c>
      <c r="T164" s="169" t="str">
        <f>IF('7'!$F62=0,"",IF('7'!$F62="&lt;0.1",0.1,'7'!$F62))</f>
        <v/>
      </c>
      <c r="U164" s="169" t="str">
        <f>IF('7'!$H62=0,"",IF('7'!$H62="&lt;0.1",0.1,'7'!$H62))</f>
        <v/>
      </c>
      <c r="V164" s="169" t="str">
        <f>IF('7'!$J62=0,"",IF('7'!$J62="&lt;0.1",0.1,'7'!$J62))</f>
        <v/>
      </c>
      <c r="W164" s="169" t="str">
        <f>IF('8'!$F62=0,"",IF('8'!$F62="&lt;0.1",0.1,'8'!$F62))</f>
        <v/>
      </c>
      <c r="X164" s="169" t="str">
        <f>IF('8'!$H62=0,"",IF('8'!$H62="&lt;0.1",0.1,'8'!$H62))</f>
        <v/>
      </c>
      <c r="Y164" s="169" t="str">
        <f>IF('8'!$J62=0,"",IF('8'!$J62="&lt;0.1",0.1,'8'!$J62))</f>
        <v/>
      </c>
      <c r="Z164" s="169" t="str">
        <f>IF('9'!$F62=0,"",IF('9'!$F62="&lt;0.1",0.1,'9'!$F62))</f>
        <v/>
      </c>
      <c r="AA164" s="169" t="str">
        <f>IF('9'!$H62=0,"",IF('9'!$H62="&lt;0.1",0.1,'9'!$H62))</f>
        <v/>
      </c>
      <c r="AB164" s="169" t="str">
        <f>IF('9'!$J62=0,"",IF('9'!$J62="&lt;0.1",0.1,'9'!$J62))</f>
        <v/>
      </c>
      <c r="AC164" s="169" t="str">
        <f>IF('10'!$F62=0,"",IF('10'!$F62="&lt;0.1",0.1,'10'!$F62))</f>
        <v/>
      </c>
      <c r="AD164" s="169" t="str">
        <f>IF('10'!$H62=0,"",IF('10'!$H62="&lt;0.1",0.1,'10'!$H62))</f>
        <v/>
      </c>
      <c r="AE164" s="169" t="str">
        <f>IF('10'!$J62=0,"",IF('10'!$J62="&lt;0.1",0.1,'10'!$J62))</f>
        <v/>
      </c>
      <c r="AF164" s="169" t="str">
        <f>IF('11'!$F62=0,"",IF('11'!$F62="&lt;0.1",0.1,'11'!$F62))</f>
        <v/>
      </c>
      <c r="AG164" s="169" t="str">
        <f>IF('11'!$H62=0,"",IF('11'!$H62="&lt;0.1",0.1,'11'!$H62))</f>
        <v/>
      </c>
      <c r="AH164" s="169" t="str">
        <f>IF('11'!$J62=0,"",IF('11'!$J62="&lt;0.1",0.1,'11'!$J62))</f>
        <v/>
      </c>
      <c r="AI164" s="169" t="str">
        <f>IF('12'!$F62=0,"",IF('12'!$F62="&lt;0.1",0.1,'12'!$F62))</f>
        <v/>
      </c>
      <c r="AJ164" s="169" t="str">
        <f>IF('12'!$H62=0,"",IF('12'!$H62="&lt;0.1",0.1,'12'!$H62))</f>
        <v/>
      </c>
      <c r="AK164" s="169" t="str">
        <f>IF('12'!$J62=0,"",IF('12'!$J62="&lt;0.1",0.1,'12'!$J62))</f>
        <v/>
      </c>
      <c r="AL164" s="170">
        <f t="shared" si="6"/>
        <v>0</v>
      </c>
      <c r="AM164" s="170">
        <f t="shared" si="7"/>
        <v>0</v>
      </c>
      <c r="AN164" s="149">
        <f t="shared" si="8"/>
        <v>0</v>
      </c>
      <c r="AO164" s="163">
        <f t="shared" si="9"/>
        <v>0</v>
      </c>
      <c r="AP164" s="164">
        <f t="shared" si="10"/>
        <v>0</v>
      </c>
      <c r="AQ164" s="163">
        <f t="shared" si="11"/>
        <v>0</v>
      </c>
      <c r="AR164" s="164">
        <f t="shared" si="12"/>
        <v>0</v>
      </c>
      <c r="AS164" s="166" t="str">
        <f t="shared" si="13"/>
        <v/>
      </c>
      <c r="AT164" s="163">
        <f t="shared" si="14"/>
        <v>0</v>
      </c>
      <c r="AU164" s="164">
        <f t="shared" si="15"/>
        <v>0</v>
      </c>
      <c r="AV164" s="166" t="str">
        <f t="shared" si="16"/>
        <v/>
      </c>
      <c r="AX164" s="171">
        <f>'1 - Detail Entry'!AB62</f>
        <v>0</v>
      </c>
      <c r="AY164" s="172"/>
      <c r="AZ164" s="163" t="str">
        <f t="shared" si="17"/>
        <v/>
      </c>
      <c r="BA164" s="165" t="str">
        <f t="shared" si="18"/>
        <v/>
      </c>
      <c r="BB164" s="165" t="str">
        <f t="shared" si="19"/>
        <v/>
      </c>
      <c r="BC164" s="165" t="str">
        <f t="shared" si="20"/>
        <v/>
      </c>
      <c r="BD164" s="165" t="str">
        <f t="shared" si="21"/>
        <v/>
      </c>
      <c r="BE164" s="165" t="str">
        <f t="shared" si="22"/>
        <v/>
      </c>
      <c r="BF164" s="165" t="str">
        <f t="shared" si="23"/>
        <v/>
      </c>
      <c r="BG164" s="166" t="str">
        <f t="shared" si="24"/>
        <v/>
      </c>
      <c r="BI164" s="163" t="str">
        <f t="shared" si="25"/>
        <v/>
      </c>
      <c r="BJ164" s="165" t="str">
        <f t="shared" si="26"/>
        <v/>
      </c>
      <c r="BK164" s="165" t="str">
        <f t="shared" si="27"/>
        <v/>
      </c>
      <c r="BL164" s="165" t="str">
        <f t="shared" si="28"/>
        <v/>
      </c>
      <c r="BM164" s="165" t="str">
        <f t="shared" si="29"/>
        <v/>
      </c>
      <c r="BN164" s="165" t="str">
        <f t="shared" si="30"/>
        <v/>
      </c>
      <c r="BO164" s="165" t="str">
        <f t="shared" si="31"/>
        <v/>
      </c>
      <c r="BP164" s="166" t="str">
        <f t="shared" si="32"/>
        <v/>
      </c>
      <c r="BR164" s="163" t="str">
        <f t="shared" si="33"/>
        <v/>
      </c>
      <c r="BS164" s="165" t="str">
        <f t="shared" si="34"/>
        <v/>
      </c>
      <c r="BT164" s="165" t="str">
        <f t="shared" si="35"/>
        <v/>
      </c>
      <c r="BU164" s="165" t="str">
        <f t="shared" si="36"/>
        <v/>
      </c>
      <c r="BV164" s="165" t="str">
        <f t="shared" si="37"/>
        <v/>
      </c>
      <c r="BW164" s="165" t="str">
        <f t="shared" si="38"/>
        <v/>
      </c>
      <c r="BX164" s="165" t="str">
        <f t="shared" si="39"/>
        <v/>
      </c>
      <c r="BY164" s="166" t="str">
        <f t="shared" si="40"/>
        <v/>
      </c>
      <c r="CA164" s="163" t="str">
        <f t="shared" si="41"/>
        <v/>
      </c>
      <c r="CB164" s="165" t="str">
        <f t="shared" si="42"/>
        <v/>
      </c>
      <c r="CC164" s="165" t="str">
        <f t="shared" si="43"/>
        <v/>
      </c>
      <c r="CD164" s="165" t="str">
        <f t="shared" si="44"/>
        <v/>
      </c>
      <c r="CE164" s="165" t="str">
        <f t="shared" si="45"/>
        <v/>
      </c>
      <c r="CF164" s="165" t="str">
        <f t="shared" si="46"/>
        <v/>
      </c>
      <c r="CG164" s="165" t="str">
        <f t="shared" si="47"/>
        <v/>
      </c>
      <c r="CH164" s="166" t="str">
        <f t="shared" si="48"/>
        <v/>
      </c>
      <c r="CJ164" s="163" t="str">
        <f t="shared" si="49"/>
        <v/>
      </c>
      <c r="CK164" s="165" t="str">
        <f t="shared" si="50"/>
        <v/>
      </c>
      <c r="CL164" s="165" t="str">
        <f t="shared" si="51"/>
        <v/>
      </c>
      <c r="CM164" s="165" t="str">
        <f t="shared" si="52"/>
        <v/>
      </c>
      <c r="CN164" s="165" t="str">
        <f t="shared" si="53"/>
        <v/>
      </c>
      <c r="CO164" s="165" t="str">
        <f t="shared" si="54"/>
        <v/>
      </c>
      <c r="CP164" s="165" t="str">
        <f t="shared" si="55"/>
        <v/>
      </c>
      <c r="CQ164" s="166" t="str">
        <f t="shared" si="56"/>
        <v/>
      </c>
    </row>
    <row r="165" spans="1:9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AZ165" s="163"/>
      <c r="BA165" s="165"/>
      <c r="BB165" s="165"/>
      <c r="BC165" s="165"/>
      <c r="BD165" s="165"/>
      <c r="BE165" s="165"/>
      <c r="BF165" s="165"/>
      <c r="BG165" s="166"/>
      <c r="BI165" s="163"/>
      <c r="BJ165" s="165"/>
      <c r="BK165" s="165"/>
      <c r="BL165" s="165"/>
      <c r="BM165" s="165"/>
      <c r="BN165" s="165"/>
      <c r="BO165" s="165"/>
      <c r="BP165" s="166"/>
      <c r="BR165" s="163"/>
      <c r="BS165" s="165"/>
      <c r="BT165" s="165"/>
      <c r="BU165" s="165"/>
      <c r="BV165" s="165"/>
      <c r="BW165" s="165"/>
      <c r="BX165" s="165"/>
      <c r="BY165" s="166"/>
      <c r="CA165" s="163"/>
      <c r="CB165" s="165"/>
      <c r="CC165" s="165"/>
      <c r="CD165" s="165"/>
      <c r="CE165" s="165"/>
      <c r="CF165" s="165"/>
      <c r="CG165" s="165"/>
      <c r="CH165" s="166"/>
      <c r="CJ165" s="163"/>
      <c r="CK165" s="165"/>
      <c r="CL165" s="165"/>
      <c r="CM165" s="165"/>
      <c r="CN165" s="165"/>
      <c r="CO165" s="165"/>
      <c r="CP165" s="165"/>
      <c r="CQ165" s="166"/>
    </row>
    <row r="166" spans="1:9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AZ166" s="173">
        <f>MIN(AZ123:AZ164)</f>
        <v>0</v>
      </c>
      <c r="BA166" s="174">
        <f>MAX(BA123:BA164)</f>
        <v>0</v>
      </c>
      <c r="BB166" s="174">
        <f>MIN(BB123:BB164)</f>
        <v>0</v>
      </c>
      <c r="BC166" s="174">
        <f>MAX(BC123:BC164)</f>
        <v>0</v>
      </c>
      <c r="BD166" s="174" t="e">
        <f>AVERAGE(BD123:BD164)</f>
        <v>#DIV/0!</v>
      </c>
      <c r="BE166" s="174">
        <f>MIN(BE123:BE164)</f>
        <v>0</v>
      </c>
      <c r="BF166" s="174">
        <f>MAX(BF123:BF164)</f>
        <v>0</v>
      </c>
      <c r="BG166" s="175" t="e">
        <f>AVERAGE(BG123:BG164)</f>
        <v>#DIV/0!</v>
      </c>
      <c r="BI166" s="173">
        <f>MIN(BI123:BI164)</f>
        <v>0</v>
      </c>
      <c r="BJ166" s="174">
        <f>MAX(BJ123:BJ164)</f>
        <v>0</v>
      </c>
      <c r="BK166" s="174">
        <f>MIN(BK123:BK164)</f>
        <v>0</v>
      </c>
      <c r="BL166" s="174">
        <f>MAX(BL123:BL164)</f>
        <v>0</v>
      </c>
      <c r="BM166" s="174" t="e">
        <f>AVERAGE(BM123:BM164)</f>
        <v>#DIV/0!</v>
      </c>
      <c r="BN166" s="174">
        <f>MIN(BN123:BN164)</f>
        <v>0</v>
      </c>
      <c r="BO166" s="174">
        <f>MAX(BO123:BO164)</f>
        <v>0</v>
      </c>
      <c r="BP166" s="175" t="e">
        <f>AVERAGE(BP123:BP164)</f>
        <v>#DIV/0!</v>
      </c>
      <c r="BR166" s="173">
        <f>MIN(BR123:BR164)</f>
        <v>0</v>
      </c>
      <c r="BS166" s="174">
        <f>MAX(BS123:BS164)</f>
        <v>0</v>
      </c>
      <c r="BT166" s="174">
        <f>MIN(BT123:BT164)</f>
        <v>0</v>
      </c>
      <c r="BU166" s="174">
        <f>MAX(BU123:BU164)</f>
        <v>0</v>
      </c>
      <c r="BV166" s="174" t="e">
        <f>AVERAGE(BV123:BV164)</f>
        <v>#DIV/0!</v>
      </c>
      <c r="BW166" s="174">
        <f>MIN(BW123:BW164)</f>
        <v>0</v>
      </c>
      <c r="BX166" s="174">
        <f>MAX(BX123:BX164)</f>
        <v>0</v>
      </c>
      <c r="BY166" s="175" t="e">
        <f>AVERAGE(BY123:BY164)</f>
        <v>#DIV/0!</v>
      </c>
      <c r="CA166" s="173">
        <f>MIN(CA123:CA164)</f>
        <v>0</v>
      </c>
      <c r="CB166" s="174">
        <f>MAX(CB123:CB164)</f>
        <v>0</v>
      </c>
      <c r="CC166" s="174">
        <f>MIN(CC123:CC164)</f>
        <v>0</v>
      </c>
      <c r="CD166" s="174">
        <f>MAX(CD123:CD164)</f>
        <v>0</v>
      </c>
      <c r="CE166" s="174" t="e">
        <f>AVERAGE(CE123:CE164)</f>
        <v>#DIV/0!</v>
      </c>
      <c r="CF166" s="174">
        <f>MIN(CF123:CF164)</f>
        <v>0</v>
      </c>
      <c r="CG166" s="174">
        <f>MAX(CG123:CG164)</f>
        <v>0</v>
      </c>
      <c r="CH166" s="175" t="e">
        <f>AVERAGE(CH123:CH164)</f>
        <v>#DIV/0!</v>
      </c>
      <c r="CJ166" s="173">
        <f>MIN(CJ123:CJ164)</f>
        <v>0</v>
      </c>
      <c r="CK166" s="174">
        <f>MAX(CK123:CK164)</f>
        <v>0</v>
      </c>
      <c r="CL166" s="174">
        <f>MIN(CL123:CL164)</f>
        <v>0</v>
      </c>
      <c r="CM166" s="174">
        <f>MAX(CM123:CM164)</f>
        <v>0</v>
      </c>
      <c r="CN166" s="174" t="e">
        <f>AVERAGE(CN123:CN164)</f>
        <v>#DIV/0!</v>
      </c>
      <c r="CO166" s="174">
        <f>MIN(CO123:CO164)</f>
        <v>0</v>
      </c>
      <c r="CP166" s="174">
        <f>MAX(CP123:CP164)</f>
        <v>0</v>
      </c>
      <c r="CQ166" s="175" t="e">
        <f>AVERAGE(CQ123:CQ164)</f>
        <v>#DIV/0!</v>
      </c>
    </row>
    <row r="167" spans="1:95">
      <c r="A167" s="1"/>
      <c r="B167" s="176" t="s">
        <v>177</v>
      </c>
      <c r="C167" s="752" t="s">
        <v>70</v>
      </c>
      <c r="D167" s="753"/>
      <c r="E167" s="176" t="s">
        <v>176</v>
      </c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</row>
    <row r="168" spans="1:95">
      <c r="A168" s="1"/>
      <c r="B168" s="160" t="s">
        <v>52</v>
      </c>
      <c r="C168" s="160" t="s">
        <v>66</v>
      </c>
      <c r="D168" s="177">
        <f>IF('1 - Detail Entry'!$U$11="","",'1 - Detail Entry'!$U$11)</f>
        <v>1014</v>
      </c>
      <c r="E168" s="178">
        <f>B246</f>
        <v>43525</v>
      </c>
      <c r="F168" s="1"/>
      <c r="G168" s="1"/>
      <c r="H168" s="179"/>
      <c r="I168" s="179"/>
      <c r="J168" s="179"/>
      <c r="K168" s="179"/>
      <c r="L168" s="179"/>
      <c r="M168" s="179"/>
      <c r="N168" s="179"/>
      <c r="O168" s="179"/>
      <c r="P168" s="179"/>
      <c r="Q168" s="1"/>
      <c r="R168" s="1"/>
      <c r="S168" s="1"/>
    </row>
    <row r="169" spans="1:95">
      <c r="A169" s="1"/>
      <c r="B169" s="160"/>
      <c r="C169" s="160" t="s">
        <v>67</v>
      </c>
      <c r="D169" s="177">
        <f>IF('1 - Detail Entry'!$V$11="","",'1 - Detail Entry'!$V$11)</f>
        <v>1012</v>
      </c>
      <c r="E169" s="178">
        <f>E168</f>
        <v>43525</v>
      </c>
      <c r="F169" s="1"/>
      <c r="G169" s="1"/>
      <c r="H169" s="179"/>
      <c r="I169" s="179"/>
      <c r="J169" s="179"/>
      <c r="K169" s="179"/>
      <c r="L169" s="179"/>
      <c r="M169" s="179"/>
      <c r="N169" s="179"/>
      <c r="O169" s="179"/>
      <c r="P169" s="179"/>
      <c r="Q169" s="1"/>
      <c r="R169" s="1"/>
      <c r="S169" s="1"/>
    </row>
    <row r="170" spans="1:95">
      <c r="A170" s="1"/>
      <c r="B170" s="160" t="s">
        <v>55</v>
      </c>
      <c r="C170" s="160" t="s">
        <v>66</v>
      </c>
      <c r="D170" s="177">
        <f>IF('2'!$U$11="","",'2'!$U$11)</f>
        <v>999</v>
      </c>
      <c r="E170" s="178">
        <f>C246</f>
        <v>43529</v>
      </c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</row>
    <row r="171" spans="1:95">
      <c r="A171" s="1"/>
      <c r="B171" s="160"/>
      <c r="C171" s="160" t="s">
        <v>67</v>
      </c>
      <c r="D171" s="177">
        <f>IF('2'!$V$11="","",'2'!$V$11)</f>
        <v>997</v>
      </c>
      <c r="E171" s="178">
        <f>E170</f>
        <v>43529</v>
      </c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</row>
    <row r="172" spans="1:95">
      <c r="A172" s="1"/>
      <c r="B172" s="160" t="s">
        <v>56</v>
      </c>
      <c r="C172" s="160" t="s">
        <v>66</v>
      </c>
      <c r="D172" s="177">
        <f>IF('2'!$U$11="","",'2'!$U$11)</f>
        <v>999</v>
      </c>
      <c r="E172" s="178" t="str">
        <f>D246</f>
        <v/>
      </c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</row>
    <row r="173" spans="1:95">
      <c r="A173" s="1"/>
      <c r="B173" s="160"/>
      <c r="C173" s="160" t="s">
        <v>67</v>
      </c>
      <c r="D173" s="177" t="str">
        <f>IF('3'!$V$11="","",'3'!$V$11)</f>
        <v/>
      </c>
      <c r="E173" s="178" t="str">
        <f>E172</f>
        <v/>
      </c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</row>
    <row r="174" spans="1:95">
      <c r="A174" s="1"/>
      <c r="B174" s="160" t="s">
        <v>57</v>
      </c>
      <c r="C174" s="160" t="s">
        <v>66</v>
      </c>
      <c r="D174" s="177" t="str">
        <f>IF('4'!$U$11="","",'4'!$U$11)</f>
        <v/>
      </c>
      <c r="E174" s="178" t="str">
        <f>E246</f>
        <v/>
      </c>
      <c r="F174" s="1"/>
      <c r="G174" s="1"/>
      <c r="H174" s="1"/>
      <c r="I174" s="1"/>
      <c r="M174" s="1"/>
      <c r="N174" s="1"/>
      <c r="O174" s="1"/>
      <c r="P174" s="1"/>
      <c r="Q174" s="1"/>
      <c r="R174" s="1"/>
      <c r="S174" s="1"/>
    </row>
    <row r="175" spans="1:95">
      <c r="A175" s="1"/>
      <c r="B175" s="160"/>
      <c r="C175" s="160" t="s">
        <v>67</v>
      </c>
      <c r="D175" s="177" t="str">
        <f>IF('4'!$V$11="","",'4'!$V$11)</f>
        <v/>
      </c>
      <c r="E175" s="178" t="str">
        <f>E174</f>
        <v/>
      </c>
      <c r="F175" s="1"/>
      <c r="G175" s="1"/>
      <c r="H175" s="1"/>
      <c r="I175" s="1"/>
      <c r="M175" s="1"/>
      <c r="N175" s="1"/>
      <c r="O175" s="1"/>
      <c r="P175" s="1"/>
      <c r="Q175" s="1"/>
      <c r="R175" s="1"/>
      <c r="S175" s="1"/>
    </row>
    <row r="176" spans="1:95">
      <c r="A176" s="1"/>
      <c r="B176" s="160" t="s">
        <v>58</v>
      </c>
      <c r="C176" s="160" t="s">
        <v>66</v>
      </c>
      <c r="D176" s="177" t="str">
        <f>IF('5'!$U$11="","",'5'!$U$11)</f>
        <v/>
      </c>
      <c r="E176" s="178" t="str">
        <f>F246</f>
        <v/>
      </c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AC176" s="144" t="s">
        <v>118</v>
      </c>
      <c r="AD176" s="144" t="s">
        <v>119</v>
      </c>
      <c r="AE176" s="144" t="s">
        <v>120</v>
      </c>
    </row>
    <row r="177" spans="1:31">
      <c r="A177" s="1"/>
      <c r="B177" s="160"/>
      <c r="C177" s="160" t="s">
        <v>67</v>
      </c>
      <c r="D177" s="177" t="str">
        <f>IF('5'!$V$11="","",'5'!$V$11)</f>
        <v/>
      </c>
      <c r="E177" s="178" t="str">
        <f>E176</f>
        <v/>
      </c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AC177" s="144"/>
      <c r="AD177" s="144"/>
      <c r="AE177" s="144"/>
    </row>
    <row r="178" spans="1:31">
      <c r="A178" s="1"/>
      <c r="B178" s="160" t="s">
        <v>59</v>
      </c>
      <c r="C178" s="160" t="s">
        <v>66</v>
      </c>
      <c r="D178" s="177" t="str">
        <f>IF('6'!$U$11="","",'6'!$U$11)</f>
        <v/>
      </c>
      <c r="E178" s="178" t="str">
        <f>G246</f>
        <v/>
      </c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</row>
    <row r="179" spans="1:31">
      <c r="A179" s="1"/>
      <c r="B179" s="160"/>
      <c r="C179" s="160" t="s">
        <v>67</v>
      </c>
      <c r="D179" s="177" t="str">
        <f>IF('6'!$V$11="","",'6'!$V$11)</f>
        <v/>
      </c>
      <c r="E179" s="178" t="str">
        <f>E178</f>
        <v/>
      </c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</row>
    <row r="180" spans="1:31">
      <c r="A180" s="1"/>
      <c r="B180" s="160" t="s">
        <v>60</v>
      </c>
      <c r="C180" s="160" t="s">
        <v>66</v>
      </c>
      <c r="D180" s="177" t="str">
        <f>IF('7'!$U$11="","",'7'!$U$11)</f>
        <v/>
      </c>
      <c r="E180" s="178" t="str">
        <f>H246</f>
        <v/>
      </c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</row>
    <row r="181" spans="1:31">
      <c r="A181" s="1"/>
      <c r="B181" s="160"/>
      <c r="C181" s="160" t="s">
        <v>67</v>
      </c>
      <c r="D181" s="177" t="str">
        <f>IF('7'!$V$11="","",'7'!$V$11)</f>
        <v/>
      </c>
      <c r="E181" s="178" t="str">
        <f>E180</f>
        <v/>
      </c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</row>
    <row r="182" spans="1:31">
      <c r="A182" s="1"/>
      <c r="B182" s="160" t="s">
        <v>61</v>
      </c>
      <c r="C182" s="160" t="s">
        <v>66</v>
      </c>
      <c r="D182" s="177" t="str">
        <f>IF('8'!$U$11="","",'8'!$U$11)</f>
        <v/>
      </c>
      <c r="E182" s="178" t="str">
        <f>I246</f>
        <v/>
      </c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</row>
    <row r="183" spans="1:31">
      <c r="A183" s="1"/>
      <c r="B183" s="160"/>
      <c r="C183" s="160" t="s">
        <v>67</v>
      </c>
      <c r="D183" s="177" t="str">
        <f>IF('8'!$V$11="","",'8'!$V$11)</f>
        <v/>
      </c>
      <c r="E183" s="178" t="str">
        <f>E182</f>
        <v/>
      </c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</row>
    <row r="184" spans="1:31">
      <c r="A184" s="1"/>
      <c r="B184" s="160" t="s">
        <v>62</v>
      </c>
      <c r="C184" s="160" t="s">
        <v>66</v>
      </c>
      <c r="D184" s="177" t="str">
        <f>IF('9'!$U$11="","",'9'!$U$11)</f>
        <v/>
      </c>
      <c r="E184" s="178" t="str">
        <f>J246</f>
        <v/>
      </c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</row>
    <row r="185" spans="1:31">
      <c r="A185" s="1"/>
      <c r="B185" s="160"/>
      <c r="C185" s="160" t="s">
        <v>67</v>
      </c>
      <c r="D185" s="177" t="str">
        <f>IF('9'!$V$11="","",'9'!$V$11)</f>
        <v/>
      </c>
      <c r="E185" s="178" t="str">
        <f>E184</f>
        <v/>
      </c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</row>
    <row r="186" spans="1:31">
      <c r="A186" s="1"/>
      <c r="B186" s="160" t="s">
        <v>63</v>
      </c>
      <c r="C186" s="160" t="s">
        <v>66</v>
      </c>
      <c r="D186" s="177" t="str">
        <f>IF('10'!$U$11="","",'10'!$U$11)</f>
        <v/>
      </c>
      <c r="E186" s="178" t="str">
        <f>K246</f>
        <v/>
      </c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</row>
    <row r="187" spans="1:31">
      <c r="A187" s="1"/>
      <c r="B187" s="160"/>
      <c r="C187" s="160" t="s">
        <v>67</v>
      </c>
      <c r="D187" s="177" t="str">
        <f>IF('10'!$V$11="","",'10'!$V$11)</f>
        <v/>
      </c>
      <c r="E187" s="178" t="str">
        <f>E186</f>
        <v/>
      </c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</row>
    <row r="188" spans="1:31">
      <c r="A188" s="1"/>
      <c r="B188" s="160" t="s">
        <v>64</v>
      </c>
      <c r="C188" s="160" t="s">
        <v>66</v>
      </c>
      <c r="D188" s="177" t="str">
        <f>IF('11'!$U$11="","",'11'!$U$11)</f>
        <v/>
      </c>
      <c r="E188" s="178" t="str">
        <f>L246</f>
        <v/>
      </c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</row>
    <row r="189" spans="1:31">
      <c r="A189" s="1"/>
      <c r="B189" s="160"/>
      <c r="C189" s="160" t="s">
        <v>67</v>
      </c>
      <c r="D189" s="177" t="str">
        <f>IF('11'!$V$11="","",'11'!$V$11)</f>
        <v/>
      </c>
      <c r="E189" s="178" t="str">
        <f>E188</f>
        <v/>
      </c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</row>
    <row r="190" spans="1:31">
      <c r="A190" s="1"/>
      <c r="B190" s="160" t="s">
        <v>65</v>
      </c>
      <c r="C190" s="160" t="s">
        <v>66</v>
      </c>
      <c r="D190" s="177" t="str">
        <f>IF('12'!$U$11="","",'12'!$U$11)</f>
        <v/>
      </c>
      <c r="E190" s="178" t="str">
        <f>M246</f>
        <v/>
      </c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</row>
    <row r="191" spans="1:31" ht="14.25" thickBot="1">
      <c r="A191" s="1"/>
      <c r="B191" s="164"/>
      <c r="C191" s="160" t="s">
        <v>67</v>
      </c>
      <c r="D191" s="171" t="str">
        <f>IF('12'!$V$11="","",'12'!$V$11)</f>
        <v/>
      </c>
      <c r="E191" s="180" t="str">
        <f>E190</f>
        <v/>
      </c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</row>
    <row r="192" spans="1:31">
      <c r="A192" s="1"/>
      <c r="B192" s="181" t="s">
        <v>66</v>
      </c>
      <c r="C192" s="182"/>
      <c r="D192" s="183">
        <f>MIN(D168:D191)</f>
        <v>997</v>
      </c>
      <c r="E192" s="184">
        <f>VLOOKUP(D192,D168:E191,2,FALSE)</f>
        <v>43529</v>
      </c>
      <c r="F192" s="1" t="str">
        <f>TEXT(E192,"DD/MM/YYYY")</f>
        <v>05/03/2019</v>
      </c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</row>
    <row r="193" spans="1:93" ht="14.25" thickBot="1">
      <c r="A193" s="1"/>
      <c r="B193" s="185" t="s">
        <v>67</v>
      </c>
      <c r="C193" s="186"/>
      <c r="D193" s="187">
        <f>MAX(D168:D191)</f>
        <v>1014</v>
      </c>
      <c r="E193" s="188">
        <f>VLOOKUP(D193,D168:E191,2,FALSE)</f>
        <v>43525</v>
      </c>
      <c r="F193" s="1" t="str">
        <f>TEXT(E193,"DD/MM/YYYY")</f>
        <v>01/03/2019</v>
      </c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AZ193" s="754" t="s">
        <v>44</v>
      </c>
      <c r="BA193" s="755"/>
      <c r="BB193" s="755"/>
      <c r="BC193" s="755"/>
      <c r="BD193" s="755"/>
      <c r="BE193" s="756"/>
      <c r="BI193" s="754" t="s">
        <v>45</v>
      </c>
      <c r="BJ193" s="755"/>
      <c r="BK193" s="755"/>
      <c r="BL193" s="755"/>
      <c r="BM193" s="755"/>
      <c r="BN193" s="756"/>
      <c r="BR193" s="754" t="s">
        <v>46</v>
      </c>
      <c r="BS193" s="755"/>
      <c r="BT193" s="755"/>
      <c r="BU193" s="755"/>
      <c r="BV193" s="755"/>
      <c r="BW193" s="755"/>
      <c r="CA193" s="754" t="s">
        <v>47</v>
      </c>
      <c r="CB193" s="755"/>
      <c r="CC193" s="755"/>
      <c r="CD193" s="755"/>
      <c r="CE193" s="755"/>
      <c r="CF193" s="755"/>
      <c r="CJ193" s="754" t="s">
        <v>74</v>
      </c>
      <c r="CK193" s="755"/>
      <c r="CL193" s="755"/>
      <c r="CM193" s="755"/>
      <c r="CN193" s="755"/>
      <c r="CO193" s="756"/>
    </row>
    <row r="194" spans="1:9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AL194" s="148" t="s">
        <v>105</v>
      </c>
      <c r="AM194" s="148" t="s">
        <v>103</v>
      </c>
      <c r="AN194" s="149" t="s">
        <v>104</v>
      </c>
      <c r="AO194" s="760" t="s">
        <v>2</v>
      </c>
      <c r="AP194" s="762"/>
      <c r="AQ194" s="150" t="s">
        <v>69</v>
      </c>
      <c r="AR194" s="150"/>
      <c r="AS194" s="151"/>
      <c r="AT194" s="760" t="s">
        <v>54</v>
      </c>
      <c r="AU194" s="761"/>
      <c r="AV194" s="762"/>
      <c r="AX194" s="763" t="s">
        <v>71</v>
      </c>
      <c r="AY194" s="152"/>
      <c r="AZ194" s="760" t="s">
        <v>2</v>
      </c>
      <c r="BA194" s="762"/>
      <c r="BB194" s="150" t="s">
        <v>69</v>
      </c>
      <c r="BC194" s="150"/>
      <c r="BD194" s="754" t="s">
        <v>54</v>
      </c>
      <c r="BE194" s="756"/>
      <c r="BI194" s="760" t="s">
        <v>2</v>
      </c>
      <c r="BJ194" s="762"/>
      <c r="BK194" s="754" t="s">
        <v>69</v>
      </c>
      <c r="BL194" s="755"/>
      <c r="BM194" s="755" t="s">
        <v>54</v>
      </c>
      <c r="BN194" s="756"/>
      <c r="BR194" s="760" t="s">
        <v>2</v>
      </c>
      <c r="BS194" s="762"/>
      <c r="BT194" s="754" t="s">
        <v>69</v>
      </c>
      <c r="BU194" s="755"/>
      <c r="BV194" s="755" t="s">
        <v>54</v>
      </c>
      <c r="BW194" s="755"/>
      <c r="CA194" s="760" t="s">
        <v>2</v>
      </c>
      <c r="CB194" s="762"/>
      <c r="CC194" s="754" t="s">
        <v>69</v>
      </c>
      <c r="CD194" s="755"/>
      <c r="CE194" s="755" t="s">
        <v>54</v>
      </c>
      <c r="CF194" s="755"/>
      <c r="CJ194" s="760" t="s">
        <v>2</v>
      </c>
      <c r="CK194" s="762"/>
      <c r="CL194" s="754" t="s">
        <v>69</v>
      </c>
      <c r="CM194" s="755"/>
      <c r="CN194" s="755" t="s">
        <v>54</v>
      </c>
      <c r="CO194" s="756"/>
    </row>
    <row r="195" spans="1:93">
      <c r="A195" s="1"/>
      <c r="B195" s="1" t="s">
        <v>79</v>
      </c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AL195" s="149"/>
      <c r="AM195" s="149"/>
      <c r="AN195" s="149"/>
      <c r="AO195" s="159" t="s">
        <v>66</v>
      </c>
      <c r="AP195" s="160" t="s">
        <v>67</v>
      </c>
      <c r="AQ195" s="161" t="s">
        <v>66</v>
      </c>
      <c r="AR195" s="160" t="s">
        <v>67</v>
      </c>
      <c r="AS195" s="162"/>
      <c r="AT195" s="159" t="s">
        <v>66</v>
      </c>
      <c r="AU195" s="160" t="s">
        <v>67</v>
      </c>
      <c r="AV195" s="162"/>
      <c r="AX195" s="764"/>
      <c r="AY195" s="152"/>
      <c r="AZ195" s="159" t="s">
        <v>66</v>
      </c>
      <c r="BA195" s="160" t="s">
        <v>67</v>
      </c>
      <c r="BB195" s="161" t="s">
        <v>66</v>
      </c>
      <c r="BC195" s="160" t="s">
        <v>67</v>
      </c>
      <c r="BD195" s="159" t="s">
        <v>66</v>
      </c>
      <c r="BE195" s="160" t="s">
        <v>67</v>
      </c>
      <c r="BI195" s="163" t="s">
        <v>66</v>
      </c>
      <c r="BJ195" s="164" t="s">
        <v>67</v>
      </c>
      <c r="BK195" s="165" t="s">
        <v>66</v>
      </c>
      <c r="BL195" s="164" t="s">
        <v>67</v>
      </c>
      <c r="BM195" s="163" t="s">
        <v>66</v>
      </c>
      <c r="BN195" s="164" t="s">
        <v>67</v>
      </c>
      <c r="BR195" s="163" t="s">
        <v>66</v>
      </c>
      <c r="BS195" s="164" t="s">
        <v>67</v>
      </c>
      <c r="BT195" s="165" t="s">
        <v>66</v>
      </c>
      <c r="BU195" s="164" t="s">
        <v>67</v>
      </c>
      <c r="BV195" s="163" t="s">
        <v>66</v>
      </c>
      <c r="BW195" s="163" t="s">
        <v>67</v>
      </c>
      <c r="CA195" s="163" t="s">
        <v>66</v>
      </c>
      <c r="CB195" s="164" t="s">
        <v>67</v>
      </c>
      <c r="CC195" s="165" t="s">
        <v>66</v>
      </c>
      <c r="CD195" s="164" t="s">
        <v>67</v>
      </c>
      <c r="CE195" s="163" t="s">
        <v>66</v>
      </c>
      <c r="CF195" s="163" t="s">
        <v>67</v>
      </c>
      <c r="CJ195" s="163" t="s">
        <v>66</v>
      </c>
      <c r="CK195" s="164" t="s">
        <v>67</v>
      </c>
      <c r="CL195" s="165" t="s">
        <v>66</v>
      </c>
      <c r="CM195" s="164" t="s">
        <v>67</v>
      </c>
      <c r="CN195" s="163" t="s">
        <v>66</v>
      </c>
      <c r="CO195" s="164" t="s">
        <v>67</v>
      </c>
    </row>
    <row r="196" spans="1:93">
      <c r="A196" s="1"/>
      <c r="B196" s="169" t="str">
        <f>IF('1 - Detail Entry'!F22=0,"",'1 - Detail Entry'!F22)</f>
        <v/>
      </c>
      <c r="C196" s="169" t="str">
        <f>IF('1 - Detail Entry'!H22=0,"",'1 - Detail Entry'!H22)</f>
        <v/>
      </c>
      <c r="D196" s="169">
        <f>IF('1 - Detail Entry'!J22=0,"",'1 - Detail Entry'!J22)</f>
        <v>0.2</v>
      </c>
      <c r="E196" s="169" t="str">
        <f>IF('2'!F21=0,"",'2'!F21)</f>
        <v/>
      </c>
      <c r="F196" s="169" t="str">
        <f>IF('2'!H21=0,"",'2'!H21)</f>
        <v/>
      </c>
      <c r="G196" s="169">
        <f>IF('2'!J21=0,"",'2'!J21)</f>
        <v>0.1</v>
      </c>
      <c r="H196" s="169" t="str">
        <f>IF('3'!$F21=0,"",'3'!$F21)</f>
        <v/>
      </c>
      <c r="I196" s="169" t="str">
        <f>IF('3'!$H21=0,"",'3'!$H21)</f>
        <v/>
      </c>
      <c r="J196" s="169" t="str">
        <f>IF('3'!$J21=0,"",'3'!$J21)</f>
        <v/>
      </c>
      <c r="K196" s="169" t="str">
        <f>IF('4'!$F21=0,"",'4'!$F21)</f>
        <v/>
      </c>
      <c r="L196" s="169" t="str">
        <f>IF('4'!$H21=0,"",'4'!$H21)</f>
        <v/>
      </c>
      <c r="M196" s="169" t="str">
        <f>IF('4'!$J21=0,"",'4'!$J21)</f>
        <v/>
      </c>
      <c r="N196" s="169" t="str">
        <f>IF('5'!$F21=0,"",'5'!$F21)</f>
        <v/>
      </c>
      <c r="O196" s="169" t="str">
        <f>IF('5'!$H21=0,"",'5'!$H21)</f>
        <v/>
      </c>
      <c r="P196" s="169" t="str">
        <f>IF('5'!$J21=0,"",'5'!$J21)</f>
        <v/>
      </c>
      <c r="Q196" s="169" t="str">
        <f>IF('6'!$F21=0,"",'6'!$F21)</f>
        <v/>
      </c>
      <c r="R196" s="169" t="str">
        <f>IF('6'!$H21=0,"",'6'!$H21)</f>
        <v/>
      </c>
      <c r="S196" s="169" t="str">
        <f>IF('6'!$J21=0,"",'6'!$J21)</f>
        <v/>
      </c>
      <c r="T196" s="169" t="str">
        <f>IF('7'!$F21=0,"",'7'!$F21)</f>
        <v/>
      </c>
      <c r="U196" s="169" t="str">
        <f>IF('7'!$H21=0,"",'7'!$H21)</f>
        <v/>
      </c>
      <c r="V196" s="169" t="str">
        <f>IF('7'!$J21=0,"",'7'!$J21)</f>
        <v/>
      </c>
      <c r="W196" s="169" t="str">
        <f>IF('8'!$F21=0,"",'8'!$F21)</f>
        <v/>
      </c>
      <c r="X196" s="169" t="str">
        <f>IF('8'!$H21=0,"",'8'!$H21)</f>
        <v/>
      </c>
      <c r="Y196" s="169" t="str">
        <f>IF('8'!$J21=0,"",'8'!$J21)</f>
        <v/>
      </c>
      <c r="Z196" s="169" t="str">
        <f>IF('9'!$F21=0,"",'9'!$F21)</f>
        <v/>
      </c>
      <c r="AA196" s="169" t="str">
        <f>IF('9'!$H21=0,"",'9'!$H21)</f>
        <v/>
      </c>
      <c r="AB196" s="169" t="str">
        <f>IF('9'!$J21=0,"",'9'!$J21)</f>
        <v/>
      </c>
      <c r="AC196" s="169" t="str">
        <f>IF('10'!$F21=0,"",'10'!$F21)</f>
        <v/>
      </c>
      <c r="AD196" s="169" t="str">
        <f>IF('10'!$H21=0,"",'10'!$H21)</f>
        <v/>
      </c>
      <c r="AE196" s="169" t="str">
        <f>IF('10'!$J21=0,"",'10'!$J21)</f>
        <v/>
      </c>
      <c r="AF196" s="169" t="str">
        <f>IF('11'!$F21=0,"",'11'!$F21)</f>
        <v/>
      </c>
      <c r="AG196" s="169" t="str">
        <f>IF('11'!$H21=0,"",'11'!$H21)</f>
        <v/>
      </c>
      <c r="AH196" s="169" t="str">
        <f>IF('11'!$J21=0,"",'11'!$J21)</f>
        <v/>
      </c>
      <c r="AI196" s="169" t="str">
        <f>IF('12'!$F21=0,"",'12'!$F21)</f>
        <v/>
      </c>
      <c r="AJ196" s="169" t="str">
        <f>IF('12'!$H21=0,"",'12'!$H21)</f>
        <v/>
      </c>
      <c r="AK196" s="169" t="str">
        <f>IF('12'!$J21=0,"",'12'!$J21)</f>
        <v/>
      </c>
      <c r="AL196" s="170">
        <f t="shared" ref="AL196:AN215" si="57">AL123</f>
        <v>0</v>
      </c>
      <c r="AM196" s="170">
        <f t="shared" si="57"/>
        <v>2</v>
      </c>
      <c r="AN196" s="170">
        <f t="shared" si="57"/>
        <v>0</v>
      </c>
      <c r="AO196" s="189" t="str">
        <f t="shared" ref="AO196:AO237" si="58">IF(AL196=0,"",IF(OR(B196="&lt;0.1",E196="&lt;0.1",H196="&lt;0.1",K196="&lt;0.1",N196="&lt;0.1",Q196="&lt;0.1",T196="&lt;0.1",W196="&lt;0.1",Z196="&lt;0.1",AC196="&lt;0.1",AF196="&lt;0.1",AI196="&lt;0.1"),"&lt;0.1",MIN(B196,E196,H196,K196,N196,Q196,T196,W196,Z196,AC196,AF196,AI196)))</f>
        <v/>
      </c>
      <c r="AP196" s="189" t="str">
        <f t="shared" ref="AP196:AP237" si="59">IF(AL196=0,"",IF(AND(B196="&lt;0.1",E196="&lt;0.1",H196="&lt;0.1",K196="&lt;0.1",N196="&lt;0.1",Q196="&lt;0.1",T196="&lt;0.1",W196="&lt;0.1",Z196="&lt;0.1",AC196="&lt;0.1",AF196="&lt;0.1",AI196="&lt;0.1"),"&lt;0.1",MAX(B196,E196,H196,K196,N196,Q196,T196,W196,Z196,AC196,AF196,AI196)))</f>
        <v/>
      </c>
      <c r="AQ196" s="189">
        <f t="shared" ref="AQ196:AQ237" si="60">IF(AM196=0,"",IF(OR(D196="&lt;0.1",G196="&lt;0.1",J196="&lt;0.1",M196="&lt;0.1",P196="&lt;0.1",S196="&lt;0.1",V196="&lt;0.1",Y196="&lt;0.1",AB196="&lt;0.1",AE196="&lt;0.1",AH196="&lt;0.1",AK196="&lt;0.1"),"&lt;0.1",MIN(D196,G196,J196,M196,P196,S196,V196,Y196,AB196,AE196,AH196,AK196)))</f>
        <v>0.1</v>
      </c>
      <c r="AR196" s="190">
        <f t="shared" ref="AR196:AR237" si="61">IF(AM196=0,"",IF(AND(D196="&lt;0.1",G196="&lt;0.1",J196="&lt;0.1",M196="&lt;0.1",P196="&lt;0.1",S196="&lt;0.1",V196="&lt;0.1",Y196="&lt;0.1",AB196="&lt;0.1",AE196="&lt;0.1",AH196="&lt;0.1",AK196="&lt;0.1"),"&lt;0.1",MAX(D196,G196,J196,M196,P196,S196,V196,Y196,AB196,AE196,AH196,AK196)))</f>
        <v>0.2</v>
      </c>
      <c r="AS196" s="166"/>
      <c r="AT196" s="163" t="str">
        <f t="shared" ref="AT196:AT237" si="62">IF(AN196=0,"",IF(OR(C196="&lt;0.1",F196="&lt;0.1",I196="&lt;0.1",L196="&lt;0.1",O196="&lt;0.1",R196="&lt;0.1",U196="&lt;0.1",X196="&lt;0.1",AA196="&lt;0.1",AD196="&lt;0.1",AG196="&lt;0.1",AJ196="&lt;0.1"),"&lt;0.1",MIN(C196,F196,I196,L196,O196,R196,U196,X196,AA196,AD196,AG196,AJ196)))</f>
        <v/>
      </c>
      <c r="AU196" s="164" t="str">
        <f t="shared" ref="AU196:AU237" si="63">IF(AN196=0,"",IF(AND(C196="&lt;0.1",F196="&lt;0.1",I196="&lt;0.1",L196="&lt;0.1",O196="&lt;0.1",R196="&lt;0.1",U196="&lt;0.1",X196="&lt;0.1",AA196="&lt;0.1",AD196="&lt;0.1",AG196="&lt;0.1",AJ196="&lt;0.1"),"&lt;0.1",MAX(C196,F196,I196,L196,O196,R196,U196,X196,AA196,AD196,AG196,AJ196)))</f>
        <v/>
      </c>
      <c r="AV196" s="166"/>
      <c r="AX196" s="171">
        <f>'1 - Detail Entry'!AB22</f>
        <v>0</v>
      </c>
      <c r="AY196" s="172"/>
      <c r="AZ196" s="163" t="str">
        <f t="shared" ref="AZ196:AZ227" si="64">IF($AX196=1,AO196,"")</f>
        <v/>
      </c>
      <c r="BA196" s="163" t="str">
        <f t="shared" ref="BA196:BA227" si="65">IF($AX196=1,AP196,"")</f>
        <v/>
      </c>
      <c r="BB196" s="163" t="str">
        <f t="shared" ref="BB196:BB227" si="66">IF($AX196=1,AQ196,"")</f>
        <v/>
      </c>
      <c r="BC196" s="163" t="str">
        <f t="shared" ref="BC196:BC227" si="67">IF($AX196=1,AR196,"")</f>
        <v/>
      </c>
      <c r="BD196" s="163" t="str">
        <f t="shared" ref="BD196:BD227" si="68">IF($AX196=1,AT196,"")</f>
        <v/>
      </c>
      <c r="BE196" s="163" t="str">
        <f t="shared" ref="BE196:BE227" si="69">IF($AX196=1,AU196,"")</f>
        <v/>
      </c>
      <c r="BI196" s="163" t="str">
        <f t="shared" ref="BI196:BI227" si="70">IF($AX196=2,AO196,"")</f>
        <v/>
      </c>
      <c r="BJ196" s="163" t="str">
        <f t="shared" ref="BJ196:BJ227" si="71">IF($AX196=2,AP196,"")</f>
        <v/>
      </c>
      <c r="BK196" s="163" t="str">
        <f t="shared" ref="BK196:BK227" si="72">IF($AX196=2,AQ196,"")</f>
        <v/>
      </c>
      <c r="BL196" s="163" t="str">
        <f t="shared" ref="BL196:BL227" si="73">IF($AX196=2,AR196,"")</f>
        <v/>
      </c>
      <c r="BM196" s="163" t="str">
        <f t="shared" ref="BM196:BM227" si="74">IF($AX196=2,AT196,"")</f>
        <v/>
      </c>
      <c r="BN196" s="164" t="str">
        <f t="shared" ref="BN196:BN227" si="75">IF($AX196=2,AU196,"")</f>
        <v/>
      </c>
      <c r="BR196" s="163" t="str">
        <f t="shared" ref="BR196:BR227" si="76">IF($AX196=3,AO196,"")</f>
        <v/>
      </c>
      <c r="BS196" s="163" t="str">
        <f t="shared" ref="BS196:BS227" si="77">IF($AX196=3,AP196,"")</f>
        <v/>
      </c>
      <c r="BT196" s="163" t="str">
        <f t="shared" ref="BT196:BT227" si="78">IF($AX196=3,AQ196,"")</f>
        <v/>
      </c>
      <c r="BU196" s="163" t="str">
        <f t="shared" ref="BU196:BU227" si="79">IF($AX196=3,AR196,"")</f>
        <v/>
      </c>
      <c r="BV196" s="163" t="str">
        <f t="shared" ref="BV196:BV227" si="80">IF($AX196=3,AT196,"")</f>
        <v/>
      </c>
      <c r="BW196" s="163" t="str">
        <f t="shared" ref="BW196:BW227" si="81">IF($AX196=3,AU196,"")</f>
        <v/>
      </c>
      <c r="CA196" s="163" t="str">
        <f t="shared" ref="CA196:CA227" si="82">IF($AX196=4,AO196,"")</f>
        <v/>
      </c>
      <c r="CB196" s="163" t="str">
        <f t="shared" ref="CB196:CB227" si="83">IF($AX196=4,AP196,"")</f>
        <v/>
      </c>
      <c r="CC196" s="163" t="str">
        <f t="shared" ref="CC196:CC227" si="84">IF($AX196=4,AQ196,"")</f>
        <v/>
      </c>
      <c r="CD196" s="163" t="str">
        <f t="shared" ref="CD196:CD227" si="85">IF($AX196=4,AR196,"")</f>
        <v/>
      </c>
      <c r="CE196" s="163" t="str">
        <f t="shared" ref="CE196:CE227" si="86">IF($AX196=4,AT196,"")</f>
        <v/>
      </c>
      <c r="CF196" s="163" t="str">
        <f t="shared" ref="CF196:CF227" si="87">IF($AX196=4,AU196,"")</f>
        <v/>
      </c>
      <c r="CJ196" s="163" t="str">
        <f t="shared" ref="CJ196:CJ227" si="88">IF($AX196=5,AO196,"")</f>
        <v/>
      </c>
      <c r="CK196" s="163" t="str">
        <f t="shared" ref="CK196:CK227" si="89">IF($AX196=5,AP196,"")</f>
        <v/>
      </c>
      <c r="CL196" s="163" t="str">
        <f t="shared" ref="CL196:CL227" si="90">IF($AX196=5,AQ196,"")</f>
        <v/>
      </c>
      <c r="CM196" s="163" t="str">
        <f t="shared" ref="CM196:CM227" si="91">IF($AX196=5,AR196,"")</f>
        <v/>
      </c>
      <c r="CN196" s="163" t="str">
        <f t="shared" ref="CN196:CN227" si="92">IF($AX196=5,AT196,"")</f>
        <v/>
      </c>
      <c r="CO196" s="163" t="str">
        <f t="shared" ref="CO196:CO227" si="93">IF($AX196=5,AU196,"")</f>
        <v/>
      </c>
    </row>
    <row r="197" spans="1:93">
      <c r="A197" s="1"/>
      <c r="B197" s="169" t="str">
        <f>IF('1 - Detail Entry'!F23=0,"",'1 - Detail Entry'!F23)</f>
        <v/>
      </c>
      <c r="C197" s="169" t="str">
        <f>IF('1 - Detail Entry'!H23=0,"",'1 - Detail Entry'!H23)</f>
        <v/>
      </c>
      <c r="D197" s="169">
        <f>IF('1 - Detail Entry'!J23=0,"",'1 - Detail Entry'!J23)</f>
        <v>0.9</v>
      </c>
      <c r="E197" s="169" t="str">
        <f>IF('2'!F22=0,"",'2'!F22)</f>
        <v/>
      </c>
      <c r="F197" s="169" t="str">
        <f>IF('2'!H22=0,"",'2'!H22)</f>
        <v/>
      </c>
      <c r="G197" s="169">
        <f>IF('2'!J22=0,"",'2'!J22)</f>
        <v>0.7</v>
      </c>
      <c r="H197" s="169" t="str">
        <f>IF('3'!$F22=0,"",'3'!$F22)</f>
        <v/>
      </c>
      <c r="I197" s="169" t="str">
        <f>IF('3'!$H22=0,"",'3'!$H22)</f>
        <v/>
      </c>
      <c r="J197" s="169" t="str">
        <f>IF('3'!$J22=0,"",'3'!$J22)</f>
        <v/>
      </c>
      <c r="K197" s="169" t="str">
        <f>IF('4'!$F22=0,"",'4'!$F22)</f>
        <v/>
      </c>
      <c r="L197" s="169" t="str">
        <f>IF('4'!$H22=0,"",'4'!$H22)</f>
        <v/>
      </c>
      <c r="M197" s="169" t="str">
        <f>IF('4'!$J22=0,"",'4'!$J22)</f>
        <v/>
      </c>
      <c r="N197" s="169" t="str">
        <f>IF('5'!$F22=0,"",'5'!$F22)</f>
        <v/>
      </c>
      <c r="O197" s="169" t="str">
        <f>IF('5'!$H22=0,"",'5'!$H22)</f>
        <v/>
      </c>
      <c r="P197" s="169" t="str">
        <f>IF('5'!$J22=0,"",'5'!$J22)</f>
        <v/>
      </c>
      <c r="Q197" s="169" t="str">
        <f>IF('6'!$F22=0,"",'6'!$F22)</f>
        <v/>
      </c>
      <c r="R197" s="169" t="str">
        <f>IF('6'!$H22=0,"",'6'!$H22)</f>
        <v/>
      </c>
      <c r="S197" s="169" t="str">
        <f>IF('6'!$J22=0,"",'6'!$J22)</f>
        <v/>
      </c>
      <c r="T197" s="169" t="str">
        <f>IF('7'!$F22=0,"",'7'!$F22)</f>
        <v/>
      </c>
      <c r="U197" s="169" t="str">
        <f>IF('7'!$H22=0,"",'7'!$H22)</f>
        <v/>
      </c>
      <c r="V197" s="169" t="str">
        <f>IF('7'!$J22=0,"",'7'!$J22)</f>
        <v/>
      </c>
      <c r="W197" s="169" t="str">
        <f>IF('8'!$F22=0,"",'8'!$F22)</f>
        <v/>
      </c>
      <c r="X197" s="169" t="str">
        <f>IF('8'!$H22=0,"",'8'!$H22)</f>
        <v/>
      </c>
      <c r="Y197" s="169" t="str">
        <f>IF('8'!$J22=0,"",'8'!$J22)</f>
        <v/>
      </c>
      <c r="Z197" s="169" t="str">
        <f>IF('9'!$F22=0,"",'9'!$F22)</f>
        <v/>
      </c>
      <c r="AA197" s="169" t="str">
        <f>IF('9'!$H22=0,"",'9'!$H22)</f>
        <v/>
      </c>
      <c r="AB197" s="169" t="str">
        <f>IF('9'!$J22=0,"",'9'!$J22)</f>
        <v/>
      </c>
      <c r="AC197" s="169" t="str">
        <f>IF('10'!$F22=0,"",'10'!$F22)</f>
        <v/>
      </c>
      <c r="AD197" s="169" t="str">
        <f>IF('10'!$H22=0,"",'10'!$H22)</f>
        <v/>
      </c>
      <c r="AE197" s="169" t="str">
        <f>IF('10'!$J22=0,"",'10'!$J22)</f>
        <v/>
      </c>
      <c r="AF197" s="169" t="str">
        <f>IF('11'!$F22=0,"",'11'!$F22)</f>
        <v/>
      </c>
      <c r="AG197" s="169" t="str">
        <f>IF('11'!$H22=0,"",'11'!$H22)</f>
        <v/>
      </c>
      <c r="AH197" s="169" t="str">
        <f>IF('11'!$J22=0,"",'11'!$J22)</f>
        <v/>
      </c>
      <c r="AI197" s="169" t="str">
        <f>IF('12'!$F22=0,"",'12'!$F22)</f>
        <v/>
      </c>
      <c r="AJ197" s="169" t="str">
        <f>IF('12'!$H22=0,"",'12'!$H22)</f>
        <v/>
      </c>
      <c r="AK197" s="169" t="str">
        <f>IF('12'!$J22=0,"",'12'!$J22)</f>
        <v/>
      </c>
      <c r="AL197" s="170">
        <f t="shared" si="57"/>
        <v>0</v>
      </c>
      <c r="AM197" s="170">
        <f t="shared" si="57"/>
        <v>2</v>
      </c>
      <c r="AN197" s="170">
        <f t="shared" si="57"/>
        <v>0</v>
      </c>
      <c r="AO197" s="189" t="str">
        <f t="shared" si="58"/>
        <v/>
      </c>
      <c r="AP197" s="189" t="str">
        <f t="shared" si="59"/>
        <v/>
      </c>
      <c r="AQ197" s="189">
        <f t="shared" si="60"/>
        <v>0.7</v>
      </c>
      <c r="AR197" s="190">
        <f t="shared" si="61"/>
        <v>0.9</v>
      </c>
      <c r="AS197" s="166"/>
      <c r="AT197" s="163" t="str">
        <f t="shared" si="62"/>
        <v/>
      </c>
      <c r="AU197" s="164" t="str">
        <f t="shared" si="63"/>
        <v/>
      </c>
      <c r="AV197" s="166"/>
      <c r="AX197" s="171">
        <f>'1 - Detail Entry'!AB23</f>
        <v>0</v>
      </c>
      <c r="AY197" s="172"/>
      <c r="AZ197" s="163" t="str">
        <f t="shared" si="64"/>
        <v/>
      </c>
      <c r="BA197" s="163" t="str">
        <f t="shared" si="65"/>
        <v/>
      </c>
      <c r="BB197" s="163" t="str">
        <f t="shared" si="66"/>
        <v/>
      </c>
      <c r="BC197" s="163" t="str">
        <f t="shared" si="67"/>
        <v/>
      </c>
      <c r="BD197" s="163" t="str">
        <f t="shared" si="68"/>
        <v/>
      </c>
      <c r="BE197" s="163" t="str">
        <f t="shared" si="69"/>
        <v/>
      </c>
      <c r="BI197" s="163" t="str">
        <f t="shared" si="70"/>
        <v/>
      </c>
      <c r="BJ197" s="163" t="str">
        <f t="shared" si="71"/>
        <v/>
      </c>
      <c r="BK197" s="163" t="str">
        <f t="shared" si="72"/>
        <v/>
      </c>
      <c r="BL197" s="163" t="str">
        <f t="shared" si="73"/>
        <v/>
      </c>
      <c r="BM197" s="163" t="str">
        <f t="shared" si="74"/>
        <v/>
      </c>
      <c r="BN197" s="164" t="str">
        <f t="shared" si="75"/>
        <v/>
      </c>
      <c r="BR197" s="163" t="str">
        <f t="shared" si="76"/>
        <v/>
      </c>
      <c r="BS197" s="163" t="str">
        <f t="shared" si="77"/>
        <v/>
      </c>
      <c r="BT197" s="163" t="str">
        <f t="shared" si="78"/>
        <v/>
      </c>
      <c r="BU197" s="163" t="str">
        <f t="shared" si="79"/>
        <v/>
      </c>
      <c r="BV197" s="163" t="str">
        <f t="shared" si="80"/>
        <v/>
      </c>
      <c r="BW197" s="163" t="str">
        <f t="shared" si="81"/>
        <v/>
      </c>
      <c r="CA197" s="163" t="str">
        <f t="shared" si="82"/>
        <v/>
      </c>
      <c r="CB197" s="163" t="str">
        <f t="shared" si="83"/>
        <v/>
      </c>
      <c r="CC197" s="163" t="str">
        <f t="shared" si="84"/>
        <v/>
      </c>
      <c r="CD197" s="163" t="str">
        <f t="shared" si="85"/>
        <v/>
      </c>
      <c r="CE197" s="163" t="str">
        <f t="shared" si="86"/>
        <v/>
      </c>
      <c r="CF197" s="163" t="str">
        <f t="shared" si="87"/>
        <v/>
      </c>
      <c r="CJ197" s="163" t="str">
        <f t="shared" si="88"/>
        <v/>
      </c>
      <c r="CK197" s="163" t="str">
        <f t="shared" si="89"/>
        <v/>
      </c>
      <c r="CL197" s="163" t="str">
        <f t="shared" si="90"/>
        <v/>
      </c>
      <c r="CM197" s="163" t="str">
        <f t="shared" si="91"/>
        <v/>
      </c>
      <c r="CN197" s="163" t="str">
        <f t="shared" si="92"/>
        <v/>
      </c>
      <c r="CO197" s="163" t="str">
        <f t="shared" si="93"/>
        <v/>
      </c>
    </row>
    <row r="198" spans="1:93">
      <c r="A198" s="1"/>
      <c r="B198" s="169" t="str">
        <f>IF('1 - Detail Entry'!F24=0,"",'1 - Detail Entry'!F24)</f>
        <v/>
      </c>
      <c r="C198" s="169" t="str">
        <f>IF('1 - Detail Entry'!H24=0,"",'1 - Detail Entry'!H24)</f>
        <v/>
      </c>
      <c r="D198" s="169" t="str">
        <f>IF('1 - Detail Entry'!J24=0,"",'1 - Detail Entry'!J24)</f>
        <v/>
      </c>
      <c r="E198" s="169" t="str">
        <f>IF('2'!F23=0,"",'2'!F23)</f>
        <v/>
      </c>
      <c r="F198" s="169" t="str">
        <f>IF('2'!H23=0,"",'2'!H23)</f>
        <v/>
      </c>
      <c r="G198" s="169">
        <f>IF('2'!J23=0,"",'2'!J23)</f>
        <v>0.3</v>
      </c>
      <c r="H198" s="169" t="str">
        <f>IF('3'!$F23=0,"",'3'!$F23)</f>
        <v/>
      </c>
      <c r="I198" s="169" t="str">
        <f>IF('3'!$H23=0,"",'3'!$H23)</f>
        <v/>
      </c>
      <c r="J198" s="169" t="str">
        <f>IF('3'!$J23=0,"",'3'!$J23)</f>
        <v/>
      </c>
      <c r="K198" s="169" t="str">
        <f>IF('4'!$F23=0,"",'4'!$F23)</f>
        <v/>
      </c>
      <c r="L198" s="169" t="str">
        <f>IF('4'!$H23=0,"",'4'!$H23)</f>
        <v/>
      </c>
      <c r="M198" s="169" t="str">
        <f>IF('4'!$J23=0,"",'4'!$J23)</f>
        <v/>
      </c>
      <c r="N198" s="169" t="str">
        <f>IF('5'!$F23=0,"",'5'!$F23)</f>
        <v/>
      </c>
      <c r="O198" s="169" t="str">
        <f>IF('5'!$H23=0,"",'5'!$H23)</f>
        <v/>
      </c>
      <c r="P198" s="169" t="str">
        <f>IF('5'!$J23=0,"",'5'!$J23)</f>
        <v/>
      </c>
      <c r="Q198" s="169" t="str">
        <f>IF('6'!$F23=0,"",'6'!$F23)</f>
        <v/>
      </c>
      <c r="R198" s="169" t="str">
        <f>IF('6'!$H23=0,"",'6'!$H23)</f>
        <v/>
      </c>
      <c r="S198" s="169" t="str">
        <f>IF('6'!$J23=0,"",'6'!$J23)</f>
        <v/>
      </c>
      <c r="T198" s="169" t="str">
        <f>IF('7'!$F23=0,"",'7'!$F23)</f>
        <v/>
      </c>
      <c r="U198" s="169" t="str">
        <f>IF('7'!$H23=0,"",'7'!$H23)</f>
        <v/>
      </c>
      <c r="V198" s="169" t="str">
        <f>IF('7'!$J23=0,"",'7'!$J23)</f>
        <v/>
      </c>
      <c r="W198" s="169" t="str">
        <f>IF('8'!$F23=0,"",'8'!$F23)</f>
        <v/>
      </c>
      <c r="X198" s="169" t="str">
        <f>IF('8'!$H23=0,"",'8'!$H23)</f>
        <v/>
      </c>
      <c r="Y198" s="169" t="str">
        <f>IF('8'!$J23=0,"",'8'!$J23)</f>
        <v/>
      </c>
      <c r="Z198" s="169" t="str">
        <f>IF('9'!$F23=0,"",'9'!$F23)</f>
        <v/>
      </c>
      <c r="AA198" s="169" t="str">
        <f>IF('9'!$H23=0,"",'9'!$H23)</f>
        <v/>
      </c>
      <c r="AB198" s="169" t="str">
        <f>IF('9'!$J23=0,"",'9'!$J23)</f>
        <v/>
      </c>
      <c r="AC198" s="169" t="str">
        <f>IF('10'!$F23=0,"",'10'!$F23)</f>
        <v/>
      </c>
      <c r="AD198" s="169" t="str">
        <f>IF('10'!$H23=0,"",'10'!$H23)</f>
        <v/>
      </c>
      <c r="AE198" s="169" t="str">
        <f>IF('10'!$J23=0,"",'10'!$J23)</f>
        <v/>
      </c>
      <c r="AF198" s="169" t="str">
        <f>IF('11'!$F23=0,"",'11'!$F23)</f>
        <v/>
      </c>
      <c r="AG198" s="169" t="str">
        <f>IF('11'!$H23=0,"",'11'!$H23)</f>
        <v/>
      </c>
      <c r="AH198" s="169" t="str">
        <f>IF('11'!$J23=0,"",'11'!$J23)</f>
        <v/>
      </c>
      <c r="AI198" s="169" t="str">
        <f>IF('12'!$F23=0,"",'12'!$F23)</f>
        <v/>
      </c>
      <c r="AJ198" s="169" t="str">
        <f>IF('12'!$H23=0,"",'12'!$H23)</f>
        <v/>
      </c>
      <c r="AK198" s="169" t="str">
        <f>IF('12'!$J23=0,"",'12'!$J23)</f>
        <v/>
      </c>
      <c r="AL198" s="170">
        <f t="shared" si="57"/>
        <v>0</v>
      </c>
      <c r="AM198" s="170">
        <f t="shared" si="57"/>
        <v>1</v>
      </c>
      <c r="AN198" s="170">
        <f t="shared" si="57"/>
        <v>0</v>
      </c>
      <c r="AO198" s="189" t="str">
        <f t="shared" si="58"/>
        <v/>
      </c>
      <c r="AP198" s="189" t="str">
        <f t="shared" si="59"/>
        <v/>
      </c>
      <c r="AQ198" s="189">
        <f t="shared" si="60"/>
        <v>0.3</v>
      </c>
      <c r="AR198" s="190">
        <f t="shared" si="61"/>
        <v>0.3</v>
      </c>
      <c r="AS198" s="166"/>
      <c r="AT198" s="163" t="str">
        <f t="shared" si="62"/>
        <v/>
      </c>
      <c r="AU198" s="164" t="str">
        <f t="shared" si="63"/>
        <v/>
      </c>
      <c r="AV198" s="166"/>
      <c r="AX198" s="171">
        <f>'1 - Detail Entry'!AB24</f>
        <v>0</v>
      </c>
      <c r="AY198" s="172"/>
      <c r="AZ198" s="163" t="str">
        <f t="shared" si="64"/>
        <v/>
      </c>
      <c r="BA198" s="163" t="str">
        <f t="shared" si="65"/>
        <v/>
      </c>
      <c r="BB198" s="163" t="str">
        <f t="shared" si="66"/>
        <v/>
      </c>
      <c r="BC198" s="163" t="str">
        <f t="shared" si="67"/>
        <v/>
      </c>
      <c r="BD198" s="163" t="str">
        <f t="shared" si="68"/>
        <v/>
      </c>
      <c r="BE198" s="163" t="str">
        <f t="shared" si="69"/>
        <v/>
      </c>
      <c r="BI198" s="163" t="str">
        <f t="shared" si="70"/>
        <v/>
      </c>
      <c r="BJ198" s="163" t="str">
        <f t="shared" si="71"/>
        <v/>
      </c>
      <c r="BK198" s="163" t="str">
        <f t="shared" si="72"/>
        <v/>
      </c>
      <c r="BL198" s="163" t="str">
        <f t="shared" si="73"/>
        <v/>
      </c>
      <c r="BM198" s="163" t="str">
        <f t="shared" si="74"/>
        <v/>
      </c>
      <c r="BN198" s="164" t="str">
        <f t="shared" si="75"/>
        <v/>
      </c>
      <c r="BR198" s="163" t="str">
        <f t="shared" si="76"/>
        <v/>
      </c>
      <c r="BS198" s="163" t="str">
        <f t="shared" si="77"/>
        <v/>
      </c>
      <c r="BT198" s="163" t="str">
        <f t="shared" si="78"/>
        <v/>
      </c>
      <c r="BU198" s="163" t="str">
        <f t="shared" si="79"/>
        <v/>
      </c>
      <c r="BV198" s="163" t="str">
        <f t="shared" si="80"/>
        <v/>
      </c>
      <c r="BW198" s="163" t="str">
        <f t="shared" si="81"/>
        <v/>
      </c>
      <c r="CA198" s="163" t="str">
        <f t="shared" si="82"/>
        <v/>
      </c>
      <c r="CB198" s="163" t="str">
        <f t="shared" si="83"/>
        <v/>
      </c>
      <c r="CC198" s="163" t="str">
        <f t="shared" si="84"/>
        <v/>
      </c>
      <c r="CD198" s="163" t="str">
        <f t="shared" si="85"/>
        <v/>
      </c>
      <c r="CE198" s="163" t="str">
        <f t="shared" si="86"/>
        <v/>
      </c>
      <c r="CF198" s="163" t="str">
        <f t="shared" si="87"/>
        <v/>
      </c>
      <c r="CJ198" s="163" t="str">
        <f t="shared" si="88"/>
        <v/>
      </c>
      <c r="CK198" s="163" t="str">
        <f t="shared" si="89"/>
        <v/>
      </c>
      <c r="CL198" s="163" t="str">
        <f t="shared" si="90"/>
        <v/>
      </c>
      <c r="CM198" s="163" t="str">
        <f t="shared" si="91"/>
        <v/>
      </c>
      <c r="CN198" s="163" t="str">
        <f t="shared" si="92"/>
        <v/>
      </c>
      <c r="CO198" s="163" t="str">
        <f t="shared" si="93"/>
        <v/>
      </c>
    </row>
    <row r="199" spans="1:93">
      <c r="A199" s="1"/>
      <c r="B199" s="169" t="str">
        <f>IF('1 - Detail Entry'!F25=0,"",'1 - Detail Entry'!F25)</f>
        <v/>
      </c>
      <c r="C199" s="169" t="str">
        <f>IF('1 - Detail Entry'!H25=0,"",'1 - Detail Entry'!H25)</f>
        <v/>
      </c>
      <c r="D199" s="169" t="str">
        <f>IF('1 - Detail Entry'!J25=0,"",'1 - Detail Entry'!J25)</f>
        <v/>
      </c>
      <c r="E199" s="169" t="str">
        <f>IF('2'!F24=0,"",'2'!F24)</f>
        <v/>
      </c>
      <c r="F199" s="169" t="str">
        <f>IF('2'!H24=0,"",'2'!H24)</f>
        <v/>
      </c>
      <c r="G199" s="169">
        <f>IF('2'!J24=0,"",'2'!J24)</f>
        <v>0.1</v>
      </c>
      <c r="H199" s="169" t="str">
        <f>IF('3'!$F24=0,"",'3'!$F24)</f>
        <v/>
      </c>
      <c r="I199" s="169" t="str">
        <f>IF('3'!$H24=0,"",'3'!$H24)</f>
        <v/>
      </c>
      <c r="J199" s="169" t="str">
        <f>IF('3'!$J24=0,"",'3'!$J24)</f>
        <v/>
      </c>
      <c r="K199" s="169" t="str">
        <f>IF('4'!$F24=0,"",'4'!$F24)</f>
        <v/>
      </c>
      <c r="L199" s="169" t="str">
        <f>IF('4'!$H24=0,"",'4'!$H24)</f>
        <v/>
      </c>
      <c r="M199" s="169" t="str">
        <f>IF('4'!$J24=0,"",'4'!$J24)</f>
        <v/>
      </c>
      <c r="N199" s="169" t="str">
        <f>IF('5'!$F24=0,"",'5'!$F24)</f>
        <v/>
      </c>
      <c r="O199" s="169" t="str">
        <f>IF('5'!$H24=0,"",'5'!$H24)</f>
        <v/>
      </c>
      <c r="P199" s="169" t="str">
        <f>IF('5'!$J24=0,"",'5'!$J24)</f>
        <v/>
      </c>
      <c r="Q199" s="169" t="str">
        <f>IF('6'!$F24=0,"",'6'!$F24)</f>
        <v/>
      </c>
      <c r="R199" s="169" t="str">
        <f>IF('6'!$H24=0,"",'6'!$H24)</f>
        <v/>
      </c>
      <c r="S199" s="169" t="str">
        <f>IF('6'!$J24=0,"",'6'!$J24)</f>
        <v/>
      </c>
      <c r="T199" s="169" t="str">
        <f>IF('7'!$F24=0,"",'7'!$F24)</f>
        <v/>
      </c>
      <c r="U199" s="169" t="str">
        <f>IF('7'!$H24=0,"",'7'!$H24)</f>
        <v/>
      </c>
      <c r="V199" s="169" t="str">
        <f>IF('7'!$J24=0,"",'7'!$J24)</f>
        <v/>
      </c>
      <c r="W199" s="169" t="str">
        <f>IF('8'!$F24=0,"",'8'!$F24)</f>
        <v/>
      </c>
      <c r="X199" s="169" t="str">
        <f>IF('8'!$H24=0,"",'8'!$H24)</f>
        <v/>
      </c>
      <c r="Y199" s="169" t="str">
        <f>IF('8'!$J24=0,"",'8'!$J24)</f>
        <v/>
      </c>
      <c r="Z199" s="169" t="str">
        <f>IF('9'!$F24=0,"",'9'!$F24)</f>
        <v/>
      </c>
      <c r="AA199" s="169" t="str">
        <f>IF('9'!$H24=0,"",'9'!$H24)</f>
        <v/>
      </c>
      <c r="AB199" s="169" t="str">
        <f>IF('9'!$J24=0,"",'9'!$J24)</f>
        <v/>
      </c>
      <c r="AC199" s="169" t="str">
        <f>IF('10'!$F24=0,"",'10'!$F24)</f>
        <v/>
      </c>
      <c r="AD199" s="169" t="str">
        <f>IF('10'!$H24=0,"",'10'!$H24)</f>
        <v/>
      </c>
      <c r="AE199" s="169" t="str">
        <f>IF('10'!$J24=0,"",'10'!$J24)</f>
        <v/>
      </c>
      <c r="AF199" s="169" t="str">
        <f>IF('11'!$F24=0,"",'11'!$F24)</f>
        <v/>
      </c>
      <c r="AG199" s="169" t="str">
        <f>IF('11'!$H24=0,"",'11'!$H24)</f>
        <v/>
      </c>
      <c r="AH199" s="169" t="str">
        <f>IF('11'!$J24=0,"",'11'!$J24)</f>
        <v/>
      </c>
      <c r="AI199" s="169" t="str">
        <f>IF('12'!$F24=0,"",'12'!$F24)</f>
        <v/>
      </c>
      <c r="AJ199" s="169" t="str">
        <f>IF('12'!$H24=0,"",'12'!$H24)</f>
        <v/>
      </c>
      <c r="AK199" s="169" t="str">
        <f>IF('12'!$J24=0,"",'12'!$J24)</f>
        <v/>
      </c>
      <c r="AL199" s="170">
        <f t="shared" si="57"/>
        <v>0</v>
      </c>
      <c r="AM199" s="170">
        <f t="shared" si="57"/>
        <v>1</v>
      </c>
      <c r="AN199" s="170">
        <f t="shared" si="57"/>
        <v>0</v>
      </c>
      <c r="AO199" s="189" t="str">
        <f t="shared" si="58"/>
        <v/>
      </c>
      <c r="AP199" s="189" t="str">
        <f t="shared" si="59"/>
        <v/>
      </c>
      <c r="AQ199" s="189">
        <f t="shared" si="60"/>
        <v>0.1</v>
      </c>
      <c r="AR199" s="190">
        <f t="shared" si="61"/>
        <v>0.1</v>
      </c>
      <c r="AS199" s="166"/>
      <c r="AT199" s="163" t="str">
        <f t="shared" si="62"/>
        <v/>
      </c>
      <c r="AU199" s="164" t="str">
        <f t="shared" si="63"/>
        <v/>
      </c>
      <c r="AV199" s="166"/>
      <c r="AX199" s="171">
        <f>'1 - Detail Entry'!AB25</f>
        <v>0</v>
      </c>
      <c r="AY199" s="172"/>
      <c r="AZ199" s="163" t="str">
        <f t="shared" si="64"/>
        <v/>
      </c>
      <c r="BA199" s="163" t="str">
        <f t="shared" si="65"/>
        <v/>
      </c>
      <c r="BB199" s="163" t="str">
        <f t="shared" si="66"/>
        <v/>
      </c>
      <c r="BC199" s="163" t="str">
        <f t="shared" si="67"/>
        <v/>
      </c>
      <c r="BD199" s="163" t="str">
        <f t="shared" si="68"/>
        <v/>
      </c>
      <c r="BE199" s="163" t="str">
        <f t="shared" si="69"/>
        <v/>
      </c>
      <c r="BI199" s="163" t="str">
        <f t="shared" si="70"/>
        <v/>
      </c>
      <c r="BJ199" s="163" t="str">
        <f t="shared" si="71"/>
        <v/>
      </c>
      <c r="BK199" s="163" t="str">
        <f t="shared" si="72"/>
        <v/>
      </c>
      <c r="BL199" s="163" t="str">
        <f t="shared" si="73"/>
        <v/>
      </c>
      <c r="BM199" s="163" t="str">
        <f t="shared" si="74"/>
        <v/>
      </c>
      <c r="BN199" s="164" t="str">
        <f t="shared" si="75"/>
        <v/>
      </c>
      <c r="BR199" s="163" t="str">
        <f t="shared" si="76"/>
        <v/>
      </c>
      <c r="BS199" s="163" t="str">
        <f t="shared" si="77"/>
        <v/>
      </c>
      <c r="BT199" s="163" t="str">
        <f t="shared" si="78"/>
        <v/>
      </c>
      <c r="BU199" s="163" t="str">
        <f t="shared" si="79"/>
        <v/>
      </c>
      <c r="BV199" s="163" t="str">
        <f t="shared" si="80"/>
        <v/>
      </c>
      <c r="BW199" s="163" t="str">
        <f t="shared" si="81"/>
        <v/>
      </c>
      <c r="CA199" s="163" t="str">
        <f t="shared" si="82"/>
        <v/>
      </c>
      <c r="CB199" s="163" t="str">
        <f t="shared" si="83"/>
        <v/>
      </c>
      <c r="CC199" s="163" t="str">
        <f t="shared" si="84"/>
        <v/>
      </c>
      <c r="CD199" s="163" t="str">
        <f t="shared" si="85"/>
        <v/>
      </c>
      <c r="CE199" s="163" t="str">
        <f t="shared" si="86"/>
        <v/>
      </c>
      <c r="CF199" s="163" t="str">
        <f t="shared" si="87"/>
        <v/>
      </c>
      <c r="CJ199" s="163" t="str">
        <f t="shared" si="88"/>
        <v/>
      </c>
      <c r="CK199" s="163" t="str">
        <f t="shared" si="89"/>
        <v/>
      </c>
      <c r="CL199" s="163" t="str">
        <f t="shared" si="90"/>
        <v/>
      </c>
      <c r="CM199" s="163" t="str">
        <f t="shared" si="91"/>
        <v/>
      </c>
      <c r="CN199" s="163" t="str">
        <f t="shared" si="92"/>
        <v/>
      </c>
      <c r="CO199" s="163" t="str">
        <f t="shared" si="93"/>
        <v/>
      </c>
    </row>
    <row r="200" spans="1:93">
      <c r="A200" s="1"/>
      <c r="B200" s="169" t="str">
        <f>IF('1 - Detail Entry'!F26=0,"",'1 - Detail Entry'!F26)</f>
        <v/>
      </c>
      <c r="C200" s="169" t="str">
        <f>IF('1 - Detail Entry'!H26=0,"",'1 - Detail Entry'!H26)</f>
        <v/>
      </c>
      <c r="D200" s="169" t="str">
        <f>IF('1 - Detail Entry'!J26=0,"",'1 - Detail Entry'!J26)</f>
        <v/>
      </c>
      <c r="E200" s="169" t="str">
        <f>IF('2'!F25=0,"",'2'!F25)</f>
        <v/>
      </c>
      <c r="F200" s="169" t="str">
        <f>IF('2'!H25=0,"",'2'!H25)</f>
        <v/>
      </c>
      <c r="G200" s="169" t="str">
        <f>IF('2'!J25=0,"",'2'!J25)</f>
        <v/>
      </c>
      <c r="H200" s="169" t="str">
        <f>IF('3'!$F25=0,"",'3'!$F25)</f>
        <v/>
      </c>
      <c r="I200" s="169" t="str">
        <f>IF('3'!$H25=0,"",'3'!$H25)</f>
        <v/>
      </c>
      <c r="J200" s="169" t="str">
        <f>IF('3'!$J25=0,"",'3'!$J25)</f>
        <v/>
      </c>
      <c r="K200" s="169" t="str">
        <f>IF('4'!$F25=0,"",'4'!$F25)</f>
        <v/>
      </c>
      <c r="L200" s="169" t="str">
        <f>IF('4'!$H25=0,"",'4'!$H25)</f>
        <v/>
      </c>
      <c r="M200" s="169" t="str">
        <f>IF('4'!$J25=0,"",'4'!$J25)</f>
        <v/>
      </c>
      <c r="N200" s="169" t="str">
        <f>IF('5'!$F25=0,"",'5'!$F25)</f>
        <v/>
      </c>
      <c r="O200" s="169" t="str">
        <f>IF('5'!$H25=0,"",'5'!$H25)</f>
        <v/>
      </c>
      <c r="P200" s="169" t="str">
        <f>IF('5'!$J25=0,"",'5'!$J25)</f>
        <v/>
      </c>
      <c r="Q200" s="169" t="str">
        <f>IF('6'!$F25=0,"",'6'!$F25)</f>
        <v/>
      </c>
      <c r="R200" s="169" t="str">
        <f>IF('6'!$H25=0,"",'6'!$H25)</f>
        <v/>
      </c>
      <c r="S200" s="169" t="str">
        <f>IF('6'!$J25=0,"",'6'!$J25)</f>
        <v/>
      </c>
      <c r="T200" s="169" t="str">
        <f>IF('7'!$F25=0,"",'7'!$F25)</f>
        <v/>
      </c>
      <c r="U200" s="169" t="str">
        <f>IF('7'!$H25=0,"",'7'!$H25)</f>
        <v/>
      </c>
      <c r="V200" s="169" t="str">
        <f>IF('7'!$J25=0,"",'7'!$J25)</f>
        <v/>
      </c>
      <c r="W200" s="169" t="str">
        <f>IF('8'!$F25=0,"",'8'!$F25)</f>
        <v/>
      </c>
      <c r="X200" s="169" t="str">
        <f>IF('8'!$H25=0,"",'8'!$H25)</f>
        <v/>
      </c>
      <c r="Y200" s="169" t="str">
        <f>IF('8'!$J25=0,"",'8'!$J25)</f>
        <v/>
      </c>
      <c r="Z200" s="169" t="str">
        <f>IF('9'!$F25=0,"",'9'!$F25)</f>
        <v/>
      </c>
      <c r="AA200" s="169" t="str">
        <f>IF('9'!$H25=0,"",'9'!$H25)</f>
        <v/>
      </c>
      <c r="AB200" s="169" t="str">
        <f>IF('9'!$J25=0,"",'9'!$J25)</f>
        <v/>
      </c>
      <c r="AC200" s="169" t="str">
        <f>IF('10'!$F25=0,"",'10'!$F25)</f>
        <v/>
      </c>
      <c r="AD200" s="169" t="str">
        <f>IF('10'!$H25=0,"",'10'!$H25)</f>
        <v/>
      </c>
      <c r="AE200" s="169" t="str">
        <f>IF('10'!$J25=0,"",'10'!$J25)</f>
        <v/>
      </c>
      <c r="AF200" s="169" t="str">
        <f>IF('11'!$F25=0,"",'11'!$F25)</f>
        <v/>
      </c>
      <c r="AG200" s="169" t="str">
        <f>IF('11'!$H25=0,"",'11'!$H25)</f>
        <v/>
      </c>
      <c r="AH200" s="169" t="str">
        <f>IF('11'!$J25=0,"",'11'!$J25)</f>
        <v/>
      </c>
      <c r="AI200" s="169" t="str">
        <f>IF('12'!$F25=0,"",'12'!$F25)</f>
        <v/>
      </c>
      <c r="AJ200" s="169" t="str">
        <f>IF('12'!$H25=0,"",'12'!$H25)</f>
        <v/>
      </c>
      <c r="AK200" s="169" t="str">
        <f>IF('12'!$J25=0,"",'12'!$J25)</f>
        <v/>
      </c>
      <c r="AL200" s="170">
        <f t="shared" si="57"/>
        <v>0</v>
      </c>
      <c r="AM200" s="170">
        <f t="shared" si="57"/>
        <v>0</v>
      </c>
      <c r="AN200" s="170">
        <f t="shared" si="57"/>
        <v>0</v>
      </c>
      <c r="AO200" s="189" t="str">
        <f t="shared" si="58"/>
        <v/>
      </c>
      <c r="AP200" s="189" t="str">
        <f t="shared" si="59"/>
        <v/>
      </c>
      <c r="AQ200" s="189" t="str">
        <f t="shared" si="60"/>
        <v/>
      </c>
      <c r="AR200" s="190" t="str">
        <f t="shared" si="61"/>
        <v/>
      </c>
      <c r="AS200" s="166"/>
      <c r="AT200" s="163" t="str">
        <f t="shared" si="62"/>
        <v/>
      </c>
      <c r="AU200" s="164" t="str">
        <f t="shared" si="63"/>
        <v/>
      </c>
      <c r="AV200" s="166"/>
      <c r="AX200" s="171">
        <f>'1 - Detail Entry'!AB26</f>
        <v>0</v>
      </c>
      <c r="AY200" s="172"/>
      <c r="AZ200" s="163" t="str">
        <f t="shared" si="64"/>
        <v/>
      </c>
      <c r="BA200" s="163" t="str">
        <f t="shared" si="65"/>
        <v/>
      </c>
      <c r="BB200" s="163" t="str">
        <f t="shared" si="66"/>
        <v/>
      </c>
      <c r="BC200" s="163" t="str">
        <f t="shared" si="67"/>
        <v/>
      </c>
      <c r="BD200" s="163" t="str">
        <f t="shared" si="68"/>
        <v/>
      </c>
      <c r="BE200" s="163" t="str">
        <f t="shared" si="69"/>
        <v/>
      </c>
      <c r="BI200" s="163" t="str">
        <f t="shared" si="70"/>
        <v/>
      </c>
      <c r="BJ200" s="163" t="str">
        <f t="shared" si="71"/>
        <v/>
      </c>
      <c r="BK200" s="163" t="str">
        <f t="shared" si="72"/>
        <v/>
      </c>
      <c r="BL200" s="163" t="str">
        <f t="shared" si="73"/>
        <v/>
      </c>
      <c r="BM200" s="163" t="str">
        <f t="shared" si="74"/>
        <v/>
      </c>
      <c r="BN200" s="164" t="str">
        <f t="shared" si="75"/>
        <v/>
      </c>
      <c r="BR200" s="163" t="str">
        <f t="shared" si="76"/>
        <v/>
      </c>
      <c r="BS200" s="163" t="str">
        <f t="shared" si="77"/>
        <v/>
      </c>
      <c r="BT200" s="163" t="str">
        <f t="shared" si="78"/>
        <v/>
      </c>
      <c r="BU200" s="163" t="str">
        <f t="shared" si="79"/>
        <v/>
      </c>
      <c r="BV200" s="163" t="str">
        <f t="shared" si="80"/>
        <v/>
      </c>
      <c r="BW200" s="163" t="str">
        <f t="shared" si="81"/>
        <v/>
      </c>
      <c r="CA200" s="163" t="str">
        <f>IF($AX200=4,AO200,"")</f>
        <v/>
      </c>
      <c r="CB200" s="163" t="str">
        <f t="shared" si="83"/>
        <v/>
      </c>
      <c r="CC200" s="163" t="str">
        <f t="shared" si="84"/>
        <v/>
      </c>
      <c r="CD200" s="163" t="str">
        <f t="shared" si="85"/>
        <v/>
      </c>
      <c r="CE200" s="163" t="str">
        <f t="shared" si="86"/>
        <v/>
      </c>
      <c r="CF200" s="163" t="str">
        <f t="shared" si="87"/>
        <v/>
      </c>
      <c r="CJ200" s="163" t="str">
        <f t="shared" si="88"/>
        <v/>
      </c>
      <c r="CK200" s="163" t="str">
        <f t="shared" si="89"/>
        <v/>
      </c>
      <c r="CL200" s="163" t="str">
        <f t="shared" si="90"/>
        <v/>
      </c>
      <c r="CM200" s="163" t="str">
        <f t="shared" si="91"/>
        <v/>
      </c>
      <c r="CN200" s="163" t="str">
        <f t="shared" si="92"/>
        <v/>
      </c>
      <c r="CO200" s="163" t="str">
        <f t="shared" si="93"/>
        <v/>
      </c>
    </row>
    <row r="201" spans="1:93">
      <c r="A201" s="1"/>
      <c r="B201" s="169" t="str">
        <f>IF('1 - Detail Entry'!F27=0,"",'1 - Detail Entry'!F27)</f>
        <v/>
      </c>
      <c r="C201" s="169" t="str">
        <f>IF('1 - Detail Entry'!H27=0,"",'1 - Detail Entry'!H27)</f>
        <v/>
      </c>
      <c r="D201" s="169" t="str">
        <f>IF('1 - Detail Entry'!J27=0,"",'1 - Detail Entry'!J27)</f>
        <v/>
      </c>
      <c r="E201" s="169" t="str">
        <f>IF('2'!F26=0,"",'2'!F26)</f>
        <v/>
      </c>
      <c r="F201" s="169" t="str">
        <f>IF('2'!H26=0,"",'2'!H26)</f>
        <v/>
      </c>
      <c r="G201" s="169" t="str">
        <f>IF('2'!J26=0,"",'2'!J26)</f>
        <v/>
      </c>
      <c r="H201" s="169" t="str">
        <f>IF('3'!$F26=0,"",'3'!$F26)</f>
        <v/>
      </c>
      <c r="I201" s="169" t="str">
        <f>IF('3'!$H26=0,"",'3'!$H26)</f>
        <v/>
      </c>
      <c r="J201" s="169" t="str">
        <f>IF('3'!$J26=0,"",'3'!$J26)</f>
        <v/>
      </c>
      <c r="K201" s="169" t="str">
        <f>IF('4'!$F26=0,"",'4'!$F26)</f>
        <v/>
      </c>
      <c r="L201" s="169" t="str">
        <f>IF('4'!$H26=0,"",'4'!$H26)</f>
        <v/>
      </c>
      <c r="M201" s="169" t="str">
        <f>IF('4'!$J26=0,"",'4'!$J26)</f>
        <v/>
      </c>
      <c r="N201" s="169" t="str">
        <f>IF('5'!$F26=0,"",'5'!$F26)</f>
        <v/>
      </c>
      <c r="O201" s="169" t="str">
        <f>IF('5'!$H26=0,"",'5'!$H26)</f>
        <v/>
      </c>
      <c r="P201" s="169" t="str">
        <f>IF('5'!$J26=0,"",'5'!$J26)</f>
        <v/>
      </c>
      <c r="Q201" s="169" t="str">
        <f>IF('6'!$F26=0,"",'6'!$F26)</f>
        <v/>
      </c>
      <c r="R201" s="169" t="str">
        <f>IF('6'!$H26=0,"",'6'!$H26)</f>
        <v/>
      </c>
      <c r="S201" s="169" t="str">
        <f>IF('6'!$J26=0,"",'6'!$J26)</f>
        <v/>
      </c>
      <c r="T201" s="169" t="str">
        <f>IF('7'!$F26=0,"",'7'!$F26)</f>
        <v/>
      </c>
      <c r="U201" s="169" t="str">
        <f>IF('7'!$H26=0,"",'7'!$H26)</f>
        <v/>
      </c>
      <c r="V201" s="169" t="str">
        <f>IF('7'!$J26=0,"",'7'!$J26)</f>
        <v/>
      </c>
      <c r="W201" s="169" t="str">
        <f>IF('8'!$F26=0,"",'8'!$F26)</f>
        <v/>
      </c>
      <c r="X201" s="169" t="str">
        <f>IF('8'!$H26=0,"",'8'!$H26)</f>
        <v/>
      </c>
      <c r="Y201" s="169" t="str">
        <f>IF('8'!$J26=0,"",'8'!$J26)</f>
        <v/>
      </c>
      <c r="Z201" s="169" t="str">
        <f>IF('9'!$F26=0,"",'9'!$F26)</f>
        <v/>
      </c>
      <c r="AA201" s="169" t="str">
        <f>IF('9'!$H26=0,"",'9'!$H26)</f>
        <v/>
      </c>
      <c r="AB201" s="169" t="str">
        <f>IF('9'!$J26=0,"",'9'!$J26)</f>
        <v/>
      </c>
      <c r="AC201" s="169" t="str">
        <f>IF('10'!$F26=0,"",'10'!$F26)</f>
        <v/>
      </c>
      <c r="AD201" s="169" t="str">
        <f>IF('10'!$H26=0,"",'10'!$H26)</f>
        <v/>
      </c>
      <c r="AE201" s="169" t="str">
        <f>IF('10'!$J26=0,"",'10'!$J26)</f>
        <v/>
      </c>
      <c r="AF201" s="169" t="str">
        <f>IF('11'!$F26=0,"",'11'!$F26)</f>
        <v/>
      </c>
      <c r="AG201" s="169" t="str">
        <f>IF('11'!$H26=0,"",'11'!$H26)</f>
        <v/>
      </c>
      <c r="AH201" s="169" t="str">
        <f>IF('11'!$J26=0,"",'11'!$J26)</f>
        <v/>
      </c>
      <c r="AI201" s="169" t="str">
        <f>IF('12'!$F26=0,"",'12'!$F26)</f>
        <v/>
      </c>
      <c r="AJ201" s="169" t="str">
        <f>IF('12'!$H26=0,"",'12'!$H26)</f>
        <v/>
      </c>
      <c r="AK201" s="169" t="str">
        <f>IF('12'!$J26=0,"",'12'!$J26)</f>
        <v/>
      </c>
      <c r="AL201" s="170">
        <f t="shared" si="57"/>
        <v>0</v>
      </c>
      <c r="AM201" s="170">
        <f t="shared" si="57"/>
        <v>0</v>
      </c>
      <c r="AN201" s="170">
        <f t="shared" si="57"/>
        <v>0</v>
      </c>
      <c r="AO201" s="189" t="str">
        <f t="shared" si="58"/>
        <v/>
      </c>
      <c r="AP201" s="189" t="str">
        <f t="shared" si="59"/>
        <v/>
      </c>
      <c r="AQ201" s="189" t="str">
        <f t="shared" si="60"/>
        <v/>
      </c>
      <c r="AR201" s="190" t="str">
        <f t="shared" si="61"/>
        <v/>
      </c>
      <c r="AS201" s="166"/>
      <c r="AT201" s="163" t="str">
        <f t="shared" si="62"/>
        <v/>
      </c>
      <c r="AU201" s="164" t="str">
        <f t="shared" si="63"/>
        <v/>
      </c>
      <c r="AV201" s="166"/>
      <c r="AX201" s="171">
        <f>'1 - Detail Entry'!AB27</f>
        <v>0</v>
      </c>
      <c r="AY201" s="172"/>
      <c r="AZ201" s="163" t="str">
        <f t="shared" si="64"/>
        <v/>
      </c>
      <c r="BA201" s="163" t="str">
        <f t="shared" si="65"/>
        <v/>
      </c>
      <c r="BB201" s="163" t="str">
        <f t="shared" si="66"/>
        <v/>
      </c>
      <c r="BC201" s="163" t="str">
        <f t="shared" si="67"/>
        <v/>
      </c>
      <c r="BD201" s="163" t="str">
        <f t="shared" si="68"/>
        <v/>
      </c>
      <c r="BE201" s="163" t="str">
        <f t="shared" si="69"/>
        <v/>
      </c>
      <c r="BI201" s="163" t="str">
        <f t="shared" si="70"/>
        <v/>
      </c>
      <c r="BJ201" s="163" t="str">
        <f t="shared" si="71"/>
        <v/>
      </c>
      <c r="BK201" s="163" t="str">
        <f t="shared" si="72"/>
        <v/>
      </c>
      <c r="BL201" s="163" t="str">
        <f t="shared" si="73"/>
        <v/>
      </c>
      <c r="BM201" s="163" t="str">
        <f t="shared" si="74"/>
        <v/>
      </c>
      <c r="BN201" s="164" t="str">
        <f t="shared" si="75"/>
        <v/>
      </c>
      <c r="BR201" s="163" t="str">
        <f t="shared" si="76"/>
        <v/>
      </c>
      <c r="BS201" s="163" t="str">
        <f t="shared" si="77"/>
        <v/>
      </c>
      <c r="BT201" s="163" t="str">
        <f t="shared" si="78"/>
        <v/>
      </c>
      <c r="BU201" s="163" t="str">
        <f t="shared" si="79"/>
        <v/>
      </c>
      <c r="BV201" s="163" t="str">
        <f t="shared" si="80"/>
        <v/>
      </c>
      <c r="BW201" s="163" t="str">
        <f t="shared" si="81"/>
        <v/>
      </c>
      <c r="CA201" s="163" t="str">
        <f t="shared" si="82"/>
        <v/>
      </c>
      <c r="CB201" s="163" t="str">
        <f t="shared" si="83"/>
        <v/>
      </c>
      <c r="CC201" s="163" t="str">
        <f t="shared" si="84"/>
        <v/>
      </c>
      <c r="CD201" s="163" t="str">
        <f t="shared" si="85"/>
        <v/>
      </c>
      <c r="CE201" s="163" t="str">
        <f t="shared" si="86"/>
        <v/>
      </c>
      <c r="CF201" s="163" t="str">
        <f t="shared" si="87"/>
        <v/>
      </c>
      <c r="CJ201" s="163" t="str">
        <f t="shared" si="88"/>
        <v/>
      </c>
      <c r="CK201" s="163" t="str">
        <f t="shared" si="89"/>
        <v/>
      </c>
      <c r="CL201" s="163" t="str">
        <f t="shared" si="90"/>
        <v/>
      </c>
      <c r="CM201" s="163" t="str">
        <f t="shared" si="91"/>
        <v/>
      </c>
      <c r="CN201" s="163" t="str">
        <f t="shared" si="92"/>
        <v/>
      </c>
      <c r="CO201" s="163" t="str">
        <f t="shared" si="93"/>
        <v/>
      </c>
    </row>
    <row r="202" spans="1:93">
      <c r="A202" s="1"/>
      <c r="B202" s="169" t="str">
        <f>IF('1 - Detail Entry'!F28=0,"",'1 - Detail Entry'!F28)</f>
        <v/>
      </c>
      <c r="C202" s="169" t="str">
        <f>IF('1 - Detail Entry'!H28=0,"",'1 - Detail Entry'!H28)</f>
        <v/>
      </c>
      <c r="D202" s="169" t="str">
        <f>IF('1 - Detail Entry'!J28=0,"",'1 - Detail Entry'!J28)</f>
        <v/>
      </c>
      <c r="E202" s="169" t="str">
        <f>IF('2'!F27=0,"",'2'!F27)</f>
        <v/>
      </c>
      <c r="F202" s="169" t="str">
        <f>IF('2'!H27=0,"",'2'!H27)</f>
        <v/>
      </c>
      <c r="G202" s="169" t="str">
        <f>IF('2'!J27=0,"",'2'!J27)</f>
        <v/>
      </c>
      <c r="H202" s="169" t="str">
        <f>IF('3'!$F27=0,"",'3'!$F27)</f>
        <v/>
      </c>
      <c r="I202" s="169" t="str">
        <f>IF('3'!$H27=0,"",'3'!$H27)</f>
        <v/>
      </c>
      <c r="J202" s="169" t="str">
        <f>IF('3'!$J27=0,"",'3'!$J27)</f>
        <v/>
      </c>
      <c r="K202" s="169" t="str">
        <f>IF('4'!$F27=0,"",'4'!$F27)</f>
        <v/>
      </c>
      <c r="L202" s="169" t="str">
        <f>IF('4'!$H27=0,"",'4'!$H27)</f>
        <v/>
      </c>
      <c r="M202" s="169" t="str">
        <f>IF('4'!$J27=0,"",'4'!$J27)</f>
        <v/>
      </c>
      <c r="N202" s="169" t="str">
        <f>IF('5'!$F27=0,"",'5'!$F27)</f>
        <v/>
      </c>
      <c r="O202" s="169" t="str">
        <f>IF('5'!$H27=0,"",'5'!$H27)</f>
        <v/>
      </c>
      <c r="P202" s="169" t="str">
        <f>IF('5'!$J27=0,"",'5'!$J27)</f>
        <v/>
      </c>
      <c r="Q202" s="169" t="str">
        <f>IF('6'!$F27=0,"",'6'!$F27)</f>
        <v/>
      </c>
      <c r="R202" s="169" t="str">
        <f>IF('6'!$H27=0,"",'6'!$H27)</f>
        <v/>
      </c>
      <c r="S202" s="169" t="str">
        <f>IF('6'!$J27=0,"",'6'!$J27)</f>
        <v/>
      </c>
      <c r="T202" s="169" t="str">
        <f>IF('7'!$F27=0,"",'7'!$F27)</f>
        <v/>
      </c>
      <c r="U202" s="169" t="str">
        <f>IF('7'!$H27=0,"",'7'!$H27)</f>
        <v/>
      </c>
      <c r="V202" s="169" t="str">
        <f>IF('7'!$J27=0,"",'7'!$J27)</f>
        <v/>
      </c>
      <c r="W202" s="169" t="str">
        <f>IF('8'!$F27=0,"",'8'!$F27)</f>
        <v/>
      </c>
      <c r="X202" s="169" t="str">
        <f>IF('8'!$H27=0,"",'8'!$H27)</f>
        <v/>
      </c>
      <c r="Y202" s="169" t="str">
        <f>IF('8'!$J27=0,"",'8'!$J27)</f>
        <v/>
      </c>
      <c r="Z202" s="169" t="str">
        <f>IF('9'!$F27=0,"",'9'!$F27)</f>
        <v/>
      </c>
      <c r="AA202" s="169" t="str">
        <f>IF('9'!$H27=0,"",'9'!$H27)</f>
        <v/>
      </c>
      <c r="AB202" s="169" t="str">
        <f>IF('9'!$J27=0,"",'9'!$J27)</f>
        <v/>
      </c>
      <c r="AC202" s="169" t="str">
        <f>IF('10'!$F27=0,"",'10'!$F27)</f>
        <v/>
      </c>
      <c r="AD202" s="169" t="str">
        <f>IF('10'!$H27=0,"",'10'!$H27)</f>
        <v/>
      </c>
      <c r="AE202" s="169" t="str">
        <f>IF('10'!$J27=0,"",'10'!$J27)</f>
        <v/>
      </c>
      <c r="AF202" s="169" t="str">
        <f>IF('11'!$F27=0,"",'11'!$F27)</f>
        <v/>
      </c>
      <c r="AG202" s="169" t="str">
        <f>IF('11'!$H27=0,"",'11'!$H27)</f>
        <v/>
      </c>
      <c r="AH202" s="169" t="str">
        <f>IF('11'!$J27=0,"",'11'!$J27)</f>
        <v/>
      </c>
      <c r="AI202" s="169" t="str">
        <f>IF('12'!$F27=0,"",'12'!$F27)</f>
        <v/>
      </c>
      <c r="AJ202" s="169" t="str">
        <f>IF('12'!$H27=0,"",'12'!$H27)</f>
        <v/>
      </c>
      <c r="AK202" s="169" t="str">
        <f>IF('12'!$J27=0,"",'12'!$J27)</f>
        <v/>
      </c>
      <c r="AL202" s="170">
        <f t="shared" si="57"/>
        <v>0</v>
      </c>
      <c r="AM202" s="170">
        <f t="shared" si="57"/>
        <v>0</v>
      </c>
      <c r="AN202" s="170">
        <f t="shared" si="57"/>
        <v>0</v>
      </c>
      <c r="AO202" s="189" t="str">
        <f t="shared" si="58"/>
        <v/>
      </c>
      <c r="AP202" s="189" t="str">
        <f t="shared" si="59"/>
        <v/>
      </c>
      <c r="AQ202" s="189" t="str">
        <f t="shared" si="60"/>
        <v/>
      </c>
      <c r="AR202" s="190" t="str">
        <f t="shared" si="61"/>
        <v/>
      </c>
      <c r="AS202" s="166"/>
      <c r="AT202" s="163" t="str">
        <f t="shared" si="62"/>
        <v/>
      </c>
      <c r="AU202" s="164" t="str">
        <f t="shared" si="63"/>
        <v/>
      </c>
      <c r="AV202" s="166"/>
      <c r="AX202" s="171">
        <f>'1 - Detail Entry'!AB28</f>
        <v>0</v>
      </c>
      <c r="AY202" s="172"/>
      <c r="AZ202" s="163" t="str">
        <f t="shared" si="64"/>
        <v/>
      </c>
      <c r="BA202" s="163" t="str">
        <f t="shared" si="65"/>
        <v/>
      </c>
      <c r="BB202" s="163" t="str">
        <f t="shared" si="66"/>
        <v/>
      </c>
      <c r="BC202" s="163" t="str">
        <f t="shared" si="67"/>
        <v/>
      </c>
      <c r="BD202" s="163" t="str">
        <f t="shared" si="68"/>
        <v/>
      </c>
      <c r="BE202" s="163" t="str">
        <f t="shared" si="69"/>
        <v/>
      </c>
      <c r="BI202" s="163" t="str">
        <f t="shared" si="70"/>
        <v/>
      </c>
      <c r="BJ202" s="163" t="str">
        <f t="shared" si="71"/>
        <v/>
      </c>
      <c r="BK202" s="163" t="str">
        <f t="shared" si="72"/>
        <v/>
      </c>
      <c r="BL202" s="163" t="str">
        <f t="shared" si="73"/>
        <v/>
      </c>
      <c r="BM202" s="163" t="str">
        <f t="shared" si="74"/>
        <v/>
      </c>
      <c r="BN202" s="164" t="str">
        <f t="shared" si="75"/>
        <v/>
      </c>
      <c r="BR202" s="163" t="str">
        <f t="shared" si="76"/>
        <v/>
      </c>
      <c r="BS202" s="163" t="str">
        <f t="shared" si="77"/>
        <v/>
      </c>
      <c r="BT202" s="163" t="str">
        <f t="shared" si="78"/>
        <v/>
      </c>
      <c r="BU202" s="163" t="str">
        <f t="shared" si="79"/>
        <v/>
      </c>
      <c r="BV202" s="163" t="str">
        <f t="shared" si="80"/>
        <v/>
      </c>
      <c r="BW202" s="163" t="str">
        <f t="shared" si="81"/>
        <v/>
      </c>
      <c r="CA202" s="163" t="str">
        <f t="shared" si="82"/>
        <v/>
      </c>
      <c r="CB202" s="163" t="str">
        <f t="shared" si="83"/>
        <v/>
      </c>
      <c r="CC202" s="163" t="str">
        <f t="shared" si="84"/>
        <v/>
      </c>
      <c r="CD202" s="163" t="str">
        <f t="shared" si="85"/>
        <v/>
      </c>
      <c r="CE202" s="163" t="str">
        <f t="shared" si="86"/>
        <v/>
      </c>
      <c r="CF202" s="163" t="str">
        <f t="shared" si="87"/>
        <v/>
      </c>
      <c r="CJ202" s="163" t="str">
        <f t="shared" si="88"/>
        <v/>
      </c>
      <c r="CK202" s="163" t="str">
        <f t="shared" si="89"/>
        <v/>
      </c>
      <c r="CL202" s="163" t="str">
        <f t="shared" si="90"/>
        <v/>
      </c>
      <c r="CM202" s="163" t="str">
        <f t="shared" si="91"/>
        <v/>
      </c>
      <c r="CN202" s="163" t="str">
        <f t="shared" si="92"/>
        <v/>
      </c>
      <c r="CO202" s="163" t="str">
        <f t="shared" si="93"/>
        <v/>
      </c>
    </row>
    <row r="203" spans="1:93">
      <c r="A203" s="1"/>
      <c r="B203" s="169" t="str">
        <f>IF('1 - Detail Entry'!F29=0,"",'1 - Detail Entry'!F29)</f>
        <v/>
      </c>
      <c r="C203" s="169" t="str">
        <f>IF('1 - Detail Entry'!H29=0,"",'1 - Detail Entry'!H29)</f>
        <v/>
      </c>
      <c r="D203" s="169" t="str">
        <f>IF('1 - Detail Entry'!J29=0,"",'1 - Detail Entry'!J29)</f>
        <v/>
      </c>
      <c r="E203" s="169" t="str">
        <f>IF('2'!F28=0,"",'2'!F28)</f>
        <v/>
      </c>
      <c r="F203" s="169" t="str">
        <f>IF('2'!H28=0,"",'2'!H28)</f>
        <v/>
      </c>
      <c r="G203" s="169" t="str">
        <f>IF('2'!J28=0,"",'2'!J28)</f>
        <v/>
      </c>
      <c r="H203" s="169" t="str">
        <f>IF('3'!$F28=0,"",'3'!$F28)</f>
        <v/>
      </c>
      <c r="I203" s="169" t="str">
        <f>IF('3'!$H28=0,"",'3'!$H28)</f>
        <v/>
      </c>
      <c r="J203" s="169" t="str">
        <f>IF('3'!$J28=0,"",'3'!$J28)</f>
        <v/>
      </c>
      <c r="K203" s="169" t="str">
        <f>IF('4'!$F28=0,"",'4'!$F28)</f>
        <v/>
      </c>
      <c r="L203" s="169" t="str">
        <f>IF('4'!$H28=0,"",'4'!$H28)</f>
        <v/>
      </c>
      <c r="M203" s="169" t="str">
        <f>IF('4'!$J28=0,"",'4'!$J28)</f>
        <v/>
      </c>
      <c r="N203" s="169" t="str">
        <f>IF('5'!$F28=0,"",'5'!$F28)</f>
        <v/>
      </c>
      <c r="O203" s="169" t="str">
        <f>IF('5'!$H28=0,"",'5'!$H28)</f>
        <v/>
      </c>
      <c r="P203" s="169" t="str">
        <f>IF('5'!$J28=0,"",'5'!$J28)</f>
        <v/>
      </c>
      <c r="Q203" s="169" t="str">
        <f>IF('6'!$F28=0,"",'6'!$F28)</f>
        <v/>
      </c>
      <c r="R203" s="169" t="str">
        <f>IF('6'!$H28=0,"",'6'!$H28)</f>
        <v/>
      </c>
      <c r="S203" s="169" t="str">
        <f>IF('6'!$J28=0,"",'6'!$J28)</f>
        <v/>
      </c>
      <c r="T203" s="169" t="str">
        <f>IF('7'!$F28=0,"",'7'!$F28)</f>
        <v/>
      </c>
      <c r="U203" s="169" t="str">
        <f>IF('7'!$H28=0,"",'7'!$H28)</f>
        <v/>
      </c>
      <c r="V203" s="169" t="str">
        <f>IF('7'!$J28=0,"",'7'!$J28)</f>
        <v/>
      </c>
      <c r="W203" s="169" t="str">
        <f>IF('8'!$F28=0,"",'8'!$F28)</f>
        <v/>
      </c>
      <c r="X203" s="169" t="str">
        <f>IF('8'!$H28=0,"",'8'!$H28)</f>
        <v/>
      </c>
      <c r="Y203" s="169" t="str">
        <f>IF('8'!$J28=0,"",'8'!$J28)</f>
        <v/>
      </c>
      <c r="Z203" s="169" t="str">
        <f>IF('9'!$F28=0,"",'9'!$F28)</f>
        <v/>
      </c>
      <c r="AA203" s="169" t="str">
        <f>IF('9'!$H28=0,"",'9'!$H28)</f>
        <v/>
      </c>
      <c r="AB203" s="169" t="str">
        <f>IF('9'!$J28=0,"",'9'!$J28)</f>
        <v/>
      </c>
      <c r="AC203" s="169" t="str">
        <f>IF('10'!$F28=0,"",'10'!$F28)</f>
        <v/>
      </c>
      <c r="AD203" s="169" t="str">
        <f>IF('10'!$H28=0,"",'10'!$H28)</f>
        <v/>
      </c>
      <c r="AE203" s="169" t="str">
        <f>IF('10'!$J28=0,"",'10'!$J28)</f>
        <v/>
      </c>
      <c r="AF203" s="169" t="str">
        <f>IF('11'!$F28=0,"",'11'!$F28)</f>
        <v/>
      </c>
      <c r="AG203" s="169" t="str">
        <f>IF('11'!$H28=0,"",'11'!$H28)</f>
        <v/>
      </c>
      <c r="AH203" s="169" t="str">
        <f>IF('11'!$J28=0,"",'11'!$J28)</f>
        <v/>
      </c>
      <c r="AI203" s="169" t="str">
        <f>IF('12'!$F28=0,"",'12'!$F28)</f>
        <v/>
      </c>
      <c r="AJ203" s="169" t="str">
        <f>IF('12'!$H28=0,"",'12'!$H28)</f>
        <v/>
      </c>
      <c r="AK203" s="169" t="str">
        <f>IF('12'!$J28=0,"",'12'!$J28)</f>
        <v/>
      </c>
      <c r="AL203" s="170">
        <f t="shared" si="57"/>
        <v>0</v>
      </c>
      <c r="AM203" s="170">
        <f t="shared" si="57"/>
        <v>0</v>
      </c>
      <c r="AN203" s="170">
        <f t="shared" si="57"/>
        <v>0</v>
      </c>
      <c r="AO203" s="189" t="str">
        <f t="shared" si="58"/>
        <v/>
      </c>
      <c r="AP203" s="189" t="str">
        <f t="shared" si="59"/>
        <v/>
      </c>
      <c r="AQ203" s="189" t="str">
        <f t="shared" si="60"/>
        <v/>
      </c>
      <c r="AR203" s="190" t="str">
        <f t="shared" si="61"/>
        <v/>
      </c>
      <c r="AS203" s="166"/>
      <c r="AT203" s="163" t="str">
        <f t="shared" si="62"/>
        <v/>
      </c>
      <c r="AU203" s="164" t="str">
        <f t="shared" si="63"/>
        <v/>
      </c>
      <c r="AV203" s="166"/>
      <c r="AX203" s="171">
        <f>'1 - Detail Entry'!AB29</f>
        <v>0</v>
      </c>
      <c r="AY203" s="172"/>
      <c r="AZ203" s="163" t="str">
        <f t="shared" si="64"/>
        <v/>
      </c>
      <c r="BA203" s="163" t="str">
        <f t="shared" si="65"/>
        <v/>
      </c>
      <c r="BB203" s="163" t="str">
        <f t="shared" si="66"/>
        <v/>
      </c>
      <c r="BC203" s="163" t="str">
        <f t="shared" si="67"/>
        <v/>
      </c>
      <c r="BD203" s="163" t="str">
        <f t="shared" si="68"/>
        <v/>
      </c>
      <c r="BE203" s="163" t="str">
        <f t="shared" si="69"/>
        <v/>
      </c>
      <c r="BI203" s="163" t="str">
        <f t="shared" si="70"/>
        <v/>
      </c>
      <c r="BJ203" s="163" t="str">
        <f t="shared" si="71"/>
        <v/>
      </c>
      <c r="BK203" s="163" t="str">
        <f t="shared" si="72"/>
        <v/>
      </c>
      <c r="BL203" s="163" t="str">
        <f t="shared" si="73"/>
        <v/>
      </c>
      <c r="BM203" s="163" t="str">
        <f t="shared" si="74"/>
        <v/>
      </c>
      <c r="BN203" s="164" t="str">
        <f t="shared" si="75"/>
        <v/>
      </c>
      <c r="BR203" s="163" t="str">
        <f t="shared" si="76"/>
        <v/>
      </c>
      <c r="BS203" s="163" t="str">
        <f t="shared" si="77"/>
        <v/>
      </c>
      <c r="BT203" s="163" t="str">
        <f t="shared" si="78"/>
        <v/>
      </c>
      <c r="BU203" s="163" t="str">
        <f t="shared" si="79"/>
        <v/>
      </c>
      <c r="BV203" s="163" t="str">
        <f t="shared" si="80"/>
        <v/>
      </c>
      <c r="BW203" s="163" t="str">
        <f t="shared" si="81"/>
        <v/>
      </c>
      <c r="CA203" s="163" t="str">
        <f t="shared" si="82"/>
        <v/>
      </c>
      <c r="CB203" s="163" t="str">
        <f t="shared" si="83"/>
        <v/>
      </c>
      <c r="CC203" s="163" t="str">
        <f t="shared" si="84"/>
        <v/>
      </c>
      <c r="CD203" s="163" t="str">
        <f t="shared" si="85"/>
        <v/>
      </c>
      <c r="CE203" s="163" t="str">
        <f t="shared" si="86"/>
        <v/>
      </c>
      <c r="CF203" s="163" t="str">
        <f t="shared" si="87"/>
        <v/>
      </c>
      <c r="CJ203" s="163" t="str">
        <f t="shared" si="88"/>
        <v/>
      </c>
      <c r="CK203" s="163" t="str">
        <f t="shared" si="89"/>
        <v/>
      </c>
      <c r="CL203" s="163" t="str">
        <f t="shared" si="90"/>
        <v/>
      </c>
      <c r="CM203" s="163" t="str">
        <f t="shared" si="91"/>
        <v/>
      </c>
      <c r="CN203" s="163" t="str">
        <f t="shared" si="92"/>
        <v/>
      </c>
      <c r="CO203" s="163" t="str">
        <f t="shared" si="93"/>
        <v/>
      </c>
    </row>
    <row r="204" spans="1:93">
      <c r="A204" s="1"/>
      <c r="B204" s="169" t="str">
        <f>IF('1 - Detail Entry'!F30=0,"",'1 - Detail Entry'!F30)</f>
        <v/>
      </c>
      <c r="C204" s="169" t="str">
        <f>IF('1 - Detail Entry'!H30=0,"",'1 - Detail Entry'!H30)</f>
        <v/>
      </c>
      <c r="D204" s="169" t="str">
        <f>IF('1 - Detail Entry'!J30=0,"",'1 - Detail Entry'!J30)</f>
        <v/>
      </c>
      <c r="E204" s="169" t="str">
        <f>IF('2'!F29=0,"",'2'!F29)</f>
        <v/>
      </c>
      <c r="F204" s="169" t="str">
        <f>IF('2'!H29=0,"",'2'!H29)</f>
        <v/>
      </c>
      <c r="G204" s="169" t="str">
        <f>IF('2'!J29=0,"",'2'!J29)</f>
        <v/>
      </c>
      <c r="H204" s="169" t="str">
        <f>IF('3'!$F29=0,"",'3'!$F29)</f>
        <v/>
      </c>
      <c r="I204" s="169" t="str">
        <f>IF('3'!$H29=0,"",'3'!$H29)</f>
        <v/>
      </c>
      <c r="J204" s="169" t="str">
        <f>IF('3'!$J29=0,"",'3'!$J29)</f>
        <v/>
      </c>
      <c r="K204" s="169" t="str">
        <f>IF('4'!$F29=0,"",'4'!$F29)</f>
        <v/>
      </c>
      <c r="L204" s="169" t="str">
        <f>IF('4'!$H29=0,"",'4'!$H29)</f>
        <v/>
      </c>
      <c r="M204" s="169" t="str">
        <f>IF('4'!$J29=0,"",'4'!$J29)</f>
        <v/>
      </c>
      <c r="N204" s="169" t="str">
        <f>IF('5'!$F29=0,"",'5'!$F29)</f>
        <v/>
      </c>
      <c r="O204" s="169" t="str">
        <f>IF('5'!$H29=0,"",'5'!$H29)</f>
        <v/>
      </c>
      <c r="P204" s="169" t="str">
        <f>IF('5'!$J29=0,"",'5'!$J29)</f>
        <v/>
      </c>
      <c r="Q204" s="169" t="str">
        <f>IF('6'!$F29=0,"",'6'!$F29)</f>
        <v/>
      </c>
      <c r="R204" s="169" t="str">
        <f>IF('6'!$H29=0,"",'6'!$H29)</f>
        <v/>
      </c>
      <c r="S204" s="169" t="str">
        <f>IF('6'!$J29=0,"",'6'!$J29)</f>
        <v/>
      </c>
      <c r="T204" s="169" t="str">
        <f>IF('7'!$F29=0,"",'7'!$F29)</f>
        <v/>
      </c>
      <c r="U204" s="169" t="str">
        <f>IF('7'!$H29=0,"",'7'!$H29)</f>
        <v/>
      </c>
      <c r="V204" s="169" t="str">
        <f>IF('7'!$J29=0,"",'7'!$J29)</f>
        <v/>
      </c>
      <c r="W204" s="169" t="str">
        <f>IF('8'!$F29=0,"",'8'!$F29)</f>
        <v/>
      </c>
      <c r="X204" s="169" t="str">
        <f>IF('8'!$H29=0,"",'8'!$H29)</f>
        <v/>
      </c>
      <c r="Y204" s="169" t="str">
        <f>IF('8'!$J29=0,"",'8'!$J29)</f>
        <v/>
      </c>
      <c r="Z204" s="169" t="str">
        <f>IF('9'!$F29=0,"",'9'!$F29)</f>
        <v/>
      </c>
      <c r="AA204" s="169" t="str">
        <f>IF('9'!$H29=0,"",'9'!$H29)</f>
        <v/>
      </c>
      <c r="AB204" s="169" t="str">
        <f>IF('9'!$J29=0,"",'9'!$J29)</f>
        <v/>
      </c>
      <c r="AC204" s="169" t="str">
        <f>IF('10'!$F29=0,"",'10'!$F29)</f>
        <v/>
      </c>
      <c r="AD204" s="169" t="str">
        <f>IF('10'!$H29=0,"",'10'!$H29)</f>
        <v/>
      </c>
      <c r="AE204" s="169" t="str">
        <f>IF('10'!$J29=0,"",'10'!$J29)</f>
        <v/>
      </c>
      <c r="AF204" s="169" t="str">
        <f>IF('11'!$F29=0,"",'11'!$F29)</f>
        <v/>
      </c>
      <c r="AG204" s="169" t="str">
        <f>IF('11'!$H29=0,"",'11'!$H29)</f>
        <v/>
      </c>
      <c r="AH204" s="169" t="str">
        <f>IF('11'!$J29=0,"",'11'!$J29)</f>
        <v/>
      </c>
      <c r="AI204" s="169" t="str">
        <f>IF('12'!$F29=0,"",'12'!$F29)</f>
        <v/>
      </c>
      <c r="AJ204" s="169" t="str">
        <f>IF('12'!$H29=0,"",'12'!$H29)</f>
        <v/>
      </c>
      <c r="AK204" s="169" t="str">
        <f>IF('12'!$J29=0,"",'12'!$J29)</f>
        <v/>
      </c>
      <c r="AL204" s="170">
        <f t="shared" si="57"/>
        <v>0</v>
      </c>
      <c r="AM204" s="170">
        <f t="shared" si="57"/>
        <v>0</v>
      </c>
      <c r="AN204" s="170">
        <f t="shared" si="57"/>
        <v>0</v>
      </c>
      <c r="AO204" s="189" t="str">
        <f t="shared" si="58"/>
        <v/>
      </c>
      <c r="AP204" s="189" t="str">
        <f t="shared" si="59"/>
        <v/>
      </c>
      <c r="AQ204" s="189" t="str">
        <f t="shared" si="60"/>
        <v/>
      </c>
      <c r="AR204" s="190" t="str">
        <f t="shared" si="61"/>
        <v/>
      </c>
      <c r="AS204" s="166"/>
      <c r="AT204" s="163" t="str">
        <f t="shared" si="62"/>
        <v/>
      </c>
      <c r="AU204" s="164" t="str">
        <f t="shared" si="63"/>
        <v/>
      </c>
      <c r="AV204" s="166"/>
      <c r="AX204" s="171">
        <f>'1 - Detail Entry'!AB30</f>
        <v>0</v>
      </c>
      <c r="AY204" s="172"/>
      <c r="AZ204" s="163" t="str">
        <f t="shared" si="64"/>
        <v/>
      </c>
      <c r="BA204" s="163" t="str">
        <f t="shared" si="65"/>
        <v/>
      </c>
      <c r="BB204" s="163" t="str">
        <f t="shared" si="66"/>
        <v/>
      </c>
      <c r="BC204" s="163" t="str">
        <f t="shared" si="67"/>
        <v/>
      </c>
      <c r="BD204" s="163" t="str">
        <f t="shared" si="68"/>
        <v/>
      </c>
      <c r="BE204" s="163" t="str">
        <f t="shared" si="69"/>
        <v/>
      </c>
      <c r="BI204" s="163" t="str">
        <f t="shared" si="70"/>
        <v/>
      </c>
      <c r="BJ204" s="163" t="str">
        <f t="shared" si="71"/>
        <v/>
      </c>
      <c r="BK204" s="163" t="str">
        <f t="shared" si="72"/>
        <v/>
      </c>
      <c r="BL204" s="163" t="str">
        <f t="shared" si="73"/>
        <v/>
      </c>
      <c r="BM204" s="163" t="str">
        <f t="shared" si="74"/>
        <v/>
      </c>
      <c r="BN204" s="164" t="str">
        <f t="shared" si="75"/>
        <v/>
      </c>
      <c r="BR204" s="163" t="str">
        <f t="shared" si="76"/>
        <v/>
      </c>
      <c r="BS204" s="163" t="str">
        <f t="shared" si="77"/>
        <v/>
      </c>
      <c r="BT204" s="163" t="str">
        <f t="shared" si="78"/>
        <v/>
      </c>
      <c r="BU204" s="163" t="str">
        <f t="shared" si="79"/>
        <v/>
      </c>
      <c r="BV204" s="163" t="str">
        <f t="shared" si="80"/>
        <v/>
      </c>
      <c r="BW204" s="163" t="str">
        <f t="shared" si="81"/>
        <v/>
      </c>
      <c r="CA204" s="163" t="str">
        <f t="shared" si="82"/>
        <v/>
      </c>
      <c r="CB204" s="163" t="str">
        <f t="shared" si="83"/>
        <v/>
      </c>
      <c r="CC204" s="163" t="str">
        <f t="shared" si="84"/>
        <v/>
      </c>
      <c r="CD204" s="163" t="str">
        <f t="shared" si="85"/>
        <v/>
      </c>
      <c r="CE204" s="163" t="str">
        <f t="shared" si="86"/>
        <v/>
      </c>
      <c r="CF204" s="163" t="str">
        <f t="shared" si="87"/>
        <v/>
      </c>
      <c r="CJ204" s="163" t="str">
        <f t="shared" si="88"/>
        <v/>
      </c>
      <c r="CK204" s="163" t="str">
        <f t="shared" si="89"/>
        <v/>
      </c>
      <c r="CL204" s="163" t="str">
        <f t="shared" si="90"/>
        <v/>
      </c>
      <c r="CM204" s="163" t="str">
        <f t="shared" si="91"/>
        <v/>
      </c>
      <c r="CN204" s="163" t="str">
        <f t="shared" si="92"/>
        <v/>
      </c>
      <c r="CO204" s="163" t="str">
        <f t="shared" si="93"/>
        <v/>
      </c>
    </row>
    <row r="205" spans="1:93">
      <c r="A205" s="1"/>
      <c r="B205" s="169" t="str">
        <f>IF('1 - Detail Entry'!F31=0,"",'1 - Detail Entry'!F31)</f>
        <v/>
      </c>
      <c r="C205" s="169" t="str">
        <f>IF('1 - Detail Entry'!H31=0,"",'1 - Detail Entry'!H31)</f>
        <v/>
      </c>
      <c r="D205" s="169" t="str">
        <f>IF('1 - Detail Entry'!J31=0,"",'1 - Detail Entry'!J31)</f>
        <v/>
      </c>
      <c r="E205" s="169" t="str">
        <f>IF('2'!F30=0,"",'2'!F30)</f>
        <v/>
      </c>
      <c r="F205" s="169" t="str">
        <f>IF('2'!H30=0,"",'2'!H30)</f>
        <v/>
      </c>
      <c r="G205" s="169" t="str">
        <f>IF('2'!J30=0,"",'2'!J30)</f>
        <v/>
      </c>
      <c r="H205" s="169" t="str">
        <f>IF('3'!$F30=0,"",'3'!$F30)</f>
        <v/>
      </c>
      <c r="I205" s="169" t="str">
        <f>IF('3'!$H30=0,"",'3'!$H30)</f>
        <v/>
      </c>
      <c r="J205" s="169" t="str">
        <f>IF('3'!$J30=0,"",'3'!$J30)</f>
        <v/>
      </c>
      <c r="K205" s="169" t="str">
        <f>IF('4'!$F30=0,"",'4'!$F30)</f>
        <v/>
      </c>
      <c r="L205" s="169" t="str">
        <f>IF('4'!$H30=0,"",'4'!$H30)</f>
        <v/>
      </c>
      <c r="M205" s="169" t="str">
        <f>IF('4'!$J30=0,"",'4'!$J30)</f>
        <v/>
      </c>
      <c r="N205" s="169" t="str">
        <f>IF('5'!$F30=0,"",'5'!$F30)</f>
        <v/>
      </c>
      <c r="O205" s="169" t="str">
        <f>IF('5'!$H30=0,"",'5'!$H30)</f>
        <v/>
      </c>
      <c r="P205" s="169" t="str">
        <f>IF('5'!$J30=0,"",'5'!$J30)</f>
        <v/>
      </c>
      <c r="Q205" s="169" t="str">
        <f>IF('6'!$F30=0,"",'6'!$F30)</f>
        <v/>
      </c>
      <c r="R205" s="169" t="str">
        <f>IF('6'!$H30=0,"",'6'!$H30)</f>
        <v/>
      </c>
      <c r="S205" s="169" t="str">
        <f>IF('6'!$J30=0,"",'6'!$J30)</f>
        <v/>
      </c>
      <c r="T205" s="169" t="str">
        <f>IF('7'!$F30=0,"",'7'!$F30)</f>
        <v/>
      </c>
      <c r="U205" s="169" t="str">
        <f>IF('7'!$H30=0,"",'7'!$H30)</f>
        <v/>
      </c>
      <c r="V205" s="169" t="str">
        <f>IF('7'!$J30=0,"",'7'!$J30)</f>
        <v/>
      </c>
      <c r="W205" s="169" t="str">
        <f>IF('8'!$F30=0,"",'8'!$F30)</f>
        <v/>
      </c>
      <c r="X205" s="169" t="str">
        <f>IF('8'!$H30=0,"",'8'!$H30)</f>
        <v/>
      </c>
      <c r="Y205" s="169" t="str">
        <f>IF('8'!$J30=0,"",'8'!$J30)</f>
        <v/>
      </c>
      <c r="Z205" s="169" t="str">
        <f>IF('9'!$F30=0,"",'9'!$F30)</f>
        <v/>
      </c>
      <c r="AA205" s="169" t="str">
        <f>IF('9'!$H30=0,"",'9'!$H30)</f>
        <v/>
      </c>
      <c r="AB205" s="169" t="str">
        <f>IF('9'!$J30=0,"",'9'!$J30)</f>
        <v/>
      </c>
      <c r="AC205" s="169" t="str">
        <f>IF('10'!$F30=0,"",'10'!$F30)</f>
        <v/>
      </c>
      <c r="AD205" s="169" t="str">
        <f>IF('10'!$H30=0,"",'10'!$H30)</f>
        <v/>
      </c>
      <c r="AE205" s="169" t="str">
        <f>IF('10'!$J30=0,"",'10'!$J30)</f>
        <v/>
      </c>
      <c r="AF205" s="169" t="str">
        <f>IF('11'!$F30=0,"",'11'!$F30)</f>
        <v/>
      </c>
      <c r="AG205" s="169" t="str">
        <f>IF('11'!$H30=0,"",'11'!$H30)</f>
        <v/>
      </c>
      <c r="AH205" s="169" t="str">
        <f>IF('11'!$J30=0,"",'11'!$J30)</f>
        <v/>
      </c>
      <c r="AI205" s="169" t="str">
        <f>IF('12'!$F30=0,"",'12'!$F30)</f>
        <v/>
      </c>
      <c r="AJ205" s="169" t="str">
        <f>IF('12'!$H30=0,"",'12'!$H30)</f>
        <v/>
      </c>
      <c r="AK205" s="169" t="str">
        <f>IF('12'!$J30=0,"",'12'!$J30)</f>
        <v/>
      </c>
      <c r="AL205" s="170">
        <f t="shared" si="57"/>
        <v>0</v>
      </c>
      <c r="AM205" s="170">
        <f t="shared" si="57"/>
        <v>0</v>
      </c>
      <c r="AN205" s="170">
        <f t="shared" si="57"/>
        <v>0</v>
      </c>
      <c r="AO205" s="189" t="str">
        <f t="shared" si="58"/>
        <v/>
      </c>
      <c r="AP205" s="189" t="str">
        <f t="shared" si="59"/>
        <v/>
      </c>
      <c r="AQ205" s="189" t="str">
        <f t="shared" si="60"/>
        <v/>
      </c>
      <c r="AR205" s="190" t="str">
        <f t="shared" si="61"/>
        <v/>
      </c>
      <c r="AS205" s="166"/>
      <c r="AT205" s="163" t="str">
        <f t="shared" si="62"/>
        <v/>
      </c>
      <c r="AU205" s="164" t="str">
        <f t="shared" si="63"/>
        <v/>
      </c>
      <c r="AV205" s="166"/>
      <c r="AX205" s="171">
        <f>'1 - Detail Entry'!AB31</f>
        <v>0</v>
      </c>
      <c r="AY205" s="172"/>
      <c r="AZ205" s="163" t="str">
        <f t="shared" si="64"/>
        <v/>
      </c>
      <c r="BA205" s="163" t="str">
        <f t="shared" si="65"/>
        <v/>
      </c>
      <c r="BB205" s="163" t="str">
        <f t="shared" si="66"/>
        <v/>
      </c>
      <c r="BC205" s="163" t="str">
        <f t="shared" si="67"/>
        <v/>
      </c>
      <c r="BD205" s="163" t="str">
        <f t="shared" si="68"/>
        <v/>
      </c>
      <c r="BE205" s="163" t="str">
        <f t="shared" si="69"/>
        <v/>
      </c>
      <c r="BI205" s="163" t="str">
        <f t="shared" si="70"/>
        <v/>
      </c>
      <c r="BJ205" s="163" t="str">
        <f t="shared" si="71"/>
        <v/>
      </c>
      <c r="BK205" s="163" t="str">
        <f t="shared" si="72"/>
        <v/>
      </c>
      <c r="BL205" s="163" t="str">
        <f t="shared" si="73"/>
        <v/>
      </c>
      <c r="BM205" s="163" t="str">
        <f t="shared" si="74"/>
        <v/>
      </c>
      <c r="BN205" s="164" t="str">
        <f t="shared" si="75"/>
        <v/>
      </c>
      <c r="BR205" s="163" t="str">
        <f t="shared" si="76"/>
        <v/>
      </c>
      <c r="BS205" s="163" t="str">
        <f t="shared" si="77"/>
        <v/>
      </c>
      <c r="BT205" s="163" t="str">
        <f t="shared" si="78"/>
        <v/>
      </c>
      <c r="BU205" s="163" t="str">
        <f t="shared" si="79"/>
        <v/>
      </c>
      <c r="BV205" s="163" t="str">
        <f t="shared" si="80"/>
        <v/>
      </c>
      <c r="BW205" s="163" t="str">
        <f t="shared" si="81"/>
        <v/>
      </c>
      <c r="CA205" s="163" t="str">
        <f t="shared" si="82"/>
        <v/>
      </c>
      <c r="CB205" s="163" t="str">
        <f t="shared" si="83"/>
        <v/>
      </c>
      <c r="CC205" s="163" t="str">
        <f t="shared" si="84"/>
        <v/>
      </c>
      <c r="CD205" s="163" t="str">
        <f t="shared" si="85"/>
        <v/>
      </c>
      <c r="CE205" s="163" t="str">
        <f t="shared" si="86"/>
        <v/>
      </c>
      <c r="CF205" s="163" t="str">
        <f t="shared" si="87"/>
        <v/>
      </c>
      <c r="CJ205" s="163" t="str">
        <f t="shared" si="88"/>
        <v/>
      </c>
      <c r="CK205" s="163" t="str">
        <f t="shared" si="89"/>
        <v/>
      </c>
      <c r="CL205" s="163" t="str">
        <f t="shared" si="90"/>
        <v/>
      </c>
      <c r="CM205" s="163" t="str">
        <f t="shared" si="91"/>
        <v/>
      </c>
      <c r="CN205" s="163" t="str">
        <f t="shared" si="92"/>
        <v/>
      </c>
      <c r="CO205" s="163" t="str">
        <f t="shared" si="93"/>
        <v/>
      </c>
    </row>
    <row r="206" spans="1:93">
      <c r="A206" s="1"/>
      <c r="B206" s="169" t="str">
        <f>IF('1 - Detail Entry'!F32=0,"",'1 - Detail Entry'!F32)</f>
        <v/>
      </c>
      <c r="C206" s="169" t="str">
        <f>IF('1 - Detail Entry'!H32=0,"",'1 - Detail Entry'!H32)</f>
        <v/>
      </c>
      <c r="D206" s="169" t="str">
        <f>IF('1 - Detail Entry'!J32=0,"",'1 - Detail Entry'!J32)</f>
        <v/>
      </c>
      <c r="E206" s="169" t="str">
        <f>IF('2'!F31=0,"",'2'!F31)</f>
        <v/>
      </c>
      <c r="F206" s="169" t="str">
        <f>IF('2'!H31=0,"",'2'!H31)</f>
        <v/>
      </c>
      <c r="G206" s="169" t="str">
        <f>IF('2'!J31=0,"",'2'!J31)</f>
        <v/>
      </c>
      <c r="H206" s="169" t="str">
        <f>IF('3'!$F31=0,"",'3'!$F31)</f>
        <v/>
      </c>
      <c r="I206" s="169" t="str">
        <f>IF('3'!$H31=0,"",'3'!$H31)</f>
        <v/>
      </c>
      <c r="J206" s="169" t="str">
        <f>IF('3'!$J31=0,"",'3'!$J31)</f>
        <v/>
      </c>
      <c r="K206" s="169" t="str">
        <f>IF('4'!$F31=0,"",'4'!$F31)</f>
        <v/>
      </c>
      <c r="L206" s="169" t="str">
        <f>IF('4'!$H31=0,"",'4'!$H31)</f>
        <v/>
      </c>
      <c r="M206" s="169" t="str">
        <f>IF('4'!$J31=0,"",'4'!$J31)</f>
        <v/>
      </c>
      <c r="N206" s="169" t="str">
        <f>IF('5'!$F31=0,"",'5'!$F31)</f>
        <v/>
      </c>
      <c r="O206" s="169" t="str">
        <f>IF('5'!$H31=0,"",'5'!$H31)</f>
        <v/>
      </c>
      <c r="P206" s="169" t="str">
        <f>IF('5'!$J31=0,"",'5'!$J31)</f>
        <v/>
      </c>
      <c r="Q206" s="169" t="str">
        <f>IF('6'!$F31=0,"",'6'!$F31)</f>
        <v/>
      </c>
      <c r="R206" s="169" t="str">
        <f>IF('6'!$H31=0,"",'6'!$H31)</f>
        <v/>
      </c>
      <c r="S206" s="169" t="str">
        <f>IF('6'!$J31=0,"",'6'!$J31)</f>
        <v/>
      </c>
      <c r="T206" s="169" t="str">
        <f>IF('7'!$F31=0,"",'7'!$F31)</f>
        <v/>
      </c>
      <c r="U206" s="169" t="str">
        <f>IF('7'!$H31=0,"",'7'!$H31)</f>
        <v/>
      </c>
      <c r="V206" s="169" t="str">
        <f>IF('7'!$J31=0,"",'7'!$J31)</f>
        <v/>
      </c>
      <c r="W206" s="169" t="str">
        <f>IF('8'!$F31=0,"",'8'!$F31)</f>
        <v/>
      </c>
      <c r="X206" s="169" t="str">
        <f>IF('8'!$H31=0,"",'8'!$H31)</f>
        <v/>
      </c>
      <c r="Y206" s="169" t="str">
        <f>IF('8'!$J31=0,"",'8'!$J31)</f>
        <v/>
      </c>
      <c r="Z206" s="169" t="str">
        <f>IF('9'!$F31=0,"",'9'!$F31)</f>
        <v/>
      </c>
      <c r="AA206" s="169" t="str">
        <f>IF('9'!$H31=0,"",'9'!$H31)</f>
        <v/>
      </c>
      <c r="AB206" s="169" t="str">
        <f>IF('9'!$J31=0,"",'9'!$J31)</f>
        <v/>
      </c>
      <c r="AC206" s="169" t="str">
        <f>IF('10'!$F31=0,"",'10'!$F31)</f>
        <v/>
      </c>
      <c r="AD206" s="169" t="str">
        <f>IF('10'!$H31=0,"",'10'!$H31)</f>
        <v/>
      </c>
      <c r="AE206" s="169" t="str">
        <f>IF('10'!$J31=0,"",'10'!$J31)</f>
        <v/>
      </c>
      <c r="AF206" s="169" t="str">
        <f>IF('11'!$F31=0,"",'11'!$F31)</f>
        <v/>
      </c>
      <c r="AG206" s="169" t="str">
        <f>IF('11'!$H31=0,"",'11'!$H31)</f>
        <v/>
      </c>
      <c r="AH206" s="169" t="str">
        <f>IF('11'!$J31=0,"",'11'!$J31)</f>
        <v/>
      </c>
      <c r="AI206" s="169" t="str">
        <f>IF('12'!$F31=0,"",'12'!$F31)</f>
        <v/>
      </c>
      <c r="AJ206" s="169" t="str">
        <f>IF('12'!$H31=0,"",'12'!$H31)</f>
        <v/>
      </c>
      <c r="AK206" s="169" t="str">
        <f>IF('12'!$J31=0,"",'12'!$J31)</f>
        <v/>
      </c>
      <c r="AL206" s="170">
        <f t="shared" si="57"/>
        <v>0</v>
      </c>
      <c r="AM206" s="170">
        <f t="shared" si="57"/>
        <v>0</v>
      </c>
      <c r="AN206" s="170">
        <f t="shared" si="57"/>
        <v>0</v>
      </c>
      <c r="AO206" s="189" t="str">
        <f t="shared" si="58"/>
        <v/>
      </c>
      <c r="AP206" s="189" t="str">
        <f t="shared" si="59"/>
        <v/>
      </c>
      <c r="AQ206" s="189" t="str">
        <f t="shared" si="60"/>
        <v/>
      </c>
      <c r="AR206" s="190" t="str">
        <f t="shared" si="61"/>
        <v/>
      </c>
      <c r="AS206" s="166"/>
      <c r="AT206" s="163" t="str">
        <f t="shared" si="62"/>
        <v/>
      </c>
      <c r="AU206" s="164" t="str">
        <f t="shared" si="63"/>
        <v/>
      </c>
      <c r="AV206" s="166"/>
      <c r="AX206" s="171">
        <f>'1 - Detail Entry'!AB32</f>
        <v>0</v>
      </c>
      <c r="AY206" s="172"/>
      <c r="AZ206" s="163" t="str">
        <f t="shared" si="64"/>
        <v/>
      </c>
      <c r="BA206" s="163" t="str">
        <f t="shared" si="65"/>
        <v/>
      </c>
      <c r="BB206" s="163" t="str">
        <f t="shared" si="66"/>
        <v/>
      </c>
      <c r="BC206" s="163" t="str">
        <f t="shared" si="67"/>
        <v/>
      </c>
      <c r="BD206" s="163" t="str">
        <f t="shared" si="68"/>
        <v/>
      </c>
      <c r="BE206" s="163" t="str">
        <f t="shared" si="69"/>
        <v/>
      </c>
      <c r="BI206" s="163" t="str">
        <f t="shared" si="70"/>
        <v/>
      </c>
      <c r="BJ206" s="163" t="str">
        <f t="shared" si="71"/>
        <v/>
      </c>
      <c r="BK206" s="163" t="str">
        <f t="shared" si="72"/>
        <v/>
      </c>
      <c r="BL206" s="163" t="str">
        <f t="shared" si="73"/>
        <v/>
      </c>
      <c r="BM206" s="163" t="str">
        <f t="shared" si="74"/>
        <v/>
      </c>
      <c r="BN206" s="164" t="str">
        <f t="shared" si="75"/>
        <v/>
      </c>
      <c r="BR206" s="163" t="str">
        <f t="shared" si="76"/>
        <v/>
      </c>
      <c r="BS206" s="163" t="str">
        <f t="shared" si="77"/>
        <v/>
      </c>
      <c r="BT206" s="163" t="str">
        <f t="shared" si="78"/>
        <v/>
      </c>
      <c r="BU206" s="163" t="str">
        <f t="shared" si="79"/>
        <v/>
      </c>
      <c r="BV206" s="163" t="str">
        <f t="shared" si="80"/>
        <v/>
      </c>
      <c r="BW206" s="163" t="str">
        <f t="shared" si="81"/>
        <v/>
      </c>
      <c r="CA206" s="163" t="str">
        <f t="shared" si="82"/>
        <v/>
      </c>
      <c r="CB206" s="163" t="str">
        <f t="shared" si="83"/>
        <v/>
      </c>
      <c r="CC206" s="163" t="str">
        <f t="shared" si="84"/>
        <v/>
      </c>
      <c r="CD206" s="163" t="str">
        <f t="shared" si="85"/>
        <v/>
      </c>
      <c r="CE206" s="163" t="str">
        <f t="shared" si="86"/>
        <v/>
      </c>
      <c r="CF206" s="163" t="str">
        <f t="shared" si="87"/>
        <v/>
      </c>
      <c r="CJ206" s="163" t="str">
        <f t="shared" si="88"/>
        <v/>
      </c>
      <c r="CK206" s="163" t="str">
        <f t="shared" si="89"/>
        <v/>
      </c>
      <c r="CL206" s="163" t="str">
        <f t="shared" si="90"/>
        <v/>
      </c>
      <c r="CM206" s="163" t="str">
        <f t="shared" si="91"/>
        <v/>
      </c>
      <c r="CN206" s="163" t="str">
        <f t="shared" si="92"/>
        <v/>
      </c>
      <c r="CO206" s="163" t="str">
        <f t="shared" si="93"/>
        <v/>
      </c>
    </row>
    <row r="207" spans="1:93">
      <c r="A207" s="1"/>
      <c r="B207" s="169" t="str">
        <f>IF('1 - Detail Entry'!F33=0,"",'1 - Detail Entry'!F33)</f>
        <v/>
      </c>
      <c r="C207" s="169" t="str">
        <f>IF('1 - Detail Entry'!H33=0,"",'1 - Detail Entry'!H33)</f>
        <v/>
      </c>
      <c r="D207" s="169" t="str">
        <f>IF('1 - Detail Entry'!J33=0,"",'1 - Detail Entry'!J33)</f>
        <v/>
      </c>
      <c r="E207" s="169" t="str">
        <f>IF('2'!F32=0,"",'2'!F32)</f>
        <v/>
      </c>
      <c r="F207" s="169" t="str">
        <f>IF('2'!H32=0,"",'2'!H32)</f>
        <v/>
      </c>
      <c r="G207" s="169" t="str">
        <f>IF('2'!J32=0,"",'2'!J32)</f>
        <v/>
      </c>
      <c r="H207" s="169" t="str">
        <f>IF('3'!$F32=0,"",'3'!$F32)</f>
        <v/>
      </c>
      <c r="I207" s="169" t="str">
        <f>IF('3'!$H32=0,"",'3'!$H32)</f>
        <v/>
      </c>
      <c r="J207" s="169" t="str">
        <f>IF('3'!$J32=0,"",'3'!$J32)</f>
        <v/>
      </c>
      <c r="K207" s="169" t="str">
        <f>IF('4'!$F32=0,"",'4'!$F32)</f>
        <v/>
      </c>
      <c r="L207" s="169" t="str">
        <f>IF('4'!$H32=0,"",'4'!$H32)</f>
        <v/>
      </c>
      <c r="M207" s="169" t="str">
        <f>IF('4'!$J32=0,"",'4'!$J32)</f>
        <v/>
      </c>
      <c r="N207" s="169" t="str">
        <f>IF('5'!$F32=0,"",'5'!$F32)</f>
        <v/>
      </c>
      <c r="O207" s="169" t="str">
        <f>IF('5'!$H32=0,"",'5'!$H32)</f>
        <v/>
      </c>
      <c r="P207" s="169" t="str">
        <f>IF('5'!$J32=0,"",'5'!$J32)</f>
        <v/>
      </c>
      <c r="Q207" s="169" t="str">
        <f>IF('6'!$F32=0,"",'6'!$F32)</f>
        <v/>
      </c>
      <c r="R207" s="169" t="str">
        <f>IF('6'!$H32=0,"",'6'!$H32)</f>
        <v/>
      </c>
      <c r="S207" s="169" t="str">
        <f>IF('6'!$J32=0,"",'6'!$J32)</f>
        <v/>
      </c>
      <c r="T207" s="169" t="str">
        <f>IF('7'!$F32=0,"",'7'!$F32)</f>
        <v/>
      </c>
      <c r="U207" s="169" t="str">
        <f>IF('7'!$H32=0,"",'7'!$H32)</f>
        <v/>
      </c>
      <c r="V207" s="169" t="str">
        <f>IF('7'!$J32=0,"",'7'!$J32)</f>
        <v/>
      </c>
      <c r="W207" s="169" t="str">
        <f>IF('8'!$F32=0,"",'8'!$F32)</f>
        <v/>
      </c>
      <c r="X207" s="169" t="str">
        <f>IF('8'!$H32=0,"",'8'!$H32)</f>
        <v/>
      </c>
      <c r="Y207" s="169" t="str">
        <f>IF('8'!$J32=0,"",'8'!$J32)</f>
        <v/>
      </c>
      <c r="Z207" s="169" t="str">
        <f>IF('9'!$F32=0,"",'9'!$F32)</f>
        <v/>
      </c>
      <c r="AA207" s="169" t="str">
        <f>IF('9'!$H32=0,"",'9'!$H32)</f>
        <v/>
      </c>
      <c r="AB207" s="169" t="str">
        <f>IF('9'!$J32=0,"",'9'!$J32)</f>
        <v/>
      </c>
      <c r="AC207" s="169" t="str">
        <f>IF('10'!$F32=0,"",'10'!$F32)</f>
        <v/>
      </c>
      <c r="AD207" s="169" t="str">
        <f>IF('10'!$H32=0,"",'10'!$H32)</f>
        <v/>
      </c>
      <c r="AE207" s="169" t="str">
        <f>IF('10'!$J32=0,"",'10'!$J32)</f>
        <v/>
      </c>
      <c r="AF207" s="169" t="str">
        <f>IF('11'!$F32=0,"",'11'!$F32)</f>
        <v/>
      </c>
      <c r="AG207" s="169" t="str">
        <f>IF('11'!$H32=0,"",'11'!$H32)</f>
        <v/>
      </c>
      <c r="AH207" s="169" t="str">
        <f>IF('11'!$J32=0,"",'11'!$J32)</f>
        <v/>
      </c>
      <c r="AI207" s="169" t="str">
        <f>IF('12'!$F32=0,"",'12'!$F32)</f>
        <v/>
      </c>
      <c r="AJ207" s="169" t="str">
        <f>IF('12'!$H32=0,"",'12'!$H32)</f>
        <v/>
      </c>
      <c r="AK207" s="169" t="str">
        <f>IF('12'!$J32=0,"",'12'!$J32)</f>
        <v/>
      </c>
      <c r="AL207" s="170">
        <f t="shared" si="57"/>
        <v>0</v>
      </c>
      <c r="AM207" s="170">
        <f t="shared" si="57"/>
        <v>0</v>
      </c>
      <c r="AN207" s="170">
        <f t="shared" si="57"/>
        <v>0</v>
      </c>
      <c r="AO207" s="189" t="str">
        <f t="shared" si="58"/>
        <v/>
      </c>
      <c r="AP207" s="189" t="str">
        <f t="shared" si="59"/>
        <v/>
      </c>
      <c r="AQ207" s="189" t="str">
        <f t="shared" si="60"/>
        <v/>
      </c>
      <c r="AR207" s="190" t="str">
        <f t="shared" si="61"/>
        <v/>
      </c>
      <c r="AS207" s="166"/>
      <c r="AT207" s="163" t="str">
        <f t="shared" si="62"/>
        <v/>
      </c>
      <c r="AU207" s="164" t="str">
        <f t="shared" si="63"/>
        <v/>
      </c>
      <c r="AV207" s="166"/>
      <c r="AX207" s="171">
        <f>'1 - Detail Entry'!AB33</f>
        <v>0</v>
      </c>
      <c r="AY207" s="172"/>
      <c r="AZ207" s="163" t="str">
        <f t="shared" si="64"/>
        <v/>
      </c>
      <c r="BA207" s="163" t="str">
        <f t="shared" si="65"/>
        <v/>
      </c>
      <c r="BB207" s="163" t="str">
        <f t="shared" si="66"/>
        <v/>
      </c>
      <c r="BC207" s="163" t="str">
        <f t="shared" si="67"/>
        <v/>
      </c>
      <c r="BD207" s="163" t="str">
        <f t="shared" si="68"/>
        <v/>
      </c>
      <c r="BE207" s="163" t="str">
        <f t="shared" si="69"/>
        <v/>
      </c>
      <c r="BI207" s="163" t="str">
        <f t="shared" si="70"/>
        <v/>
      </c>
      <c r="BJ207" s="163" t="str">
        <f t="shared" si="71"/>
        <v/>
      </c>
      <c r="BK207" s="163" t="str">
        <f t="shared" si="72"/>
        <v/>
      </c>
      <c r="BL207" s="163" t="str">
        <f t="shared" si="73"/>
        <v/>
      </c>
      <c r="BM207" s="163" t="str">
        <f t="shared" si="74"/>
        <v/>
      </c>
      <c r="BN207" s="164" t="str">
        <f t="shared" si="75"/>
        <v/>
      </c>
      <c r="BR207" s="163" t="str">
        <f t="shared" si="76"/>
        <v/>
      </c>
      <c r="BS207" s="163" t="str">
        <f t="shared" si="77"/>
        <v/>
      </c>
      <c r="BT207" s="163" t="str">
        <f t="shared" si="78"/>
        <v/>
      </c>
      <c r="BU207" s="163" t="str">
        <f t="shared" si="79"/>
        <v/>
      </c>
      <c r="BV207" s="163" t="str">
        <f t="shared" si="80"/>
        <v/>
      </c>
      <c r="BW207" s="163" t="str">
        <f t="shared" si="81"/>
        <v/>
      </c>
      <c r="CA207" s="163" t="str">
        <f t="shared" si="82"/>
        <v/>
      </c>
      <c r="CB207" s="163" t="str">
        <f t="shared" si="83"/>
        <v/>
      </c>
      <c r="CC207" s="163" t="str">
        <f t="shared" si="84"/>
        <v/>
      </c>
      <c r="CD207" s="163" t="str">
        <f t="shared" si="85"/>
        <v/>
      </c>
      <c r="CE207" s="163" t="str">
        <f t="shared" si="86"/>
        <v/>
      </c>
      <c r="CF207" s="163" t="str">
        <f t="shared" si="87"/>
        <v/>
      </c>
      <c r="CJ207" s="163" t="str">
        <f t="shared" si="88"/>
        <v/>
      </c>
      <c r="CK207" s="163" t="str">
        <f t="shared" si="89"/>
        <v/>
      </c>
      <c r="CL207" s="163" t="str">
        <f t="shared" si="90"/>
        <v/>
      </c>
      <c r="CM207" s="163" t="str">
        <f t="shared" si="91"/>
        <v/>
      </c>
      <c r="CN207" s="163" t="str">
        <f t="shared" si="92"/>
        <v/>
      </c>
      <c r="CO207" s="163" t="str">
        <f t="shared" si="93"/>
        <v/>
      </c>
    </row>
    <row r="208" spans="1:93">
      <c r="A208" s="1"/>
      <c r="B208" s="169" t="str">
        <f>IF('1 - Detail Entry'!F34=0,"",'1 - Detail Entry'!F34)</f>
        <v/>
      </c>
      <c r="C208" s="169" t="str">
        <f>IF('1 - Detail Entry'!H34=0,"",'1 - Detail Entry'!H34)</f>
        <v/>
      </c>
      <c r="D208" s="169" t="str">
        <f>IF('1 - Detail Entry'!J34=0,"",'1 - Detail Entry'!J34)</f>
        <v/>
      </c>
      <c r="E208" s="169" t="str">
        <f>IF('2'!F33=0,"",'2'!F33)</f>
        <v/>
      </c>
      <c r="F208" s="169" t="str">
        <f>IF('2'!H33=0,"",'2'!H33)</f>
        <v/>
      </c>
      <c r="G208" s="169" t="str">
        <f>IF('2'!J33=0,"",'2'!J33)</f>
        <v/>
      </c>
      <c r="H208" s="169" t="str">
        <f>IF('3'!$F33=0,"",'3'!$F33)</f>
        <v/>
      </c>
      <c r="I208" s="169" t="str">
        <f>IF('3'!$H33=0,"",'3'!$H33)</f>
        <v/>
      </c>
      <c r="J208" s="169" t="str">
        <f>IF('3'!$J33=0,"",'3'!$J33)</f>
        <v/>
      </c>
      <c r="K208" s="169" t="str">
        <f>IF('4'!$F33=0,"",'4'!$F33)</f>
        <v/>
      </c>
      <c r="L208" s="169" t="str">
        <f>IF('4'!$H33=0,"",'4'!$H33)</f>
        <v/>
      </c>
      <c r="M208" s="169" t="str">
        <f>IF('4'!$J33=0,"",'4'!$J33)</f>
        <v/>
      </c>
      <c r="N208" s="169" t="str">
        <f>IF('5'!$F33=0,"",'5'!$F33)</f>
        <v/>
      </c>
      <c r="O208" s="169" t="str">
        <f>IF('5'!$H33=0,"",'5'!$H33)</f>
        <v/>
      </c>
      <c r="P208" s="169" t="str">
        <f>IF('5'!$J33=0,"",'5'!$J33)</f>
        <v/>
      </c>
      <c r="Q208" s="169" t="str">
        <f>IF('6'!$F33=0,"",'6'!$F33)</f>
        <v/>
      </c>
      <c r="R208" s="169" t="str">
        <f>IF('6'!$H33=0,"",'6'!$H33)</f>
        <v/>
      </c>
      <c r="S208" s="169" t="str">
        <f>IF('6'!$J33=0,"",'6'!$J33)</f>
        <v/>
      </c>
      <c r="T208" s="169" t="str">
        <f>IF('7'!$F33=0,"",'7'!$F33)</f>
        <v/>
      </c>
      <c r="U208" s="169" t="str">
        <f>IF('7'!$H33=0,"",'7'!$H33)</f>
        <v/>
      </c>
      <c r="V208" s="169" t="str">
        <f>IF('7'!$J33=0,"",'7'!$J33)</f>
        <v/>
      </c>
      <c r="W208" s="169" t="str">
        <f>IF('8'!$F33=0,"",'8'!$F33)</f>
        <v/>
      </c>
      <c r="X208" s="169" t="str">
        <f>IF('8'!$H33=0,"",'8'!$H33)</f>
        <v/>
      </c>
      <c r="Y208" s="169" t="str">
        <f>IF('8'!$J33=0,"",'8'!$J33)</f>
        <v/>
      </c>
      <c r="Z208" s="169" t="str">
        <f>IF('9'!$F33=0,"",'9'!$F33)</f>
        <v/>
      </c>
      <c r="AA208" s="169" t="str">
        <f>IF('9'!$H33=0,"",'9'!$H33)</f>
        <v/>
      </c>
      <c r="AB208" s="169" t="str">
        <f>IF('9'!$J33=0,"",'9'!$J33)</f>
        <v/>
      </c>
      <c r="AC208" s="169" t="str">
        <f>IF('10'!$F33=0,"",'10'!$F33)</f>
        <v/>
      </c>
      <c r="AD208" s="169" t="str">
        <f>IF('10'!$H33=0,"",'10'!$H33)</f>
        <v/>
      </c>
      <c r="AE208" s="169" t="str">
        <f>IF('10'!$J33=0,"",'10'!$J33)</f>
        <v/>
      </c>
      <c r="AF208" s="169" t="str">
        <f>IF('11'!$F33=0,"",'11'!$F33)</f>
        <v/>
      </c>
      <c r="AG208" s="169" t="str">
        <f>IF('11'!$H33=0,"",'11'!$H33)</f>
        <v/>
      </c>
      <c r="AH208" s="169" t="str">
        <f>IF('11'!$J33=0,"",'11'!$J33)</f>
        <v/>
      </c>
      <c r="AI208" s="169" t="str">
        <f>IF('12'!$F33=0,"",'12'!$F33)</f>
        <v/>
      </c>
      <c r="AJ208" s="169" t="str">
        <f>IF('12'!$H33=0,"",'12'!$H33)</f>
        <v/>
      </c>
      <c r="AK208" s="169" t="str">
        <f>IF('12'!$J33=0,"",'12'!$J33)</f>
        <v/>
      </c>
      <c r="AL208" s="170">
        <f t="shared" si="57"/>
        <v>0</v>
      </c>
      <c r="AM208" s="170">
        <f t="shared" si="57"/>
        <v>0</v>
      </c>
      <c r="AN208" s="170">
        <f t="shared" si="57"/>
        <v>0</v>
      </c>
      <c r="AO208" s="189" t="str">
        <f t="shared" si="58"/>
        <v/>
      </c>
      <c r="AP208" s="189" t="str">
        <f t="shared" si="59"/>
        <v/>
      </c>
      <c r="AQ208" s="189" t="str">
        <f t="shared" si="60"/>
        <v/>
      </c>
      <c r="AR208" s="190" t="str">
        <f t="shared" si="61"/>
        <v/>
      </c>
      <c r="AS208" s="166"/>
      <c r="AT208" s="163" t="str">
        <f t="shared" si="62"/>
        <v/>
      </c>
      <c r="AU208" s="164" t="str">
        <f t="shared" si="63"/>
        <v/>
      </c>
      <c r="AV208" s="166"/>
      <c r="AX208" s="171">
        <f>'1 - Detail Entry'!AB34</f>
        <v>0</v>
      </c>
      <c r="AY208" s="172"/>
      <c r="AZ208" s="163" t="str">
        <f t="shared" si="64"/>
        <v/>
      </c>
      <c r="BA208" s="163" t="str">
        <f t="shared" si="65"/>
        <v/>
      </c>
      <c r="BB208" s="163" t="str">
        <f t="shared" si="66"/>
        <v/>
      </c>
      <c r="BC208" s="163" t="str">
        <f t="shared" si="67"/>
        <v/>
      </c>
      <c r="BD208" s="163" t="str">
        <f t="shared" si="68"/>
        <v/>
      </c>
      <c r="BE208" s="163" t="str">
        <f t="shared" si="69"/>
        <v/>
      </c>
      <c r="BI208" s="163" t="str">
        <f t="shared" si="70"/>
        <v/>
      </c>
      <c r="BJ208" s="163" t="str">
        <f t="shared" si="71"/>
        <v/>
      </c>
      <c r="BK208" s="163" t="str">
        <f t="shared" si="72"/>
        <v/>
      </c>
      <c r="BL208" s="163" t="str">
        <f t="shared" si="73"/>
        <v/>
      </c>
      <c r="BM208" s="163" t="str">
        <f t="shared" si="74"/>
        <v/>
      </c>
      <c r="BN208" s="164" t="str">
        <f t="shared" si="75"/>
        <v/>
      </c>
      <c r="BR208" s="163" t="str">
        <f t="shared" si="76"/>
        <v/>
      </c>
      <c r="BS208" s="163" t="str">
        <f t="shared" si="77"/>
        <v/>
      </c>
      <c r="BT208" s="163" t="str">
        <f t="shared" si="78"/>
        <v/>
      </c>
      <c r="BU208" s="163" t="str">
        <f t="shared" si="79"/>
        <v/>
      </c>
      <c r="BV208" s="163" t="str">
        <f t="shared" si="80"/>
        <v/>
      </c>
      <c r="BW208" s="163" t="str">
        <f t="shared" si="81"/>
        <v/>
      </c>
      <c r="CA208" s="163" t="str">
        <f t="shared" si="82"/>
        <v/>
      </c>
      <c r="CB208" s="163" t="str">
        <f t="shared" si="83"/>
        <v/>
      </c>
      <c r="CC208" s="163" t="str">
        <f t="shared" si="84"/>
        <v/>
      </c>
      <c r="CD208" s="163" t="str">
        <f t="shared" si="85"/>
        <v/>
      </c>
      <c r="CE208" s="163" t="str">
        <f t="shared" si="86"/>
        <v/>
      </c>
      <c r="CF208" s="163" t="str">
        <f t="shared" si="87"/>
        <v/>
      </c>
      <c r="CJ208" s="163" t="str">
        <f t="shared" si="88"/>
        <v/>
      </c>
      <c r="CK208" s="163" t="str">
        <f t="shared" si="89"/>
        <v/>
      </c>
      <c r="CL208" s="163" t="str">
        <f t="shared" si="90"/>
        <v/>
      </c>
      <c r="CM208" s="163" t="str">
        <f t="shared" si="91"/>
        <v/>
      </c>
      <c r="CN208" s="163" t="str">
        <f t="shared" si="92"/>
        <v/>
      </c>
      <c r="CO208" s="163" t="str">
        <f t="shared" si="93"/>
        <v/>
      </c>
    </row>
    <row r="209" spans="1:93">
      <c r="A209" s="1"/>
      <c r="B209" s="169" t="str">
        <f>IF('1 - Detail Entry'!F35=0,"",'1 - Detail Entry'!F35)</f>
        <v/>
      </c>
      <c r="C209" s="169" t="str">
        <f>IF('1 - Detail Entry'!H35=0,"",'1 - Detail Entry'!H35)</f>
        <v/>
      </c>
      <c r="D209" s="169" t="str">
        <f>IF('1 - Detail Entry'!J35=0,"",'1 - Detail Entry'!J35)</f>
        <v/>
      </c>
      <c r="E209" s="169" t="str">
        <f>IF('2'!F34=0,"",'2'!F34)</f>
        <v/>
      </c>
      <c r="F209" s="169" t="str">
        <f>IF('2'!H34=0,"",'2'!H34)</f>
        <v/>
      </c>
      <c r="G209" s="169" t="str">
        <f>IF('2'!J34=0,"",'2'!J34)</f>
        <v/>
      </c>
      <c r="H209" s="169" t="str">
        <f>IF('3'!$F34=0,"",'3'!$F34)</f>
        <v/>
      </c>
      <c r="I209" s="169" t="str">
        <f>IF('3'!$H34=0,"",'3'!$H34)</f>
        <v/>
      </c>
      <c r="J209" s="169" t="str">
        <f>IF('3'!$J34=0,"",'3'!$J34)</f>
        <v/>
      </c>
      <c r="K209" s="169" t="str">
        <f>IF('4'!$F34=0,"",'4'!$F34)</f>
        <v/>
      </c>
      <c r="L209" s="169" t="str">
        <f>IF('4'!$H34=0,"",'4'!$H34)</f>
        <v/>
      </c>
      <c r="M209" s="169" t="str">
        <f>IF('4'!$J34=0,"",'4'!$J34)</f>
        <v/>
      </c>
      <c r="N209" s="169" t="str">
        <f>IF('5'!$F34=0,"",'5'!$F34)</f>
        <v/>
      </c>
      <c r="O209" s="169" t="str">
        <f>IF('5'!$H34=0,"",'5'!$H34)</f>
        <v/>
      </c>
      <c r="P209" s="169" t="str">
        <f>IF('5'!$J34=0,"",'5'!$J34)</f>
        <v/>
      </c>
      <c r="Q209" s="169" t="str">
        <f>IF('6'!$F34=0,"",'6'!$F34)</f>
        <v/>
      </c>
      <c r="R209" s="169" t="str">
        <f>IF('6'!$H34=0,"",'6'!$H34)</f>
        <v/>
      </c>
      <c r="S209" s="169" t="str">
        <f>IF('6'!$J34=0,"",'6'!$J34)</f>
        <v/>
      </c>
      <c r="T209" s="169" t="str">
        <f>IF('7'!$F34=0,"",'7'!$F34)</f>
        <v/>
      </c>
      <c r="U209" s="169" t="str">
        <f>IF('7'!$H34=0,"",'7'!$H34)</f>
        <v/>
      </c>
      <c r="V209" s="169" t="str">
        <f>IF('7'!$J34=0,"",'7'!$J34)</f>
        <v/>
      </c>
      <c r="W209" s="169" t="str">
        <f>IF('8'!$F34=0,"",'8'!$F34)</f>
        <v/>
      </c>
      <c r="X209" s="169" t="str">
        <f>IF('8'!$H34=0,"",'8'!$H34)</f>
        <v/>
      </c>
      <c r="Y209" s="169" t="str">
        <f>IF('8'!$J34=0,"",'8'!$J34)</f>
        <v/>
      </c>
      <c r="Z209" s="169" t="str">
        <f>IF('9'!$F34=0,"",'9'!$F34)</f>
        <v/>
      </c>
      <c r="AA209" s="169" t="str">
        <f>IF('9'!$H34=0,"",'9'!$H34)</f>
        <v/>
      </c>
      <c r="AB209" s="169" t="str">
        <f>IF('9'!$J34=0,"",'9'!$J34)</f>
        <v/>
      </c>
      <c r="AC209" s="169" t="str">
        <f>IF('10'!$F34=0,"",'10'!$F34)</f>
        <v/>
      </c>
      <c r="AD209" s="169" t="str">
        <f>IF('10'!$H34=0,"",'10'!$H34)</f>
        <v/>
      </c>
      <c r="AE209" s="169" t="str">
        <f>IF('10'!$J34=0,"",'10'!$J34)</f>
        <v/>
      </c>
      <c r="AF209" s="169" t="str">
        <f>IF('11'!$F34=0,"",'11'!$F34)</f>
        <v/>
      </c>
      <c r="AG209" s="169" t="str">
        <f>IF('11'!$H34=0,"",'11'!$H34)</f>
        <v/>
      </c>
      <c r="AH209" s="169" t="str">
        <f>IF('11'!$J34=0,"",'11'!$J34)</f>
        <v/>
      </c>
      <c r="AI209" s="169" t="str">
        <f>IF('12'!$F34=0,"",'12'!$F34)</f>
        <v/>
      </c>
      <c r="AJ209" s="169" t="str">
        <f>IF('12'!$H34=0,"",'12'!$H34)</f>
        <v/>
      </c>
      <c r="AK209" s="169" t="str">
        <f>IF('12'!$J34=0,"",'12'!$J34)</f>
        <v/>
      </c>
      <c r="AL209" s="170">
        <f t="shared" si="57"/>
        <v>0</v>
      </c>
      <c r="AM209" s="170">
        <f t="shared" si="57"/>
        <v>0</v>
      </c>
      <c r="AN209" s="170">
        <f t="shared" si="57"/>
        <v>0</v>
      </c>
      <c r="AO209" s="189" t="str">
        <f t="shared" si="58"/>
        <v/>
      </c>
      <c r="AP209" s="189" t="str">
        <f t="shared" si="59"/>
        <v/>
      </c>
      <c r="AQ209" s="189" t="str">
        <f t="shared" si="60"/>
        <v/>
      </c>
      <c r="AR209" s="190" t="str">
        <f t="shared" si="61"/>
        <v/>
      </c>
      <c r="AS209" s="166"/>
      <c r="AT209" s="163" t="str">
        <f t="shared" si="62"/>
        <v/>
      </c>
      <c r="AU209" s="164" t="str">
        <f t="shared" si="63"/>
        <v/>
      </c>
      <c r="AV209" s="166"/>
      <c r="AX209" s="171">
        <f>'1 - Detail Entry'!AB35</f>
        <v>0</v>
      </c>
      <c r="AY209" s="172"/>
      <c r="AZ209" s="163" t="str">
        <f t="shared" si="64"/>
        <v/>
      </c>
      <c r="BA209" s="163" t="str">
        <f t="shared" si="65"/>
        <v/>
      </c>
      <c r="BB209" s="163" t="str">
        <f t="shared" si="66"/>
        <v/>
      </c>
      <c r="BC209" s="163" t="str">
        <f t="shared" si="67"/>
        <v/>
      </c>
      <c r="BD209" s="163" t="str">
        <f t="shared" si="68"/>
        <v/>
      </c>
      <c r="BE209" s="163" t="str">
        <f t="shared" si="69"/>
        <v/>
      </c>
      <c r="BI209" s="163" t="str">
        <f t="shared" si="70"/>
        <v/>
      </c>
      <c r="BJ209" s="163" t="str">
        <f t="shared" si="71"/>
        <v/>
      </c>
      <c r="BK209" s="163" t="str">
        <f t="shared" si="72"/>
        <v/>
      </c>
      <c r="BL209" s="163" t="str">
        <f t="shared" si="73"/>
        <v/>
      </c>
      <c r="BM209" s="163" t="str">
        <f t="shared" si="74"/>
        <v/>
      </c>
      <c r="BN209" s="164" t="str">
        <f t="shared" si="75"/>
        <v/>
      </c>
      <c r="BR209" s="163" t="str">
        <f t="shared" si="76"/>
        <v/>
      </c>
      <c r="BS209" s="163" t="str">
        <f t="shared" si="77"/>
        <v/>
      </c>
      <c r="BT209" s="163" t="str">
        <f t="shared" si="78"/>
        <v/>
      </c>
      <c r="BU209" s="163" t="str">
        <f t="shared" si="79"/>
        <v/>
      </c>
      <c r="BV209" s="163" t="str">
        <f t="shared" si="80"/>
        <v/>
      </c>
      <c r="BW209" s="163" t="str">
        <f t="shared" si="81"/>
        <v/>
      </c>
      <c r="CA209" s="163" t="str">
        <f t="shared" si="82"/>
        <v/>
      </c>
      <c r="CB209" s="163" t="str">
        <f t="shared" si="83"/>
        <v/>
      </c>
      <c r="CC209" s="163" t="str">
        <f t="shared" si="84"/>
        <v/>
      </c>
      <c r="CD209" s="163" t="str">
        <f t="shared" si="85"/>
        <v/>
      </c>
      <c r="CE209" s="163" t="str">
        <f t="shared" si="86"/>
        <v/>
      </c>
      <c r="CF209" s="163" t="str">
        <f t="shared" si="87"/>
        <v/>
      </c>
      <c r="CJ209" s="163" t="str">
        <f t="shared" si="88"/>
        <v/>
      </c>
      <c r="CK209" s="163" t="str">
        <f t="shared" si="89"/>
        <v/>
      </c>
      <c r="CL209" s="163" t="str">
        <f t="shared" si="90"/>
        <v/>
      </c>
      <c r="CM209" s="163" t="str">
        <f t="shared" si="91"/>
        <v/>
      </c>
      <c r="CN209" s="163" t="str">
        <f t="shared" si="92"/>
        <v/>
      </c>
      <c r="CO209" s="163" t="str">
        <f t="shared" si="93"/>
        <v/>
      </c>
    </row>
    <row r="210" spans="1:93">
      <c r="A210" s="1"/>
      <c r="B210" s="169" t="str">
        <f>IF('1 - Detail Entry'!F36=0,"",'1 - Detail Entry'!F36)</f>
        <v/>
      </c>
      <c r="C210" s="169" t="str">
        <f>IF('1 - Detail Entry'!H36=0,"",'1 - Detail Entry'!H36)</f>
        <v/>
      </c>
      <c r="D210" s="169" t="str">
        <f>IF('1 - Detail Entry'!J36=0,"",'1 - Detail Entry'!J36)</f>
        <v/>
      </c>
      <c r="E210" s="169" t="str">
        <f>IF('2'!F35=0,"",'2'!F35)</f>
        <v/>
      </c>
      <c r="F210" s="169" t="str">
        <f>IF('2'!H35=0,"",'2'!H35)</f>
        <v/>
      </c>
      <c r="G210" s="169" t="str">
        <f>IF('2'!J35=0,"",'2'!J35)</f>
        <v/>
      </c>
      <c r="H210" s="169" t="str">
        <f>IF('3'!$F35=0,"",'3'!$F35)</f>
        <v/>
      </c>
      <c r="I210" s="169" t="str">
        <f>IF('3'!$H35=0,"",'3'!$H35)</f>
        <v/>
      </c>
      <c r="J210" s="169" t="str">
        <f>IF('3'!$J35=0,"",'3'!$J35)</f>
        <v/>
      </c>
      <c r="K210" s="169" t="str">
        <f>IF('4'!$F35=0,"",'4'!$F35)</f>
        <v/>
      </c>
      <c r="L210" s="169" t="str">
        <f>IF('4'!$H35=0,"",'4'!$H35)</f>
        <v/>
      </c>
      <c r="M210" s="169" t="str">
        <f>IF('4'!$J35=0,"",'4'!$J35)</f>
        <v/>
      </c>
      <c r="N210" s="169" t="str">
        <f>IF('5'!$F35=0,"",'5'!$F35)</f>
        <v/>
      </c>
      <c r="O210" s="169" t="str">
        <f>IF('5'!$H35=0,"",'5'!$H35)</f>
        <v/>
      </c>
      <c r="P210" s="169" t="str">
        <f>IF('5'!$J35=0,"",'5'!$J35)</f>
        <v/>
      </c>
      <c r="Q210" s="169" t="str">
        <f>IF('6'!$F35=0,"",'6'!$F35)</f>
        <v/>
      </c>
      <c r="R210" s="169" t="str">
        <f>IF('6'!$H35=0,"",'6'!$H35)</f>
        <v/>
      </c>
      <c r="S210" s="169" t="str">
        <f>IF('6'!$J35=0,"",'6'!$J35)</f>
        <v/>
      </c>
      <c r="T210" s="169" t="str">
        <f>IF('7'!$F35=0,"",'7'!$F35)</f>
        <v/>
      </c>
      <c r="U210" s="169" t="str">
        <f>IF('7'!$H35=0,"",'7'!$H35)</f>
        <v/>
      </c>
      <c r="V210" s="169" t="str">
        <f>IF('7'!$J35=0,"",'7'!$J35)</f>
        <v/>
      </c>
      <c r="W210" s="169" t="str">
        <f>IF('8'!$F35=0,"",'8'!$F35)</f>
        <v/>
      </c>
      <c r="X210" s="169" t="str">
        <f>IF('8'!$H35=0,"",'8'!$H35)</f>
        <v/>
      </c>
      <c r="Y210" s="169" t="str">
        <f>IF('8'!$J35=0,"",'8'!$J35)</f>
        <v/>
      </c>
      <c r="Z210" s="169" t="str">
        <f>IF('9'!$F35=0,"",'9'!$F35)</f>
        <v/>
      </c>
      <c r="AA210" s="169" t="str">
        <f>IF('9'!$H35=0,"",'9'!$H35)</f>
        <v/>
      </c>
      <c r="AB210" s="169" t="str">
        <f>IF('9'!$J35=0,"",'9'!$J35)</f>
        <v/>
      </c>
      <c r="AC210" s="169" t="str">
        <f>IF('10'!$F35=0,"",'10'!$F35)</f>
        <v/>
      </c>
      <c r="AD210" s="169" t="str">
        <f>IF('10'!$H35=0,"",'10'!$H35)</f>
        <v/>
      </c>
      <c r="AE210" s="169" t="str">
        <f>IF('10'!$J35=0,"",'10'!$J35)</f>
        <v/>
      </c>
      <c r="AF210" s="169" t="str">
        <f>IF('11'!$F35=0,"",'11'!$F35)</f>
        <v/>
      </c>
      <c r="AG210" s="169" t="str">
        <f>IF('11'!$H35=0,"",'11'!$H35)</f>
        <v/>
      </c>
      <c r="AH210" s="169" t="str">
        <f>IF('11'!$J35=0,"",'11'!$J35)</f>
        <v/>
      </c>
      <c r="AI210" s="169" t="str">
        <f>IF('12'!$F35=0,"",'12'!$F35)</f>
        <v/>
      </c>
      <c r="AJ210" s="169" t="str">
        <f>IF('12'!$H35=0,"",'12'!$H35)</f>
        <v/>
      </c>
      <c r="AK210" s="169" t="str">
        <f>IF('12'!$J35=0,"",'12'!$J35)</f>
        <v/>
      </c>
      <c r="AL210" s="170">
        <f t="shared" si="57"/>
        <v>0</v>
      </c>
      <c r="AM210" s="170">
        <f t="shared" si="57"/>
        <v>0</v>
      </c>
      <c r="AN210" s="170">
        <f t="shared" si="57"/>
        <v>0</v>
      </c>
      <c r="AO210" s="189" t="str">
        <f t="shared" si="58"/>
        <v/>
      </c>
      <c r="AP210" s="189" t="str">
        <f t="shared" si="59"/>
        <v/>
      </c>
      <c r="AQ210" s="189" t="str">
        <f t="shared" si="60"/>
        <v/>
      </c>
      <c r="AR210" s="190" t="str">
        <f t="shared" si="61"/>
        <v/>
      </c>
      <c r="AS210" s="166"/>
      <c r="AT210" s="163" t="str">
        <f t="shared" si="62"/>
        <v/>
      </c>
      <c r="AU210" s="164" t="str">
        <f t="shared" si="63"/>
        <v/>
      </c>
      <c r="AV210" s="166"/>
      <c r="AX210" s="171">
        <f>'1 - Detail Entry'!AB36</f>
        <v>0</v>
      </c>
      <c r="AY210" s="172"/>
      <c r="AZ210" s="163" t="str">
        <f t="shared" si="64"/>
        <v/>
      </c>
      <c r="BA210" s="163" t="str">
        <f t="shared" si="65"/>
        <v/>
      </c>
      <c r="BB210" s="163" t="str">
        <f t="shared" si="66"/>
        <v/>
      </c>
      <c r="BC210" s="163" t="str">
        <f t="shared" si="67"/>
        <v/>
      </c>
      <c r="BD210" s="163" t="str">
        <f t="shared" si="68"/>
        <v/>
      </c>
      <c r="BE210" s="163" t="str">
        <f t="shared" si="69"/>
        <v/>
      </c>
      <c r="BI210" s="163" t="str">
        <f t="shared" si="70"/>
        <v/>
      </c>
      <c r="BJ210" s="163" t="str">
        <f t="shared" si="71"/>
        <v/>
      </c>
      <c r="BK210" s="163" t="str">
        <f t="shared" si="72"/>
        <v/>
      </c>
      <c r="BL210" s="163" t="str">
        <f t="shared" si="73"/>
        <v/>
      </c>
      <c r="BM210" s="163" t="str">
        <f t="shared" si="74"/>
        <v/>
      </c>
      <c r="BN210" s="164" t="str">
        <f t="shared" si="75"/>
        <v/>
      </c>
      <c r="BR210" s="163" t="str">
        <f t="shared" si="76"/>
        <v/>
      </c>
      <c r="BS210" s="163" t="str">
        <f t="shared" si="77"/>
        <v/>
      </c>
      <c r="BT210" s="163" t="str">
        <f t="shared" si="78"/>
        <v/>
      </c>
      <c r="BU210" s="163" t="str">
        <f t="shared" si="79"/>
        <v/>
      </c>
      <c r="BV210" s="163" t="str">
        <f t="shared" si="80"/>
        <v/>
      </c>
      <c r="BW210" s="163" t="str">
        <f t="shared" si="81"/>
        <v/>
      </c>
      <c r="CA210" s="163" t="str">
        <f t="shared" si="82"/>
        <v/>
      </c>
      <c r="CB210" s="163" t="str">
        <f t="shared" si="83"/>
        <v/>
      </c>
      <c r="CC210" s="163" t="str">
        <f t="shared" si="84"/>
        <v/>
      </c>
      <c r="CD210" s="163" t="str">
        <f t="shared" si="85"/>
        <v/>
      </c>
      <c r="CE210" s="163" t="str">
        <f t="shared" si="86"/>
        <v/>
      </c>
      <c r="CF210" s="163" t="str">
        <f t="shared" si="87"/>
        <v/>
      </c>
      <c r="CJ210" s="163" t="str">
        <f t="shared" si="88"/>
        <v/>
      </c>
      <c r="CK210" s="163" t="str">
        <f t="shared" si="89"/>
        <v/>
      </c>
      <c r="CL210" s="163" t="str">
        <f t="shared" si="90"/>
        <v/>
      </c>
      <c r="CM210" s="163" t="str">
        <f t="shared" si="91"/>
        <v/>
      </c>
      <c r="CN210" s="163" t="str">
        <f t="shared" si="92"/>
        <v/>
      </c>
      <c r="CO210" s="163" t="str">
        <f t="shared" si="93"/>
        <v/>
      </c>
    </row>
    <row r="211" spans="1:93">
      <c r="A211" s="1"/>
      <c r="B211" s="169" t="str">
        <f>IF('1 - Detail Entry'!F37=0,"",'1 - Detail Entry'!F37)</f>
        <v/>
      </c>
      <c r="C211" s="169" t="str">
        <f>IF('1 - Detail Entry'!H37=0,"",'1 - Detail Entry'!H37)</f>
        <v/>
      </c>
      <c r="D211" s="169" t="str">
        <f>IF('1 - Detail Entry'!J37=0,"",'1 - Detail Entry'!J37)</f>
        <v/>
      </c>
      <c r="E211" s="169" t="str">
        <f>IF('2'!F36=0,"",'2'!F36)</f>
        <v/>
      </c>
      <c r="F211" s="169" t="str">
        <f>IF('2'!H36=0,"",'2'!H36)</f>
        <v/>
      </c>
      <c r="G211" s="169" t="str">
        <f>IF('2'!J36=0,"",'2'!J36)</f>
        <v/>
      </c>
      <c r="H211" s="169" t="str">
        <f>IF('3'!$F36=0,"",'3'!$F36)</f>
        <v/>
      </c>
      <c r="I211" s="169" t="str">
        <f>IF('3'!$H36=0,"",'3'!$H36)</f>
        <v/>
      </c>
      <c r="J211" s="169" t="str">
        <f>IF('3'!$J36=0,"",'3'!$J36)</f>
        <v/>
      </c>
      <c r="K211" s="169" t="str">
        <f>IF('4'!$F36=0,"",'4'!$F36)</f>
        <v/>
      </c>
      <c r="L211" s="169" t="str">
        <f>IF('4'!$H36=0,"",'4'!$H36)</f>
        <v/>
      </c>
      <c r="M211" s="169" t="str">
        <f>IF('4'!$J36=0,"",'4'!$J36)</f>
        <v/>
      </c>
      <c r="N211" s="169" t="str">
        <f>IF('5'!$F36=0,"",'5'!$F36)</f>
        <v/>
      </c>
      <c r="O211" s="169" t="str">
        <f>IF('5'!$H36=0,"",'5'!$H36)</f>
        <v/>
      </c>
      <c r="P211" s="169" t="str">
        <f>IF('5'!$J36=0,"",'5'!$J36)</f>
        <v/>
      </c>
      <c r="Q211" s="169" t="str">
        <f>IF('6'!$F36=0,"",'6'!$F36)</f>
        <v/>
      </c>
      <c r="R211" s="169" t="str">
        <f>IF('6'!$H36=0,"",'6'!$H36)</f>
        <v/>
      </c>
      <c r="S211" s="169" t="str">
        <f>IF('6'!$J36=0,"",'6'!$J36)</f>
        <v/>
      </c>
      <c r="T211" s="169" t="str">
        <f>IF('7'!$F36=0,"",'7'!$F36)</f>
        <v/>
      </c>
      <c r="U211" s="169" t="str">
        <f>IF('7'!$H36=0,"",'7'!$H36)</f>
        <v/>
      </c>
      <c r="V211" s="169" t="str">
        <f>IF('7'!$J36=0,"",'7'!$J36)</f>
        <v/>
      </c>
      <c r="W211" s="169" t="str">
        <f>IF('8'!$F36=0,"",'8'!$F36)</f>
        <v/>
      </c>
      <c r="X211" s="169" t="str">
        <f>IF('8'!$H36=0,"",'8'!$H36)</f>
        <v/>
      </c>
      <c r="Y211" s="169" t="str">
        <f>IF('8'!$J36=0,"",'8'!$J36)</f>
        <v/>
      </c>
      <c r="Z211" s="169" t="str">
        <f>IF('9'!$F36=0,"",'9'!$F36)</f>
        <v/>
      </c>
      <c r="AA211" s="169" t="str">
        <f>IF('9'!$H36=0,"",'9'!$H36)</f>
        <v/>
      </c>
      <c r="AB211" s="169" t="str">
        <f>IF('9'!$J36=0,"",'9'!$J36)</f>
        <v/>
      </c>
      <c r="AC211" s="169" t="str">
        <f>IF('10'!$F36=0,"",'10'!$F36)</f>
        <v/>
      </c>
      <c r="AD211" s="169" t="str">
        <f>IF('10'!$H36=0,"",'10'!$H36)</f>
        <v/>
      </c>
      <c r="AE211" s="169" t="str">
        <f>IF('10'!$J36=0,"",'10'!$J36)</f>
        <v/>
      </c>
      <c r="AF211" s="169" t="str">
        <f>IF('11'!$F36=0,"",'11'!$F36)</f>
        <v/>
      </c>
      <c r="AG211" s="169" t="str">
        <f>IF('11'!$H36=0,"",'11'!$H36)</f>
        <v/>
      </c>
      <c r="AH211" s="169" t="str">
        <f>IF('11'!$J36=0,"",'11'!$J36)</f>
        <v/>
      </c>
      <c r="AI211" s="169" t="str">
        <f>IF('12'!$F36=0,"",'12'!$F36)</f>
        <v/>
      </c>
      <c r="AJ211" s="169" t="str">
        <f>IF('12'!$H36=0,"",'12'!$H36)</f>
        <v/>
      </c>
      <c r="AK211" s="169" t="str">
        <f>IF('12'!$J36=0,"",'12'!$J36)</f>
        <v/>
      </c>
      <c r="AL211" s="170">
        <f t="shared" si="57"/>
        <v>0</v>
      </c>
      <c r="AM211" s="170">
        <f t="shared" si="57"/>
        <v>0</v>
      </c>
      <c r="AN211" s="170">
        <f t="shared" si="57"/>
        <v>0</v>
      </c>
      <c r="AO211" s="189" t="str">
        <f t="shared" si="58"/>
        <v/>
      </c>
      <c r="AP211" s="189" t="str">
        <f t="shared" si="59"/>
        <v/>
      </c>
      <c r="AQ211" s="189" t="str">
        <f t="shared" si="60"/>
        <v/>
      </c>
      <c r="AR211" s="190" t="str">
        <f t="shared" si="61"/>
        <v/>
      </c>
      <c r="AS211" s="166"/>
      <c r="AT211" s="163" t="str">
        <f t="shared" si="62"/>
        <v/>
      </c>
      <c r="AU211" s="164" t="str">
        <f t="shared" si="63"/>
        <v/>
      </c>
      <c r="AV211" s="166"/>
      <c r="AX211" s="171">
        <f>'1 - Detail Entry'!AB37</f>
        <v>0</v>
      </c>
      <c r="AY211" s="172"/>
      <c r="AZ211" s="163" t="str">
        <f t="shared" si="64"/>
        <v/>
      </c>
      <c r="BA211" s="163" t="str">
        <f t="shared" si="65"/>
        <v/>
      </c>
      <c r="BB211" s="163" t="str">
        <f t="shared" si="66"/>
        <v/>
      </c>
      <c r="BC211" s="163" t="str">
        <f t="shared" si="67"/>
        <v/>
      </c>
      <c r="BD211" s="163" t="str">
        <f t="shared" si="68"/>
        <v/>
      </c>
      <c r="BE211" s="163" t="str">
        <f t="shared" si="69"/>
        <v/>
      </c>
      <c r="BI211" s="163" t="str">
        <f t="shared" si="70"/>
        <v/>
      </c>
      <c r="BJ211" s="163" t="str">
        <f t="shared" si="71"/>
        <v/>
      </c>
      <c r="BK211" s="163" t="str">
        <f t="shared" si="72"/>
        <v/>
      </c>
      <c r="BL211" s="163" t="str">
        <f t="shared" si="73"/>
        <v/>
      </c>
      <c r="BM211" s="163" t="str">
        <f t="shared" si="74"/>
        <v/>
      </c>
      <c r="BN211" s="164" t="str">
        <f t="shared" si="75"/>
        <v/>
      </c>
      <c r="BR211" s="163" t="str">
        <f t="shared" si="76"/>
        <v/>
      </c>
      <c r="BS211" s="163" t="str">
        <f t="shared" si="77"/>
        <v/>
      </c>
      <c r="BT211" s="163" t="str">
        <f t="shared" si="78"/>
        <v/>
      </c>
      <c r="BU211" s="163" t="str">
        <f t="shared" si="79"/>
        <v/>
      </c>
      <c r="BV211" s="163" t="str">
        <f t="shared" si="80"/>
        <v/>
      </c>
      <c r="BW211" s="163" t="str">
        <f t="shared" si="81"/>
        <v/>
      </c>
      <c r="CA211" s="163" t="str">
        <f t="shared" si="82"/>
        <v/>
      </c>
      <c r="CB211" s="163" t="str">
        <f t="shared" si="83"/>
        <v/>
      </c>
      <c r="CC211" s="163" t="str">
        <f t="shared" si="84"/>
        <v/>
      </c>
      <c r="CD211" s="163" t="str">
        <f t="shared" si="85"/>
        <v/>
      </c>
      <c r="CE211" s="163" t="str">
        <f t="shared" si="86"/>
        <v/>
      </c>
      <c r="CF211" s="163" t="str">
        <f t="shared" si="87"/>
        <v/>
      </c>
      <c r="CJ211" s="163" t="str">
        <f t="shared" si="88"/>
        <v/>
      </c>
      <c r="CK211" s="163" t="str">
        <f t="shared" si="89"/>
        <v/>
      </c>
      <c r="CL211" s="163" t="str">
        <f t="shared" si="90"/>
        <v/>
      </c>
      <c r="CM211" s="163" t="str">
        <f t="shared" si="91"/>
        <v/>
      </c>
      <c r="CN211" s="163" t="str">
        <f t="shared" si="92"/>
        <v/>
      </c>
      <c r="CO211" s="163" t="str">
        <f t="shared" si="93"/>
        <v/>
      </c>
    </row>
    <row r="212" spans="1:93">
      <c r="A212" s="1"/>
      <c r="B212" s="169" t="str">
        <f>IF('1 - Detail Entry'!F38=0,"",'1 - Detail Entry'!F38)</f>
        <v/>
      </c>
      <c r="C212" s="169" t="str">
        <f>IF('1 - Detail Entry'!H38=0,"",'1 - Detail Entry'!H38)</f>
        <v/>
      </c>
      <c r="D212" s="169" t="str">
        <f>IF('1 - Detail Entry'!J38=0,"",'1 - Detail Entry'!J38)</f>
        <v/>
      </c>
      <c r="E212" s="169" t="str">
        <f>IF('2'!F37=0,"",'2'!F37)</f>
        <v/>
      </c>
      <c r="F212" s="169" t="str">
        <f>IF('2'!H37=0,"",'2'!H37)</f>
        <v/>
      </c>
      <c r="G212" s="169" t="str">
        <f>IF('2'!J37=0,"",'2'!J37)</f>
        <v/>
      </c>
      <c r="H212" s="169" t="str">
        <f>IF('3'!$F37=0,"",'3'!$F37)</f>
        <v/>
      </c>
      <c r="I212" s="169" t="str">
        <f>IF('3'!$H37=0,"",'3'!$H37)</f>
        <v/>
      </c>
      <c r="J212" s="169" t="str">
        <f>IF('3'!$J37=0,"",'3'!$J37)</f>
        <v/>
      </c>
      <c r="K212" s="169" t="str">
        <f>IF('4'!$F37=0,"",'4'!$F37)</f>
        <v/>
      </c>
      <c r="L212" s="169" t="str">
        <f>IF('4'!$H37=0,"",'4'!$H37)</f>
        <v/>
      </c>
      <c r="M212" s="169" t="str">
        <f>IF('4'!$J37=0,"",'4'!$J37)</f>
        <v/>
      </c>
      <c r="N212" s="169" t="str">
        <f>IF('5'!$F37=0,"",'5'!$F37)</f>
        <v/>
      </c>
      <c r="O212" s="169" t="str">
        <f>IF('5'!$H37=0,"",'5'!$H37)</f>
        <v/>
      </c>
      <c r="P212" s="169" t="str">
        <f>IF('5'!$J37=0,"",'5'!$J37)</f>
        <v/>
      </c>
      <c r="Q212" s="169" t="str">
        <f>IF('6'!$F37=0,"",'6'!$F37)</f>
        <v/>
      </c>
      <c r="R212" s="169" t="str">
        <f>IF('6'!$H37=0,"",'6'!$H37)</f>
        <v/>
      </c>
      <c r="S212" s="169" t="str">
        <f>IF('6'!$J37=0,"",'6'!$J37)</f>
        <v/>
      </c>
      <c r="T212" s="169" t="str">
        <f>IF('7'!$F37=0,"",'7'!$F37)</f>
        <v/>
      </c>
      <c r="U212" s="169" t="str">
        <f>IF('7'!$H37=0,"",'7'!$H37)</f>
        <v/>
      </c>
      <c r="V212" s="169" t="str">
        <f>IF('7'!$J37=0,"",'7'!$J37)</f>
        <v/>
      </c>
      <c r="W212" s="169" t="str">
        <f>IF('8'!$F37=0,"",'8'!$F37)</f>
        <v/>
      </c>
      <c r="X212" s="169" t="str">
        <f>IF('8'!$H37=0,"",'8'!$H37)</f>
        <v/>
      </c>
      <c r="Y212" s="169" t="str">
        <f>IF('8'!$J37=0,"",'8'!$J37)</f>
        <v/>
      </c>
      <c r="Z212" s="169" t="str">
        <f>IF('9'!$F37=0,"",'9'!$F37)</f>
        <v/>
      </c>
      <c r="AA212" s="169" t="str">
        <f>IF('9'!$H37=0,"",'9'!$H37)</f>
        <v/>
      </c>
      <c r="AB212" s="169" t="str">
        <f>IF('9'!$J37=0,"",'9'!$J37)</f>
        <v/>
      </c>
      <c r="AC212" s="169" t="str">
        <f>IF('10'!$F37=0,"",'10'!$F37)</f>
        <v/>
      </c>
      <c r="AD212" s="169" t="str">
        <f>IF('10'!$H37=0,"",'10'!$H37)</f>
        <v/>
      </c>
      <c r="AE212" s="169" t="str">
        <f>IF('10'!$J37=0,"",'10'!$J37)</f>
        <v/>
      </c>
      <c r="AF212" s="169" t="str">
        <f>IF('11'!$F37=0,"",'11'!$F37)</f>
        <v/>
      </c>
      <c r="AG212" s="169" t="str">
        <f>IF('11'!$H37=0,"",'11'!$H37)</f>
        <v/>
      </c>
      <c r="AH212" s="169" t="str">
        <f>IF('11'!$J37=0,"",'11'!$J37)</f>
        <v/>
      </c>
      <c r="AI212" s="169" t="str">
        <f>IF('12'!$F37=0,"",'12'!$F37)</f>
        <v/>
      </c>
      <c r="AJ212" s="169" t="str">
        <f>IF('12'!$H37=0,"",'12'!$H37)</f>
        <v/>
      </c>
      <c r="AK212" s="169" t="str">
        <f>IF('12'!$J37=0,"",'12'!$J37)</f>
        <v/>
      </c>
      <c r="AL212" s="170">
        <f t="shared" si="57"/>
        <v>0</v>
      </c>
      <c r="AM212" s="170">
        <f t="shared" si="57"/>
        <v>0</v>
      </c>
      <c r="AN212" s="170">
        <f t="shared" si="57"/>
        <v>0</v>
      </c>
      <c r="AO212" s="189" t="str">
        <f t="shared" si="58"/>
        <v/>
      </c>
      <c r="AP212" s="189" t="str">
        <f t="shared" si="59"/>
        <v/>
      </c>
      <c r="AQ212" s="189" t="str">
        <f t="shared" si="60"/>
        <v/>
      </c>
      <c r="AR212" s="190" t="str">
        <f t="shared" si="61"/>
        <v/>
      </c>
      <c r="AS212" s="166"/>
      <c r="AT212" s="163" t="str">
        <f t="shared" si="62"/>
        <v/>
      </c>
      <c r="AU212" s="164" t="str">
        <f t="shared" si="63"/>
        <v/>
      </c>
      <c r="AV212" s="166"/>
      <c r="AX212" s="171">
        <f>'1 - Detail Entry'!AB38</f>
        <v>0</v>
      </c>
      <c r="AY212" s="172"/>
      <c r="AZ212" s="163" t="str">
        <f t="shared" si="64"/>
        <v/>
      </c>
      <c r="BA212" s="163" t="str">
        <f t="shared" si="65"/>
        <v/>
      </c>
      <c r="BB212" s="163" t="str">
        <f t="shared" si="66"/>
        <v/>
      </c>
      <c r="BC212" s="163" t="str">
        <f t="shared" si="67"/>
        <v/>
      </c>
      <c r="BD212" s="163" t="str">
        <f t="shared" si="68"/>
        <v/>
      </c>
      <c r="BE212" s="163" t="str">
        <f t="shared" si="69"/>
        <v/>
      </c>
      <c r="BI212" s="163" t="str">
        <f t="shared" si="70"/>
        <v/>
      </c>
      <c r="BJ212" s="163" t="str">
        <f t="shared" si="71"/>
        <v/>
      </c>
      <c r="BK212" s="163" t="str">
        <f t="shared" si="72"/>
        <v/>
      </c>
      <c r="BL212" s="163" t="str">
        <f t="shared" si="73"/>
        <v/>
      </c>
      <c r="BM212" s="163" t="str">
        <f t="shared" si="74"/>
        <v/>
      </c>
      <c r="BN212" s="164" t="str">
        <f t="shared" si="75"/>
        <v/>
      </c>
      <c r="BR212" s="163" t="str">
        <f t="shared" si="76"/>
        <v/>
      </c>
      <c r="BS212" s="163" t="str">
        <f t="shared" si="77"/>
        <v/>
      </c>
      <c r="BT212" s="163" t="str">
        <f t="shared" si="78"/>
        <v/>
      </c>
      <c r="BU212" s="163" t="str">
        <f t="shared" si="79"/>
        <v/>
      </c>
      <c r="BV212" s="163" t="str">
        <f t="shared" si="80"/>
        <v/>
      </c>
      <c r="BW212" s="163" t="str">
        <f t="shared" si="81"/>
        <v/>
      </c>
      <c r="CA212" s="163" t="str">
        <f t="shared" si="82"/>
        <v/>
      </c>
      <c r="CB212" s="163" t="str">
        <f t="shared" si="83"/>
        <v/>
      </c>
      <c r="CC212" s="163" t="str">
        <f t="shared" si="84"/>
        <v/>
      </c>
      <c r="CD212" s="163" t="str">
        <f t="shared" si="85"/>
        <v/>
      </c>
      <c r="CE212" s="163" t="str">
        <f t="shared" si="86"/>
        <v/>
      </c>
      <c r="CF212" s="163" t="str">
        <f t="shared" si="87"/>
        <v/>
      </c>
      <c r="CJ212" s="163" t="str">
        <f t="shared" si="88"/>
        <v/>
      </c>
      <c r="CK212" s="163" t="str">
        <f t="shared" si="89"/>
        <v/>
      </c>
      <c r="CL212" s="163" t="str">
        <f t="shared" si="90"/>
        <v/>
      </c>
      <c r="CM212" s="163" t="str">
        <f t="shared" si="91"/>
        <v/>
      </c>
      <c r="CN212" s="163" t="str">
        <f t="shared" si="92"/>
        <v/>
      </c>
      <c r="CO212" s="163" t="str">
        <f t="shared" si="93"/>
        <v/>
      </c>
    </row>
    <row r="213" spans="1:93">
      <c r="A213" s="1"/>
      <c r="B213" s="169" t="str">
        <f>IF('1 - Detail Entry'!F39=0,"",'1 - Detail Entry'!F39)</f>
        <v/>
      </c>
      <c r="C213" s="169" t="str">
        <f>IF('1 - Detail Entry'!H39=0,"",'1 - Detail Entry'!H39)</f>
        <v/>
      </c>
      <c r="D213" s="169" t="str">
        <f>IF('1 - Detail Entry'!J39=0,"",'1 - Detail Entry'!J39)</f>
        <v/>
      </c>
      <c r="E213" s="169" t="str">
        <f>IF('2'!F38=0,"",'2'!F38)</f>
        <v/>
      </c>
      <c r="F213" s="169" t="str">
        <f>IF('2'!H38=0,"",'2'!H38)</f>
        <v/>
      </c>
      <c r="G213" s="169" t="str">
        <f>IF('2'!J38=0,"",'2'!J38)</f>
        <v/>
      </c>
      <c r="H213" s="169" t="str">
        <f>IF('3'!$F38=0,"",'3'!$F38)</f>
        <v/>
      </c>
      <c r="I213" s="169" t="str">
        <f>IF('3'!$H38=0,"",'3'!$H38)</f>
        <v/>
      </c>
      <c r="J213" s="169" t="str">
        <f>IF('3'!$J38=0,"",'3'!$J38)</f>
        <v/>
      </c>
      <c r="K213" s="169" t="str">
        <f>IF('4'!$F38=0,"",'4'!$F38)</f>
        <v/>
      </c>
      <c r="L213" s="169" t="str">
        <f>IF('4'!$H38=0,"",'4'!$H38)</f>
        <v/>
      </c>
      <c r="M213" s="169" t="str">
        <f>IF('4'!$J38=0,"",'4'!$J38)</f>
        <v/>
      </c>
      <c r="N213" s="169" t="str">
        <f>IF('5'!$F38=0,"",'5'!$F38)</f>
        <v/>
      </c>
      <c r="O213" s="169" t="str">
        <f>IF('5'!$H38=0,"",'5'!$H38)</f>
        <v/>
      </c>
      <c r="P213" s="169" t="str">
        <f>IF('5'!$J38=0,"",'5'!$J38)</f>
        <v/>
      </c>
      <c r="Q213" s="169" t="str">
        <f>IF('6'!$F38=0,"",'6'!$F38)</f>
        <v/>
      </c>
      <c r="R213" s="169" t="str">
        <f>IF('6'!$H38=0,"",'6'!$H38)</f>
        <v/>
      </c>
      <c r="S213" s="169" t="str">
        <f>IF('6'!$J38=0,"",'6'!$J38)</f>
        <v/>
      </c>
      <c r="T213" s="169" t="str">
        <f>IF('7'!$F38=0,"",'7'!$F38)</f>
        <v/>
      </c>
      <c r="U213" s="169" t="str">
        <f>IF('7'!$H38=0,"",'7'!$H38)</f>
        <v/>
      </c>
      <c r="V213" s="169" t="str">
        <f>IF('7'!$J38=0,"",'7'!$J38)</f>
        <v/>
      </c>
      <c r="W213" s="169" t="str">
        <f>IF('8'!$F38=0,"",'8'!$F38)</f>
        <v/>
      </c>
      <c r="X213" s="169" t="str">
        <f>IF('8'!$H38=0,"",'8'!$H38)</f>
        <v/>
      </c>
      <c r="Y213" s="169" t="str">
        <f>IF('8'!$J38=0,"",'8'!$J38)</f>
        <v/>
      </c>
      <c r="Z213" s="169" t="str">
        <f>IF('9'!$F38=0,"",'9'!$F38)</f>
        <v/>
      </c>
      <c r="AA213" s="169" t="str">
        <f>IF('9'!$H38=0,"",'9'!$H38)</f>
        <v/>
      </c>
      <c r="AB213" s="169" t="str">
        <f>IF('9'!$J38=0,"",'9'!$J38)</f>
        <v/>
      </c>
      <c r="AC213" s="169" t="str">
        <f>IF('10'!$F38=0,"",'10'!$F38)</f>
        <v/>
      </c>
      <c r="AD213" s="169" t="str">
        <f>IF('10'!$H38=0,"",'10'!$H38)</f>
        <v/>
      </c>
      <c r="AE213" s="169" t="str">
        <f>IF('10'!$J38=0,"",'10'!$J38)</f>
        <v/>
      </c>
      <c r="AF213" s="169" t="str">
        <f>IF('11'!$F38=0,"",'11'!$F38)</f>
        <v/>
      </c>
      <c r="AG213" s="169" t="str">
        <f>IF('11'!$H38=0,"",'11'!$H38)</f>
        <v/>
      </c>
      <c r="AH213" s="169" t="str">
        <f>IF('11'!$J38=0,"",'11'!$J38)</f>
        <v/>
      </c>
      <c r="AI213" s="169" t="str">
        <f>IF('12'!$F38=0,"",'12'!$F38)</f>
        <v/>
      </c>
      <c r="AJ213" s="169" t="str">
        <f>IF('12'!$H38=0,"",'12'!$H38)</f>
        <v/>
      </c>
      <c r="AK213" s="169" t="str">
        <f>IF('12'!$J38=0,"",'12'!$J38)</f>
        <v/>
      </c>
      <c r="AL213" s="170">
        <f t="shared" si="57"/>
        <v>0</v>
      </c>
      <c r="AM213" s="170">
        <f t="shared" si="57"/>
        <v>0</v>
      </c>
      <c r="AN213" s="170">
        <f t="shared" si="57"/>
        <v>0</v>
      </c>
      <c r="AO213" s="189" t="str">
        <f t="shared" si="58"/>
        <v/>
      </c>
      <c r="AP213" s="189" t="str">
        <f t="shared" si="59"/>
        <v/>
      </c>
      <c r="AQ213" s="189" t="str">
        <f t="shared" si="60"/>
        <v/>
      </c>
      <c r="AR213" s="190" t="str">
        <f t="shared" si="61"/>
        <v/>
      </c>
      <c r="AS213" s="166"/>
      <c r="AT213" s="163" t="str">
        <f t="shared" si="62"/>
        <v/>
      </c>
      <c r="AU213" s="164" t="str">
        <f t="shared" si="63"/>
        <v/>
      </c>
      <c r="AV213" s="166"/>
      <c r="AX213" s="171">
        <f>'1 - Detail Entry'!AB39</f>
        <v>0</v>
      </c>
      <c r="AY213" s="172"/>
      <c r="AZ213" s="163" t="str">
        <f t="shared" si="64"/>
        <v/>
      </c>
      <c r="BA213" s="163" t="str">
        <f t="shared" si="65"/>
        <v/>
      </c>
      <c r="BB213" s="163" t="str">
        <f t="shared" si="66"/>
        <v/>
      </c>
      <c r="BC213" s="163" t="str">
        <f t="shared" si="67"/>
        <v/>
      </c>
      <c r="BD213" s="163" t="str">
        <f t="shared" si="68"/>
        <v/>
      </c>
      <c r="BE213" s="163" t="str">
        <f t="shared" si="69"/>
        <v/>
      </c>
      <c r="BI213" s="163" t="str">
        <f t="shared" si="70"/>
        <v/>
      </c>
      <c r="BJ213" s="163" t="str">
        <f t="shared" si="71"/>
        <v/>
      </c>
      <c r="BK213" s="163" t="str">
        <f t="shared" si="72"/>
        <v/>
      </c>
      <c r="BL213" s="163" t="str">
        <f t="shared" si="73"/>
        <v/>
      </c>
      <c r="BM213" s="163" t="str">
        <f t="shared" si="74"/>
        <v/>
      </c>
      <c r="BN213" s="164" t="str">
        <f t="shared" si="75"/>
        <v/>
      </c>
      <c r="BR213" s="163" t="str">
        <f t="shared" si="76"/>
        <v/>
      </c>
      <c r="BS213" s="163" t="str">
        <f t="shared" si="77"/>
        <v/>
      </c>
      <c r="BT213" s="163" t="str">
        <f t="shared" si="78"/>
        <v/>
      </c>
      <c r="BU213" s="163" t="str">
        <f t="shared" si="79"/>
        <v/>
      </c>
      <c r="BV213" s="163" t="str">
        <f t="shared" si="80"/>
        <v/>
      </c>
      <c r="BW213" s="163" t="str">
        <f t="shared" si="81"/>
        <v/>
      </c>
      <c r="CA213" s="163" t="str">
        <f t="shared" si="82"/>
        <v/>
      </c>
      <c r="CB213" s="163" t="str">
        <f t="shared" si="83"/>
        <v/>
      </c>
      <c r="CC213" s="163" t="str">
        <f t="shared" si="84"/>
        <v/>
      </c>
      <c r="CD213" s="163" t="str">
        <f t="shared" si="85"/>
        <v/>
      </c>
      <c r="CE213" s="163" t="str">
        <f t="shared" si="86"/>
        <v/>
      </c>
      <c r="CF213" s="163" t="str">
        <f t="shared" si="87"/>
        <v/>
      </c>
      <c r="CJ213" s="163" t="str">
        <f t="shared" si="88"/>
        <v/>
      </c>
      <c r="CK213" s="163" t="str">
        <f t="shared" si="89"/>
        <v/>
      </c>
      <c r="CL213" s="163" t="str">
        <f t="shared" si="90"/>
        <v/>
      </c>
      <c r="CM213" s="163" t="str">
        <f t="shared" si="91"/>
        <v/>
      </c>
      <c r="CN213" s="163" t="str">
        <f t="shared" si="92"/>
        <v/>
      </c>
      <c r="CO213" s="163" t="str">
        <f t="shared" si="93"/>
        <v/>
      </c>
    </row>
    <row r="214" spans="1:93">
      <c r="A214" s="1"/>
      <c r="B214" s="169" t="str">
        <f>IF('1 - Detail Entry'!F40=0,"",'1 - Detail Entry'!F40)</f>
        <v/>
      </c>
      <c r="C214" s="169" t="str">
        <f>IF('1 - Detail Entry'!H40=0,"",'1 - Detail Entry'!H40)</f>
        <v/>
      </c>
      <c r="D214" s="169" t="str">
        <f>IF('1 - Detail Entry'!J40=0,"",'1 - Detail Entry'!J40)</f>
        <v/>
      </c>
      <c r="E214" s="169" t="str">
        <f>IF('2'!F39=0,"",'2'!F39)</f>
        <v/>
      </c>
      <c r="F214" s="169" t="str">
        <f>IF('2'!H39=0,"",'2'!H39)</f>
        <v/>
      </c>
      <c r="G214" s="169" t="str">
        <f>IF('2'!J39=0,"",'2'!J39)</f>
        <v/>
      </c>
      <c r="H214" s="169" t="str">
        <f>IF('3'!$F39=0,"",'3'!$F39)</f>
        <v/>
      </c>
      <c r="I214" s="169" t="str">
        <f>IF('3'!$H39=0,"",'3'!$H39)</f>
        <v/>
      </c>
      <c r="J214" s="169" t="str">
        <f>IF('3'!$J39=0,"",'3'!$J39)</f>
        <v/>
      </c>
      <c r="K214" s="169" t="str">
        <f>IF('4'!$F39=0,"",'4'!$F39)</f>
        <v/>
      </c>
      <c r="L214" s="169" t="str">
        <f>IF('4'!$H39=0,"",'4'!$H39)</f>
        <v/>
      </c>
      <c r="M214" s="169" t="str">
        <f>IF('4'!$J39=0,"",'4'!$J39)</f>
        <v/>
      </c>
      <c r="N214" s="169" t="str">
        <f>IF('5'!$F39=0,"",'5'!$F39)</f>
        <v/>
      </c>
      <c r="O214" s="169" t="str">
        <f>IF('5'!$H39=0,"",'5'!$H39)</f>
        <v/>
      </c>
      <c r="P214" s="169" t="str">
        <f>IF('5'!$J39=0,"",'5'!$J39)</f>
        <v/>
      </c>
      <c r="Q214" s="169" t="str">
        <f>IF('6'!$F39=0,"",'6'!$F39)</f>
        <v/>
      </c>
      <c r="R214" s="169" t="str">
        <f>IF('6'!$H39=0,"",'6'!$H39)</f>
        <v/>
      </c>
      <c r="S214" s="169" t="str">
        <f>IF('6'!$J39=0,"",'6'!$J39)</f>
        <v/>
      </c>
      <c r="T214" s="169" t="str">
        <f>IF('7'!$F39=0,"",'7'!$F39)</f>
        <v/>
      </c>
      <c r="U214" s="169" t="str">
        <f>IF('7'!$H39=0,"",'7'!$H39)</f>
        <v/>
      </c>
      <c r="V214" s="169" t="str">
        <f>IF('7'!$J39=0,"",'7'!$J39)</f>
        <v/>
      </c>
      <c r="W214" s="169" t="str">
        <f>IF('8'!$F39=0,"",'8'!$F39)</f>
        <v/>
      </c>
      <c r="X214" s="169" t="str">
        <f>IF('8'!$H39=0,"",'8'!$H39)</f>
        <v/>
      </c>
      <c r="Y214" s="169" t="str">
        <f>IF('8'!$J39=0,"",'8'!$J39)</f>
        <v/>
      </c>
      <c r="Z214" s="169" t="str">
        <f>IF('9'!$F39=0,"",'9'!$F39)</f>
        <v/>
      </c>
      <c r="AA214" s="169" t="str">
        <f>IF('9'!$H39=0,"",'9'!$H39)</f>
        <v/>
      </c>
      <c r="AB214" s="169" t="str">
        <f>IF('9'!$J39=0,"",'9'!$J39)</f>
        <v/>
      </c>
      <c r="AC214" s="169" t="str">
        <f>IF('10'!$F39=0,"",'10'!$F39)</f>
        <v/>
      </c>
      <c r="AD214" s="169" t="str">
        <f>IF('10'!$H39=0,"",'10'!$H39)</f>
        <v/>
      </c>
      <c r="AE214" s="169" t="str">
        <f>IF('10'!$J39=0,"",'10'!$J39)</f>
        <v/>
      </c>
      <c r="AF214" s="169" t="str">
        <f>IF('11'!$F39=0,"",'11'!$F39)</f>
        <v/>
      </c>
      <c r="AG214" s="169" t="str">
        <f>IF('11'!$H39=0,"",'11'!$H39)</f>
        <v/>
      </c>
      <c r="AH214" s="169" t="str">
        <f>IF('11'!$J39=0,"",'11'!$J39)</f>
        <v/>
      </c>
      <c r="AI214" s="169" t="str">
        <f>IF('12'!$F39=0,"",'12'!$F39)</f>
        <v/>
      </c>
      <c r="AJ214" s="169" t="str">
        <f>IF('12'!$H39=0,"",'12'!$H39)</f>
        <v/>
      </c>
      <c r="AK214" s="169" t="str">
        <f>IF('12'!$J39=0,"",'12'!$J39)</f>
        <v/>
      </c>
      <c r="AL214" s="170">
        <f t="shared" si="57"/>
        <v>0</v>
      </c>
      <c r="AM214" s="170">
        <f t="shared" si="57"/>
        <v>0</v>
      </c>
      <c r="AN214" s="170">
        <f t="shared" si="57"/>
        <v>0</v>
      </c>
      <c r="AO214" s="189" t="str">
        <f t="shared" si="58"/>
        <v/>
      </c>
      <c r="AP214" s="189" t="str">
        <f t="shared" si="59"/>
        <v/>
      </c>
      <c r="AQ214" s="189" t="str">
        <f t="shared" si="60"/>
        <v/>
      </c>
      <c r="AR214" s="190" t="str">
        <f t="shared" si="61"/>
        <v/>
      </c>
      <c r="AS214" s="166"/>
      <c r="AT214" s="163" t="str">
        <f t="shared" si="62"/>
        <v/>
      </c>
      <c r="AU214" s="164" t="str">
        <f t="shared" si="63"/>
        <v/>
      </c>
      <c r="AV214" s="166"/>
      <c r="AX214" s="171">
        <f>'1 - Detail Entry'!AB40</f>
        <v>0</v>
      </c>
      <c r="AY214" s="172"/>
      <c r="AZ214" s="163" t="str">
        <f t="shared" si="64"/>
        <v/>
      </c>
      <c r="BA214" s="163" t="str">
        <f t="shared" si="65"/>
        <v/>
      </c>
      <c r="BB214" s="163" t="str">
        <f t="shared" si="66"/>
        <v/>
      </c>
      <c r="BC214" s="163" t="str">
        <f t="shared" si="67"/>
        <v/>
      </c>
      <c r="BD214" s="163" t="str">
        <f t="shared" si="68"/>
        <v/>
      </c>
      <c r="BE214" s="163" t="str">
        <f t="shared" si="69"/>
        <v/>
      </c>
      <c r="BI214" s="163" t="str">
        <f t="shared" si="70"/>
        <v/>
      </c>
      <c r="BJ214" s="163" t="str">
        <f t="shared" si="71"/>
        <v/>
      </c>
      <c r="BK214" s="163" t="str">
        <f t="shared" si="72"/>
        <v/>
      </c>
      <c r="BL214" s="163" t="str">
        <f t="shared" si="73"/>
        <v/>
      </c>
      <c r="BM214" s="163" t="str">
        <f t="shared" si="74"/>
        <v/>
      </c>
      <c r="BN214" s="164" t="str">
        <f t="shared" si="75"/>
        <v/>
      </c>
      <c r="BR214" s="163" t="str">
        <f t="shared" si="76"/>
        <v/>
      </c>
      <c r="BS214" s="163" t="str">
        <f t="shared" si="77"/>
        <v/>
      </c>
      <c r="BT214" s="163" t="str">
        <f t="shared" si="78"/>
        <v/>
      </c>
      <c r="BU214" s="163" t="str">
        <f t="shared" si="79"/>
        <v/>
      </c>
      <c r="BV214" s="163" t="str">
        <f t="shared" si="80"/>
        <v/>
      </c>
      <c r="BW214" s="163" t="str">
        <f t="shared" si="81"/>
        <v/>
      </c>
      <c r="CA214" s="163" t="str">
        <f t="shared" si="82"/>
        <v/>
      </c>
      <c r="CB214" s="163" t="str">
        <f t="shared" si="83"/>
        <v/>
      </c>
      <c r="CC214" s="163" t="str">
        <f t="shared" si="84"/>
        <v/>
      </c>
      <c r="CD214" s="163" t="str">
        <f t="shared" si="85"/>
        <v/>
      </c>
      <c r="CE214" s="163" t="str">
        <f t="shared" si="86"/>
        <v/>
      </c>
      <c r="CF214" s="163" t="str">
        <f t="shared" si="87"/>
        <v/>
      </c>
      <c r="CJ214" s="163" t="str">
        <f t="shared" si="88"/>
        <v/>
      </c>
      <c r="CK214" s="163" t="str">
        <f t="shared" si="89"/>
        <v/>
      </c>
      <c r="CL214" s="163" t="str">
        <f t="shared" si="90"/>
        <v/>
      </c>
      <c r="CM214" s="163" t="str">
        <f t="shared" si="91"/>
        <v/>
      </c>
      <c r="CN214" s="163" t="str">
        <f t="shared" si="92"/>
        <v/>
      </c>
      <c r="CO214" s="163" t="str">
        <f t="shared" si="93"/>
        <v/>
      </c>
    </row>
    <row r="215" spans="1:93">
      <c r="A215" s="1"/>
      <c r="B215" s="169" t="str">
        <f>IF('1 - Detail Entry'!F41=0,"",'1 - Detail Entry'!F41)</f>
        <v/>
      </c>
      <c r="C215" s="169" t="str">
        <f>IF('1 - Detail Entry'!H41=0,"",'1 - Detail Entry'!H41)</f>
        <v/>
      </c>
      <c r="D215" s="169" t="str">
        <f>IF('1 - Detail Entry'!J41=0,"",'1 - Detail Entry'!J41)</f>
        <v/>
      </c>
      <c r="E215" s="169" t="str">
        <f>IF('2'!F40=0,"",'2'!F40)</f>
        <v/>
      </c>
      <c r="F215" s="169" t="str">
        <f>IF('2'!H40=0,"",'2'!H40)</f>
        <v/>
      </c>
      <c r="G215" s="169" t="str">
        <f>IF('2'!J40=0,"",'2'!J40)</f>
        <v/>
      </c>
      <c r="H215" s="169" t="str">
        <f>IF('3'!$F40=0,"",'3'!$F40)</f>
        <v/>
      </c>
      <c r="I215" s="169" t="str">
        <f>IF('3'!$H40=0,"",'3'!$H40)</f>
        <v/>
      </c>
      <c r="J215" s="169" t="str">
        <f>IF('3'!$J40=0,"",'3'!$J40)</f>
        <v/>
      </c>
      <c r="K215" s="169" t="str">
        <f>IF('4'!$F40=0,"",'4'!$F40)</f>
        <v/>
      </c>
      <c r="L215" s="169" t="str">
        <f>IF('4'!$H40=0,"",'4'!$H40)</f>
        <v/>
      </c>
      <c r="M215" s="169" t="str">
        <f>IF('4'!$J40=0,"",'4'!$J40)</f>
        <v/>
      </c>
      <c r="N215" s="169" t="str">
        <f>IF('5'!$F40=0,"",'5'!$F40)</f>
        <v/>
      </c>
      <c r="O215" s="169" t="str">
        <f>IF('5'!$H40=0,"",'5'!$H40)</f>
        <v/>
      </c>
      <c r="P215" s="169" t="str">
        <f>IF('5'!$J40=0,"",'5'!$J40)</f>
        <v/>
      </c>
      <c r="Q215" s="169" t="str">
        <f>IF('6'!$F40=0,"",'6'!$F40)</f>
        <v/>
      </c>
      <c r="R215" s="169" t="str">
        <f>IF('6'!$H40=0,"",'6'!$H40)</f>
        <v/>
      </c>
      <c r="S215" s="169" t="str">
        <f>IF('6'!$J40=0,"",'6'!$J40)</f>
        <v/>
      </c>
      <c r="T215" s="169" t="str">
        <f>IF('7'!$F40=0,"",'7'!$F40)</f>
        <v/>
      </c>
      <c r="U215" s="169" t="str">
        <f>IF('7'!$H40=0,"",'7'!$H40)</f>
        <v/>
      </c>
      <c r="V215" s="169" t="str">
        <f>IF('7'!$J40=0,"",'7'!$J40)</f>
        <v/>
      </c>
      <c r="W215" s="169" t="str">
        <f>IF('8'!$F40=0,"",'8'!$F40)</f>
        <v/>
      </c>
      <c r="X215" s="169" t="str">
        <f>IF('8'!$H40=0,"",'8'!$H40)</f>
        <v/>
      </c>
      <c r="Y215" s="169" t="str">
        <f>IF('8'!$J40=0,"",'8'!$J40)</f>
        <v/>
      </c>
      <c r="Z215" s="169" t="str">
        <f>IF('9'!$F40=0,"",'9'!$F40)</f>
        <v/>
      </c>
      <c r="AA215" s="169" t="str">
        <f>IF('9'!$H40=0,"",'9'!$H40)</f>
        <v/>
      </c>
      <c r="AB215" s="169" t="str">
        <f>IF('9'!$J40=0,"",'9'!$J40)</f>
        <v/>
      </c>
      <c r="AC215" s="169" t="str">
        <f>IF('10'!$F40=0,"",'10'!$F40)</f>
        <v/>
      </c>
      <c r="AD215" s="169" t="str">
        <f>IF('10'!$H40=0,"",'10'!$H40)</f>
        <v/>
      </c>
      <c r="AE215" s="169" t="str">
        <f>IF('10'!$J40=0,"",'10'!$J40)</f>
        <v/>
      </c>
      <c r="AF215" s="169" t="str">
        <f>IF('11'!$F40=0,"",'11'!$F40)</f>
        <v/>
      </c>
      <c r="AG215" s="169" t="str">
        <f>IF('11'!$H40=0,"",'11'!$H40)</f>
        <v/>
      </c>
      <c r="AH215" s="169" t="str">
        <f>IF('11'!$J40=0,"",'11'!$J40)</f>
        <v/>
      </c>
      <c r="AI215" s="169" t="str">
        <f>IF('12'!$F40=0,"",'12'!$F40)</f>
        <v/>
      </c>
      <c r="AJ215" s="169" t="str">
        <f>IF('12'!$H40=0,"",'12'!$H40)</f>
        <v/>
      </c>
      <c r="AK215" s="169" t="str">
        <f>IF('12'!$J40=0,"",'12'!$J40)</f>
        <v/>
      </c>
      <c r="AL215" s="170">
        <f t="shared" si="57"/>
        <v>0</v>
      </c>
      <c r="AM215" s="170">
        <f t="shared" si="57"/>
        <v>0</v>
      </c>
      <c r="AN215" s="170">
        <f t="shared" si="57"/>
        <v>0</v>
      </c>
      <c r="AO215" s="189" t="str">
        <f t="shared" si="58"/>
        <v/>
      </c>
      <c r="AP215" s="189" t="str">
        <f t="shared" si="59"/>
        <v/>
      </c>
      <c r="AQ215" s="189" t="str">
        <f t="shared" si="60"/>
        <v/>
      </c>
      <c r="AR215" s="190" t="str">
        <f t="shared" si="61"/>
        <v/>
      </c>
      <c r="AS215" s="166"/>
      <c r="AT215" s="163" t="str">
        <f t="shared" si="62"/>
        <v/>
      </c>
      <c r="AU215" s="164" t="str">
        <f t="shared" si="63"/>
        <v/>
      </c>
      <c r="AV215" s="166"/>
      <c r="AX215" s="171">
        <f>'1 - Detail Entry'!AB41</f>
        <v>0</v>
      </c>
      <c r="AY215" s="172"/>
      <c r="AZ215" s="163" t="str">
        <f t="shared" si="64"/>
        <v/>
      </c>
      <c r="BA215" s="163" t="str">
        <f t="shared" si="65"/>
        <v/>
      </c>
      <c r="BB215" s="163" t="str">
        <f t="shared" si="66"/>
        <v/>
      </c>
      <c r="BC215" s="163" t="str">
        <f t="shared" si="67"/>
        <v/>
      </c>
      <c r="BD215" s="163" t="str">
        <f t="shared" si="68"/>
        <v/>
      </c>
      <c r="BE215" s="163" t="str">
        <f t="shared" si="69"/>
        <v/>
      </c>
      <c r="BI215" s="163" t="str">
        <f t="shared" si="70"/>
        <v/>
      </c>
      <c r="BJ215" s="163" t="str">
        <f t="shared" si="71"/>
        <v/>
      </c>
      <c r="BK215" s="163" t="str">
        <f t="shared" si="72"/>
        <v/>
      </c>
      <c r="BL215" s="163" t="str">
        <f t="shared" si="73"/>
        <v/>
      </c>
      <c r="BM215" s="163" t="str">
        <f t="shared" si="74"/>
        <v/>
      </c>
      <c r="BN215" s="164" t="str">
        <f t="shared" si="75"/>
        <v/>
      </c>
      <c r="BR215" s="163" t="str">
        <f t="shared" si="76"/>
        <v/>
      </c>
      <c r="BS215" s="163" t="str">
        <f t="shared" si="77"/>
        <v/>
      </c>
      <c r="BT215" s="163" t="str">
        <f t="shared" si="78"/>
        <v/>
      </c>
      <c r="BU215" s="163" t="str">
        <f t="shared" si="79"/>
        <v/>
      </c>
      <c r="BV215" s="163" t="str">
        <f t="shared" si="80"/>
        <v/>
      </c>
      <c r="BW215" s="163" t="str">
        <f t="shared" si="81"/>
        <v/>
      </c>
      <c r="CA215" s="163" t="str">
        <f t="shared" si="82"/>
        <v/>
      </c>
      <c r="CB215" s="163" t="str">
        <f t="shared" si="83"/>
        <v/>
      </c>
      <c r="CC215" s="163" t="str">
        <f t="shared" si="84"/>
        <v/>
      </c>
      <c r="CD215" s="163" t="str">
        <f t="shared" si="85"/>
        <v/>
      </c>
      <c r="CE215" s="163" t="str">
        <f t="shared" si="86"/>
        <v/>
      </c>
      <c r="CF215" s="163" t="str">
        <f t="shared" si="87"/>
        <v/>
      </c>
      <c r="CJ215" s="163" t="str">
        <f t="shared" si="88"/>
        <v/>
      </c>
      <c r="CK215" s="163" t="str">
        <f t="shared" si="89"/>
        <v/>
      </c>
      <c r="CL215" s="163" t="str">
        <f t="shared" si="90"/>
        <v/>
      </c>
      <c r="CM215" s="163" t="str">
        <f t="shared" si="91"/>
        <v/>
      </c>
      <c r="CN215" s="163" t="str">
        <f t="shared" si="92"/>
        <v/>
      </c>
      <c r="CO215" s="163" t="str">
        <f t="shared" si="93"/>
        <v/>
      </c>
    </row>
    <row r="216" spans="1:93">
      <c r="A216" s="1"/>
      <c r="B216" s="169" t="str">
        <f>IF('1 - Detail Entry'!F42=0,"",'1 - Detail Entry'!F42)</f>
        <v/>
      </c>
      <c r="C216" s="169" t="str">
        <f>IF('1 - Detail Entry'!H42=0,"",'1 - Detail Entry'!H42)</f>
        <v/>
      </c>
      <c r="D216" s="169" t="str">
        <f>IF('1 - Detail Entry'!J42=0,"",'1 - Detail Entry'!J42)</f>
        <v/>
      </c>
      <c r="E216" s="169" t="str">
        <f>IF('2'!F41=0,"",'2'!F41)</f>
        <v/>
      </c>
      <c r="F216" s="169" t="str">
        <f>IF('2'!H41=0,"",'2'!H41)</f>
        <v/>
      </c>
      <c r="G216" s="169" t="str">
        <f>IF('2'!J41=0,"",'2'!J41)</f>
        <v/>
      </c>
      <c r="H216" s="169" t="str">
        <f>IF('3'!$F41=0,"",'3'!$F41)</f>
        <v/>
      </c>
      <c r="I216" s="169" t="str">
        <f>IF('3'!$H41=0,"",'3'!$H41)</f>
        <v/>
      </c>
      <c r="J216" s="169" t="str">
        <f>IF('3'!$J41=0,"",'3'!$J41)</f>
        <v/>
      </c>
      <c r="K216" s="169" t="str">
        <f>IF('4'!$F41=0,"",'4'!$F41)</f>
        <v/>
      </c>
      <c r="L216" s="169" t="str">
        <f>IF('4'!$H41=0,"",'4'!$H41)</f>
        <v/>
      </c>
      <c r="M216" s="169" t="str">
        <f>IF('4'!$J41=0,"",'4'!$J41)</f>
        <v/>
      </c>
      <c r="N216" s="169" t="str">
        <f>IF('5'!$F41=0,"",'5'!$F41)</f>
        <v/>
      </c>
      <c r="O216" s="169" t="str">
        <f>IF('5'!$H41=0,"",'5'!$H41)</f>
        <v/>
      </c>
      <c r="P216" s="169" t="str">
        <f>IF('5'!$J41=0,"",'5'!$J41)</f>
        <v/>
      </c>
      <c r="Q216" s="169" t="str">
        <f>IF('6'!$F41=0,"",'6'!$F41)</f>
        <v/>
      </c>
      <c r="R216" s="169" t="str">
        <f>IF('6'!$H41=0,"",'6'!$H41)</f>
        <v/>
      </c>
      <c r="S216" s="169" t="str">
        <f>IF('6'!$J41=0,"",'6'!$J41)</f>
        <v/>
      </c>
      <c r="T216" s="169" t="str">
        <f>IF('7'!$F41=0,"",'7'!$F41)</f>
        <v/>
      </c>
      <c r="U216" s="169" t="str">
        <f>IF('7'!$H41=0,"",'7'!$H41)</f>
        <v/>
      </c>
      <c r="V216" s="169" t="str">
        <f>IF('7'!$J41=0,"",'7'!$J41)</f>
        <v/>
      </c>
      <c r="W216" s="169" t="str">
        <f>IF('8'!$F41=0,"",'8'!$F41)</f>
        <v/>
      </c>
      <c r="X216" s="169" t="str">
        <f>IF('8'!$H41=0,"",'8'!$H41)</f>
        <v/>
      </c>
      <c r="Y216" s="169" t="str">
        <f>IF('8'!$J41=0,"",'8'!$J41)</f>
        <v/>
      </c>
      <c r="Z216" s="169" t="str">
        <f>IF('9'!$F41=0,"",'9'!$F41)</f>
        <v/>
      </c>
      <c r="AA216" s="169" t="str">
        <f>IF('9'!$H41=0,"",'9'!$H41)</f>
        <v/>
      </c>
      <c r="AB216" s="169" t="str">
        <f>IF('9'!$J41=0,"",'9'!$J41)</f>
        <v/>
      </c>
      <c r="AC216" s="169" t="str">
        <f>IF('10'!$F41=0,"",'10'!$F41)</f>
        <v/>
      </c>
      <c r="AD216" s="169" t="str">
        <f>IF('10'!$H41=0,"",'10'!$H41)</f>
        <v/>
      </c>
      <c r="AE216" s="169" t="str">
        <f>IF('10'!$J41=0,"",'10'!$J41)</f>
        <v/>
      </c>
      <c r="AF216" s="169" t="str">
        <f>IF('11'!$F41=0,"",'11'!$F41)</f>
        <v/>
      </c>
      <c r="AG216" s="169" t="str">
        <f>IF('11'!$H41=0,"",'11'!$H41)</f>
        <v/>
      </c>
      <c r="AH216" s="169" t="str">
        <f>IF('11'!$J41=0,"",'11'!$J41)</f>
        <v/>
      </c>
      <c r="AI216" s="169" t="str">
        <f>IF('12'!$F41=0,"",'12'!$F41)</f>
        <v/>
      </c>
      <c r="AJ216" s="169" t="str">
        <f>IF('12'!$H41=0,"",'12'!$H41)</f>
        <v/>
      </c>
      <c r="AK216" s="169" t="str">
        <f>IF('12'!$J41=0,"",'12'!$J41)</f>
        <v/>
      </c>
      <c r="AL216" s="170">
        <f t="shared" ref="AL216:AN235" si="94">AL143</f>
        <v>0</v>
      </c>
      <c r="AM216" s="170">
        <f t="shared" si="94"/>
        <v>0</v>
      </c>
      <c r="AN216" s="170">
        <f t="shared" si="94"/>
        <v>0</v>
      </c>
      <c r="AO216" s="189" t="str">
        <f t="shared" si="58"/>
        <v/>
      </c>
      <c r="AP216" s="189" t="str">
        <f t="shared" si="59"/>
        <v/>
      </c>
      <c r="AQ216" s="189" t="str">
        <f t="shared" si="60"/>
        <v/>
      </c>
      <c r="AR216" s="190" t="str">
        <f t="shared" si="61"/>
        <v/>
      </c>
      <c r="AS216" s="166"/>
      <c r="AT216" s="163" t="str">
        <f t="shared" si="62"/>
        <v/>
      </c>
      <c r="AU216" s="164" t="str">
        <f t="shared" si="63"/>
        <v/>
      </c>
      <c r="AV216" s="166"/>
      <c r="AX216" s="171">
        <f>'1 - Detail Entry'!AB42</f>
        <v>0</v>
      </c>
      <c r="AY216" s="172"/>
      <c r="AZ216" s="163" t="str">
        <f t="shared" si="64"/>
        <v/>
      </c>
      <c r="BA216" s="163" t="str">
        <f t="shared" si="65"/>
        <v/>
      </c>
      <c r="BB216" s="163" t="str">
        <f t="shared" si="66"/>
        <v/>
      </c>
      <c r="BC216" s="163" t="str">
        <f t="shared" si="67"/>
        <v/>
      </c>
      <c r="BD216" s="163" t="str">
        <f t="shared" si="68"/>
        <v/>
      </c>
      <c r="BE216" s="163" t="str">
        <f t="shared" si="69"/>
        <v/>
      </c>
      <c r="BI216" s="163" t="str">
        <f t="shared" si="70"/>
        <v/>
      </c>
      <c r="BJ216" s="163" t="str">
        <f t="shared" si="71"/>
        <v/>
      </c>
      <c r="BK216" s="163" t="str">
        <f t="shared" si="72"/>
        <v/>
      </c>
      <c r="BL216" s="163" t="str">
        <f t="shared" si="73"/>
        <v/>
      </c>
      <c r="BM216" s="163" t="str">
        <f t="shared" si="74"/>
        <v/>
      </c>
      <c r="BN216" s="164" t="str">
        <f t="shared" si="75"/>
        <v/>
      </c>
      <c r="BR216" s="163" t="str">
        <f t="shared" si="76"/>
        <v/>
      </c>
      <c r="BS216" s="163" t="str">
        <f t="shared" si="77"/>
        <v/>
      </c>
      <c r="BT216" s="163" t="str">
        <f t="shared" si="78"/>
        <v/>
      </c>
      <c r="BU216" s="163" t="str">
        <f t="shared" si="79"/>
        <v/>
      </c>
      <c r="BV216" s="163" t="str">
        <f t="shared" si="80"/>
        <v/>
      </c>
      <c r="BW216" s="163" t="str">
        <f t="shared" si="81"/>
        <v/>
      </c>
      <c r="CA216" s="163" t="str">
        <f t="shared" si="82"/>
        <v/>
      </c>
      <c r="CB216" s="163" t="str">
        <f t="shared" si="83"/>
        <v/>
      </c>
      <c r="CC216" s="163" t="str">
        <f t="shared" si="84"/>
        <v/>
      </c>
      <c r="CD216" s="163" t="str">
        <f t="shared" si="85"/>
        <v/>
      </c>
      <c r="CE216" s="163" t="str">
        <f t="shared" si="86"/>
        <v/>
      </c>
      <c r="CF216" s="163" t="str">
        <f t="shared" si="87"/>
        <v/>
      </c>
      <c r="CJ216" s="163" t="str">
        <f t="shared" si="88"/>
        <v/>
      </c>
      <c r="CK216" s="163" t="str">
        <f t="shared" si="89"/>
        <v/>
      </c>
      <c r="CL216" s="163" t="str">
        <f t="shared" si="90"/>
        <v/>
      </c>
      <c r="CM216" s="163" t="str">
        <f t="shared" si="91"/>
        <v/>
      </c>
      <c r="CN216" s="163" t="str">
        <f t="shared" si="92"/>
        <v/>
      </c>
      <c r="CO216" s="163" t="str">
        <f t="shared" si="93"/>
        <v/>
      </c>
    </row>
    <row r="217" spans="1:93">
      <c r="A217" s="1"/>
      <c r="B217" s="169" t="str">
        <f>IF('1 - Detail Entry'!F43=0,"",'1 - Detail Entry'!F43)</f>
        <v/>
      </c>
      <c r="C217" s="169" t="str">
        <f>IF('1 - Detail Entry'!H43=0,"",'1 - Detail Entry'!H43)</f>
        <v/>
      </c>
      <c r="D217" s="169" t="str">
        <f>IF('1 - Detail Entry'!J43=0,"",'1 - Detail Entry'!J43)</f>
        <v/>
      </c>
      <c r="E217" s="169" t="str">
        <f>IF('2'!F42=0,"",'2'!F42)</f>
        <v/>
      </c>
      <c r="F217" s="169" t="str">
        <f>IF('2'!H42=0,"",'2'!H42)</f>
        <v/>
      </c>
      <c r="G217" s="169" t="str">
        <f>IF('2'!J42=0,"",'2'!J42)</f>
        <v/>
      </c>
      <c r="H217" s="169" t="str">
        <f>IF('3'!$F42=0,"",'3'!$F42)</f>
        <v/>
      </c>
      <c r="I217" s="169" t="str">
        <f>IF('3'!$H42=0,"",'3'!$H42)</f>
        <v/>
      </c>
      <c r="J217" s="169" t="str">
        <f>IF('3'!$J42=0,"",'3'!$J42)</f>
        <v/>
      </c>
      <c r="K217" s="169" t="str">
        <f>IF('4'!$F42=0,"",'4'!$F42)</f>
        <v/>
      </c>
      <c r="L217" s="169" t="str">
        <f>IF('4'!$H42=0,"",'4'!$H42)</f>
        <v/>
      </c>
      <c r="M217" s="169" t="str">
        <f>IF('4'!$J42=0,"",'4'!$J42)</f>
        <v/>
      </c>
      <c r="N217" s="169" t="str">
        <f>IF('5'!$F42=0,"",'5'!$F42)</f>
        <v/>
      </c>
      <c r="O217" s="169" t="str">
        <f>IF('5'!$H42=0,"",'5'!$H42)</f>
        <v/>
      </c>
      <c r="P217" s="169" t="str">
        <f>IF('5'!$J42=0,"",'5'!$J42)</f>
        <v/>
      </c>
      <c r="Q217" s="169" t="str">
        <f>IF('6'!$F42=0,"",'6'!$F42)</f>
        <v/>
      </c>
      <c r="R217" s="169" t="str">
        <f>IF('6'!$H42=0,"",'6'!$H42)</f>
        <v/>
      </c>
      <c r="S217" s="169" t="str">
        <f>IF('6'!$J42=0,"",'6'!$J42)</f>
        <v/>
      </c>
      <c r="T217" s="169" t="str">
        <f>IF('7'!$F42=0,"",'7'!$F42)</f>
        <v/>
      </c>
      <c r="U217" s="169" t="str">
        <f>IF('7'!$H42=0,"",'7'!$H42)</f>
        <v/>
      </c>
      <c r="V217" s="169" t="str">
        <f>IF('7'!$J42=0,"",'7'!$J42)</f>
        <v/>
      </c>
      <c r="W217" s="169" t="str">
        <f>IF('8'!$F42=0,"",'8'!$F42)</f>
        <v/>
      </c>
      <c r="X217" s="169" t="str">
        <f>IF('8'!$H42=0,"",'8'!$H42)</f>
        <v/>
      </c>
      <c r="Y217" s="169" t="str">
        <f>IF('8'!$J42=0,"",'8'!$J42)</f>
        <v/>
      </c>
      <c r="Z217" s="169" t="str">
        <f>IF('9'!$F42=0,"",'9'!$F42)</f>
        <v/>
      </c>
      <c r="AA217" s="169" t="str">
        <f>IF('9'!$H42=0,"",'9'!$H42)</f>
        <v/>
      </c>
      <c r="AB217" s="169" t="str">
        <f>IF('9'!$J42=0,"",'9'!$J42)</f>
        <v/>
      </c>
      <c r="AC217" s="169" t="str">
        <f>IF('10'!$F42=0,"",'10'!$F42)</f>
        <v/>
      </c>
      <c r="AD217" s="169" t="str">
        <f>IF('10'!$H42=0,"",'10'!$H42)</f>
        <v/>
      </c>
      <c r="AE217" s="169" t="str">
        <f>IF('10'!$J42=0,"",'10'!$J42)</f>
        <v/>
      </c>
      <c r="AF217" s="169" t="str">
        <f>IF('11'!$F42=0,"",'11'!$F42)</f>
        <v/>
      </c>
      <c r="AG217" s="169" t="str">
        <f>IF('11'!$H42=0,"",'11'!$H42)</f>
        <v/>
      </c>
      <c r="AH217" s="169" t="str">
        <f>IF('11'!$J42=0,"",'11'!$J42)</f>
        <v/>
      </c>
      <c r="AI217" s="169" t="str">
        <f>IF('12'!$F42=0,"",'12'!$F42)</f>
        <v/>
      </c>
      <c r="AJ217" s="169" t="str">
        <f>IF('12'!$H42=0,"",'12'!$H42)</f>
        <v/>
      </c>
      <c r="AK217" s="169" t="str">
        <f>IF('12'!$J42=0,"",'12'!$J42)</f>
        <v/>
      </c>
      <c r="AL217" s="170">
        <f t="shared" si="94"/>
        <v>0</v>
      </c>
      <c r="AM217" s="170">
        <f t="shared" si="94"/>
        <v>0</v>
      </c>
      <c r="AN217" s="170">
        <f t="shared" si="94"/>
        <v>0</v>
      </c>
      <c r="AO217" s="189" t="str">
        <f t="shared" si="58"/>
        <v/>
      </c>
      <c r="AP217" s="189" t="str">
        <f t="shared" si="59"/>
        <v/>
      </c>
      <c r="AQ217" s="189" t="str">
        <f t="shared" si="60"/>
        <v/>
      </c>
      <c r="AR217" s="190" t="str">
        <f t="shared" si="61"/>
        <v/>
      </c>
      <c r="AS217" s="166"/>
      <c r="AT217" s="163" t="str">
        <f t="shared" si="62"/>
        <v/>
      </c>
      <c r="AU217" s="164" t="str">
        <f t="shared" si="63"/>
        <v/>
      </c>
      <c r="AV217" s="166"/>
      <c r="AX217" s="171">
        <f>'1 - Detail Entry'!AB43</f>
        <v>0</v>
      </c>
      <c r="AY217" s="172"/>
      <c r="AZ217" s="163" t="str">
        <f t="shared" si="64"/>
        <v/>
      </c>
      <c r="BA217" s="163" t="str">
        <f t="shared" si="65"/>
        <v/>
      </c>
      <c r="BB217" s="163" t="str">
        <f t="shared" si="66"/>
        <v/>
      </c>
      <c r="BC217" s="163" t="str">
        <f t="shared" si="67"/>
        <v/>
      </c>
      <c r="BD217" s="163" t="str">
        <f t="shared" si="68"/>
        <v/>
      </c>
      <c r="BE217" s="163" t="str">
        <f t="shared" si="69"/>
        <v/>
      </c>
      <c r="BI217" s="163" t="str">
        <f t="shared" si="70"/>
        <v/>
      </c>
      <c r="BJ217" s="163" t="str">
        <f t="shared" si="71"/>
        <v/>
      </c>
      <c r="BK217" s="163" t="str">
        <f t="shared" si="72"/>
        <v/>
      </c>
      <c r="BL217" s="163" t="str">
        <f t="shared" si="73"/>
        <v/>
      </c>
      <c r="BM217" s="163" t="str">
        <f t="shared" si="74"/>
        <v/>
      </c>
      <c r="BN217" s="164" t="str">
        <f t="shared" si="75"/>
        <v/>
      </c>
      <c r="BR217" s="163" t="str">
        <f t="shared" si="76"/>
        <v/>
      </c>
      <c r="BS217" s="163" t="str">
        <f t="shared" si="77"/>
        <v/>
      </c>
      <c r="BT217" s="163" t="str">
        <f t="shared" si="78"/>
        <v/>
      </c>
      <c r="BU217" s="163" t="str">
        <f t="shared" si="79"/>
        <v/>
      </c>
      <c r="BV217" s="163" t="str">
        <f t="shared" si="80"/>
        <v/>
      </c>
      <c r="BW217" s="163" t="str">
        <f t="shared" si="81"/>
        <v/>
      </c>
      <c r="CA217" s="163" t="str">
        <f t="shared" si="82"/>
        <v/>
      </c>
      <c r="CB217" s="163" t="str">
        <f t="shared" si="83"/>
        <v/>
      </c>
      <c r="CC217" s="163" t="str">
        <f t="shared" si="84"/>
        <v/>
      </c>
      <c r="CD217" s="163" t="str">
        <f t="shared" si="85"/>
        <v/>
      </c>
      <c r="CE217" s="163" t="str">
        <f t="shared" si="86"/>
        <v/>
      </c>
      <c r="CF217" s="163" t="str">
        <f t="shared" si="87"/>
        <v/>
      </c>
      <c r="CJ217" s="163" t="str">
        <f t="shared" si="88"/>
        <v/>
      </c>
      <c r="CK217" s="163" t="str">
        <f t="shared" si="89"/>
        <v/>
      </c>
      <c r="CL217" s="163" t="str">
        <f t="shared" si="90"/>
        <v/>
      </c>
      <c r="CM217" s="163" t="str">
        <f t="shared" si="91"/>
        <v/>
      </c>
      <c r="CN217" s="163" t="str">
        <f t="shared" si="92"/>
        <v/>
      </c>
      <c r="CO217" s="163" t="str">
        <f t="shared" si="93"/>
        <v/>
      </c>
    </row>
    <row r="218" spans="1:93">
      <c r="A218" s="1"/>
      <c r="B218" s="169" t="str">
        <f>IF('1 - Detail Entry'!F44=0,"",'1 - Detail Entry'!F44)</f>
        <v/>
      </c>
      <c r="C218" s="169" t="str">
        <f>IF('1 - Detail Entry'!H44=0,"",'1 - Detail Entry'!H44)</f>
        <v/>
      </c>
      <c r="D218" s="169" t="str">
        <f>IF('1 - Detail Entry'!J44=0,"",'1 - Detail Entry'!J44)</f>
        <v/>
      </c>
      <c r="E218" s="169" t="str">
        <f>IF('2'!F43=0,"",'2'!F43)</f>
        <v/>
      </c>
      <c r="F218" s="169" t="str">
        <f>IF('2'!H43=0,"",'2'!H43)</f>
        <v/>
      </c>
      <c r="G218" s="169" t="str">
        <f>IF('2'!J43=0,"",'2'!J43)</f>
        <v/>
      </c>
      <c r="H218" s="169" t="str">
        <f>IF('3'!$F43=0,"",'3'!$F43)</f>
        <v/>
      </c>
      <c r="I218" s="169" t="str">
        <f>IF('3'!$H43=0,"",'3'!$H43)</f>
        <v/>
      </c>
      <c r="J218" s="169" t="str">
        <f>IF('3'!$J43=0,"",'3'!$J43)</f>
        <v/>
      </c>
      <c r="K218" s="169" t="str">
        <f>IF('4'!$F43=0,"",'4'!$F43)</f>
        <v/>
      </c>
      <c r="L218" s="169" t="str">
        <f>IF('4'!$H43=0,"",'4'!$H43)</f>
        <v/>
      </c>
      <c r="M218" s="169" t="str">
        <f>IF('4'!$J43=0,"",'4'!$J43)</f>
        <v/>
      </c>
      <c r="N218" s="169" t="str">
        <f>IF('5'!$F43=0,"",'5'!$F43)</f>
        <v/>
      </c>
      <c r="O218" s="169" t="str">
        <f>IF('5'!$H43=0,"",'5'!$H43)</f>
        <v/>
      </c>
      <c r="P218" s="169" t="str">
        <f>IF('5'!$J43=0,"",'5'!$J43)</f>
        <v/>
      </c>
      <c r="Q218" s="169" t="str">
        <f>IF('6'!$F43=0,"",'6'!$F43)</f>
        <v/>
      </c>
      <c r="R218" s="169" t="str">
        <f>IF('6'!$H43=0,"",'6'!$H43)</f>
        <v/>
      </c>
      <c r="S218" s="169" t="str">
        <f>IF('6'!$J43=0,"",'6'!$J43)</f>
        <v/>
      </c>
      <c r="T218" s="169" t="str">
        <f>IF('7'!$F43=0,"",'7'!$F43)</f>
        <v/>
      </c>
      <c r="U218" s="169" t="str">
        <f>IF('7'!$H43=0,"",'7'!$H43)</f>
        <v/>
      </c>
      <c r="V218" s="169" t="str">
        <f>IF('7'!$J43=0,"",'7'!$J43)</f>
        <v/>
      </c>
      <c r="W218" s="169" t="str">
        <f>IF('8'!$F43=0,"",'8'!$F43)</f>
        <v/>
      </c>
      <c r="X218" s="169" t="str">
        <f>IF('8'!$H43=0,"",'8'!$H43)</f>
        <v/>
      </c>
      <c r="Y218" s="169" t="str">
        <f>IF('8'!$J43=0,"",'8'!$J43)</f>
        <v/>
      </c>
      <c r="Z218" s="169" t="str">
        <f>IF('9'!$F43=0,"",'9'!$F43)</f>
        <v/>
      </c>
      <c r="AA218" s="169" t="str">
        <f>IF('9'!$H43=0,"",'9'!$H43)</f>
        <v/>
      </c>
      <c r="AB218" s="169" t="str">
        <f>IF('9'!$J43=0,"",'9'!$J43)</f>
        <v/>
      </c>
      <c r="AC218" s="169" t="str">
        <f>IF('10'!$F43=0,"",'10'!$F43)</f>
        <v/>
      </c>
      <c r="AD218" s="169" t="str">
        <f>IF('10'!$H43=0,"",'10'!$H43)</f>
        <v/>
      </c>
      <c r="AE218" s="169" t="str">
        <f>IF('10'!$J43=0,"",'10'!$J43)</f>
        <v/>
      </c>
      <c r="AF218" s="169" t="str">
        <f>IF('11'!$F43=0,"",'11'!$F43)</f>
        <v/>
      </c>
      <c r="AG218" s="169" t="str">
        <f>IF('11'!$H43=0,"",'11'!$H43)</f>
        <v/>
      </c>
      <c r="AH218" s="169" t="str">
        <f>IF('11'!$J43=0,"",'11'!$J43)</f>
        <v/>
      </c>
      <c r="AI218" s="169" t="str">
        <f>IF('12'!$F43=0,"",'12'!$F43)</f>
        <v/>
      </c>
      <c r="AJ218" s="169" t="str">
        <f>IF('12'!$H43=0,"",'12'!$H43)</f>
        <v/>
      </c>
      <c r="AK218" s="169" t="str">
        <f>IF('12'!$J43=0,"",'12'!$J43)</f>
        <v/>
      </c>
      <c r="AL218" s="170">
        <f t="shared" si="94"/>
        <v>0</v>
      </c>
      <c r="AM218" s="170">
        <f t="shared" si="94"/>
        <v>0</v>
      </c>
      <c r="AN218" s="170">
        <f t="shared" si="94"/>
        <v>0</v>
      </c>
      <c r="AO218" s="189" t="str">
        <f t="shared" si="58"/>
        <v/>
      </c>
      <c r="AP218" s="189" t="str">
        <f t="shared" si="59"/>
        <v/>
      </c>
      <c r="AQ218" s="189" t="str">
        <f t="shared" si="60"/>
        <v/>
      </c>
      <c r="AR218" s="190" t="str">
        <f t="shared" si="61"/>
        <v/>
      </c>
      <c r="AS218" s="166"/>
      <c r="AT218" s="163" t="str">
        <f t="shared" si="62"/>
        <v/>
      </c>
      <c r="AU218" s="164" t="str">
        <f t="shared" si="63"/>
        <v/>
      </c>
      <c r="AV218" s="166"/>
      <c r="AX218" s="171">
        <f>'1 - Detail Entry'!AB44</f>
        <v>0</v>
      </c>
      <c r="AY218" s="172"/>
      <c r="AZ218" s="163" t="str">
        <f t="shared" si="64"/>
        <v/>
      </c>
      <c r="BA218" s="163" t="str">
        <f t="shared" si="65"/>
        <v/>
      </c>
      <c r="BB218" s="163" t="str">
        <f t="shared" si="66"/>
        <v/>
      </c>
      <c r="BC218" s="163" t="str">
        <f t="shared" si="67"/>
        <v/>
      </c>
      <c r="BD218" s="163" t="str">
        <f t="shared" si="68"/>
        <v/>
      </c>
      <c r="BE218" s="163" t="str">
        <f t="shared" si="69"/>
        <v/>
      </c>
      <c r="BI218" s="163" t="str">
        <f t="shared" si="70"/>
        <v/>
      </c>
      <c r="BJ218" s="163" t="str">
        <f t="shared" si="71"/>
        <v/>
      </c>
      <c r="BK218" s="163" t="str">
        <f t="shared" si="72"/>
        <v/>
      </c>
      <c r="BL218" s="163" t="str">
        <f t="shared" si="73"/>
        <v/>
      </c>
      <c r="BM218" s="163" t="str">
        <f t="shared" si="74"/>
        <v/>
      </c>
      <c r="BN218" s="164" t="str">
        <f t="shared" si="75"/>
        <v/>
      </c>
      <c r="BR218" s="163" t="str">
        <f t="shared" si="76"/>
        <v/>
      </c>
      <c r="BS218" s="163" t="str">
        <f t="shared" si="77"/>
        <v/>
      </c>
      <c r="BT218" s="163" t="str">
        <f t="shared" si="78"/>
        <v/>
      </c>
      <c r="BU218" s="163" t="str">
        <f t="shared" si="79"/>
        <v/>
      </c>
      <c r="BV218" s="163" t="str">
        <f t="shared" si="80"/>
        <v/>
      </c>
      <c r="BW218" s="163" t="str">
        <f t="shared" si="81"/>
        <v/>
      </c>
      <c r="CA218" s="163" t="str">
        <f t="shared" si="82"/>
        <v/>
      </c>
      <c r="CB218" s="163" t="str">
        <f t="shared" si="83"/>
        <v/>
      </c>
      <c r="CC218" s="163" t="str">
        <f t="shared" si="84"/>
        <v/>
      </c>
      <c r="CD218" s="163" t="str">
        <f t="shared" si="85"/>
        <v/>
      </c>
      <c r="CE218" s="163" t="str">
        <f t="shared" si="86"/>
        <v/>
      </c>
      <c r="CF218" s="163" t="str">
        <f t="shared" si="87"/>
        <v/>
      </c>
      <c r="CJ218" s="163" t="str">
        <f t="shared" si="88"/>
        <v/>
      </c>
      <c r="CK218" s="163" t="str">
        <f t="shared" si="89"/>
        <v/>
      </c>
      <c r="CL218" s="163" t="str">
        <f t="shared" si="90"/>
        <v/>
      </c>
      <c r="CM218" s="163" t="str">
        <f t="shared" si="91"/>
        <v/>
      </c>
      <c r="CN218" s="163" t="str">
        <f t="shared" si="92"/>
        <v/>
      </c>
      <c r="CO218" s="163" t="str">
        <f t="shared" si="93"/>
        <v/>
      </c>
    </row>
    <row r="219" spans="1:93">
      <c r="A219" s="1"/>
      <c r="B219" s="169" t="str">
        <f>IF('1 - Detail Entry'!F45=0,"",'1 - Detail Entry'!F45)</f>
        <v/>
      </c>
      <c r="C219" s="169" t="str">
        <f>IF('1 - Detail Entry'!H45=0,"",'1 - Detail Entry'!H45)</f>
        <v/>
      </c>
      <c r="D219" s="169" t="str">
        <f>IF('1 - Detail Entry'!J45=0,"",'1 - Detail Entry'!J45)</f>
        <v/>
      </c>
      <c r="E219" s="169" t="str">
        <f>IF('2'!F44=0,"",'2'!F44)</f>
        <v/>
      </c>
      <c r="F219" s="169" t="str">
        <f>IF('2'!H44=0,"",'2'!H44)</f>
        <v/>
      </c>
      <c r="G219" s="169" t="str">
        <f>IF('2'!J44=0,"",'2'!J44)</f>
        <v/>
      </c>
      <c r="H219" s="169" t="str">
        <f>IF('3'!$F44=0,"",'3'!$F44)</f>
        <v/>
      </c>
      <c r="I219" s="169" t="str">
        <f>IF('3'!$H44=0,"",'3'!$H44)</f>
        <v/>
      </c>
      <c r="J219" s="169" t="str">
        <f>IF('3'!$J44=0,"",'3'!$J44)</f>
        <v/>
      </c>
      <c r="K219" s="169" t="str">
        <f>IF('4'!$F44=0,"",'4'!$F44)</f>
        <v/>
      </c>
      <c r="L219" s="169" t="str">
        <f>IF('4'!$H44=0,"",'4'!$H44)</f>
        <v/>
      </c>
      <c r="M219" s="169" t="str">
        <f>IF('4'!$J44=0,"",'4'!$J44)</f>
        <v/>
      </c>
      <c r="N219" s="169" t="str">
        <f>IF('5'!$F44=0,"",'5'!$F44)</f>
        <v/>
      </c>
      <c r="O219" s="169" t="str">
        <f>IF('5'!$H44=0,"",'5'!$H44)</f>
        <v/>
      </c>
      <c r="P219" s="169" t="str">
        <f>IF('5'!$J44=0,"",'5'!$J44)</f>
        <v/>
      </c>
      <c r="Q219" s="169" t="str">
        <f>IF('6'!$F44=0,"",'6'!$F44)</f>
        <v/>
      </c>
      <c r="R219" s="169" t="str">
        <f>IF('6'!$H44=0,"",'6'!$H44)</f>
        <v/>
      </c>
      <c r="S219" s="169" t="str">
        <f>IF('6'!$J44=0,"",'6'!$J44)</f>
        <v/>
      </c>
      <c r="T219" s="169" t="str">
        <f>IF('7'!$F44=0,"",'7'!$F44)</f>
        <v/>
      </c>
      <c r="U219" s="169" t="str">
        <f>IF('7'!$H44=0,"",'7'!$H44)</f>
        <v/>
      </c>
      <c r="V219" s="169" t="str">
        <f>IF('7'!$J44=0,"",'7'!$J44)</f>
        <v/>
      </c>
      <c r="W219" s="169" t="str">
        <f>IF('8'!$F44=0,"",'8'!$F44)</f>
        <v/>
      </c>
      <c r="X219" s="169" t="str">
        <f>IF('8'!$H44=0,"",'8'!$H44)</f>
        <v/>
      </c>
      <c r="Y219" s="169" t="str">
        <f>IF('8'!$J44=0,"",'8'!$J44)</f>
        <v/>
      </c>
      <c r="Z219" s="169" t="str">
        <f>IF('9'!$F44=0,"",'9'!$F44)</f>
        <v/>
      </c>
      <c r="AA219" s="169" t="str">
        <f>IF('9'!$H44=0,"",'9'!$H44)</f>
        <v/>
      </c>
      <c r="AB219" s="169" t="str">
        <f>IF('9'!$J44=0,"",'9'!$J44)</f>
        <v/>
      </c>
      <c r="AC219" s="169" t="str">
        <f>IF('10'!$F44=0,"",'10'!$F44)</f>
        <v/>
      </c>
      <c r="AD219" s="169" t="str">
        <f>IF('10'!$H44=0,"",'10'!$H44)</f>
        <v/>
      </c>
      <c r="AE219" s="169" t="str">
        <f>IF('10'!$J44=0,"",'10'!$J44)</f>
        <v/>
      </c>
      <c r="AF219" s="169" t="str">
        <f>IF('11'!$F44=0,"",'11'!$F44)</f>
        <v/>
      </c>
      <c r="AG219" s="169" t="str">
        <f>IF('11'!$H44=0,"",'11'!$H44)</f>
        <v/>
      </c>
      <c r="AH219" s="169" t="str">
        <f>IF('11'!$J44=0,"",'11'!$J44)</f>
        <v/>
      </c>
      <c r="AI219" s="169" t="str">
        <f>IF('12'!$F44=0,"",'12'!$F44)</f>
        <v/>
      </c>
      <c r="AJ219" s="169" t="str">
        <f>IF('12'!$H44=0,"",'12'!$H44)</f>
        <v/>
      </c>
      <c r="AK219" s="169" t="str">
        <f>IF('12'!$J44=0,"",'12'!$J44)</f>
        <v/>
      </c>
      <c r="AL219" s="170">
        <f t="shared" si="94"/>
        <v>0</v>
      </c>
      <c r="AM219" s="170">
        <f t="shared" si="94"/>
        <v>0</v>
      </c>
      <c r="AN219" s="170">
        <f t="shared" si="94"/>
        <v>0</v>
      </c>
      <c r="AO219" s="189" t="str">
        <f t="shared" si="58"/>
        <v/>
      </c>
      <c r="AP219" s="189" t="str">
        <f t="shared" si="59"/>
        <v/>
      </c>
      <c r="AQ219" s="189" t="str">
        <f t="shared" si="60"/>
        <v/>
      </c>
      <c r="AR219" s="190" t="str">
        <f t="shared" si="61"/>
        <v/>
      </c>
      <c r="AS219" s="166"/>
      <c r="AT219" s="163" t="str">
        <f t="shared" si="62"/>
        <v/>
      </c>
      <c r="AU219" s="164" t="str">
        <f t="shared" si="63"/>
        <v/>
      </c>
      <c r="AV219" s="166"/>
      <c r="AX219" s="171">
        <f>'1 - Detail Entry'!AB45</f>
        <v>0</v>
      </c>
      <c r="AY219" s="172"/>
      <c r="AZ219" s="163" t="str">
        <f t="shared" si="64"/>
        <v/>
      </c>
      <c r="BA219" s="163" t="str">
        <f t="shared" si="65"/>
        <v/>
      </c>
      <c r="BB219" s="163" t="str">
        <f t="shared" si="66"/>
        <v/>
      </c>
      <c r="BC219" s="163" t="str">
        <f t="shared" si="67"/>
        <v/>
      </c>
      <c r="BD219" s="163" t="str">
        <f t="shared" si="68"/>
        <v/>
      </c>
      <c r="BE219" s="163" t="str">
        <f t="shared" si="69"/>
        <v/>
      </c>
      <c r="BI219" s="163" t="str">
        <f t="shared" si="70"/>
        <v/>
      </c>
      <c r="BJ219" s="163" t="str">
        <f t="shared" si="71"/>
        <v/>
      </c>
      <c r="BK219" s="163" t="str">
        <f t="shared" si="72"/>
        <v/>
      </c>
      <c r="BL219" s="163" t="str">
        <f t="shared" si="73"/>
        <v/>
      </c>
      <c r="BM219" s="163" t="str">
        <f t="shared" si="74"/>
        <v/>
      </c>
      <c r="BN219" s="164" t="str">
        <f t="shared" si="75"/>
        <v/>
      </c>
      <c r="BR219" s="163" t="str">
        <f t="shared" si="76"/>
        <v/>
      </c>
      <c r="BS219" s="163" t="str">
        <f t="shared" si="77"/>
        <v/>
      </c>
      <c r="BT219" s="163" t="str">
        <f t="shared" si="78"/>
        <v/>
      </c>
      <c r="BU219" s="163" t="str">
        <f t="shared" si="79"/>
        <v/>
      </c>
      <c r="BV219" s="163" t="str">
        <f t="shared" si="80"/>
        <v/>
      </c>
      <c r="BW219" s="163" t="str">
        <f t="shared" si="81"/>
        <v/>
      </c>
      <c r="CA219" s="163" t="str">
        <f t="shared" si="82"/>
        <v/>
      </c>
      <c r="CB219" s="163" t="str">
        <f t="shared" si="83"/>
        <v/>
      </c>
      <c r="CC219" s="163" t="str">
        <f t="shared" si="84"/>
        <v/>
      </c>
      <c r="CD219" s="163" t="str">
        <f t="shared" si="85"/>
        <v/>
      </c>
      <c r="CE219" s="163" t="str">
        <f t="shared" si="86"/>
        <v/>
      </c>
      <c r="CF219" s="163" t="str">
        <f t="shared" si="87"/>
        <v/>
      </c>
      <c r="CJ219" s="163" t="str">
        <f t="shared" si="88"/>
        <v/>
      </c>
      <c r="CK219" s="163" t="str">
        <f t="shared" si="89"/>
        <v/>
      </c>
      <c r="CL219" s="163" t="str">
        <f t="shared" si="90"/>
        <v/>
      </c>
      <c r="CM219" s="163" t="str">
        <f t="shared" si="91"/>
        <v/>
      </c>
      <c r="CN219" s="163" t="str">
        <f t="shared" si="92"/>
        <v/>
      </c>
      <c r="CO219" s="163" t="str">
        <f t="shared" si="93"/>
        <v/>
      </c>
    </row>
    <row r="220" spans="1:93">
      <c r="A220" s="1"/>
      <c r="B220" s="169" t="str">
        <f>IF('1 - Detail Entry'!F46=0,"",'1 - Detail Entry'!F46)</f>
        <v/>
      </c>
      <c r="C220" s="169" t="str">
        <f>IF('1 - Detail Entry'!H46=0,"",'1 - Detail Entry'!H46)</f>
        <v/>
      </c>
      <c r="D220" s="169" t="str">
        <f>IF('1 - Detail Entry'!J46=0,"",'1 - Detail Entry'!J46)</f>
        <v/>
      </c>
      <c r="E220" s="169" t="str">
        <f>IF('2'!F45=0,"",'2'!F45)</f>
        <v/>
      </c>
      <c r="F220" s="169" t="str">
        <f>IF('2'!H45=0,"",'2'!H45)</f>
        <v/>
      </c>
      <c r="G220" s="169" t="str">
        <f>IF('2'!J45=0,"",'2'!J45)</f>
        <v/>
      </c>
      <c r="H220" s="169" t="str">
        <f>IF('3'!$F45=0,"",'3'!$F45)</f>
        <v/>
      </c>
      <c r="I220" s="169" t="str">
        <f>IF('3'!$H45=0,"",'3'!$H45)</f>
        <v/>
      </c>
      <c r="J220" s="169" t="str">
        <f>IF('3'!$J45=0,"",'3'!$J45)</f>
        <v/>
      </c>
      <c r="K220" s="169" t="str">
        <f>IF('4'!$F45=0,"",'4'!$F45)</f>
        <v/>
      </c>
      <c r="L220" s="169" t="str">
        <f>IF('4'!$H45=0,"",'4'!$H45)</f>
        <v/>
      </c>
      <c r="M220" s="169" t="str">
        <f>IF('4'!$J45=0,"",'4'!$J45)</f>
        <v/>
      </c>
      <c r="N220" s="169" t="str">
        <f>IF('5'!$F45=0,"",'5'!$F45)</f>
        <v/>
      </c>
      <c r="O220" s="169" t="str">
        <f>IF('5'!$H45=0,"",'5'!$H45)</f>
        <v/>
      </c>
      <c r="P220" s="169" t="str">
        <f>IF('5'!$J45=0,"",'5'!$J45)</f>
        <v/>
      </c>
      <c r="Q220" s="169" t="str">
        <f>IF('6'!$F45=0,"",'6'!$F45)</f>
        <v/>
      </c>
      <c r="R220" s="169" t="str">
        <f>IF('6'!$H45=0,"",'6'!$H45)</f>
        <v/>
      </c>
      <c r="S220" s="169" t="str">
        <f>IF('6'!$J45=0,"",'6'!$J45)</f>
        <v/>
      </c>
      <c r="T220" s="169" t="str">
        <f>IF('7'!$F45=0,"",'7'!$F45)</f>
        <v/>
      </c>
      <c r="U220" s="169" t="str">
        <f>IF('7'!$H45=0,"",'7'!$H45)</f>
        <v/>
      </c>
      <c r="V220" s="169" t="str">
        <f>IF('7'!$J45=0,"",'7'!$J45)</f>
        <v/>
      </c>
      <c r="W220" s="169" t="str">
        <f>IF('8'!$F45=0,"",'8'!$F45)</f>
        <v/>
      </c>
      <c r="X220" s="169" t="str">
        <f>IF('8'!$H45=0,"",'8'!$H45)</f>
        <v/>
      </c>
      <c r="Y220" s="169" t="str">
        <f>IF('8'!$J45=0,"",'8'!$J45)</f>
        <v/>
      </c>
      <c r="Z220" s="169" t="str">
        <f>IF('9'!$F45=0,"",'9'!$F45)</f>
        <v/>
      </c>
      <c r="AA220" s="169" t="str">
        <f>IF('9'!$H45=0,"",'9'!$H45)</f>
        <v/>
      </c>
      <c r="AB220" s="169" t="str">
        <f>IF('9'!$J45=0,"",'9'!$J45)</f>
        <v/>
      </c>
      <c r="AC220" s="169" t="str">
        <f>IF('10'!$F45=0,"",'10'!$F45)</f>
        <v/>
      </c>
      <c r="AD220" s="169" t="str">
        <f>IF('10'!$H45=0,"",'10'!$H45)</f>
        <v/>
      </c>
      <c r="AE220" s="169" t="str">
        <f>IF('10'!$J45=0,"",'10'!$J45)</f>
        <v/>
      </c>
      <c r="AF220" s="169" t="str">
        <f>IF('11'!$F45=0,"",'11'!$F45)</f>
        <v/>
      </c>
      <c r="AG220" s="169" t="str">
        <f>IF('11'!$H45=0,"",'11'!$H45)</f>
        <v/>
      </c>
      <c r="AH220" s="169" t="str">
        <f>IF('11'!$J45=0,"",'11'!$J45)</f>
        <v/>
      </c>
      <c r="AI220" s="169" t="str">
        <f>IF('12'!$F45=0,"",'12'!$F45)</f>
        <v/>
      </c>
      <c r="AJ220" s="169" t="str">
        <f>IF('12'!$H45=0,"",'12'!$H45)</f>
        <v/>
      </c>
      <c r="AK220" s="169" t="str">
        <f>IF('12'!$J45=0,"",'12'!$J45)</f>
        <v/>
      </c>
      <c r="AL220" s="170">
        <f t="shared" si="94"/>
        <v>0</v>
      </c>
      <c r="AM220" s="170">
        <f t="shared" si="94"/>
        <v>0</v>
      </c>
      <c r="AN220" s="170">
        <f t="shared" si="94"/>
        <v>0</v>
      </c>
      <c r="AO220" s="189" t="str">
        <f t="shared" si="58"/>
        <v/>
      </c>
      <c r="AP220" s="189" t="str">
        <f t="shared" si="59"/>
        <v/>
      </c>
      <c r="AQ220" s="189" t="str">
        <f t="shared" si="60"/>
        <v/>
      </c>
      <c r="AR220" s="190" t="str">
        <f t="shared" si="61"/>
        <v/>
      </c>
      <c r="AS220" s="166"/>
      <c r="AT220" s="163" t="str">
        <f t="shared" si="62"/>
        <v/>
      </c>
      <c r="AU220" s="164" t="str">
        <f t="shared" si="63"/>
        <v/>
      </c>
      <c r="AV220" s="166"/>
      <c r="AX220" s="171">
        <f>'1 - Detail Entry'!AB46</f>
        <v>0</v>
      </c>
      <c r="AY220" s="172"/>
      <c r="AZ220" s="163" t="str">
        <f t="shared" si="64"/>
        <v/>
      </c>
      <c r="BA220" s="163" t="str">
        <f t="shared" si="65"/>
        <v/>
      </c>
      <c r="BB220" s="163" t="str">
        <f t="shared" si="66"/>
        <v/>
      </c>
      <c r="BC220" s="163" t="str">
        <f t="shared" si="67"/>
        <v/>
      </c>
      <c r="BD220" s="163" t="str">
        <f t="shared" si="68"/>
        <v/>
      </c>
      <c r="BE220" s="163" t="str">
        <f t="shared" si="69"/>
        <v/>
      </c>
      <c r="BI220" s="163" t="str">
        <f t="shared" si="70"/>
        <v/>
      </c>
      <c r="BJ220" s="163" t="str">
        <f t="shared" si="71"/>
        <v/>
      </c>
      <c r="BK220" s="163" t="str">
        <f t="shared" si="72"/>
        <v/>
      </c>
      <c r="BL220" s="163" t="str">
        <f t="shared" si="73"/>
        <v/>
      </c>
      <c r="BM220" s="163" t="str">
        <f t="shared" si="74"/>
        <v/>
      </c>
      <c r="BN220" s="164" t="str">
        <f t="shared" si="75"/>
        <v/>
      </c>
      <c r="BR220" s="163" t="str">
        <f t="shared" si="76"/>
        <v/>
      </c>
      <c r="BS220" s="163" t="str">
        <f t="shared" si="77"/>
        <v/>
      </c>
      <c r="BT220" s="163" t="str">
        <f t="shared" si="78"/>
        <v/>
      </c>
      <c r="BU220" s="163" t="str">
        <f t="shared" si="79"/>
        <v/>
      </c>
      <c r="BV220" s="163" t="str">
        <f t="shared" si="80"/>
        <v/>
      </c>
      <c r="BW220" s="163" t="str">
        <f t="shared" si="81"/>
        <v/>
      </c>
      <c r="CA220" s="163" t="str">
        <f t="shared" si="82"/>
        <v/>
      </c>
      <c r="CB220" s="163" t="str">
        <f t="shared" si="83"/>
        <v/>
      </c>
      <c r="CC220" s="163" t="str">
        <f t="shared" si="84"/>
        <v/>
      </c>
      <c r="CD220" s="163" t="str">
        <f t="shared" si="85"/>
        <v/>
      </c>
      <c r="CE220" s="163" t="str">
        <f t="shared" si="86"/>
        <v/>
      </c>
      <c r="CF220" s="163" t="str">
        <f t="shared" si="87"/>
        <v/>
      </c>
      <c r="CJ220" s="163" t="str">
        <f t="shared" si="88"/>
        <v/>
      </c>
      <c r="CK220" s="163" t="str">
        <f t="shared" si="89"/>
        <v/>
      </c>
      <c r="CL220" s="163" t="str">
        <f t="shared" si="90"/>
        <v/>
      </c>
      <c r="CM220" s="163" t="str">
        <f t="shared" si="91"/>
        <v/>
      </c>
      <c r="CN220" s="163" t="str">
        <f t="shared" si="92"/>
        <v/>
      </c>
      <c r="CO220" s="163" t="str">
        <f t="shared" si="93"/>
        <v/>
      </c>
    </row>
    <row r="221" spans="1:93">
      <c r="A221" s="1"/>
      <c r="B221" s="169" t="str">
        <f>IF('1 - Detail Entry'!F47=0,"",'1 - Detail Entry'!F47)</f>
        <v/>
      </c>
      <c r="C221" s="169" t="str">
        <f>IF('1 - Detail Entry'!H47=0,"",'1 - Detail Entry'!H47)</f>
        <v/>
      </c>
      <c r="D221" s="169" t="str">
        <f>IF('1 - Detail Entry'!J47=0,"",'1 - Detail Entry'!J47)</f>
        <v/>
      </c>
      <c r="E221" s="169" t="str">
        <f>IF('2'!F46=0,"",'2'!F46)</f>
        <v/>
      </c>
      <c r="F221" s="169" t="str">
        <f>IF('2'!H46=0,"",'2'!H46)</f>
        <v/>
      </c>
      <c r="G221" s="169" t="str">
        <f>IF('2'!J46=0,"",'2'!J46)</f>
        <v/>
      </c>
      <c r="H221" s="169" t="str">
        <f>IF('3'!$F46=0,"",'3'!$F46)</f>
        <v/>
      </c>
      <c r="I221" s="169" t="str">
        <f>IF('3'!$H46=0,"",'3'!$H46)</f>
        <v/>
      </c>
      <c r="J221" s="169" t="str">
        <f>IF('3'!$J46=0,"",'3'!$J46)</f>
        <v/>
      </c>
      <c r="K221" s="169" t="str">
        <f>IF('4'!$F46=0,"",'4'!$F46)</f>
        <v/>
      </c>
      <c r="L221" s="169" t="str">
        <f>IF('4'!$H46=0,"",'4'!$H46)</f>
        <v/>
      </c>
      <c r="M221" s="169" t="str">
        <f>IF('4'!$J46=0,"",'4'!$J46)</f>
        <v/>
      </c>
      <c r="N221" s="169" t="str">
        <f>IF('5'!$F46=0,"",'5'!$F46)</f>
        <v/>
      </c>
      <c r="O221" s="169" t="str">
        <f>IF('5'!$H46=0,"",'5'!$H46)</f>
        <v/>
      </c>
      <c r="P221" s="169" t="str">
        <f>IF('5'!$J46=0,"",'5'!$J46)</f>
        <v/>
      </c>
      <c r="Q221" s="169" t="str">
        <f>IF('6'!$F46=0,"",'6'!$F46)</f>
        <v/>
      </c>
      <c r="R221" s="169" t="str">
        <f>IF('6'!$H46=0,"",'6'!$H46)</f>
        <v/>
      </c>
      <c r="S221" s="169" t="str">
        <f>IF('6'!$J46=0,"",'6'!$J46)</f>
        <v/>
      </c>
      <c r="T221" s="169" t="str">
        <f>IF('7'!$F46=0,"",'7'!$F46)</f>
        <v/>
      </c>
      <c r="U221" s="169" t="str">
        <f>IF('7'!$H46=0,"",'7'!$H46)</f>
        <v/>
      </c>
      <c r="V221" s="169" t="str">
        <f>IF('7'!$J46=0,"",'7'!$J46)</f>
        <v/>
      </c>
      <c r="W221" s="169" t="str">
        <f>IF('8'!$F46=0,"",'8'!$F46)</f>
        <v/>
      </c>
      <c r="X221" s="169" t="str">
        <f>IF('8'!$H46=0,"",'8'!$H46)</f>
        <v/>
      </c>
      <c r="Y221" s="169" t="str">
        <f>IF('8'!$J46=0,"",'8'!$J46)</f>
        <v/>
      </c>
      <c r="Z221" s="169" t="str">
        <f>IF('9'!$F46=0,"",'9'!$F46)</f>
        <v/>
      </c>
      <c r="AA221" s="169" t="str">
        <f>IF('9'!$H46=0,"",'9'!$H46)</f>
        <v/>
      </c>
      <c r="AB221" s="169" t="str">
        <f>IF('9'!$J46=0,"",'9'!$J46)</f>
        <v/>
      </c>
      <c r="AC221" s="169" t="str">
        <f>IF('10'!$F46=0,"",'10'!$F46)</f>
        <v/>
      </c>
      <c r="AD221" s="169" t="str">
        <f>IF('10'!$H46=0,"",'10'!$H46)</f>
        <v/>
      </c>
      <c r="AE221" s="169" t="str">
        <f>IF('10'!$J46=0,"",'10'!$J46)</f>
        <v/>
      </c>
      <c r="AF221" s="169" t="str">
        <f>IF('11'!$F46=0,"",'11'!$F46)</f>
        <v/>
      </c>
      <c r="AG221" s="169" t="str">
        <f>IF('11'!$H46=0,"",'11'!$H46)</f>
        <v/>
      </c>
      <c r="AH221" s="169" t="str">
        <f>IF('11'!$J46=0,"",'11'!$J46)</f>
        <v/>
      </c>
      <c r="AI221" s="169" t="str">
        <f>IF('12'!$F46=0,"",'12'!$F46)</f>
        <v/>
      </c>
      <c r="AJ221" s="169" t="str">
        <f>IF('12'!$H46=0,"",'12'!$H46)</f>
        <v/>
      </c>
      <c r="AK221" s="169" t="str">
        <f>IF('12'!$J46=0,"",'12'!$J46)</f>
        <v/>
      </c>
      <c r="AL221" s="170">
        <f t="shared" si="94"/>
        <v>0</v>
      </c>
      <c r="AM221" s="170">
        <f t="shared" si="94"/>
        <v>0</v>
      </c>
      <c r="AN221" s="170">
        <f t="shared" si="94"/>
        <v>0</v>
      </c>
      <c r="AO221" s="189" t="str">
        <f t="shared" si="58"/>
        <v/>
      </c>
      <c r="AP221" s="189" t="str">
        <f t="shared" si="59"/>
        <v/>
      </c>
      <c r="AQ221" s="189" t="str">
        <f t="shared" si="60"/>
        <v/>
      </c>
      <c r="AR221" s="190" t="str">
        <f t="shared" si="61"/>
        <v/>
      </c>
      <c r="AS221" s="166"/>
      <c r="AT221" s="163" t="str">
        <f t="shared" si="62"/>
        <v/>
      </c>
      <c r="AU221" s="164" t="str">
        <f t="shared" si="63"/>
        <v/>
      </c>
      <c r="AV221" s="166"/>
      <c r="AX221" s="171">
        <f>'1 - Detail Entry'!AB47</f>
        <v>0</v>
      </c>
      <c r="AY221" s="172"/>
      <c r="AZ221" s="163" t="str">
        <f t="shared" si="64"/>
        <v/>
      </c>
      <c r="BA221" s="163" t="str">
        <f t="shared" si="65"/>
        <v/>
      </c>
      <c r="BB221" s="163" t="str">
        <f t="shared" si="66"/>
        <v/>
      </c>
      <c r="BC221" s="163" t="str">
        <f t="shared" si="67"/>
        <v/>
      </c>
      <c r="BD221" s="163" t="str">
        <f t="shared" si="68"/>
        <v/>
      </c>
      <c r="BE221" s="163" t="str">
        <f t="shared" si="69"/>
        <v/>
      </c>
      <c r="BI221" s="163" t="str">
        <f t="shared" si="70"/>
        <v/>
      </c>
      <c r="BJ221" s="163" t="str">
        <f t="shared" si="71"/>
        <v/>
      </c>
      <c r="BK221" s="163" t="str">
        <f t="shared" si="72"/>
        <v/>
      </c>
      <c r="BL221" s="163" t="str">
        <f t="shared" si="73"/>
        <v/>
      </c>
      <c r="BM221" s="163" t="str">
        <f t="shared" si="74"/>
        <v/>
      </c>
      <c r="BN221" s="164" t="str">
        <f t="shared" si="75"/>
        <v/>
      </c>
      <c r="BR221" s="163" t="str">
        <f t="shared" si="76"/>
        <v/>
      </c>
      <c r="BS221" s="163" t="str">
        <f t="shared" si="77"/>
        <v/>
      </c>
      <c r="BT221" s="163" t="str">
        <f t="shared" si="78"/>
        <v/>
      </c>
      <c r="BU221" s="163" t="str">
        <f t="shared" si="79"/>
        <v/>
      </c>
      <c r="BV221" s="163" t="str">
        <f t="shared" si="80"/>
        <v/>
      </c>
      <c r="BW221" s="163" t="str">
        <f t="shared" si="81"/>
        <v/>
      </c>
      <c r="CA221" s="163" t="str">
        <f t="shared" si="82"/>
        <v/>
      </c>
      <c r="CB221" s="163" t="str">
        <f t="shared" si="83"/>
        <v/>
      </c>
      <c r="CC221" s="163" t="str">
        <f t="shared" si="84"/>
        <v/>
      </c>
      <c r="CD221" s="163" t="str">
        <f t="shared" si="85"/>
        <v/>
      </c>
      <c r="CE221" s="163" t="str">
        <f t="shared" si="86"/>
        <v/>
      </c>
      <c r="CF221" s="163" t="str">
        <f t="shared" si="87"/>
        <v/>
      </c>
      <c r="CJ221" s="163" t="str">
        <f t="shared" si="88"/>
        <v/>
      </c>
      <c r="CK221" s="163" t="str">
        <f t="shared" si="89"/>
        <v/>
      </c>
      <c r="CL221" s="163" t="str">
        <f t="shared" si="90"/>
        <v/>
      </c>
      <c r="CM221" s="163" t="str">
        <f t="shared" si="91"/>
        <v/>
      </c>
      <c r="CN221" s="163" t="str">
        <f t="shared" si="92"/>
        <v/>
      </c>
      <c r="CO221" s="163" t="str">
        <f t="shared" si="93"/>
        <v/>
      </c>
    </row>
    <row r="222" spans="1:93">
      <c r="A222" s="1"/>
      <c r="B222" s="169" t="str">
        <f>IF('1 - Detail Entry'!F48=0,"",'1 - Detail Entry'!F48)</f>
        <v/>
      </c>
      <c r="C222" s="169" t="str">
        <f>IF('1 - Detail Entry'!H48=0,"",'1 - Detail Entry'!H48)</f>
        <v/>
      </c>
      <c r="D222" s="169" t="str">
        <f>IF('1 - Detail Entry'!J48=0,"",'1 - Detail Entry'!J48)</f>
        <v/>
      </c>
      <c r="E222" s="169" t="str">
        <f>IF('2'!F47=0,"",'2'!F47)</f>
        <v/>
      </c>
      <c r="F222" s="169" t="str">
        <f>IF('2'!H47=0,"",'2'!H47)</f>
        <v/>
      </c>
      <c r="G222" s="169" t="str">
        <f>IF('2'!J47=0,"",'2'!J47)</f>
        <v/>
      </c>
      <c r="H222" s="169" t="str">
        <f>IF('3'!$F47=0,"",'3'!$F47)</f>
        <v/>
      </c>
      <c r="I222" s="169" t="str">
        <f>IF('3'!$H47=0,"",'3'!$H47)</f>
        <v/>
      </c>
      <c r="J222" s="169" t="str">
        <f>IF('3'!$J47=0,"",'3'!$J47)</f>
        <v/>
      </c>
      <c r="K222" s="169" t="str">
        <f>IF('4'!$F47=0,"",'4'!$F47)</f>
        <v/>
      </c>
      <c r="L222" s="169" t="str">
        <f>IF('4'!$H47=0,"",'4'!$H47)</f>
        <v/>
      </c>
      <c r="M222" s="169" t="str">
        <f>IF('4'!$J47=0,"",'4'!$J47)</f>
        <v/>
      </c>
      <c r="N222" s="169" t="str">
        <f>IF('5'!$F47=0,"",'5'!$F47)</f>
        <v/>
      </c>
      <c r="O222" s="169" t="str">
        <f>IF('5'!$H47=0,"",'5'!$H47)</f>
        <v/>
      </c>
      <c r="P222" s="169" t="str">
        <f>IF('5'!$J47=0,"",'5'!$J47)</f>
        <v/>
      </c>
      <c r="Q222" s="169" t="str">
        <f>IF('6'!$F47=0,"",'6'!$F47)</f>
        <v/>
      </c>
      <c r="R222" s="169" t="str">
        <f>IF('6'!$H47=0,"",'6'!$H47)</f>
        <v/>
      </c>
      <c r="S222" s="169" t="str">
        <f>IF('6'!$J47=0,"",'6'!$J47)</f>
        <v/>
      </c>
      <c r="T222" s="169" t="str">
        <f>IF('7'!$F47=0,"",'7'!$F47)</f>
        <v/>
      </c>
      <c r="U222" s="169" t="str">
        <f>IF('7'!$H47=0,"",'7'!$H47)</f>
        <v/>
      </c>
      <c r="V222" s="169" t="str">
        <f>IF('7'!$J47=0,"",'7'!$J47)</f>
        <v/>
      </c>
      <c r="W222" s="169" t="str">
        <f>IF('8'!$F47=0,"",'8'!$F47)</f>
        <v/>
      </c>
      <c r="X222" s="169" t="str">
        <f>IF('8'!$H47=0,"",'8'!$H47)</f>
        <v/>
      </c>
      <c r="Y222" s="169" t="str">
        <f>IF('8'!$J47=0,"",'8'!$J47)</f>
        <v/>
      </c>
      <c r="Z222" s="169" t="str">
        <f>IF('9'!$F47=0,"",'9'!$F47)</f>
        <v/>
      </c>
      <c r="AA222" s="169" t="str">
        <f>IF('9'!$H47=0,"",'9'!$H47)</f>
        <v/>
      </c>
      <c r="AB222" s="169" t="str">
        <f>IF('9'!$J47=0,"",'9'!$J47)</f>
        <v/>
      </c>
      <c r="AC222" s="169" t="str">
        <f>IF('10'!$F47=0,"",'10'!$F47)</f>
        <v/>
      </c>
      <c r="AD222" s="169" t="str">
        <f>IF('10'!$H47=0,"",'10'!$H47)</f>
        <v/>
      </c>
      <c r="AE222" s="169" t="str">
        <f>IF('10'!$J47=0,"",'10'!$J47)</f>
        <v/>
      </c>
      <c r="AF222" s="169" t="str">
        <f>IF('11'!$F47=0,"",'11'!$F47)</f>
        <v/>
      </c>
      <c r="AG222" s="169" t="str">
        <f>IF('11'!$H47=0,"",'11'!$H47)</f>
        <v/>
      </c>
      <c r="AH222" s="169" t="str">
        <f>IF('11'!$J47=0,"",'11'!$J47)</f>
        <v/>
      </c>
      <c r="AI222" s="169" t="str">
        <f>IF('12'!$F47=0,"",'12'!$F47)</f>
        <v/>
      </c>
      <c r="AJ222" s="169" t="str">
        <f>IF('12'!$H47=0,"",'12'!$H47)</f>
        <v/>
      </c>
      <c r="AK222" s="169" t="str">
        <f>IF('12'!$J47=0,"",'12'!$J47)</f>
        <v/>
      </c>
      <c r="AL222" s="170">
        <f t="shared" si="94"/>
        <v>0</v>
      </c>
      <c r="AM222" s="170">
        <f t="shared" si="94"/>
        <v>0</v>
      </c>
      <c r="AN222" s="170">
        <f t="shared" si="94"/>
        <v>0</v>
      </c>
      <c r="AO222" s="189" t="str">
        <f t="shared" si="58"/>
        <v/>
      </c>
      <c r="AP222" s="189" t="str">
        <f t="shared" si="59"/>
        <v/>
      </c>
      <c r="AQ222" s="189" t="str">
        <f t="shared" si="60"/>
        <v/>
      </c>
      <c r="AR222" s="190" t="str">
        <f t="shared" si="61"/>
        <v/>
      </c>
      <c r="AS222" s="166"/>
      <c r="AT222" s="163" t="str">
        <f t="shared" si="62"/>
        <v/>
      </c>
      <c r="AU222" s="164" t="str">
        <f t="shared" si="63"/>
        <v/>
      </c>
      <c r="AV222" s="166"/>
      <c r="AX222" s="171">
        <f>'1 - Detail Entry'!AB48</f>
        <v>0</v>
      </c>
      <c r="AY222" s="172"/>
      <c r="AZ222" s="163" t="str">
        <f t="shared" si="64"/>
        <v/>
      </c>
      <c r="BA222" s="163" t="str">
        <f t="shared" si="65"/>
        <v/>
      </c>
      <c r="BB222" s="163" t="str">
        <f t="shared" si="66"/>
        <v/>
      </c>
      <c r="BC222" s="163" t="str">
        <f t="shared" si="67"/>
        <v/>
      </c>
      <c r="BD222" s="163" t="str">
        <f t="shared" si="68"/>
        <v/>
      </c>
      <c r="BE222" s="163" t="str">
        <f t="shared" si="69"/>
        <v/>
      </c>
      <c r="BI222" s="163" t="str">
        <f t="shared" si="70"/>
        <v/>
      </c>
      <c r="BJ222" s="163" t="str">
        <f t="shared" si="71"/>
        <v/>
      </c>
      <c r="BK222" s="163" t="str">
        <f t="shared" si="72"/>
        <v/>
      </c>
      <c r="BL222" s="163" t="str">
        <f t="shared" si="73"/>
        <v/>
      </c>
      <c r="BM222" s="163" t="str">
        <f t="shared" si="74"/>
        <v/>
      </c>
      <c r="BN222" s="164" t="str">
        <f t="shared" si="75"/>
        <v/>
      </c>
      <c r="BR222" s="163" t="str">
        <f t="shared" si="76"/>
        <v/>
      </c>
      <c r="BS222" s="163" t="str">
        <f t="shared" si="77"/>
        <v/>
      </c>
      <c r="BT222" s="163" t="str">
        <f t="shared" si="78"/>
        <v/>
      </c>
      <c r="BU222" s="163" t="str">
        <f t="shared" si="79"/>
        <v/>
      </c>
      <c r="BV222" s="163" t="str">
        <f t="shared" si="80"/>
        <v/>
      </c>
      <c r="BW222" s="163" t="str">
        <f t="shared" si="81"/>
        <v/>
      </c>
      <c r="CA222" s="163" t="str">
        <f t="shared" si="82"/>
        <v/>
      </c>
      <c r="CB222" s="163" t="str">
        <f t="shared" si="83"/>
        <v/>
      </c>
      <c r="CC222" s="163" t="str">
        <f t="shared" si="84"/>
        <v/>
      </c>
      <c r="CD222" s="163" t="str">
        <f t="shared" si="85"/>
        <v/>
      </c>
      <c r="CE222" s="163" t="str">
        <f t="shared" si="86"/>
        <v/>
      </c>
      <c r="CF222" s="163" t="str">
        <f t="shared" si="87"/>
        <v/>
      </c>
      <c r="CJ222" s="163" t="str">
        <f t="shared" si="88"/>
        <v/>
      </c>
      <c r="CK222" s="163" t="str">
        <f t="shared" si="89"/>
        <v/>
      </c>
      <c r="CL222" s="163" t="str">
        <f t="shared" si="90"/>
        <v/>
      </c>
      <c r="CM222" s="163" t="str">
        <f t="shared" si="91"/>
        <v/>
      </c>
      <c r="CN222" s="163" t="str">
        <f t="shared" si="92"/>
        <v/>
      </c>
      <c r="CO222" s="163" t="str">
        <f t="shared" si="93"/>
        <v/>
      </c>
    </row>
    <row r="223" spans="1:93">
      <c r="A223" s="1"/>
      <c r="B223" s="169" t="str">
        <f>IF('1 - Detail Entry'!F49=0,"",'1 - Detail Entry'!F49)</f>
        <v/>
      </c>
      <c r="C223" s="169" t="str">
        <f>IF('1 - Detail Entry'!H49=0,"",'1 - Detail Entry'!H49)</f>
        <v/>
      </c>
      <c r="D223" s="169" t="str">
        <f>IF('1 - Detail Entry'!J49=0,"",'1 - Detail Entry'!J49)</f>
        <v/>
      </c>
      <c r="E223" s="169" t="str">
        <f>IF('2'!F48=0,"",'2'!F48)</f>
        <v/>
      </c>
      <c r="F223" s="169" t="str">
        <f>IF('2'!H48=0,"",'2'!H48)</f>
        <v/>
      </c>
      <c r="G223" s="169" t="str">
        <f>IF('2'!J48=0,"",'2'!J48)</f>
        <v/>
      </c>
      <c r="H223" s="169" t="str">
        <f>IF('3'!$F48=0,"",'3'!$F48)</f>
        <v/>
      </c>
      <c r="I223" s="169" t="str">
        <f>IF('3'!$H48=0,"",'3'!$H48)</f>
        <v/>
      </c>
      <c r="J223" s="169" t="str">
        <f>IF('3'!$J48=0,"",'3'!$J48)</f>
        <v/>
      </c>
      <c r="K223" s="169" t="str">
        <f>IF('4'!$F48=0,"",'4'!$F48)</f>
        <v/>
      </c>
      <c r="L223" s="169" t="str">
        <f>IF('4'!$H48=0,"",'4'!$H48)</f>
        <v/>
      </c>
      <c r="M223" s="169" t="str">
        <f>IF('4'!$J48=0,"",'4'!$J48)</f>
        <v/>
      </c>
      <c r="N223" s="169" t="str">
        <f>IF('5'!$F48=0,"",'5'!$F48)</f>
        <v/>
      </c>
      <c r="O223" s="169" t="str">
        <f>IF('5'!$H48=0,"",'5'!$H48)</f>
        <v/>
      </c>
      <c r="P223" s="169" t="str">
        <f>IF('5'!$J48=0,"",'5'!$J48)</f>
        <v/>
      </c>
      <c r="Q223" s="169" t="str">
        <f>IF('6'!$F48=0,"",'6'!$F48)</f>
        <v/>
      </c>
      <c r="R223" s="169" t="str">
        <f>IF('6'!$H48=0,"",'6'!$H48)</f>
        <v/>
      </c>
      <c r="S223" s="169" t="str">
        <f>IF('6'!$J48=0,"",'6'!$J48)</f>
        <v/>
      </c>
      <c r="T223" s="169" t="str">
        <f>IF('7'!$F48=0,"",'7'!$F48)</f>
        <v/>
      </c>
      <c r="U223" s="169" t="str">
        <f>IF('7'!$H48=0,"",'7'!$H48)</f>
        <v/>
      </c>
      <c r="V223" s="169" t="str">
        <f>IF('7'!$J48=0,"",'7'!$J48)</f>
        <v/>
      </c>
      <c r="W223" s="169" t="str">
        <f>IF('8'!$F48=0,"",'8'!$F48)</f>
        <v/>
      </c>
      <c r="X223" s="169" t="str">
        <f>IF('8'!$H48=0,"",'8'!$H48)</f>
        <v/>
      </c>
      <c r="Y223" s="169" t="str">
        <f>IF('8'!$J48=0,"",'8'!$J48)</f>
        <v/>
      </c>
      <c r="Z223" s="169" t="str">
        <f>IF('9'!$F48=0,"",'9'!$F48)</f>
        <v/>
      </c>
      <c r="AA223" s="169" t="str">
        <f>IF('9'!$H48=0,"",'9'!$H48)</f>
        <v/>
      </c>
      <c r="AB223" s="169" t="str">
        <f>IF('9'!$J48=0,"",'9'!$J48)</f>
        <v/>
      </c>
      <c r="AC223" s="169" t="str">
        <f>IF('10'!$F48=0,"",'10'!$F48)</f>
        <v/>
      </c>
      <c r="AD223" s="169" t="str">
        <f>IF('10'!$H48=0,"",'10'!$H48)</f>
        <v/>
      </c>
      <c r="AE223" s="169" t="str">
        <f>IF('10'!$J48=0,"",'10'!$J48)</f>
        <v/>
      </c>
      <c r="AF223" s="169" t="str">
        <f>IF('11'!$F48=0,"",'11'!$F48)</f>
        <v/>
      </c>
      <c r="AG223" s="169" t="str">
        <f>IF('11'!$H48=0,"",'11'!$H48)</f>
        <v/>
      </c>
      <c r="AH223" s="169" t="str">
        <f>IF('11'!$J48=0,"",'11'!$J48)</f>
        <v/>
      </c>
      <c r="AI223" s="169" t="str">
        <f>IF('12'!$F48=0,"",'12'!$F48)</f>
        <v/>
      </c>
      <c r="AJ223" s="169" t="str">
        <f>IF('12'!$H48=0,"",'12'!$H48)</f>
        <v/>
      </c>
      <c r="AK223" s="169" t="str">
        <f>IF('12'!$J48=0,"",'12'!$J48)</f>
        <v/>
      </c>
      <c r="AL223" s="170">
        <f t="shared" si="94"/>
        <v>0</v>
      </c>
      <c r="AM223" s="170">
        <f t="shared" si="94"/>
        <v>0</v>
      </c>
      <c r="AN223" s="170">
        <f t="shared" si="94"/>
        <v>0</v>
      </c>
      <c r="AO223" s="189" t="str">
        <f t="shared" si="58"/>
        <v/>
      </c>
      <c r="AP223" s="189" t="str">
        <f t="shared" si="59"/>
        <v/>
      </c>
      <c r="AQ223" s="189" t="str">
        <f t="shared" si="60"/>
        <v/>
      </c>
      <c r="AR223" s="190" t="str">
        <f t="shared" si="61"/>
        <v/>
      </c>
      <c r="AS223" s="166"/>
      <c r="AT223" s="163" t="str">
        <f t="shared" si="62"/>
        <v/>
      </c>
      <c r="AU223" s="164" t="str">
        <f t="shared" si="63"/>
        <v/>
      </c>
      <c r="AV223" s="166"/>
      <c r="AX223" s="171">
        <f>'1 - Detail Entry'!AB49</f>
        <v>0</v>
      </c>
      <c r="AY223" s="172"/>
      <c r="AZ223" s="163" t="str">
        <f t="shared" si="64"/>
        <v/>
      </c>
      <c r="BA223" s="163" t="str">
        <f t="shared" si="65"/>
        <v/>
      </c>
      <c r="BB223" s="163" t="str">
        <f t="shared" si="66"/>
        <v/>
      </c>
      <c r="BC223" s="163" t="str">
        <f t="shared" si="67"/>
        <v/>
      </c>
      <c r="BD223" s="163" t="str">
        <f t="shared" si="68"/>
        <v/>
      </c>
      <c r="BE223" s="163" t="str">
        <f t="shared" si="69"/>
        <v/>
      </c>
      <c r="BI223" s="163" t="str">
        <f t="shared" si="70"/>
        <v/>
      </c>
      <c r="BJ223" s="163" t="str">
        <f t="shared" si="71"/>
        <v/>
      </c>
      <c r="BK223" s="163" t="str">
        <f t="shared" si="72"/>
        <v/>
      </c>
      <c r="BL223" s="163" t="str">
        <f t="shared" si="73"/>
        <v/>
      </c>
      <c r="BM223" s="163" t="str">
        <f t="shared" si="74"/>
        <v/>
      </c>
      <c r="BN223" s="164" t="str">
        <f t="shared" si="75"/>
        <v/>
      </c>
      <c r="BR223" s="163" t="str">
        <f t="shared" si="76"/>
        <v/>
      </c>
      <c r="BS223" s="163" t="str">
        <f t="shared" si="77"/>
        <v/>
      </c>
      <c r="BT223" s="163" t="str">
        <f t="shared" si="78"/>
        <v/>
      </c>
      <c r="BU223" s="163" t="str">
        <f t="shared" si="79"/>
        <v/>
      </c>
      <c r="BV223" s="163" t="str">
        <f t="shared" si="80"/>
        <v/>
      </c>
      <c r="BW223" s="163" t="str">
        <f t="shared" si="81"/>
        <v/>
      </c>
      <c r="CA223" s="163" t="str">
        <f t="shared" si="82"/>
        <v/>
      </c>
      <c r="CB223" s="163" t="str">
        <f t="shared" si="83"/>
        <v/>
      </c>
      <c r="CC223" s="163" t="str">
        <f t="shared" si="84"/>
        <v/>
      </c>
      <c r="CD223" s="163" t="str">
        <f t="shared" si="85"/>
        <v/>
      </c>
      <c r="CE223" s="163" t="str">
        <f t="shared" si="86"/>
        <v/>
      </c>
      <c r="CF223" s="163" t="str">
        <f t="shared" si="87"/>
        <v/>
      </c>
      <c r="CJ223" s="163" t="str">
        <f t="shared" si="88"/>
        <v/>
      </c>
      <c r="CK223" s="163" t="str">
        <f t="shared" si="89"/>
        <v/>
      </c>
      <c r="CL223" s="163" t="str">
        <f t="shared" si="90"/>
        <v/>
      </c>
      <c r="CM223" s="163" t="str">
        <f t="shared" si="91"/>
        <v/>
      </c>
      <c r="CN223" s="163" t="str">
        <f t="shared" si="92"/>
        <v/>
      </c>
      <c r="CO223" s="163" t="str">
        <f t="shared" si="93"/>
        <v/>
      </c>
    </row>
    <row r="224" spans="1:93">
      <c r="A224" s="1"/>
      <c r="B224" s="169" t="str">
        <f>IF('1 - Detail Entry'!F50=0,"",'1 - Detail Entry'!F50)</f>
        <v/>
      </c>
      <c r="C224" s="169" t="str">
        <f>IF('1 - Detail Entry'!H50=0,"",'1 - Detail Entry'!H50)</f>
        <v/>
      </c>
      <c r="D224" s="169" t="str">
        <f>IF('1 - Detail Entry'!J50=0,"",'1 - Detail Entry'!J50)</f>
        <v/>
      </c>
      <c r="E224" s="169" t="str">
        <f>IF('2'!F49=0,"",'2'!F49)</f>
        <v/>
      </c>
      <c r="F224" s="169" t="str">
        <f>IF('2'!H49=0,"",'2'!H49)</f>
        <v/>
      </c>
      <c r="G224" s="169" t="str">
        <f>IF('2'!J49=0,"",'2'!J49)</f>
        <v/>
      </c>
      <c r="H224" s="169" t="str">
        <f>IF('3'!$F49=0,"",'3'!$F49)</f>
        <v/>
      </c>
      <c r="I224" s="169" t="str">
        <f>IF('3'!$H49=0,"",'3'!$H49)</f>
        <v/>
      </c>
      <c r="J224" s="169" t="str">
        <f>IF('3'!$J49=0,"",'3'!$J49)</f>
        <v/>
      </c>
      <c r="K224" s="169" t="str">
        <f>IF('4'!$F49=0,"",'4'!$F49)</f>
        <v/>
      </c>
      <c r="L224" s="169" t="str">
        <f>IF('4'!$H49=0,"",'4'!$H49)</f>
        <v/>
      </c>
      <c r="M224" s="169" t="str">
        <f>IF('4'!$J49=0,"",'4'!$J49)</f>
        <v/>
      </c>
      <c r="N224" s="169" t="str">
        <f>IF('5'!$F49=0,"",'5'!$F49)</f>
        <v/>
      </c>
      <c r="O224" s="169" t="str">
        <f>IF('5'!$H49=0,"",'5'!$H49)</f>
        <v/>
      </c>
      <c r="P224" s="169" t="str">
        <f>IF('5'!$J49=0,"",'5'!$J49)</f>
        <v/>
      </c>
      <c r="Q224" s="169" t="str">
        <f>IF('6'!$F49=0,"",'6'!$F49)</f>
        <v/>
      </c>
      <c r="R224" s="169" t="str">
        <f>IF('6'!$H49=0,"",'6'!$H49)</f>
        <v/>
      </c>
      <c r="S224" s="169" t="str">
        <f>IF('6'!$J49=0,"",'6'!$J49)</f>
        <v/>
      </c>
      <c r="T224" s="169" t="str">
        <f>IF('7'!$F49=0,"",'7'!$F49)</f>
        <v/>
      </c>
      <c r="U224" s="169" t="str">
        <f>IF('7'!$H49=0,"",'7'!$H49)</f>
        <v/>
      </c>
      <c r="V224" s="169" t="str">
        <f>IF('7'!$J49=0,"",'7'!$J49)</f>
        <v/>
      </c>
      <c r="W224" s="169" t="str">
        <f>IF('8'!$F49=0,"",'8'!$F49)</f>
        <v/>
      </c>
      <c r="X224" s="169" t="str">
        <f>IF('8'!$H49=0,"",'8'!$H49)</f>
        <v/>
      </c>
      <c r="Y224" s="169" t="str">
        <f>IF('8'!$J49=0,"",'8'!$J49)</f>
        <v/>
      </c>
      <c r="Z224" s="169" t="str">
        <f>IF('9'!$F49=0,"",'9'!$F49)</f>
        <v/>
      </c>
      <c r="AA224" s="169" t="str">
        <f>IF('9'!$H49=0,"",'9'!$H49)</f>
        <v/>
      </c>
      <c r="AB224" s="169" t="str">
        <f>IF('9'!$J49=0,"",'9'!$J49)</f>
        <v/>
      </c>
      <c r="AC224" s="169" t="str">
        <f>IF('10'!$F49=0,"",'10'!$F49)</f>
        <v/>
      </c>
      <c r="AD224" s="169" t="str">
        <f>IF('10'!$H49=0,"",'10'!$H49)</f>
        <v/>
      </c>
      <c r="AE224" s="169" t="str">
        <f>IF('10'!$J49=0,"",'10'!$J49)</f>
        <v/>
      </c>
      <c r="AF224" s="169" t="str">
        <f>IF('11'!$F49=0,"",'11'!$F49)</f>
        <v/>
      </c>
      <c r="AG224" s="169" t="str">
        <f>IF('11'!$H49=0,"",'11'!$H49)</f>
        <v/>
      </c>
      <c r="AH224" s="169" t="str">
        <f>IF('11'!$J49=0,"",'11'!$J49)</f>
        <v/>
      </c>
      <c r="AI224" s="169" t="str">
        <f>IF('12'!$F49=0,"",'12'!$F49)</f>
        <v/>
      </c>
      <c r="AJ224" s="169" t="str">
        <f>IF('12'!$H49=0,"",'12'!$H49)</f>
        <v/>
      </c>
      <c r="AK224" s="169" t="str">
        <f>IF('12'!$J49=0,"",'12'!$J49)</f>
        <v/>
      </c>
      <c r="AL224" s="170">
        <f t="shared" si="94"/>
        <v>0</v>
      </c>
      <c r="AM224" s="170">
        <f t="shared" si="94"/>
        <v>0</v>
      </c>
      <c r="AN224" s="170">
        <f t="shared" si="94"/>
        <v>0</v>
      </c>
      <c r="AO224" s="189" t="str">
        <f t="shared" si="58"/>
        <v/>
      </c>
      <c r="AP224" s="189" t="str">
        <f t="shared" si="59"/>
        <v/>
      </c>
      <c r="AQ224" s="189" t="str">
        <f t="shared" si="60"/>
        <v/>
      </c>
      <c r="AR224" s="190" t="str">
        <f t="shared" si="61"/>
        <v/>
      </c>
      <c r="AS224" s="166"/>
      <c r="AT224" s="163" t="str">
        <f t="shared" si="62"/>
        <v/>
      </c>
      <c r="AU224" s="164" t="str">
        <f t="shared" si="63"/>
        <v/>
      </c>
      <c r="AV224" s="166"/>
      <c r="AX224" s="171">
        <f>'1 - Detail Entry'!AB50</f>
        <v>0</v>
      </c>
      <c r="AY224" s="172"/>
      <c r="AZ224" s="163" t="str">
        <f t="shared" si="64"/>
        <v/>
      </c>
      <c r="BA224" s="163" t="str">
        <f t="shared" si="65"/>
        <v/>
      </c>
      <c r="BB224" s="163" t="str">
        <f t="shared" si="66"/>
        <v/>
      </c>
      <c r="BC224" s="163" t="str">
        <f t="shared" si="67"/>
        <v/>
      </c>
      <c r="BD224" s="163" t="str">
        <f t="shared" si="68"/>
        <v/>
      </c>
      <c r="BE224" s="163" t="str">
        <f t="shared" si="69"/>
        <v/>
      </c>
      <c r="BI224" s="163" t="str">
        <f t="shared" si="70"/>
        <v/>
      </c>
      <c r="BJ224" s="163" t="str">
        <f t="shared" si="71"/>
        <v/>
      </c>
      <c r="BK224" s="163" t="str">
        <f t="shared" si="72"/>
        <v/>
      </c>
      <c r="BL224" s="163" t="str">
        <f t="shared" si="73"/>
        <v/>
      </c>
      <c r="BM224" s="163" t="str">
        <f t="shared" si="74"/>
        <v/>
      </c>
      <c r="BN224" s="164" t="str">
        <f t="shared" si="75"/>
        <v/>
      </c>
      <c r="BR224" s="163" t="str">
        <f t="shared" si="76"/>
        <v/>
      </c>
      <c r="BS224" s="163" t="str">
        <f t="shared" si="77"/>
        <v/>
      </c>
      <c r="BT224" s="163" t="str">
        <f t="shared" si="78"/>
        <v/>
      </c>
      <c r="BU224" s="163" t="str">
        <f t="shared" si="79"/>
        <v/>
      </c>
      <c r="BV224" s="163" t="str">
        <f t="shared" si="80"/>
        <v/>
      </c>
      <c r="BW224" s="163" t="str">
        <f t="shared" si="81"/>
        <v/>
      </c>
      <c r="CA224" s="163" t="str">
        <f t="shared" si="82"/>
        <v/>
      </c>
      <c r="CB224" s="163" t="str">
        <f t="shared" si="83"/>
        <v/>
      </c>
      <c r="CC224" s="163" t="str">
        <f t="shared" si="84"/>
        <v/>
      </c>
      <c r="CD224" s="163" t="str">
        <f t="shared" si="85"/>
        <v/>
      </c>
      <c r="CE224" s="163" t="str">
        <f t="shared" si="86"/>
        <v/>
      </c>
      <c r="CF224" s="163" t="str">
        <f t="shared" si="87"/>
        <v/>
      </c>
      <c r="CJ224" s="163" t="str">
        <f t="shared" si="88"/>
        <v/>
      </c>
      <c r="CK224" s="163" t="str">
        <f t="shared" si="89"/>
        <v/>
      </c>
      <c r="CL224" s="163" t="str">
        <f t="shared" si="90"/>
        <v/>
      </c>
      <c r="CM224" s="163" t="str">
        <f t="shared" si="91"/>
        <v/>
      </c>
      <c r="CN224" s="163" t="str">
        <f t="shared" si="92"/>
        <v/>
      </c>
      <c r="CO224" s="163" t="str">
        <f t="shared" si="93"/>
        <v/>
      </c>
    </row>
    <row r="225" spans="1:93">
      <c r="A225" s="1"/>
      <c r="B225" s="169" t="str">
        <f>IF('1 - Detail Entry'!F51=0,"",'1 - Detail Entry'!F51)</f>
        <v/>
      </c>
      <c r="C225" s="169" t="str">
        <f>IF('1 - Detail Entry'!H51=0,"",'1 - Detail Entry'!H51)</f>
        <v/>
      </c>
      <c r="D225" s="169" t="str">
        <f>IF('1 - Detail Entry'!J51=0,"",'1 - Detail Entry'!J51)</f>
        <v/>
      </c>
      <c r="E225" s="169" t="str">
        <f>IF('2'!F50=0,"",'2'!F50)</f>
        <v/>
      </c>
      <c r="F225" s="169" t="str">
        <f>IF('2'!H50=0,"",'2'!H50)</f>
        <v/>
      </c>
      <c r="G225" s="169" t="str">
        <f>IF('2'!J50=0,"",'2'!J50)</f>
        <v/>
      </c>
      <c r="H225" s="169" t="str">
        <f>IF('3'!$F50=0,"",'3'!$F50)</f>
        <v/>
      </c>
      <c r="I225" s="169" t="str">
        <f>IF('3'!$H50=0,"",'3'!$H50)</f>
        <v/>
      </c>
      <c r="J225" s="169" t="str">
        <f>IF('3'!$J50=0,"",'3'!$J50)</f>
        <v/>
      </c>
      <c r="K225" s="169" t="str">
        <f>IF('4'!$F50=0,"",'4'!$F50)</f>
        <v/>
      </c>
      <c r="L225" s="169" t="str">
        <f>IF('4'!$H50=0,"",'4'!$H50)</f>
        <v/>
      </c>
      <c r="M225" s="169" t="str">
        <f>IF('4'!$J50=0,"",'4'!$J50)</f>
        <v/>
      </c>
      <c r="N225" s="169" t="str">
        <f>IF('5'!$F50=0,"",'5'!$F50)</f>
        <v/>
      </c>
      <c r="O225" s="169" t="str">
        <f>IF('5'!$H50=0,"",'5'!$H50)</f>
        <v/>
      </c>
      <c r="P225" s="169" t="str">
        <f>IF('5'!$J50=0,"",'5'!$J50)</f>
        <v/>
      </c>
      <c r="Q225" s="169" t="str">
        <f>IF('6'!$F50=0,"",'6'!$F50)</f>
        <v/>
      </c>
      <c r="R225" s="169" t="str">
        <f>IF('6'!$H50=0,"",'6'!$H50)</f>
        <v/>
      </c>
      <c r="S225" s="169" t="str">
        <f>IF('6'!$J50=0,"",'6'!$J50)</f>
        <v/>
      </c>
      <c r="T225" s="169" t="str">
        <f>IF('7'!$F50=0,"",'7'!$F50)</f>
        <v/>
      </c>
      <c r="U225" s="169" t="str">
        <f>IF('7'!$H50=0,"",'7'!$H50)</f>
        <v/>
      </c>
      <c r="V225" s="169" t="str">
        <f>IF('7'!$J50=0,"",'7'!$J50)</f>
        <v/>
      </c>
      <c r="W225" s="169" t="str">
        <f>IF('8'!$F50=0,"",'8'!$F50)</f>
        <v/>
      </c>
      <c r="X225" s="169" t="str">
        <f>IF('8'!$H50=0,"",'8'!$H50)</f>
        <v/>
      </c>
      <c r="Y225" s="169" t="str">
        <f>IF('8'!$J50=0,"",'8'!$J50)</f>
        <v/>
      </c>
      <c r="Z225" s="169" t="str">
        <f>IF('9'!$F50=0,"",'9'!$F50)</f>
        <v/>
      </c>
      <c r="AA225" s="169" t="str">
        <f>IF('9'!$H50=0,"",'9'!$H50)</f>
        <v/>
      </c>
      <c r="AB225" s="169" t="str">
        <f>IF('9'!$J50=0,"",'9'!$J50)</f>
        <v/>
      </c>
      <c r="AC225" s="169" t="str">
        <f>IF('10'!$F50=0,"",'10'!$F50)</f>
        <v/>
      </c>
      <c r="AD225" s="169" t="str">
        <f>IF('10'!$H50=0,"",'10'!$H50)</f>
        <v/>
      </c>
      <c r="AE225" s="169" t="str">
        <f>IF('10'!$J50=0,"",'10'!$J50)</f>
        <v/>
      </c>
      <c r="AF225" s="169" t="str">
        <f>IF('11'!$F50=0,"",'11'!$F50)</f>
        <v/>
      </c>
      <c r="AG225" s="169" t="str">
        <f>IF('11'!$H50=0,"",'11'!$H50)</f>
        <v/>
      </c>
      <c r="AH225" s="169" t="str">
        <f>IF('11'!$J50=0,"",'11'!$J50)</f>
        <v/>
      </c>
      <c r="AI225" s="169" t="str">
        <f>IF('12'!$F50=0,"",'12'!$F50)</f>
        <v/>
      </c>
      <c r="AJ225" s="169" t="str">
        <f>IF('12'!$H50=0,"",'12'!$H50)</f>
        <v/>
      </c>
      <c r="AK225" s="169" t="str">
        <f>IF('12'!$J50=0,"",'12'!$J50)</f>
        <v/>
      </c>
      <c r="AL225" s="170">
        <f t="shared" si="94"/>
        <v>0</v>
      </c>
      <c r="AM225" s="170">
        <f t="shared" si="94"/>
        <v>0</v>
      </c>
      <c r="AN225" s="170">
        <f t="shared" si="94"/>
        <v>0</v>
      </c>
      <c r="AO225" s="189" t="str">
        <f t="shared" si="58"/>
        <v/>
      </c>
      <c r="AP225" s="189" t="str">
        <f t="shared" si="59"/>
        <v/>
      </c>
      <c r="AQ225" s="189" t="str">
        <f t="shared" si="60"/>
        <v/>
      </c>
      <c r="AR225" s="190" t="str">
        <f t="shared" si="61"/>
        <v/>
      </c>
      <c r="AS225" s="166"/>
      <c r="AT225" s="163" t="str">
        <f t="shared" si="62"/>
        <v/>
      </c>
      <c r="AU225" s="164" t="str">
        <f t="shared" si="63"/>
        <v/>
      </c>
      <c r="AV225" s="166"/>
      <c r="AX225" s="171">
        <f>'1 - Detail Entry'!AB51</f>
        <v>0</v>
      </c>
      <c r="AY225" s="172"/>
      <c r="AZ225" s="163" t="str">
        <f t="shared" si="64"/>
        <v/>
      </c>
      <c r="BA225" s="163" t="str">
        <f t="shared" si="65"/>
        <v/>
      </c>
      <c r="BB225" s="163" t="str">
        <f t="shared" si="66"/>
        <v/>
      </c>
      <c r="BC225" s="163" t="str">
        <f t="shared" si="67"/>
        <v/>
      </c>
      <c r="BD225" s="163" t="str">
        <f t="shared" si="68"/>
        <v/>
      </c>
      <c r="BE225" s="163" t="str">
        <f t="shared" si="69"/>
        <v/>
      </c>
      <c r="BI225" s="163" t="str">
        <f t="shared" si="70"/>
        <v/>
      </c>
      <c r="BJ225" s="163" t="str">
        <f t="shared" si="71"/>
        <v/>
      </c>
      <c r="BK225" s="163" t="str">
        <f t="shared" si="72"/>
        <v/>
      </c>
      <c r="BL225" s="163" t="str">
        <f t="shared" si="73"/>
        <v/>
      </c>
      <c r="BM225" s="163" t="str">
        <f t="shared" si="74"/>
        <v/>
      </c>
      <c r="BN225" s="164" t="str">
        <f t="shared" si="75"/>
        <v/>
      </c>
      <c r="BR225" s="163" t="str">
        <f t="shared" si="76"/>
        <v/>
      </c>
      <c r="BS225" s="163" t="str">
        <f t="shared" si="77"/>
        <v/>
      </c>
      <c r="BT225" s="163" t="str">
        <f t="shared" si="78"/>
        <v/>
      </c>
      <c r="BU225" s="163" t="str">
        <f t="shared" si="79"/>
        <v/>
      </c>
      <c r="BV225" s="163" t="str">
        <f t="shared" si="80"/>
        <v/>
      </c>
      <c r="BW225" s="163" t="str">
        <f t="shared" si="81"/>
        <v/>
      </c>
      <c r="CA225" s="163" t="str">
        <f t="shared" si="82"/>
        <v/>
      </c>
      <c r="CB225" s="163" t="str">
        <f t="shared" si="83"/>
        <v/>
      </c>
      <c r="CC225" s="163" t="str">
        <f t="shared" si="84"/>
        <v/>
      </c>
      <c r="CD225" s="163" t="str">
        <f t="shared" si="85"/>
        <v/>
      </c>
      <c r="CE225" s="163" t="str">
        <f t="shared" si="86"/>
        <v/>
      </c>
      <c r="CF225" s="163" t="str">
        <f t="shared" si="87"/>
        <v/>
      </c>
      <c r="CJ225" s="163" t="str">
        <f t="shared" si="88"/>
        <v/>
      </c>
      <c r="CK225" s="163" t="str">
        <f t="shared" si="89"/>
        <v/>
      </c>
      <c r="CL225" s="163" t="str">
        <f t="shared" si="90"/>
        <v/>
      </c>
      <c r="CM225" s="163" t="str">
        <f t="shared" si="91"/>
        <v/>
      </c>
      <c r="CN225" s="163" t="str">
        <f t="shared" si="92"/>
        <v/>
      </c>
      <c r="CO225" s="163" t="str">
        <f t="shared" si="93"/>
        <v/>
      </c>
    </row>
    <row r="226" spans="1:93">
      <c r="A226" s="1"/>
      <c r="B226" s="169" t="str">
        <f>IF('1 - Detail Entry'!F52=0,"",'1 - Detail Entry'!F52)</f>
        <v/>
      </c>
      <c r="C226" s="169" t="str">
        <f>IF('1 - Detail Entry'!H52=0,"",'1 - Detail Entry'!H52)</f>
        <v/>
      </c>
      <c r="D226" s="169" t="str">
        <f>IF('1 - Detail Entry'!J52=0,"",'1 - Detail Entry'!J52)</f>
        <v/>
      </c>
      <c r="E226" s="169" t="str">
        <f>IF('2'!F51=0,"",'2'!F51)</f>
        <v/>
      </c>
      <c r="F226" s="169" t="str">
        <f>IF('2'!H51=0,"",'2'!H51)</f>
        <v/>
      </c>
      <c r="G226" s="169" t="str">
        <f>IF('2'!J51=0,"",'2'!J51)</f>
        <v/>
      </c>
      <c r="H226" s="169" t="str">
        <f>IF('3'!$F51=0,"",'3'!$F51)</f>
        <v/>
      </c>
      <c r="I226" s="169" t="str">
        <f>IF('3'!$H51=0,"",'3'!$H51)</f>
        <v/>
      </c>
      <c r="J226" s="169" t="str">
        <f>IF('3'!$J51=0,"",'3'!$J51)</f>
        <v/>
      </c>
      <c r="K226" s="169" t="str">
        <f>IF('4'!$F51=0,"",'4'!$F51)</f>
        <v/>
      </c>
      <c r="L226" s="169" t="str">
        <f>IF('4'!$H51=0,"",'4'!$H51)</f>
        <v/>
      </c>
      <c r="M226" s="169" t="str">
        <f>IF('4'!$J51=0,"",'4'!$J51)</f>
        <v/>
      </c>
      <c r="N226" s="169" t="str">
        <f>IF('5'!$F51=0,"",'5'!$F51)</f>
        <v/>
      </c>
      <c r="O226" s="169" t="str">
        <f>IF('5'!$H51=0,"",'5'!$H51)</f>
        <v/>
      </c>
      <c r="P226" s="169" t="str">
        <f>IF('5'!$J51=0,"",'5'!$J51)</f>
        <v/>
      </c>
      <c r="Q226" s="169" t="str">
        <f>IF('6'!$F51=0,"",'6'!$F51)</f>
        <v/>
      </c>
      <c r="R226" s="169" t="str">
        <f>IF('6'!$H51=0,"",'6'!$H51)</f>
        <v/>
      </c>
      <c r="S226" s="169" t="str">
        <f>IF('6'!$J51=0,"",'6'!$J51)</f>
        <v/>
      </c>
      <c r="T226" s="169" t="str">
        <f>IF('7'!$F51=0,"",'7'!$F51)</f>
        <v/>
      </c>
      <c r="U226" s="169" t="str">
        <f>IF('7'!$H51=0,"",'7'!$H51)</f>
        <v/>
      </c>
      <c r="V226" s="169" t="str">
        <f>IF('7'!$J51=0,"",'7'!$J51)</f>
        <v/>
      </c>
      <c r="W226" s="169" t="str">
        <f>IF('8'!$F51=0,"",'8'!$F51)</f>
        <v/>
      </c>
      <c r="X226" s="169" t="str">
        <f>IF('8'!$H51=0,"",'8'!$H51)</f>
        <v/>
      </c>
      <c r="Y226" s="169" t="str">
        <f>IF('8'!$J51=0,"",'8'!$J51)</f>
        <v/>
      </c>
      <c r="Z226" s="169" t="str">
        <f>IF('9'!$F51=0,"",'9'!$F51)</f>
        <v/>
      </c>
      <c r="AA226" s="169" t="str">
        <f>IF('9'!$H51=0,"",'9'!$H51)</f>
        <v/>
      </c>
      <c r="AB226" s="169" t="str">
        <f>IF('9'!$J51=0,"",'9'!$J51)</f>
        <v/>
      </c>
      <c r="AC226" s="169" t="str">
        <f>IF('10'!$F51=0,"",'10'!$F51)</f>
        <v/>
      </c>
      <c r="AD226" s="169" t="str">
        <f>IF('10'!$H51=0,"",'10'!$H51)</f>
        <v/>
      </c>
      <c r="AE226" s="169" t="str">
        <f>IF('10'!$J51=0,"",'10'!$J51)</f>
        <v/>
      </c>
      <c r="AF226" s="169" t="str">
        <f>IF('11'!$F51=0,"",'11'!$F51)</f>
        <v/>
      </c>
      <c r="AG226" s="169" t="str">
        <f>IF('11'!$H51=0,"",'11'!$H51)</f>
        <v/>
      </c>
      <c r="AH226" s="169" t="str">
        <f>IF('11'!$J51=0,"",'11'!$J51)</f>
        <v/>
      </c>
      <c r="AI226" s="169" t="str">
        <f>IF('12'!$F51=0,"",'12'!$F51)</f>
        <v/>
      </c>
      <c r="AJ226" s="169" t="str">
        <f>IF('12'!$H51=0,"",'12'!$H51)</f>
        <v/>
      </c>
      <c r="AK226" s="169" t="str">
        <f>IF('12'!$J51=0,"",'12'!$J51)</f>
        <v/>
      </c>
      <c r="AL226" s="170">
        <f t="shared" si="94"/>
        <v>0</v>
      </c>
      <c r="AM226" s="170">
        <f t="shared" si="94"/>
        <v>0</v>
      </c>
      <c r="AN226" s="170">
        <f t="shared" si="94"/>
        <v>0</v>
      </c>
      <c r="AO226" s="189" t="str">
        <f t="shared" si="58"/>
        <v/>
      </c>
      <c r="AP226" s="189" t="str">
        <f t="shared" si="59"/>
        <v/>
      </c>
      <c r="AQ226" s="189" t="str">
        <f t="shared" si="60"/>
        <v/>
      </c>
      <c r="AR226" s="190" t="str">
        <f t="shared" si="61"/>
        <v/>
      </c>
      <c r="AS226" s="166"/>
      <c r="AT226" s="163" t="str">
        <f t="shared" si="62"/>
        <v/>
      </c>
      <c r="AU226" s="164" t="str">
        <f t="shared" si="63"/>
        <v/>
      </c>
      <c r="AV226" s="166"/>
      <c r="AX226" s="171">
        <f>'1 - Detail Entry'!AB52</f>
        <v>0</v>
      </c>
      <c r="AY226" s="172"/>
      <c r="AZ226" s="163" t="str">
        <f t="shared" si="64"/>
        <v/>
      </c>
      <c r="BA226" s="163" t="str">
        <f t="shared" si="65"/>
        <v/>
      </c>
      <c r="BB226" s="163" t="str">
        <f t="shared" si="66"/>
        <v/>
      </c>
      <c r="BC226" s="163" t="str">
        <f t="shared" si="67"/>
        <v/>
      </c>
      <c r="BD226" s="163" t="str">
        <f t="shared" si="68"/>
        <v/>
      </c>
      <c r="BE226" s="163" t="str">
        <f t="shared" si="69"/>
        <v/>
      </c>
      <c r="BI226" s="163" t="str">
        <f t="shared" si="70"/>
        <v/>
      </c>
      <c r="BJ226" s="163" t="str">
        <f t="shared" si="71"/>
        <v/>
      </c>
      <c r="BK226" s="163" t="str">
        <f t="shared" si="72"/>
        <v/>
      </c>
      <c r="BL226" s="163" t="str">
        <f t="shared" si="73"/>
        <v/>
      </c>
      <c r="BM226" s="163" t="str">
        <f t="shared" si="74"/>
        <v/>
      </c>
      <c r="BN226" s="164" t="str">
        <f t="shared" si="75"/>
        <v/>
      </c>
      <c r="BR226" s="163" t="str">
        <f t="shared" si="76"/>
        <v/>
      </c>
      <c r="BS226" s="163" t="str">
        <f t="shared" si="77"/>
        <v/>
      </c>
      <c r="BT226" s="163" t="str">
        <f t="shared" si="78"/>
        <v/>
      </c>
      <c r="BU226" s="163" t="str">
        <f t="shared" si="79"/>
        <v/>
      </c>
      <c r="BV226" s="163" t="str">
        <f t="shared" si="80"/>
        <v/>
      </c>
      <c r="BW226" s="163" t="str">
        <f t="shared" si="81"/>
        <v/>
      </c>
      <c r="CA226" s="163" t="str">
        <f t="shared" si="82"/>
        <v/>
      </c>
      <c r="CB226" s="163" t="str">
        <f t="shared" si="83"/>
        <v/>
      </c>
      <c r="CC226" s="163" t="str">
        <f t="shared" si="84"/>
        <v/>
      </c>
      <c r="CD226" s="163" t="str">
        <f t="shared" si="85"/>
        <v/>
      </c>
      <c r="CE226" s="163" t="str">
        <f t="shared" si="86"/>
        <v/>
      </c>
      <c r="CF226" s="163" t="str">
        <f t="shared" si="87"/>
        <v/>
      </c>
      <c r="CJ226" s="163" t="str">
        <f t="shared" si="88"/>
        <v/>
      </c>
      <c r="CK226" s="163" t="str">
        <f t="shared" si="89"/>
        <v/>
      </c>
      <c r="CL226" s="163" t="str">
        <f t="shared" si="90"/>
        <v/>
      </c>
      <c r="CM226" s="163" t="str">
        <f t="shared" si="91"/>
        <v/>
      </c>
      <c r="CN226" s="163" t="str">
        <f t="shared" si="92"/>
        <v/>
      </c>
      <c r="CO226" s="163" t="str">
        <f t="shared" si="93"/>
        <v/>
      </c>
    </row>
    <row r="227" spans="1:93">
      <c r="A227" s="1"/>
      <c r="B227" s="169" t="str">
        <f>IF('1 - Detail Entry'!F53=0,"",'1 - Detail Entry'!F53)</f>
        <v/>
      </c>
      <c r="C227" s="169" t="str">
        <f>IF('1 - Detail Entry'!H53=0,"",'1 - Detail Entry'!H53)</f>
        <v/>
      </c>
      <c r="D227" s="169" t="str">
        <f>IF('1 - Detail Entry'!J53=0,"",'1 - Detail Entry'!J53)</f>
        <v/>
      </c>
      <c r="E227" s="169" t="str">
        <f>IF('2'!F52=0,"",'2'!F52)</f>
        <v/>
      </c>
      <c r="F227" s="169" t="str">
        <f>IF('2'!H52=0,"",'2'!H52)</f>
        <v/>
      </c>
      <c r="G227" s="169" t="str">
        <f>IF('2'!J52=0,"",'2'!J52)</f>
        <v/>
      </c>
      <c r="H227" s="169" t="str">
        <f>IF('3'!$F52=0,"",'3'!$F52)</f>
        <v/>
      </c>
      <c r="I227" s="169" t="str">
        <f>IF('3'!$H52=0,"",'3'!$H52)</f>
        <v/>
      </c>
      <c r="J227" s="169" t="str">
        <f>IF('3'!$J52=0,"",'3'!$J52)</f>
        <v/>
      </c>
      <c r="K227" s="169" t="str">
        <f>IF('4'!$F52=0,"",'4'!$F52)</f>
        <v/>
      </c>
      <c r="L227" s="169" t="str">
        <f>IF('4'!$H52=0,"",'4'!$H52)</f>
        <v/>
      </c>
      <c r="M227" s="169" t="str">
        <f>IF('4'!$J52=0,"",'4'!$J52)</f>
        <v/>
      </c>
      <c r="N227" s="169" t="str">
        <f>IF('5'!$F52=0,"",'5'!$F52)</f>
        <v/>
      </c>
      <c r="O227" s="169" t="str">
        <f>IF('5'!$H52=0,"",'5'!$H52)</f>
        <v/>
      </c>
      <c r="P227" s="169" t="str">
        <f>IF('5'!$J52=0,"",'5'!$J52)</f>
        <v/>
      </c>
      <c r="Q227" s="169" t="str">
        <f>IF('6'!$F52=0,"",'6'!$F52)</f>
        <v/>
      </c>
      <c r="R227" s="169" t="str">
        <f>IF('6'!$H52=0,"",'6'!$H52)</f>
        <v/>
      </c>
      <c r="S227" s="169" t="str">
        <f>IF('6'!$J52=0,"",'6'!$J52)</f>
        <v/>
      </c>
      <c r="T227" s="169" t="str">
        <f>IF('7'!$F52=0,"",'7'!$F52)</f>
        <v/>
      </c>
      <c r="U227" s="169" t="str">
        <f>IF('7'!$H52=0,"",'7'!$H52)</f>
        <v/>
      </c>
      <c r="V227" s="169" t="str">
        <f>IF('7'!$J52=0,"",'7'!$J52)</f>
        <v/>
      </c>
      <c r="W227" s="169" t="str">
        <f>IF('8'!$F52=0,"",'8'!$F52)</f>
        <v/>
      </c>
      <c r="X227" s="169" t="str">
        <f>IF('8'!$H52=0,"",'8'!$H52)</f>
        <v/>
      </c>
      <c r="Y227" s="169" t="str">
        <f>IF('8'!$J52=0,"",'8'!$J52)</f>
        <v/>
      </c>
      <c r="Z227" s="169" t="str">
        <f>IF('9'!$F52=0,"",'9'!$F52)</f>
        <v/>
      </c>
      <c r="AA227" s="169" t="str">
        <f>IF('9'!$H52=0,"",'9'!$H52)</f>
        <v/>
      </c>
      <c r="AB227" s="169" t="str">
        <f>IF('9'!$J52=0,"",'9'!$J52)</f>
        <v/>
      </c>
      <c r="AC227" s="169" t="str">
        <f>IF('10'!$F52=0,"",'10'!$F52)</f>
        <v/>
      </c>
      <c r="AD227" s="169" t="str">
        <f>IF('10'!$H52=0,"",'10'!$H52)</f>
        <v/>
      </c>
      <c r="AE227" s="169" t="str">
        <f>IF('10'!$J52=0,"",'10'!$J52)</f>
        <v/>
      </c>
      <c r="AF227" s="169" t="str">
        <f>IF('11'!$F52=0,"",'11'!$F52)</f>
        <v/>
      </c>
      <c r="AG227" s="169" t="str">
        <f>IF('11'!$H52=0,"",'11'!$H52)</f>
        <v/>
      </c>
      <c r="AH227" s="169" t="str">
        <f>IF('11'!$J52=0,"",'11'!$J52)</f>
        <v/>
      </c>
      <c r="AI227" s="169" t="str">
        <f>IF('12'!$F52=0,"",'12'!$F52)</f>
        <v/>
      </c>
      <c r="AJ227" s="169" t="str">
        <f>IF('12'!$H52=0,"",'12'!$H52)</f>
        <v/>
      </c>
      <c r="AK227" s="169" t="str">
        <f>IF('12'!$J52=0,"",'12'!$J52)</f>
        <v/>
      </c>
      <c r="AL227" s="170">
        <f t="shared" si="94"/>
        <v>0</v>
      </c>
      <c r="AM227" s="170">
        <f t="shared" si="94"/>
        <v>0</v>
      </c>
      <c r="AN227" s="170">
        <f t="shared" si="94"/>
        <v>0</v>
      </c>
      <c r="AO227" s="189" t="str">
        <f t="shared" si="58"/>
        <v/>
      </c>
      <c r="AP227" s="189" t="str">
        <f t="shared" si="59"/>
        <v/>
      </c>
      <c r="AQ227" s="189" t="str">
        <f t="shared" si="60"/>
        <v/>
      </c>
      <c r="AR227" s="190" t="str">
        <f t="shared" si="61"/>
        <v/>
      </c>
      <c r="AS227" s="166"/>
      <c r="AT227" s="163" t="str">
        <f t="shared" si="62"/>
        <v/>
      </c>
      <c r="AU227" s="164" t="str">
        <f t="shared" si="63"/>
        <v/>
      </c>
      <c r="AV227" s="166"/>
      <c r="AX227" s="171">
        <f>'1 - Detail Entry'!AB53</f>
        <v>0</v>
      </c>
      <c r="AY227" s="172"/>
      <c r="AZ227" s="163" t="str">
        <f t="shared" si="64"/>
        <v/>
      </c>
      <c r="BA227" s="163" t="str">
        <f t="shared" si="65"/>
        <v/>
      </c>
      <c r="BB227" s="163" t="str">
        <f t="shared" si="66"/>
        <v/>
      </c>
      <c r="BC227" s="163" t="str">
        <f t="shared" si="67"/>
        <v/>
      </c>
      <c r="BD227" s="163" t="str">
        <f t="shared" si="68"/>
        <v/>
      </c>
      <c r="BE227" s="163" t="str">
        <f t="shared" si="69"/>
        <v/>
      </c>
      <c r="BI227" s="163" t="str">
        <f t="shared" si="70"/>
        <v/>
      </c>
      <c r="BJ227" s="163" t="str">
        <f t="shared" si="71"/>
        <v/>
      </c>
      <c r="BK227" s="163" t="str">
        <f t="shared" si="72"/>
        <v/>
      </c>
      <c r="BL227" s="163" t="str">
        <f t="shared" si="73"/>
        <v/>
      </c>
      <c r="BM227" s="163" t="str">
        <f t="shared" si="74"/>
        <v/>
      </c>
      <c r="BN227" s="164" t="str">
        <f t="shared" si="75"/>
        <v/>
      </c>
      <c r="BR227" s="163" t="str">
        <f t="shared" si="76"/>
        <v/>
      </c>
      <c r="BS227" s="163" t="str">
        <f t="shared" si="77"/>
        <v/>
      </c>
      <c r="BT227" s="163" t="str">
        <f t="shared" si="78"/>
        <v/>
      </c>
      <c r="BU227" s="163" t="str">
        <f t="shared" si="79"/>
        <v/>
      </c>
      <c r="BV227" s="163" t="str">
        <f t="shared" si="80"/>
        <v/>
      </c>
      <c r="BW227" s="163" t="str">
        <f t="shared" si="81"/>
        <v/>
      </c>
      <c r="CA227" s="163" t="str">
        <f t="shared" si="82"/>
        <v/>
      </c>
      <c r="CB227" s="163" t="str">
        <f t="shared" si="83"/>
        <v/>
      </c>
      <c r="CC227" s="163" t="str">
        <f t="shared" si="84"/>
        <v/>
      </c>
      <c r="CD227" s="163" t="str">
        <f t="shared" si="85"/>
        <v/>
      </c>
      <c r="CE227" s="163" t="str">
        <f t="shared" si="86"/>
        <v/>
      </c>
      <c r="CF227" s="163" t="str">
        <f t="shared" si="87"/>
        <v/>
      </c>
      <c r="CJ227" s="163" t="str">
        <f t="shared" si="88"/>
        <v/>
      </c>
      <c r="CK227" s="163" t="str">
        <f t="shared" si="89"/>
        <v/>
      </c>
      <c r="CL227" s="163" t="str">
        <f t="shared" si="90"/>
        <v/>
      </c>
      <c r="CM227" s="163" t="str">
        <f t="shared" si="91"/>
        <v/>
      </c>
      <c r="CN227" s="163" t="str">
        <f t="shared" si="92"/>
        <v/>
      </c>
      <c r="CO227" s="163" t="str">
        <f t="shared" si="93"/>
        <v/>
      </c>
    </row>
    <row r="228" spans="1:93">
      <c r="A228" s="1"/>
      <c r="B228" s="169" t="str">
        <f>IF('1 - Detail Entry'!F54=0,"",'1 - Detail Entry'!F54)</f>
        <v/>
      </c>
      <c r="C228" s="169" t="str">
        <f>IF('1 - Detail Entry'!H54=0,"",'1 - Detail Entry'!H54)</f>
        <v/>
      </c>
      <c r="D228" s="169" t="str">
        <f>IF('1 - Detail Entry'!J54=0,"",'1 - Detail Entry'!J54)</f>
        <v/>
      </c>
      <c r="E228" s="169" t="str">
        <f>IF('2'!F53=0,"",'2'!F53)</f>
        <v/>
      </c>
      <c r="F228" s="169" t="str">
        <f>IF('2'!H53=0,"",'2'!H53)</f>
        <v/>
      </c>
      <c r="G228" s="169" t="str">
        <f>IF('2'!J53=0,"",'2'!J53)</f>
        <v/>
      </c>
      <c r="H228" s="169" t="str">
        <f>IF('3'!$F53=0,"",'3'!$F53)</f>
        <v/>
      </c>
      <c r="I228" s="169" t="str">
        <f>IF('3'!$H53=0,"",'3'!$H53)</f>
        <v/>
      </c>
      <c r="J228" s="169" t="str">
        <f>IF('3'!$J53=0,"",'3'!$J53)</f>
        <v/>
      </c>
      <c r="K228" s="169" t="str">
        <f>IF('4'!$F53=0,"",'4'!$F53)</f>
        <v/>
      </c>
      <c r="L228" s="169" t="str">
        <f>IF('4'!$H53=0,"",'4'!$H53)</f>
        <v/>
      </c>
      <c r="M228" s="169" t="str">
        <f>IF('4'!$J53=0,"",'4'!$J53)</f>
        <v/>
      </c>
      <c r="N228" s="169" t="str">
        <f>IF('5'!$F53=0,"",'5'!$F53)</f>
        <v/>
      </c>
      <c r="O228" s="169" t="str">
        <f>IF('5'!$H53=0,"",'5'!$H53)</f>
        <v/>
      </c>
      <c r="P228" s="169" t="str">
        <f>IF('5'!$J53=0,"",'5'!$J53)</f>
        <v/>
      </c>
      <c r="Q228" s="169" t="str">
        <f>IF('6'!$F53=0,"",'6'!$F53)</f>
        <v/>
      </c>
      <c r="R228" s="169" t="str">
        <f>IF('6'!$H53=0,"",'6'!$H53)</f>
        <v/>
      </c>
      <c r="S228" s="169" t="str">
        <f>IF('6'!$J53=0,"",'6'!$J53)</f>
        <v/>
      </c>
      <c r="T228" s="169" t="str">
        <f>IF('7'!$F53=0,"",'7'!$F53)</f>
        <v/>
      </c>
      <c r="U228" s="169" t="str">
        <f>IF('7'!$H53=0,"",'7'!$H53)</f>
        <v/>
      </c>
      <c r="V228" s="169" t="str">
        <f>IF('7'!$J53=0,"",'7'!$J53)</f>
        <v/>
      </c>
      <c r="W228" s="169" t="str">
        <f>IF('8'!$F53=0,"",'8'!$F53)</f>
        <v/>
      </c>
      <c r="X228" s="169" t="str">
        <f>IF('8'!$H53=0,"",'8'!$H53)</f>
        <v/>
      </c>
      <c r="Y228" s="169" t="str">
        <f>IF('8'!$J53=0,"",'8'!$J53)</f>
        <v/>
      </c>
      <c r="Z228" s="169" t="str">
        <f>IF('9'!$F53=0,"",'9'!$F53)</f>
        <v/>
      </c>
      <c r="AA228" s="169" t="str">
        <f>IF('9'!$H53=0,"",'9'!$H53)</f>
        <v/>
      </c>
      <c r="AB228" s="169" t="str">
        <f>IF('9'!$J53=0,"",'9'!$J53)</f>
        <v/>
      </c>
      <c r="AC228" s="169" t="str">
        <f>IF('10'!$F53=0,"",'10'!$F53)</f>
        <v/>
      </c>
      <c r="AD228" s="169" t="str">
        <f>IF('10'!$H53=0,"",'10'!$H53)</f>
        <v/>
      </c>
      <c r="AE228" s="169" t="str">
        <f>IF('10'!$J53=0,"",'10'!$J53)</f>
        <v/>
      </c>
      <c r="AF228" s="169" t="str">
        <f>IF('11'!$F53=0,"",'11'!$F53)</f>
        <v/>
      </c>
      <c r="AG228" s="169" t="str">
        <f>IF('11'!$H53=0,"",'11'!$H53)</f>
        <v/>
      </c>
      <c r="AH228" s="169" t="str">
        <f>IF('11'!$J53=0,"",'11'!$J53)</f>
        <v/>
      </c>
      <c r="AI228" s="169" t="str">
        <f>IF('12'!$F53=0,"",'12'!$F53)</f>
        <v/>
      </c>
      <c r="AJ228" s="169" t="str">
        <f>IF('12'!$H53=0,"",'12'!$H53)</f>
        <v/>
      </c>
      <c r="AK228" s="169" t="str">
        <f>IF('12'!$J53=0,"",'12'!$J53)</f>
        <v/>
      </c>
      <c r="AL228" s="170">
        <f t="shared" si="94"/>
        <v>0</v>
      </c>
      <c r="AM228" s="170">
        <f t="shared" si="94"/>
        <v>0</v>
      </c>
      <c r="AN228" s="170">
        <f t="shared" si="94"/>
        <v>0</v>
      </c>
      <c r="AO228" s="189" t="str">
        <f t="shared" si="58"/>
        <v/>
      </c>
      <c r="AP228" s="189" t="str">
        <f t="shared" si="59"/>
        <v/>
      </c>
      <c r="AQ228" s="189" t="str">
        <f t="shared" si="60"/>
        <v/>
      </c>
      <c r="AR228" s="190" t="str">
        <f t="shared" si="61"/>
        <v/>
      </c>
      <c r="AS228" s="166"/>
      <c r="AT228" s="163" t="str">
        <f t="shared" si="62"/>
        <v/>
      </c>
      <c r="AU228" s="164" t="str">
        <f t="shared" si="63"/>
        <v/>
      </c>
      <c r="AV228" s="166"/>
      <c r="AX228" s="171">
        <f>'1 - Detail Entry'!AB54</f>
        <v>0</v>
      </c>
      <c r="AY228" s="172"/>
      <c r="AZ228" s="163" t="str">
        <f t="shared" ref="AZ228:AZ237" si="95">IF($AX228=1,AO228,"")</f>
        <v/>
      </c>
      <c r="BA228" s="163" t="str">
        <f t="shared" ref="BA228:BA237" si="96">IF($AX228=1,AP228,"")</f>
        <v/>
      </c>
      <c r="BB228" s="163" t="str">
        <f t="shared" ref="BB228:BB237" si="97">IF($AX228=1,AQ228,"")</f>
        <v/>
      </c>
      <c r="BC228" s="163" t="str">
        <f t="shared" ref="BC228:BC237" si="98">IF($AX228=1,AR228,"")</f>
        <v/>
      </c>
      <c r="BD228" s="163" t="str">
        <f t="shared" ref="BD228:BD237" si="99">IF($AX228=1,AT228,"")</f>
        <v/>
      </c>
      <c r="BE228" s="163" t="str">
        <f t="shared" ref="BE228:BE237" si="100">IF($AX228=1,AU228,"")</f>
        <v/>
      </c>
      <c r="BI228" s="163" t="str">
        <f t="shared" ref="BI228:BI237" si="101">IF($AX228=2,AO228,"")</f>
        <v/>
      </c>
      <c r="BJ228" s="163" t="str">
        <f t="shared" ref="BJ228:BJ237" si="102">IF($AX228=2,AP228,"")</f>
        <v/>
      </c>
      <c r="BK228" s="163" t="str">
        <f t="shared" ref="BK228:BK237" si="103">IF($AX228=2,AQ228,"")</f>
        <v/>
      </c>
      <c r="BL228" s="163" t="str">
        <f t="shared" ref="BL228:BL237" si="104">IF($AX228=2,AR228,"")</f>
        <v/>
      </c>
      <c r="BM228" s="163" t="str">
        <f t="shared" ref="BM228:BM237" si="105">IF($AX228=2,AT228,"")</f>
        <v/>
      </c>
      <c r="BN228" s="164" t="str">
        <f t="shared" ref="BN228:BN237" si="106">IF($AX228=2,AU228,"")</f>
        <v/>
      </c>
      <c r="BR228" s="163" t="str">
        <f t="shared" ref="BR228:BR237" si="107">IF($AX228=3,AO228,"")</f>
        <v/>
      </c>
      <c r="BS228" s="163" t="str">
        <f t="shared" ref="BS228:BS237" si="108">IF($AX228=3,AP228,"")</f>
        <v/>
      </c>
      <c r="BT228" s="163" t="str">
        <f t="shared" ref="BT228:BT237" si="109">IF($AX228=3,AQ228,"")</f>
        <v/>
      </c>
      <c r="BU228" s="163" t="str">
        <f t="shared" ref="BU228:BU237" si="110">IF($AX228=3,AR228,"")</f>
        <v/>
      </c>
      <c r="BV228" s="163" t="str">
        <f t="shared" ref="BV228:BV237" si="111">IF($AX228=3,AT228,"")</f>
        <v/>
      </c>
      <c r="BW228" s="163" t="str">
        <f t="shared" ref="BW228:BW237" si="112">IF($AX228=3,AU228,"")</f>
        <v/>
      </c>
      <c r="CA228" s="163" t="str">
        <f t="shared" ref="CA228:CA237" si="113">IF($AX228=4,AO228,"")</f>
        <v/>
      </c>
      <c r="CB228" s="163" t="str">
        <f t="shared" ref="CB228:CB237" si="114">IF($AX228=4,AP228,"")</f>
        <v/>
      </c>
      <c r="CC228" s="163" t="str">
        <f t="shared" ref="CC228:CC237" si="115">IF($AX228=4,AQ228,"")</f>
        <v/>
      </c>
      <c r="CD228" s="163" t="str">
        <f t="shared" ref="CD228:CD237" si="116">IF($AX228=4,AR228,"")</f>
        <v/>
      </c>
      <c r="CE228" s="163" t="str">
        <f t="shared" ref="CE228:CE237" si="117">IF($AX228=4,AT228,"")</f>
        <v/>
      </c>
      <c r="CF228" s="163" t="str">
        <f t="shared" ref="CF228:CF237" si="118">IF($AX228=4,AU228,"")</f>
        <v/>
      </c>
      <c r="CJ228" s="163" t="str">
        <f t="shared" ref="CJ228:CJ237" si="119">IF($AX228=5,AO228,"")</f>
        <v/>
      </c>
      <c r="CK228" s="163" t="str">
        <f t="shared" ref="CK228:CK237" si="120">IF($AX228=5,AP228,"")</f>
        <v/>
      </c>
      <c r="CL228" s="163" t="str">
        <f t="shared" ref="CL228:CL237" si="121">IF($AX228=5,AQ228,"")</f>
        <v/>
      </c>
      <c r="CM228" s="163" t="str">
        <f t="shared" ref="CM228:CM237" si="122">IF($AX228=5,AR228,"")</f>
        <v/>
      </c>
      <c r="CN228" s="163" t="str">
        <f t="shared" ref="CN228:CN237" si="123">IF($AX228=5,AT228,"")</f>
        <v/>
      </c>
      <c r="CO228" s="163" t="str">
        <f t="shared" ref="CO228:CO237" si="124">IF($AX228=5,AU228,"")</f>
        <v/>
      </c>
    </row>
    <row r="229" spans="1:93">
      <c r="A229" s="1"/>
      <c r="B229" s="169" t="str">
        <f>IF('1 - Detail Entry'!F55=0,"",'1 - Detail Entry'!F55)</f>
        <v/>
      </c>
      <c r="C229" s="169" t="str">
        <f>IF('1 - Detail Entry'!H55=0,"",'1 - Detail Entry'!H55)</f>
        <v/>
      </c>
      <c r="D229" s="169" t="str">
        <f>IF('1 - Detail Entry'!J55=0,"",'1 - Detail Entry'!J55)</f>
        <v/>
      </c>
      <c r="E229" s="169" t="str">
        <f>IF('2'!F54=0,"",'2'!F54)</f>
        <v/>
      </c>
      <c r="F229" s="169" t="str">
        <f>IF('2'!H54=0,"",'2'!H54)</f>
        <v/>
      </c>
      <c r="G229" s="169" t="str">
        <f>IF('2'!J54=0,"",'2'!J54)</f>
        <v/>
      </c>
      <c r="H229" s="169" t="str">
        <f>IF('3'!$F54=0,"",'3'!$F54)</f>
        <v/>
      </c>
      <c r="I229" s="169" t="str">
        <f>IF('3'!$H54=0,"",'3'!$H54)</f>
        <v/>
      </c>
      <c r="J229" s="169" t="str">
        <f>IF('3'!$J54=0,"",'3'!$J54)</f>
        <v/>
      </c>
      <c r="K229" s="169" t="str">
        <f>IF('4'!$F54=0,"",'4'!$F54)</f>
        <v/>
      </c>
      <c r="L229" s="169" t="str">
        <f>IF('4'!$H54=0,"",'4'!$H54)</f>
        <v/>
      </c>
      <c r="M229" s="169" t="str">
        <f>IF('4'!$J54=0,"",'4'!$J54)</f>
        <v/>
      </c>
      <c r="N229" s="169" t="str">
        <f>IF('5'!$F54=0,"",'5'!$F54)</f>
        <v/>
      </c>
      <c r="O229" s="169" t="str">
        <f>IF('5'!$H54=0,"",'5'!$H54)</f>
        <v/>
      </c>
      <c r="P229" s="169" t="str">
        <f>IF('5'!$J54=0,"",'5'!$J54)</f>
        <v/>
      </c>
      <c r="Q229" s="169" t="str">
        <f>IF('6'!$F54=0,"",'6'!$F54)</f>
        <v/>
      </c>
      <c r="R229" s="169" t="str">
        <f>IF('6'!$H54=0,"",'6'!$H54)</f>
        <v/>
      </c>
      <c r="S229" s="169" t="str">
        <f>IF('6'!$J54=0,"",'6'!$J54)</f>
        <v/>
      </c>
      <c r="T229" s="169" t="str">
        <f>IF('7'!$F54=0,"",'7'!$F54)</f>
        <v/>
      </c>
      <c r="U229" s="169" t="str">
        <f>IF('7'!$H54=0,"",'7'!$H54)</f>
        <v/>
      </c>
      <c r="V229" s="169" t="str">
        <f>IF('7'!$J54=0,"",'7'!$J54)</f>
        <v/>
      </c>
      <c r="W229" s="169" t="str">
        <f>IF('8'!$F54=0,"",'8'!$F54)</f>
        <v/>
      </c>
      <c r="X229" s="169" t="str">
        <f>IF('8'!$H54=0,"",'8'!$H54)</f>
        <v/>
      </c>
      <c r="Y229" s="169" t="str">
        <f>IF('8'!$J54=0,"",'8'!$J54)</f>
        <v/>
      </c>
      <c r="Z229" s="169" t="str">
        <f>IF('9'!$F54=0,"",'9'!$F54)</f>
        <v/>
      </c>
      <c r="AA229" s="169" t="str">
        <f>IF('9'!$H54=0,"",'9'!$H54)</f>
        <v/>
      </c>
      <c r="AB229" s="169" t="str">
        <f>IF('9'!$J54=0,"",'9'!$J54)</f>
        <v/>
      </c>
      <c r="AC229" s="169" t="str">
        <f>IF('10'!$F54=0,"",'10'!$F54)</f>
        <v/>
      </c>
      <c r="AD229" s="169" t="str">
        <f>IF('10'!$H54=0,"",'10'!$H54)</f>
        <v/>
      </c>
      <c r="AE229" s="169" t="str">
        <f>IF('10'!$J54=0,"",'10'!$J54)</f>
        <v/>
      </c>
      <c r="AF229" s="169" t="str">
        <f>IF('11'!$F54=0,"",'11'!$F54)</f>
        <v/>
      </c>
      <c r="AG229" s="169" t="str">
        <f>IF('11'!$H54=0,"",'11'!$H54)</f>
        <v/>
      </c>
      <c r="AH229" s="169" t="str">
        <f>IF('11'!$J54=0,"",'11'!$J54)</f>
        <v/>
      </c>
      <c r="AI229" s="169" t="str">
        <f>IF('12'!$F54=0,"",'12'!$F54)</f>
        <v/>
      </c>
      <c r="AJ229" s="169" t="str">
        <f>IF('12'!$H54=0,"",'12'!$H54)</f>
        <v/>
      </c>
      <c r="AK229" s="169" t="str">
        <f>IF('12'!$J54=0,"",'12'!$J54)</f>
        <v/>
      </c>
      <c r="AL229" s="170">
        <f t="shared" si="94"/>
        <v>0</v>
      </c>
      <c r="AM229" s="170">
        <f t="shared" si="94"/>
        <v>0</v>
      </c>
      <c r="AN229" s="170">
        <f t="shared" si="94"/>
        <v>0</v>
      </c>
      <c r="AO229" s="189" t="str">
        <f t="shared" si="58"/>
        <v/>
      </c>
      <c r="AP229" s="189" t="str">
        <f t="shared" si="59"/>
        <v/>
      </c>
      <c r="AQ229" s="189" t="str">
        <f t="shared" si="60"/>
        <v/>
      </c>
      <c r="AR229" s="190" t="str">
        <f t="shared" si="61"/>
        <v/>
      </c>
      <c r="AS229" s="166"/>
      <c r="AT229" s="163" t="str">
        <f t="shared" si="62"/>
        <v/>
      </c>
      <c r="AU229" s="164" t="str">
        <f t="shared" si="63"/>
        <v/>
      </c>
      <c r="AV229" s="166"/>
      <c r="AX229" s="171">
        <f>'1 - Detail Entry'!AB55</f>
        <v>0</v>
      </c>
      <c r="AY229" s="172"/>
      <c r="AZ229" s="163" t="str">
        <f t="shared" si="95"/>
        <v/>
      </c>
      <c r="BA229" s="163" t="str">
        <f t="shared" si="96"/>
        <v/>
      </c>
      <c r="BB229" s="163" t="str">
        <f t="shared" si="97"/>
        <v/>
      </c>
      <c r="BC229" s="163" t="str">
        <f t="shared" si="98"/>
        <v/>
      </c>
      <c r="BD229" s="163" t="str">
        <f t="shared" si="99"/>
        <v/>
      </c>
      <c r="BE229" s="163" t="str">
        <f t="shared" si="100"/>
        <v/>
      </c>
      <c r="BI229" s="163" t="str">
        <f t="shared" si="101"/>
        <v/>
      </c>
      <c r="BJ229" s="163" t="str">
        <f t="shared" si="102"/>
        <v/>
      </c>
      <c r="BK229" s="163" t="str">
        <f t="shared" si="103"/>
        <v/>
      </c>
      <c r="BL229" s="163" t="str">
        <f t="shared" si="104"/>
        <v/>
      </c>
      <c r="BM229" s="163" t="str">
        <f t="shared" si="105"/>
        <v/>
      </c>
      <c r="BN229" s="164" t="str">
        <f t="shared" si="106"/>
        <v/>
      </c>
      <c r="BR229" s="163" t="str">
        <f t="shared" si="107"/>
        <v/>
      </c>
      <c r="BS229" s="163" t="str">
        <f t="shared" si="108"/>
        <v/>
      </c>
      <c r="BT229" s="163" t="str">
        <f t="shared" si="109"/>
        <v/>
      </c>
      <c r="BU229" s="163" t="str">
        <f t="shared" si="110"/>
        <v/>
      </c>
      <c r="BV229" s="163" t="str">
        <f t="shared" si="111"/>
        <v/>
      </c>
      <c r="BW229" s="163" t="str">
        <f t="shared" si="112"/>
        <v/>
      </c>
      <c r="CA229" s="163" t="str">
        <f t="shared" si="113"/>
        <v/>
      </c>
      <c r="CB229" s="163" t="str">
        <f t="shared" si="114"/>
        <v/>
      </c>
      <c r="CC229" s="163" t="str">
        <f t="shared" si="115"/>
        <v/>
      </c>
      <c r="CD229" s="163" t="str">
        <f t="shared" si="116"/>
        <v/>
      </c>
      <c r="CE229" s="163" t="str">
        <f t="shared" si="117"/>
        <v/>
      </c>
      <c r="CF229" s="163" t="str">
        <f t="shared" si="118"/>
        <v/>
      </c>
      <c r="CJ229" s="163" t="str">
        <f t="shared" si="119"/>
        <v/>
      </c>
      <c r="CK229" s="163" t="str">
        <f t="shared" si="120"/>
        <v/>
      </c>
      <c r="CL229" s="163" t="str">
        <f t="shared" si="121"/>
        <v/>
      </c>
      <c r="CM229" s="163" t="str">
        <f t="shared" si="122"/>
        <v/>
      </c>
      <c r="CN229" s="163" t="str">
        <f t="shared" si="123"/>
        <v/>
      </c>
      <c r="CO229" s="163" t="str">
        <f t="shared" si="124"/>
        <v/>
      </c>
    </row>
    <row r="230" spans="1:93">
      <c r="A230" s="1"/>
      <c r="B230" s="169" t="str">
        <f>IF('1 - Detail Entry'!F56=0,"",'1 - Detail Entry'!F56)</f>
        <v/>
      </c>
      <c r="C230" s="169" t="str">
        <f>IF('1 - Detail Entry'!H56=0,"",'1 - Detail Entry'!H56)</f>
        <v/>
      </c>
      <c r="D230" s="169" t="str">
        <f>IF('1 - Detail Entry'!J56=0,"",'1 - Detail Entry'!J56)</f>
        <v/>
      </c>
      <c r="E230" s="169" t="str">
        <f>IF('2'!F55=0,"",'2'!F55)</f>
        <v/>
      </c>
      <c r="F230" s="169" t="str">
        <f>IF('2'!H55=0,"",'2'!H55)</f>
        <v/>
      </c>
      <c r="G230" s="169" t="str">
        <f>IF('2'!J55=0,"",'2'!J55)</f>
        <v/>
      </c>
      <c r="H230" s="169" t="str">
        <f>IF('3'!$F55=0,"",'3'!$F55)</f>
        <v/>
      </c>
      <c r="I230" s="169" t="str">
        <f>IF('3'!$H55=0,"",'3'!$H55)</f>
        <v/>
      </c>
      <c r="J230" s="169" t="str">
        <f>IF('3'!$J55=0,"",'3'!$J55)</f>
        <v/>
      </c>
      <c r="K230" s="169" t="str">
        <f>IF('4'!$F55=0,"",'4'!$F55)</f>
        <v/>
      </c>
      <c r="L230" s="169" t="str">
        <f>IF('4'!$H55=0,"",'4'!$H55)</f>
        <v/>
      </c>
      <c r="M230" s="169" t="str">
        <f>IF('4'!$J55=0,"",'4'!$J55)</f>
        <v/>
      </c>
      <c r="N230" s="169" t="str">
        <f>IF('5'!$F55=0,"",'5'!$F55)</f>
        <v/>
      </c>
      <c r="O230" s="169" t="str">
        <f>IF('5'!$H55=0,"",'5'!$H55)</f>
        <v/>
      </c>
      <c r="P230" s="169" t="str">
        <f>IF('5'!$J55=0,"",'5'!$J55)</f>
        <v/>
      </c>
      <c r="Q230" s="169" t="str">
        <f>IF('6'!$F55=0,"",'6'!$F55)</f>
        <v/>
      </c>
      <c r="R230" s="169" t="str">
        <f>IF('6'!$H55=0,"",'6'!$H55)</f>
        <v/>
      </c>
      <c r="S230" s="169" t="str">
        <f>IF('6'!$J55=0,"",'6'!$J55)</f>
        <v/>
      </c>
      <c r="T230" s="169" t="str">
        <f>IF('7'!$F55=0,"",'7'!$F55)</f>
        <v/>
      </c>
      <c r="U230" s="169" t="str">
        <f>IF('7'!$H55=0,"",'7'!$H55)</f>
        <v/>
      </c>
      <c r="V230" s="169" t="str">
        <f>IF('7'!$J55=0,"",'7'!$J55)</f>
        <v/>
      </c>
      <c r="W230" s="169" t="str">
        <f>IF('8'!$F55=0,"",'8'!$F55)</f>
        <v/>
      </c>
      <c r="X230" s="169" t="str">
        <f>IF('8'!$H55=0,"",'8'!$H55)</f>
        <v/>
      </c>
      <c r="Y230" s="169" t="str">
        <f>IF('8'!$J55=0,"",'8'!$J55)</f>
        <v/>
      </c>
      <c r="Z230" s="169" t="str">
        <f>IF('9'!$F55=0,"",'9'!$F55)</f>
        <v/>
      </c>
      <c r="AA230" s="169" t="str">
        <f>IF('9'!$H55=0,"",'9'!$H55)</f>
        <v/>
      </c>
      <c r="AB230" s="169" t="str">
        <f>IF('9'!$J55=0,"",'9'!$J55)</f>
        <v/>
      </c>
      <c r="AC230" s="169" t="str">
        <f>IF('10'!$F55=0,"",'10'!$F55)</f>
        <v/>
      </c>
      <c r="AD230" s="169" t="str">
        <f>IF('10'!$H55=0,"",'10'!$H55)</f>
        <v/>
      </c>
      <c r="AE230" s="169" t="str">
        <f>IF('10'!$J55=0,"",'10'!$J55)</f>
        <v/>
      </c>
      <c r="AF230" s="169" t="str">
        <f>IF('11'!$F55=0,"",'11'!$F55)</f>
        <v/>
      </c>
      <c r="AG230" s="169" t="str">
        <f>IF('11'!$H55=0,"",'11'!$H55)</f>
        <v/>
      </c>
      <c r="AH230" s="169" t="str">
        <f>IF('11'!$J55=0,"",'11'!$J55)</f>
        <v/>
      </c>
      <c r="AI230" s="169" t="str">
        <f>IF('12'!$F55=0,"",'12'!$F55)</f>
        <v/>
      </c>
      <c r="AJ230" s="169" t="str">
        <f>IF('12'!$H55=0,"",'12'!$H55)</f>
        <v/>
      </c>
      <c r="AK230" s="169" t="str">
        <f>IF('12'!$J55=0,"",'12'!$J55)</f>
        <v/>
      </c>
      <c r="AL230" s="170">
        <f t="shared" si="94"/>
        <v>0</v>
      </c>
      <c r="AM230" s="170">
        <f t="shared" si="94"/>
        <v>0</v>
      </c>
      <c r="AN230" s="170">
        <f t="shared" si="94"/>
        <v>0</v>
      </c>
      <c r="AO230" s="189" t="str">
        <f t="shared" si="58"/>
        <v/>
      </c>
      <c r="AP230" s="189" t="str">
        <f t="shared" si="59"/>
        <v/>
      </c>
      <c r="AQ230" s="189" t="str">
        <f t="shared" si="60"/>
        <v/>
      </c>
      <c r="AR230" s="190" t="str">
        <f t="shared" si="61"/>
        <v/>
      </c>
      <c r="AS230" s="166"/>
      <c r="AT230" s="163" t="str">
        <f t="shared" si="62"/>
        <v/>
      </c>
      <c r="AU230" s="164" t="str">
        <f t="shared" si="63"/>
        <v/>
      </c>
      <c r="AV230" s="166"/>
      <c r="AX230" s="171">
        <f>'1 - Detail Entry'!AB56</f>
        <v>0</v>
      </c>
      <c r="AY230" s="172"/>
      <c r="AZ230" s="163" t="str">
        <f t="shared" si="95"/>
        <v/>
      </c>
      <c r="BA230" s="163" t="str">
        <f t="shared" si="96"/>
        <v/>
      </c>
      <c r="BB230" s="163" t="str">
        <f t="shared" si="97"/>
        <v/>
      </c>
      <c r="BC230" s="163" t="str">
        <f t="shared" si="98"/>
        <v/>
      </c>
      <c r="BD230" s="163" t="str">
        <f t="shared" si="99"/>
        <v/>
      </c>
      <c r="BE230" s="163" t="str">
        <f t="shared" si="100"/>
        <v/>
      </c>
      <c r="BI230" s="163" t="str">
        <f t="shared" si="101"/>
        <v/>
      </c>
      <c r="BJ230" s="163" t="str">
        <f t="shared" si="102"/>
        <v/>
      </c>
      <c r="BK230" s="163" t="str">
        <f t="shared" si="103"/>
        <v/>
      </c>
      <c r="BL230" s="163" t="str">
        <f t="shared" si="104"/>
        <v/>
      </c>
      <c r="BM230" s="163" t="str">
        <f t="shared" si="105"/>
        <v/>
      </c>
      <c r="BN230" s="164" t="str">
        <f t="shared" si="106"/>
        <v/>
      </c>
      <c r="BR230" s="163" t="str">
        <f t="shared" si="107"/>
        <v/>
      </c>
      <c r="BS230" s="163" t="str">
        <f t="shared" si="108"/>
        <v/>
      </c>
      <c r="BT230" s="163" t="str">
        <f t="shared" si="109"/>
        <v/>
      </c>
      <c r="BU230" s="163" t="str">
        <f t="shared" si="110"/>
        <v/>
      </c>
      <c r="BV230" s="163" t="str">
        <f t="shared" si="111"/>
        <v/>
      </c>
      <c r="BW230" s="163" t="str">
        <f t="shared" si="112"/>
        <v/>
      </c>
      <c r="CA230" s="163" t="str">
        <f t="shared" si="113"/>
        <v/>
      </c>
      <c r="CB230" s="163" t="str">
        <f t="shared" si="114"/>
        <v/>
      </c>
      <c r="CC230" s="163" t="str">
        <f t="shared" si="115"/>
        <v/>
      </c>
      <c r="CD230" s="163" t="str">
        <f t="shared" si="116"/>
        <v/>
      </c>
      <c r="CE230" s="163" t="str">
        <f t="shared" si="117"/>
        <v/>
      </c>
      <c r="CF230" s="163" t="str">
        <f t="shared" si="118"/>
        <v/>
      </c>
      <c r="CJ230" s="163" t="str">
        <f t="shared" si="119"/>
        <v/>
      </c>
      <c r="CK230" s="163" t="str">
        <f t="shared" si="120"/>
        <v/>
      </c>
      <c r="CL230" s="163" t="str">
        <f t="shared" si="121"/>
        <v/>
      </c>
      <c r="CM230" s="163" t="str">
        <f t="shared" si="122"/>
        <v/>
      </c>
      <c r="CN230" s="163" t="str">
        <f t="shared" si="123"/>
        <v/>
      </c>
      <c r="CO230" s="163" t="str">
        <f t="shared" si="124"/>
        <v/>
      </c>
    </row>
    <row r="231" spans="1:93">
      <c r="A231" s="1"/>
      <c r="B231" s="169" t="str">
        <f>IF('1 - Detail Entry'!F57=0,"",'1 - Detail Entry'!F57)</f>
        <v/>
      </c>
      <c r="C231" s="169" t="str">
        <f>IF('1 - Detail Entry'!H57=0,"",'1 - Detail Entry'!H57)</f>
        <v/>
      </c>
      <c r="D231" s="169" t="str">
        <f>IF('1 - Detail Entry'!J57=0,"",'1 - Detail Entry'!J57)</f>
        <v/>
      </c>
      <c r="E231" s="169" t="str">
        <f>IF('2'!F56=0,"",'2'!F56)</f>
        <v/>
      </c>
      <c r="F231" s="169" t="str">
        <f>IF('2'!H56=0,"",'2'!H56)</f>
        <v/>
      </c>
      <c r="G231" s="169" t="str">
        <f>IF('2'!J56=0,"",'2'!J56)</f>
        <v/>
      </c>
      <c r="H231" s="169" t="str">
        <f>IF('3'!$F56=0,"",'3'!$F56)</f>
        <v/>
      </c>
      <c r="I231" s="169" t="str">
        <f>IF('3'!$H56=0,"",'3'!$H56)</f>
        <v/>
      </c>
      <c r="J231" s="169" t="str">
        <f>IF('3'!$J56=0,"",'3'!$J56)</f>
        <v/>
      </c>
      <c r="K231" s="169" t="str">
        <f>IF('4'!$F56=0,"",'4'!$F56)</f>
        <v/>
      </c>
      <c r="L231" s="169" t="str">
        <f>IF('4'!$H56=0,"",'4'!$H56)</f>
        <v/>
      </c>
      <c r="M231" s="169" t="str">
        <f>IF('4'!$J56=0,"",'4'!$J56)</f>
        <v/>
      </c>
      <c r="N231" s="169" t="str">
        <f>IF('5'!$F56=0,"",'5'!$F56)</f>
        <v/>
      </c>
      <c r="O231" s="169" t="str">
        <f>IF('5'!$H56=0,"",'5'!$H56)</f>
        <v/>
      </c>
      <c r="P231" s="169" t="str">
        <f>IF('5'!$J56=0,"",'5'!$J56)</f>
        <v/>
      </c>
      <c r="Q231" s="169" t="str">
        <f>IF('6'!$F56=0,"",'6'!$F56)</f>
        <v/>
      </c>
      <c r="R231" s="169" t="str">
        <f>IF('6'!$H56=0,"",'6'!$H56)</f>
        <v/>
      </c>
      <c r="S231" s="169" t="str">
        <f>IF('6'!$J56=0,"",'6'!$J56)</f>
        <v/>
      </c>
      <c r="T231" s="169" t="str">
        <f>IF('7'!$F56=0,"",'7'!$F56)</f>
        <v/>
      </c>
      <c r="U231" s="169" t="str">
        <f>IF('7'!$H56=0,"",'7'!$H56)</f>
        <v/>
      </c>
      <c r="V231" s="169" t="str">
        <f>IF('7'!$J56=0,"",'7'!$J56)</f>
        <v/>
      </c>
      <c r="W231" s="169" t="str">
        <f>IF('8'!$F56=0,"",'8'!$F56)</f>
        <v/>
      </c>
      <c r="X231" s="169" t="str">
        <f>IF('8'!$H56=0,"",'8'!$H56)</f>
        <v/>
      </c>
      <c r="Y231" s="169" t="str">
        <f>IF('8'!$J56=0,"",'8'!$J56)</f>
        <v/>
      </c>
      <c r="Z231" s="169" t="str">
        <f>IF('9'!$F56=0,"",'9'!$F56)</f>
        <v/>
      </c>
      <c r="AA231" s="169" t="str">
        <f>IF('9'!$H56=0,"",'9'!$H56)</f>
        <v/>
      </c>
      <c r="AB231" s="169" t="str">
        <f>IF('9'!$J56=0,"",'9'!$J56)</f>
        <v/>
      </c>
      <c r="AC231" s="169" t="str">
        <f>IF('10'!$F56=0,"",'10'!$F56)</f>
        <v/>
      </c>
      <c r="AD231" s="169" t="str">
        <f>IF('10'!$H56=0,"",'10'!$H56)</f>
        <v/>
      </c>
      <c r="AE231" s="169" t="str">
        <f>IF('10'!$J56=0,"",'10'!$J56)</f>
        <v/>
      </c>
      <c r="AF231" s="169" t="str">
        <f>IF('11'!$F56=0,"",'11'!$F56)</f>
        <v/>
      </c>
      <c r="AG231" s="169" t="str">
        <f>IF('11'!$H56=0,"",'11'!$H56)</f>
        <v/>
      </c>
      <c r="AH231" s="169" t="str">
        <f>IF('11'!$J56=0,"",'11'!$J56)</f>
        <v/>
      </c>
      <c r="AI231" s="169" t="str">
        <f>IF('12'!$F56=0,"",'12'!$F56)</f>
        <v/>
      </c>
      <c r="AJ231" s="169" t="str">
        <f>IF('12'!$H56=0,"",'12'!$H56)</f>
        <v/>
      </c>
      <c r="AK231" s="169" t="str">
        <f>IF('12'!$J56=0,"",'12'!$J56)</f>
        <v/>
      </c>
      <c r="AL231" s="170">
        <f t="shared" si="94"/>
        <v>0</v>
      </c>
      <c r="AM231" s="170">
        <f t="shared" si="94"/>
        <v>0</v>
      </c>
      <c r="AN231" s="170">
        <f t="shared" si="94"/>
        <v>0</v>
      </c>
      <c r="AO231" s="189" t="str">
        <f t="shared" si="58"/>
        <v/>
      </c>
      <c r="AP231" s="189" t="str">
        <f t="shared" si="59"/>
        <v/>
      </c>
      <c r="AQ231" s="189" t="str">
        <f t="shared" si="60"/>
        <v/>
      </c>
      <c r="AR231" s="190" t="str">
        <f t="shared" si="61"/>
        <v/>
      </c>
      <c r="AS231" s="166"/>
      <c r="AT231" s="163" t="str">
        <f t="shared" si="62"/>
        <v/>
      </c>
      <c r="AU231" s="164" t="str">
        <f t="shared" si="63"/>
        <v/>
      </c>
      <c r="AV231" s="166"/>
      <c r="AX231" s="171">
        <f>'1 - Detail Entry'!AB57</f>
        <v>0</v>
      </c>
      <c r="AY231" s="172"/>
      <c r="AZ231" s="163" t="str">
        <f t="shared" si="95"/>
        <v/>
      </c>
      <c r="BA231" s="163" t="str">
        <f t="shared" si="96"/>
        <v/>
      </c>
      <c r="BB231" s="163" t="str">
        <f t="shared" si="97"/>
        <v/>
      </c>
      <c r="BC231" s="163" t="str">
        <f t="shared" si="98"/>
        <v/>
      </c>
      <c r="BD231" s="163" t="str">
        <f t="shared" si="99"/>
        <v/>
      </c>
      <c r="BE231" s="163" t="str">
        <f t="shared" si="100"/>
        <v/>
      </c>
      <c r="BI231" s="163" t="str">
        <f t="shared" si="101"/>
        <v/>
      </c>
      <c r="BJ231" s="163" t="str">
        <f t="shared" si="102"/>
        <v/>
      </c>
      <c r="BK231" s="163" t="str">
        <f t="shared" si="103"/>
        <v/>
      </c>
      <c r="BL231" s="163" t="str">
        <f t="shared" si="104"/>
        <v/>
      </c>
      <c r="BM231" s="163" t="str">
        <f t="shared" si="105"/>
        <v/>
      </c>
      <c r="BN231" s="164" t="str">
        <f t="shared" si="106"/>
        <v/>
      </c>
      <c r="BR231" s="163" t="str">
        <f t="shared" si="107"/>
        <v/>
      </c>
      <c r="BS231" s="163" t="str">
        <f t="shared" si="108"/>
        <v/>
      </c>
      <c r="BT231" s="163" t="str">
        <f t="shared" si="109"/>
        <v/>
      </c>
      <c r="BU231" s="163" t="str">
        <f t="shared" si="110"/>
        <v/>
      </c>
      <c r="BV231" s="163" t="str">
        <f t="shared" si="111"/>
        <v/>
      </c>
      <c r="BW231" s="163" t="str">
        <f t="shared" si="112"/>
        <v/>
      </c>
      <c r="CA231" s="163" t="str">
        <f t="shared" si="113"/>
        <v/>
      </c>
      <c r="CB231" s="163" t="str">
        <f t="shared" si="114"/>
        <v/>
      </c>
      <c r="CC231" s="163" t="str">
        <f t="shared" si="115"/>
        <v/>
      </c>
      <c r="CD231" s="163" t="str">
        <f t="shared" si="116"/>
        <v/>
      </c>
      <c r="CE231" s="163" t="str">
        <f t="shared" si="117"/>
        <v/>
      </c>
      <c r="CF231" s="163" t="str">
        <f t="shared" si="118"/>
        <v/>
      </c>
      <c r="CJ231" s="163" t="str">
        <f t="shared" si="119"/>
        <v/>
      </c>
      <c r="CK231" s="163" t="str">
        <f t="shared" si="120"/>
        <v/>
      </c>
      <c r="CL231" s="163" t="str">
        <f t="shared" si="121"/>
        <v/>
      </c>
      <c r="CM231" s="163" t="str">
        <f t="shared" si="122"/>
        <v/>
      </c>
      <c r="CN231" s="163" t="str">
        <f t="shared" si="123"/>
        <v/>
      </c>
      <c r="CO231" s="163" t="str">
        <f t="shared" si="124"/>
        <v/>
      </c>
    </row>
    <row r="232" spans="1:93">
      <c r="A232" s="1"/>
      <c r="B232" s="169" t="str">
        <f>IF('1 - Detail Entry'!F58=0,"",'1 - Detail Entry'!F58)</f>
        <v/>
      </c>
      <c r="C232" s="169" t="str">
        <f>IF('1 - Detail Entry'!H58=0,"",'1 - Detail Entry'!H58)</f>
        <v/>
      </c>
      <c r="D232" s="169" t="str">
        <f>IF('1 - Detail Entry'!J58=0,"",'1 - Detail Entry'!J58)</f>
        <v/>
      </c>
      <c r="E232" s="169" t="str">
        <f>IF('2'!F57=0,"",'2'!F57)</f>
        <v/>
      </c>
      <c r="F232" s="169" t="str">
        <f>IF('2'!H57=0,"",'2'!H57)</f>
        <v/>
      </c>
      <c r="G232" s="169" t="str">
        <f>IF('2'!J57=0,"",'2'!J57)</f>
        <v/>
      </c>
      <c r="H232" s="169" t="str">
        <f>IF('3'!$F57=0,"",'3'!$F57)</f>
        <v/>
      </c>
      <c r="I232" s="169" t="str">
        <f>IF('3'!$H57=0,"",'3'!$H57)</f>
        <v/>
      </c>
      <c r="J232" s="169" t="str">
        <f>IF('3'!$J57=0,"",'3'!$J57)</f>
        <v/>
      </c>
      <c r="K232" s="169" t="str">
        <f>IF('4'!$F57=0,"",'4'!$F57)</f>
        <v/>
      </c>
      <c r="L232" s="169" t="str">
        <f>IF('4'!$H57=0,"",'4'!$H57)</f>
        <v/>
      </c>
      <c r="M232" s="169" t="str">
        <f>IF('4'!$J57=0,"",'4'!$J57)</f>
        <v/>
      </c>
      <c r="N232" s="169" t="str">
        <f>IF('5'!$F57=0,"",'5'!$F57)</f>
        <v/>
      </c>
      <c r="O232" s="169" t="str">
        <f>IF('5'!$H57=0,"",'5'!$H57)</f>
        <v/>
      </c>
      <c r="P232" s="169" t="str">
        <f>IF('5'!$J57=0,"",'5'!$J57)</f>
        <v/>
      </c>
      <c r="Q232" s="169" t="str">
        <f>IF('6'!$F57=0,"",'6'!$F57)</f>
        <v/>
      </c>
      <c r="R232" s="169" t="str">
        <f>IF('6'!$H57=0,"",'6'!$H57)</f>
        <v/>
      </c>
      <c r="S232" s="169" t="str">
        <f>IF('6'!$J57=0,"",'6'!$J57)</f>
        <v/>
      </c>
      <c r="T232" s="169" t="str">
        <f>IF('7'!$F57=0,"",'7'!$F57)</f>
        <v/>
      </c>
      <c r="U232" s="169" t="str">
        <f>IF('7'!$H57=0,"",'7'!$H57)</f>
        <v/>
      </c>
      <c r="V232" s="169" t="str">
        <f>IF('7'!$J57=0,"",'7'!$J57)</f>
        <v/>
      </c>
      <c r="W232" s="169" t="str">
        <f>IF('8'!$F57=0,"",'8'!$F57)</f>
        <v/>
      </c>
      <c r="X232" s="169" t="str">
        <f>IF('8'!$H57=0,"",'8'!$H57)</f>
        <v/>
      </c>
      <c r="Y232" s="169" t="str">
        <f>IF('8'!$J57=0,"",'8'!$J57)</f>
        <v/>
      </c>
      <c r="Z232" s="169" t="str">
        <f>IF('9'!$F57=0,"",'9'!$F57)</f>
        <v/>
      </c>
      <c r="AA232" s="169" t="str">
        <f>IF('9'!$H57=0,"",'9'!$H57)</f>
        <v/>
      </c>
      <c r="AB232" s="169" t="str">
        <f>IF('9'!$J57=0,"",'9'!$J57)</f>
        <v/>
      </c>
      <c r="AC232" s="169" t="str">
        <f>IF('10'!$F57=0,"",'10'!$F57)</f>
        <v/>
      </c>
      <c r="AD232" s="169" t="str">
        <f>IF('10'!$H57=0,"",'10'!$H57)</f>
        <v/>
      </c>
      <c r="AE232" s="169" t="str">
        <f>IF('10'!$J57=0,"",'10'!$J57)</f>
        <v/>
      </c>
      <c r="AF232" s="169" t="str">
        <f>IF('11'!$F57=0,"",'11'!$F57)</f>
        <v/>
      </c>
      <c r="AG232" s="169" t="str">
        <f>IF('11'!$H57=0,"",'11'!$H57)</f>
        <v/>
      </c>
      <c r="AH232" s="169" t="str">
        <f>IF('11'!$J57=0,"",'11'!$J57)</f>
        <v/>
      </c>
      <c r="AI232" s="169" t="str">
        <f>IF('12'!$F57=0,"",'12'!$F57)</f>
        <v/>
      </c>
      <c r="AJ232" s="169" t="str">
        <f>IF('12'!$H57=0,"",'12'!$H57)</f>
        <v/>
      </c>
      <c r="AK232" s="169" t="str">
        <f>IF('12'!$J57=0,"",'12'!$J57)</f>
        <v/>
      </c>
      <c r="AL232" s="170">
        <f t="shared" si="94"/>
        <v>0</v>
      </c>
      <c r="AM232" s="170">
        <f t="shared" si="94"/>
        <v>0</v>
      </c>
      <c r="AN232" s="170">
        <f t="shared" si="94"/>
        <v>0</v>
      </c>
      <c r="AO232" s="189" t="str">
        <f t="shared" si="58"/>
        <v/>
      </c>
      <c r="AP232" s="189" t="str">
        <f t="shared" si="59"/>
        <v/>
      </c>
      <c r="AQ232" s="189" t="str">
        <f t="shared" si="60"/>
        <v/>
      </c>
      <c r="AR232" s="190" t="str">
        <f t="shared" si="61"/>
        <v/>
      </c>
      <c r="AS232" s="166"/>
      <c r="AT232" s="163" t="str">
        <f t="shared" si="62"/>
        <v/>
      </c>
      <c r="AU232" s="164" t="str">
        <f t="shared" si="63"/>
        <v/>
      </c>
      <c r="AV232" s="166"/>
      <c r="AX232" s="171">
        <f>'1 - Detail Entry'!AB58</f>
        <v>0</v>
      </c>
      <c r="AY232" s="172"/>
      <c r="AZ232" s="163" t="str">
        <f t="shared" si="95"/>
        <v/>
      </c>
      <c r="BA232" s="163" t="str">
        <f t="shared" si="96"/>
        <v/>
      </c>
      <c r="BB232" s="163" t="str">
        <f t="shared" si="97"/>
        <v/>
      </c>
      <c r="BC232" s="163" t="str">
        <f t="shared" si="98"/>
        <v/>
      </c>
      <c r="BD232" s="163" t="str">
        <f t="shared" si="99"/>
        <v/>
      </c>
      <c r="BE232" s="163" t="str">
        <f t="shared" si="100"/>
        <v/>
      </c>
      <c r="BI232" s="163" t="str">
        <f t="shared" si="101"/>
        <v/>
      </c>
      <c r="BJ232" s="163" t="str">
        <f t="shared" si="102"/>
        <v/>
      </c>
      <c r="BK232" s="163" t="str">
        <f t="shared" si="103"/>
        <v/>
      </c>
      <c r="BL232" s="163" t="str">
        <f t="shared" si="104"/>
        <v/>
      </c>
      <c r="BM232" s="163" t="str">
        <f t="shared" si="105"/>
        <v/>
      </c>
      <c r="BN232" s="164" t="str">
        <f t="shared" si="106"/>
        <v/>
      </c>
      <c r="BR232" s="163" t="str">
        <f t="shared" si="107"/>
        <v/>
      </c>
      <c r="BS232" s="163" t="str">
        <f t="shared" si="108"/>
        <v/>
      </c>
      <c r="BT232" s="163" t="str">
        <f t="shared" si="109"/>
        <v/>
      </c>
      <c r="BU232" s="163" t="str">
        <f t="shared" si="110"/>
        <v/>
      </c>
      <c r="BV232" s="163" t="str">
        <f t="shared" si="111"/>
        <v/>
      </c>
      <c r="BW232" s="163" t="str">
        <f t="shared" si="112"/>
        <v/>
      </c>
      <c r="CA232" s="163" t="str">
        <f t="shared" si="113"/>
        <v/>
      </c>
      <c r="CB232" s="163" t="str">
        <f t="shared" si="114"/>
        <v/>
      </c>
      <c r="CC232" s="163" t="str">
        <f t="shared" si="115"/>
        <v/>
      </c>
      <c r="CD232" s="163" t="str">
        <f t="shared" si="116"/>
        <v/>
      </c>
      <c r="CE232" s="163" t="str">
        <f t="shared" si="117"/>
        <v/>
      </c>
      <c r="CF232" s="163" t="str">
        <f t="shared" si="118"/>
        <v/>
      </c>
      <c r="CJ232" s="163" t="str">
        <f t="shared" si="119"/>
        <v/>
      </c>
      <c r="CK232" s="163" t="str">
        <f t="shared" si="120"/>
        <v/>
      </c>
      <c r="CL232" s="163" t="str">
        <f t="shared" si="121"/>
        <v/>
      </c>
      <c r="CM232" s="163" t="str">
        <f t="shared" si="122"/>
        <v/>
      </c>
      <c r="CN232" s="163" t="str">
        <f t="shared" si="123"/>
        <v/>
      </c>
      <c r="CO232" s="163" t="str">
        <f t="shared" si="124"/>
        <v/>
      </c>
    </row>
    <row r="233" spans="1:93">
      <c r="A233" s="1"/>
      <c r="B233" s="169" t="str">
        <f>IF('1 - Detail Entry'!F59=0,"",'1 - Detail Entry'!F59)</f>
        <v/>
      </c>
      <c r="C233" s="169" t="str">
        <f>IF('1 - Detail Entry'!H59=0,"",'1 - Detail Entry'!H59)</f>
        <v/>
      </c>
      <c r="D233" s="169" t="str">
        <f>IF('1 - Detail Entry'!J59=0,"",'1 - Detail Entry'!J59)</f>
        <v/>
      </c>
      <c r="E233" s="169" t="str">
        <f>IF('2'!F58=0,"",'2'!F58)</f>
        <v/>
      </c>
      <c r="F233" s="169" t="str">
        <f>IF('2'!H58=0,"",'2'!H58)</f>
        <v/>
      </c>
      <c r="G233" s="169" t="str">
        <f>IF('2'!J58=0,"",'2'!J58)</f>
        <v/>
      </c>
      <c r="H233" s="169" t="str">
        <f>IF('3'!$F58=0,"",'3'!$F58)</f>
        <v/>
      </c>
      <c r="I233" s="169" t="str">
        <f>IF('3'!$H58=0,"",'3'!$H58)</f>
        <v/>
      </c>
      <c r="J233" s="169" t="str">
        <f>IF('3'!$J58=0,"",'3'!$J58)</f>
        <v/>
      </c>
      <c r="K233" s="169" t="str">
        <f>IF('4'!$F58=0,"",'4'!$F58)</f>
        <v/>
      </c>
      <c r="L233" s="169" t="str">
        <f>IF('4'!$H58=0,"",'4'!$H58)</f>
        <v/>
      </c>
      <c r="M233" s="169" t="str">
        <f>IF('4'!$J58=0,"",'4'!$J58)</f>
        <v/>
      </c>
      <c r="N233" s="169" t="str">
        <f>IF('5'!$F58=0,"",'5'!$F58)</f>
        <v/>
      </c>
      <c r="O233" s="169" t="str">
        <f>IF('5'!$H58=0,"",'5'!$H58)</f>
        <v/>
      </c>
      <c r="P233" s="169" t="str">
        <f>IF('5'!$J58=0,"",'5'!$J58)</f>
        <v/>
      </c>
      <c r="Q233" s="169" t="str">
        <f>IF('6'!$F58=0,"",'6'!$F58)</f>
        <v/>
      </c>
      <c r="R233" s="169" t="str">
        <f>IF('6'!$H58=0,"",'6'!$H58)</f>
        <v/>
      </c>
      <c r="S233" s="169" t="str">
        <f>IF('6'!$J58=0,"",'6'!$J58)</f>
        <v/>
      </c>
      <c r="T233" s="169" t="str">
        <f>IF('7'!$F58=0,"",'7'!$F58)</f>
        <v/>
      </c>
      <c r="U233" s="169" t="str">
        <f>IF('7'!$H58=0,"",'7'!$H58)</f>
        <v/>
      </c>
      <c r="V233" s="169" t="str">
        <f>IF('7'!$J58=0,"",'7'!$J58)</f>
        <v/>
      </c>
      <c r="W233" s="169" t="str">
        <f>IF('8'!$F58=0,"",'8'!$F58)</f>
        <v/>
      </c>
      <c r="X233" s="169" t="str">
        <f>IF('8'!$H58=0,"",'8'!$H58)</f>
        <v/>
      </c>
      <c r="Y233" s="169" t="str">
        <f>IF('8'!$J58=0,"",'8'!$J58)</f>
        <v/>
      </c>
      <c r="Z233" s="169" t="str">
        <f>IF('9'!$F58=0,"",'9'!$F58)</f>
        <v/>
      </c>
      <c r="AA233" s="169" t="str">
        <f>IF('9'!$H58=0,"",'9'!$H58)</f>
        <v/>
      </c>
      <c r="AB233" s="169" t="str">
        <f>IF('9'!$J58=0,"",'9'!$J58)</f>
        <v/>
      </c>
      <c r="AC233" s="169" t="str">
        <f>IF('10'!$F58=0,"",'10'!$F58)</f>
        <v/>
      </c>
      <c r="AD233" s="169" t="str">
        <f>IF('10'!$H58=0,"",'10'!$H58)</f>
        <v/>
      </c>
      <c r="AE233" s="169" t="str">
        <f>IF('10'!$J58=0,"",'10'!$J58)</f>
        <v/>
      </c>
      <c r="AF233" s="169" t="str">
        <f>IF('11'!$F58=0,"",'11'!$F58)</f>
        <v/>
      </c>
      <c r="AG233" s="169" t="str">
        <f>IF('11'!$H58=0,"",'11'!$H58)</f>
        <v/>
      </c>
      <c r="AH233" s="169" t="str">
        <f>IF('11'!$J58=0,"",'11'!$J58)</f>
        <v/>
      </c>
      <c r="AI233" s="169" t="str">
        <f>IF('12'!$F58=0,"",'12'!$F58)</f>
        <v/>
      </c>
      <c r="AJ233" s="169" t="str">
        <f>IF('12'!$H58=0,"",'12'!$H58)</f>
        <v/>
      </c>
      <c r="AK233" s="169" t="str">
        <f>IF('12'!$J58=0,"",'12'!$J58)</f>
        <v/>
      </c>
      <c r="AL233" s="170">
        <f t="shared" si="94"/>
        <v>0</v>
      </c>
      <c r="AM233" s="170">
        <f t="shared" si="94"/>
        <v>0</v>
      </c>
      <c r="AN233" s="170">
        <f t="shared" si="94"/>
        <v>0</v>
      </c>
      <c r="AO233" s="189" t="str">
        <f t="shared" si="58"/>
        <v/>
      </c>
      <c r="AP233" s="189" t="str">
        <f t="shared" si="59"/>
        <v/>
      </c>
      <c r="AQ233" s="189" t="str">
        <f t="shared" si="60"/>
        <v/>
      </c>
      <c r="AR233" s="190" t="str">
        <f t="shared" si="61"/>
        <v/>
      </c>
      <c r="AS233" s="166"/>
      <c r="AT233" s="163" t="str">
        <f t="shared" si="62"/>
        <v/>
      </c>
      <c r="AU233" s="164" t="str">
        <f t="shared" si="63"/>
        <v/>
      </c>
      <c r="AV233" s="166"/>
      <c r="AX233" s="171">
        <f>'1 - Detail Entry'!AB59</f>
        <v>0</v>
      </c>
      <c r="AY233" s="172"/>
      <c r="AZ233" s="163" t="str">
        <f t="shared" si="95"/>
        <v/>
      </c>
      <c r="BA233" s="163" t="str">
        <f t="shared" si="96"/>
        <v/>
      </c>
      <c r="BB233" s="163" t="str">
        <f t="shared" si="97"/>
        <v/>
      </c>
      <c r="BC233" s="163" t="str">
        <f t="shared" si="98"/>
        <v/>
      </c>
      <c r="BD233" s="163" t="str">
        <f t="shared" si="99"/>
        <v/>
      </c>
      <c r="BE233" s="163" t="str">
        <f t="shared" si="100"/>
        <v/>
      </c>
      <c r="BI233" s="163" t="str">
        <f t="shared" si="101"/>
        <v/>
      </c>
      <c r="BJ233" s="163" t="str">
        <f t="shared" si="102"/>
        <v/>
      </c>
      <c r="BK233" s="163" t="str">
        <f t="shared" si="103"/>
        <v/>
      </c>
      <c r="BL233" s="163" t="str">
        <f t="shared" si="104"/>
        <v/>
      </c>
      <c r="BM233" s="163" t="str">
        <f t="shared" si="105"/>
        <v/>
      </c>
      <c r="BN233" s="164" t="str">
        <f t="shared" si="106"/>
        <v/>
      </c>
      <c r="BR233" s="163" t="str">
        <f t="shared" si="107"/>
        <v/>
      </c>
      <c r="BS233" s="163" t="str">
        <f t="shared" si="108"/>
        <v/>
      </c>
      <c r="BT233" s="163" t="str">
        <f t="shared" si="109"/>
        <v/>
      </c>
      <c r="BU233" s="163" t="str">
        <f t="shared" si="110"/>
        <v/>
      </c>
      <c r="BV233" s="163" t="str">
        <f t="shared" si="111"/>
        <v/>
      </c>
      <c r="BW233" s="163" t="str">
        <f t="shared" si="112"/>
        <v/>
      </c>
      <c r="CA233" s="163" t="str">
        <f t="shared" si="113"/>
        <v/>
      </c>
      <c r="CB233" s="163" t="str">
        <f t="shared" si="114"/>
        <v/>
      </c>
      <c r="CC233" s="163" t="str">
        <f t="shared" si="115"/>
        <v/>
      </c>
      <c r="CD233" s="163" t="str">
        <f t="shared" si="116"/>
        <v/>
      </c>
      <c r="CE233" s="163" t="str">
        <f t="shared" si="117"/>
        <v/>
      </c>
      <c r="CF233" s="163" t="str">
        <f t="shared" si="118"/>
        <v/>
      </c>
      <c r="CJ233" s="163" t="str">
        <f t="shared" si="119"/>
        <v/>
      </c>
      <c r="CK233" s="163" t="str">
        <f t="shared" si="120"/>
        <v/>
      </c>
      <c r="CL233" s="163" t="str">
        <f t="shared" si="121"/>
        <v/>
      </c>
      <c r="CM233" s="163" t="str">
        <f t="shared" si="122"/>
        <v/>
      </c>
      <c r="CN233" s="163" t="str">
        <f t="shared" si="123"/>
        <v/>
      </c>
      <c r="CO233" s="163" t="str">
        <f t="shared" si="124"/>
        <v/>
      </c>
    </row>
    <row r="234" spans="1:93">
      <c r="A234" s="1"/>
      <c r="B234" s="169" t="str">
        <f>IF('1 - Detail Entry'!F60=0,"",'1 - Detail Entry'!F60)</f>
        <v/>
      </c>
      <c r="C234" s="169" t="str">
        <f>IF('1 - Detail Entry'!H60=0,"",'1 - Detail Entry'!H60)</f>
        <v/>
      </c>
      <c r="D234" s="169" t="str">
        <f>IF('1 - Detail Entry'!J60=0,"",'1 - Detail Entry'!J60)</f>
        <v/>
      </c>
      <c r="E234" s="169" t="str">
        <f>IF('2'!F59=0,"",'2'!F59)</f>
        <v/>
      </c>
      <c r="F234" s="169" t="str">
        <f>IF('2'!H59=0,"",'2'!H59)</f>
        <v/>
      </c>
      <c r="G234" s="169" t="str">
        <f>IF('2'!J59=0,"",'2'!J59)</f>
        <v/>
      </c>
      <c r="H234" s="169" t="str">
        <f>IF('3'!$F59=0,"",'3'!$F59)</f>
        <v/>
      </c>
      <c r="I234" s="169" t="str">
        <f>IF('3'!$H59=0,"",'3'!$H59)</f>
        <v/>
      </c>
      <c r="J234" s="169" t="str">
        <f>IF('3'!$J59=0,"",'3'!$J59)</f>
        <v/>
      </c>
      <c r="K234" s="169" t="str">
        <f>IF('4'!$F59=0,"",'4'!$F59)</f>
        <v/>
      </c>
      <c r="L234" s="169" t="str">
        <f>IF('4'!$H59=0,"",'4'!$H59)</f>
        <v/>
      </c>
      <c r="M234" s="169" t="str">
        <f>IF('4'!$J59=0,"",'4'!$J59)</f>
        <v/>
      </c>
      <c r="N234" s="169" t="str">
        <f>IF('5'!$F59=0,"",'5'!$F59)</f>
        <v/>
      </c>
      <c r="O234" s="169" t="str">
        <f>IF('5'!$H59=0,"",'5'!$H59)</f>
        <v/>
      </c>
      <c r="P234" s="169" t="str">
        <f>IF('5'!$J59=0,"",'5'!$J59)</f>
        <v/>
      </c>
      <c r="Q234" s="169" t="str">
        <f>IF('6'!$F59=0,"",'6'!$F59)</f>
        <v/>
      </c>
      <c r="R234" s="169" t="str">
        <f>IF('6'!$H59=0,"",'6'!$H59)</f>
        <v/>
      </c>
      <c r="S234" s="169" t="str">
        <f>IF('6'!$J59=0,"",'6'!$J59)</f>
        <v/>
      </c>
      <c r="T234" s="169" t="str">
        <f>IF('7'!$F59=0,"",'7'!$F59)</f>
        <v/>
      </c>
      <c r="U234" s="169" t="str">
        <f>IF('7'!$H59=0,"",'7'!$H59)</f>
        <v/>
      </c>
      <c r="V234" s="169" t="str">
        <f>IF('7'!$J59=0,"",'7'!$J59)</f>
        <v/>
      </c>
      <c r="W234" s="169" t="str">
        <f>IF('8'!$F59=0,"",'8'!$F59)</f>
        <v/>
      </c>
      <c r="X234" s="169" t="str">
        <f>IF('8'!$H59=0,"",'8'!$H59)</f>
        <v/>
      </c>
      <c r="Y234" s="169" t="str">
        <f>IF('8'!$J59=0,"",'8'!$J59)</f>
        <v/>
      </c>
      <c r="Z234" s="169" t="str">
        <f>IF('9'!$F59=0,"",'9'!$F59)</f>
        <v/>
      </c>
      <c r="AA234" s="169" t="str">
        <f>IF('9'!$H59=0,"",'9'!$H59)</f>
        <v/>
      </c>
      <c r="AB234" s="169" t="str">
        <f>IF('9'!$J59=0,"",'9'!$J59)</f>
        <v/>
      </c>
      <c r="AC234" s="169" t="str">
        <f>IF('10'!$F59=0,"",'10'!$F59)</f>
        <v/>
      </c>
      <c r="AD234" s="169" t="str">
        <f>IF('10'!$H59=0,"",'10'!$H59)</f>
        <v/>
      </c>
      <c r="AE234" s="169" t="str">
        <f>IF('10'!$J59=0,"",'10'!$J59)</f>
        <v/>
      </c>
      <c r="AF234" s="169" t="str">
        <f>IF('11'!$F59=0,"",'11'!$F59)</f>
        <v/>
      </c>
      <c r="AG234" s="169" t="str">
        <f>IF('11'!$H59=0,"",'11'!$H59)</f>
        <v/>
      </c>
      <c r="AH234" s="169" t="str">
        <f>IF('11'!$J59=0,"",'11'!$J59)</f>
        <v/>
      </c>
      <c r="AI234" s="169" t="str">
        <f>IF('12'!$F59=0,"",'12'!$F59)</f>
        <v/>
      </c>
      <c r="AJ234" s="169" t="str">
        <f>IF('12'!$H59=0,"",'12'!$H59)</f>
        <v/>
      </c>
      <c r="AK234" s="169" t="str">
        <f>IF('12'!$J59=0,"",'12'!$J59)</f>
        <v/>
      </c>
      <c r="AL234" s="170">
        <f t="shared" si="94"/>
        <v>0</v>
      </c>
      <c r="AM234" s="170">
        <f t="shared" si="94"/>
        <v>0</v>
      </c>
      <c r="AN234" s="170">
        <f t="shared" si="94"/>
        <v>0</v>
      </c>
      <c r="AO234" s="189" t="str">
        <f t="shared" si="58"/>
        <v/>
      </c>
      <c r="AP234" s="189" t="str">
        <f t="shared" si="59"/>
        <v/>
      </c>
      <c r="AQ234" s="189" t="str">
        <f t="shared" si="60"/>
        <v/>
      </c>
      <c r="AR234" s="190" t="str">
        <f t="shared" si="61"/>
        <v/>
      </c>
      <c r="AS234" s="166"/>
      <c r="AT234" s="163" t="str">
        <f t="shared" si="62"/>
        <v/>
      </c>
      <c r="AU234" s="164" t="str">
        <f t="shared" si="63"/>
        <v/>
      </c>
      <c r="AV234" s="166"/>
      <c r="AX234" s="171">
        <f>'1 - Detail Entry'!AB60</f>
        <v>0</v>
      </c>
      <c r="AY234" s="172"/>
      <c r="AZ234" s="163" t="str">
        <f t="shared" si="95"/>
        <v/>
      </c>
      <c r="BA234" s="163" t="str">
        <f t="shared" si="96"/>
        <v/>
      </c>
      <c r="BB234" s="163" t="str">
        <f t="shared" si="97"/>
        <v/>
      </c>
      <c r="BC234" s="163" t="str">
        <f t="shared" si="98"/>
        <v/>
      </c>
      <c r="BD234" s="163" t="str">
        <f t="shared" si="99"/>
        <v/>
      </c>
      <c r="BE234" s="163" t="str">
        <f t="shared" si="100"/>
        <v/>
      </c>
      <c r="BI234" s="163" t="str">
        <f t="shared" si="101"/>
        <v/>
      </c>
      <c r="BJ234" s="163" t="str">
        <f t="shared" si="102"/>
        <v/>
      </c>
      <c r="BK234" s="163" t="str">
        <f t="shared" si="103"/>
        <v/>
      </c>
      <c r="BL234" s="163" t="str">
        <f t="shared" si="104"/>
        <v/>
      </c>
      <c r="BM234" s="163" t="str">
        <f t="shared" si="105"/>
        <v/>
      </c>
      <c r="BN234" s="164" t="str">
        <f t="shared" si="106"/>
        <v/>
      </c>
      <c r="BR234" s="163" t="str">
        <f t="shared" si="107"/>
        <v/>
      </c>
      <c r="BS234" s="163" t="str">
        <f t="shared" si="108"/>
        <v/>
      </c>
      <c r="BT234" s="163" t="str">
        <f t="shared" si="109"/>
        <v/>
      </c>
      <c r="BU234" s="163" t="str">
        <f t="shared" si="110"/>
        <v/>
      </c>
      <c r="BV234" s="163" t="str">
        <f t="shared" si="111"/>
        <v/>
      </c>
      <c r="BW234" s="163" t="str">
        <f t="shared" si="112"/>
        <v/>
      </c>
      <c r="CA234" s="163" t="str">
        <f t="shared" si="113"/>
        <v/>
      </c>
      <c r="CB234" s="163" t="str">
        <f t="shared" si="114"/>
        <v/>
      </c>
      <c r="CC234" s="163" t="str">
        <f t="shared" si="115"/>
        <v/>
      </c>
      <c r="CD234" s="163" t="str">
        <f t="shared" si="116"/>
        <v/>
      </c>
      <c r="CE234" s="163" t="str">
        <f t="shared" si="117"/>
        <v/>
      </c>
      <c r="CF234" s="163" t="str">
        <f t="shared" si="118"/>
        <v/>
      </c>
      <c r="CJ234" s="163" t="str">
        <f t="shared" si="119"/>
        <v/>
      </c>
      <c r="CK234" s="163" t="str">
        <f t="shared" si="120"/>
        <v/>
      </c>
      <c r="CL234" s="163" t="str">
        <f t="shared" si="121"/>
        <v/>
      </c>
      <c r="CM234" s="163" t="str">
        <f t="shared" si="122"/>
        <v/>
      </c>
      <c r="CN234" s="163" t="str">
        <f t="shared" si="123"/>
        <v/>
      </c>
      <c r="CO234" s="163" t="str">
        <f t="shared" si="124"/>
        <v/>
      </c>
    </row>
    <row r="235" spans="1:93">
      <c r="A235" s="1"/>
      <c r="B235" s="169" t="str">
        <f>IF('1 - Detail Entry'!F61=0,"",'1 - Detail Entry'!F61)</f>
        <v/>
      </c>
      <c r="C235" s="169" t="str">
        <f>IF('1 - Detail Entry'!H61=0,"",'1 - Detail Entry'!H61)</f>
        <v/>
      </c>
      <c r="D235" s="169" t="str">
        <f>IF('1 - Detail Entry'!J61=0,"",'1 - Detail Entry'!J61)</f>
        <v/>
      </c>
      <c r="E235" s="169" t="str">
        <f>IF('2'!F60=0,"",'2'!F60)</f>
        <v/>
      </c>
      <c r="F235" s="169" t="str">
        <f>IF('2'!H60=0,"",'2'!H60)</f>
        <v/>
      </c>
      <c r="G235" s="169" t="str">
        <f>IF('2'!J60=0,"",'2'!J60)</f>
        <v/>
      </c>
      <c r="H235" s="169" t="str">
        <f>IF('3'!$F60=0,"",'3'!$F60)</f>
        <v/>
      </c>
      <c r="I235" s="169" t="str">
        <f>IF('3'!$H60=0,"",'3'!$H60)</f>
        <v/>
      </c>
      <c r="J235" s="169" t="str">
        <f>IF('3'!$J60=0,"",'3'!$J60)</f>
        <v/>
      </c>
      <c r="K235" s="169" t="str">
        <f>IF('4'!$F60=0,"",'4'!$F60)</f>
        <v/>
      </c>
      <c r="L235" s="169" t="str">
        <f>IF('4'!$H60=0,"",'4'!$H60)</f>
        <v/>
      </c>
      <c r="M235" s="169" t="str">
        <f>IF('4'!$J60=0,"",'4'!$J60)</f>
        <v/>
      </c>
      <c r="N235" s="169" t="str">
        <f>IF('5'!$F60=0,"",'5'!$F60)</f>
        <v/>
      </c>
      <c r="O235" s="169" t="str">
        <f>IF('5'!$H60=0,"",'5'!$H60)</f>
        <v/>
      </c>
      <c r="P235" s="169" t="str">
        <f>IF('5'!$J60=0,"",'5'!$J60)</f>
        <v/>
      </c>
      <c r="Q235" s="169" t="str">
        <f>IF('6'!$F60=0,"",'6'!$F60)</f>
        <v/>
      </c>
      <c r="R235" s="169" t="str">
        <f>IF('6'!$H60=0,"",'6'!$H60)</f>
        <v/>
      </c>
      <c r="S235" s="169" t="str">
        <f>IF('6'!$J60=0,"",'6'!$J60)</f>
        <v/>
      </c>
      <c r="T235" s="169" t="str">
        <f>IF('7'!$F60=0,"",'7'!$F60)</f>
        <v/>
      </c>
      <c r="U235" s="169" t="str">
        <f>IF('7'!$H60=0,"",'7'!$H60)</f>
        <v/>
      </c>
      <c r="V235" s="169" t="str">
        <f>IF('7'!$J60=0,"",'7'!$J60)</f>
        <v/>
      </c>
      <c r="W235" s="169" t="str">
        <f>IF('8'!$F60=0,"",'8'!$F60)</f>
        <v/>
      </c>
      <c r="X235" s="169" t="str">
        <f>IF('8'!$H60=0,"",'8'!$H60)</f>
        <v/>
      </c>
      <c r="Y235" s="169" t="str">
        <f>IF('8'!$J60=0,"",'8'!$J60)</f>
        <v/>
      </c>
      <c r="Z235" s="169" t="str">
        <f>IF('9'!$F60=0,"",'9'!$F60)</f>
        <v/>
      </c>
      <c r="AA235" s="169" t="str">
        <f>IF('9'!$H60=0,"",'9'!$H60)</f>
        <v/>
      </c>
      <c r="AB235" s="169" t="str">
        <f>IF('9'!$J60=0,"",'9'!$J60)</f>
        <v/>
      </c>
      <c r="AC235" s="169" t="str">
        <f>IF('10'!$F60=0,"",'10'!$F60)</f>
        <v/>
      </c>
      <c r="AD235" s="169" t="str">
        <f>IF('10'!$H60=0,"",'10'!$H60)</f>
        <v/>
      </c>
      <c r="AE235" s="169" t="str">
        <f>IF('10'!$J60=0,"",'10'!$J60)</f>
        <v/>
      </c>
      <c r="AF235" s="169" t="str">
        <f>IF('11'!$F60=0,"",'11'!$F60)</f>
        <v/>
      </c>
      <c r="AG235" s="169" t="str">
        <f>IF('11'!$H60=0,"",'11'!$H60)</f>
        <v/>
      </c>
      <c r="AH235" s="169" t="str">
        <f>IF('11'!$J60=0,"",'11'!$J60)</f>
        <v/>
      </c>
      <c r="AI235" s="169" t="str">
        <f>IF('12'!$F60=0,"",'12'!$F60)</f>
        <v/>
      </c>
      <c r="AJ235" s="169" t="str">
        <f>IF('12'!$H60=0,"",'12'!$H60)</f>
        <v/>
      </c>
      <c r="AK235" s="169" t="str">
        <f>IF('12'!$J60=0,"",'12'!$J60)</f>
        <v/>
      </c>
      <c r="AL235" s="170">
        <f t="shared" si="94"/>
        <v>0</v>
      </c>
      <c r="AM235" s="170">
        <f t="shared" si="94"/>
        <v>0</v>
      </c>
      <c r="AN235" s="170">
        <f t="shared" si="94"/>
        <v>0</v>
      </c>
      <c r="AO235" s="189" t="str">
        <f t="shared" si="58"/>
        <v/>
      </c>
      <c r="AP235" s="189" t="str">
        <f t="shared" si="59"/>
        <v/>
      </c>
      <c r="AQ235" s="189" t="str">
        <f t="shared" si="60"/>
        <v/>
      </c>
      <c r="AR235" s="190" t="str">
        <f t="shared" si="61"/>
        <v/>
      </c>
      <c r="AS235" s="166"/>
      <c r="AT235" s="163" t="str">
        <f t="shared" si="62"/>
        <v/>
      </c>
      <c r="AU235" s="164" t="str">
        <f t="shared" si="63"/>
        <v/>
      </c>
      <c r="AV235" s="166"/>
      <c r="AX235" s="171">
        <f>'1 - Detail Entry'!AB61</f>
        <v>0</v>
      </c>
      <c r="AY235" s="172"/>
      <c r="AZ235" s="163" t="str">
        <f t="shared" si="95"/>
        <v/>
      </c>
      <c r="BA235" s="163" t="str">
        <f t="shared" si="96"/>
        <v/>
      </c>
      <c r="BB235" s="163" t="str">
        <f t="shared" si="97"/>
        <v/>
      </c>
      <c r="BC235" s="163" t="str">
        <f t="shared" si="98"/>
        <v/>
      </c>
      <c r="BD235" s="163" t="str">
        <f t="shared" si="99"/>
        <v/>
      </c>
      <c r="BE235" s="163" t="str">
        <f t="shared" si="100"/>
        <v/>
      </c>
      <c r="BI235" s="163" t="str">
        <f t="shared" si="101"/>
        <v/>
      </c>
      <c r="BJ235" s="163" t="str">
        <f t="shared" si="102"/>
        <v/>
      </c>
      <c r="BK235" s="163" t="str">
        <f t="shared" si="103"/>
        <v/>
      </c>
      <c r="BL235" s="163" t="str">
        <f t="shared" si="104"/>
        <v/>
      </c>
      <c r="BM235" s="163" t="str">
        <f t="shared" si="105"/>
        <v/>
      </c>
      <c r="BN235" s="164" t="str">
        <f t="shared" si="106"/>
        <v/>
      </c>
      <c r="BR235" s="163" t="str">
        <f t="shared" si="107"/>
        <v/>
      </c>
      <c r="BS235" s="163" t="str">
        <f t="shared" si="108"/>
        <v/>
      </c>
      <c r="BT235" s="163" t="str">
        <f t="shared" si="109"/>
        <v/>
      </c>
      <c r="BU235" s="163" t="str">
        <f t="shared" si="110"/>
        <v/>
      </c>
      <c r="BV235" s="163" t="str">
        <f t="shared" si="111"/>
        <v/>
      </c>
      <c r="BW235" s="163" t="str">
        <f t="shared" si="112"/>
        <v/>
      </c>
      <c r="CA235" s="163" t="str">
        <f t="shared" si="113"/>
        <v/>
      </c>
      <c r="CB235" s="163" t="str">
        <f t="shared" si="114"/>
        <v/>
      </c>
      <c r="CC235" s="163" t="str">
        <f t="shared" si="115"/>
        <v/>
      </c>
      <c r="CD235" s="163" t="str">
        <f t="shared" si="116"/>
        <v/>
      </c>
      <c r="CE235" s="163" t="str">
        <f t="shared" si="117"/>
        <v/>
      </c>
      <c r="CF235" s="163" t="str">
        <f t="shared" si="118"/>
        <v/>
      </c>
      <c r="CJ235" s="163" t="str">
        <f t="shared" si="119"/>
        <v/>
      </c>
      <c r="CK235" s="163" t="str">
        <f t="shared" si="120"/>
        <v/>
      </c>
      <c r="CL235" s="163" t="str">
        <f t="shared" si="121"/>
        <v/>
      </c>
      <c r="CM235" s="163" t="str">
        <f t="shared" si="122"/>
        <v/>
      </c>
      <c r="CN235" s="163" t="str">
        <f t="shared" si="123"/>
        <v/>
      </c>
      <c r="CO235" s="163" t="str">
        <f t="shared" si="124"/>
        <v/>
      </c>
    </row>
    <row r="236" spans="1:93">
      <c r="A236" s="1"/>
      <c r="B236" s="169" t="str">
        <f>IF('1 - Detail Entry'!F62=0,"",'1 - Detail Entry'!F62)</f>
        <v/>
      </c>
      <c r="C236" s="169" t="str">
        <f>IF('1 - Detail Entry'!H62=0,"",'1 - Detail Entry'!H62)</f>
        <v/>
      </c>
      <c r="D236" s="169" t="str">
        <f>IF('1 - Detail Entry'!J62=0,"",'1 - Detail Entry'!J62)</f>
        <v/>
      </c>
      <c r="E236" s="169" t="str">
        <f>IF('2'!F61=0,"",'2'!F61)</f>
        <v/>
      </c>
      <c r="F236" s="169" t="str">
        <f>IF('2'!H61=0,"",'2'!H61)</f>
        <v/>
      </c>
      <c r="G236" s="169" t="str">
        <f>IF('2'!J61=0,"",'2'!J61)</f>
        <v/>
      </c>
      <c r="H236" s="169" t="str">
        <f>IF('3'!$F61=0,"",'3'!$F61)</f>
        <v/>
      </c>
      <c r="I236" s="169" t="str">
        <f>IF('3'!$H61=0,"",'3'!$H61)</f>
        <v/>
      </c>
      <c r="J236" s="169" t="str">
        <f>IF('3'!$J61=0,"",'3'!$J61)</f>
        <v/>
      </c>
      <c r="K236" s="169" t="str">
        <f>IF('4'!$F61=0,"",'4'!$F61)</f>
        <v/>
      </c>
      <c r="L236" s="169" t="str">
        <f>IF('4'!$H61=0,"",'4'!$H61)</f>
        <v/>
      </c>
      <c r="M236" s="169" t="str">
        <f>IF('4'!$J61=0,"",'4'!$J61)</f>
        <v/>
      </c>
      <c r="N236" s="169" t="str">
        <f>IF('5'!$F61=0,"",'5'!$F61)</f>
        <v/>
      </c>
      <c r="O236" s="169" t="str">
        <f>IF('5'!$H61=0,"",'5'!$H61)</f>
        <v/>
      </c>
      <c r="P236" s="169" t="str">
        <f>IF('5'!$J61=0,"",'5'!$J61)</f>
        <v/>
      </c>
      <c r="Q236" s="169" t="str">
        <f>IF('6'!$F61=0,"",'6'!$F61)</f>
        <v/>
      </c>
      <c r="R236" s="169" t="str">
        <f>IF('6'!$H61=0,"",'6'!$H61)</f>
        <v/>
      </c>
      <c r="S236" s="169" t="str">
        <f>IF('6'!$J61=0,"",'6'!$J61)</f>
        <v/>
      </c>
      <c r="T236" s="169" t="str">
        <f>IF('7'!$F61=0,"",'7'!$F61)</f>
        <v/>
      </c>
      <c r="U236" s="169" t="str">
        <f>IF('7'!$H61=0,"",'7'!$H61)</f>
        <v/>
      </c>
      <c r="V236" s="169" t="str">
        <f>IF('7'!$J61=0,"",'7'!$J61)</f>
        <v/>
      </c>
      <c r="W236" s="169" t="str">
        <f>IF('8'!$F61=0,"",'8'!$F61)</f>
        <v/>
      </c>
      <c r="X236" s="169" t="str">
        <f>IF('8'!$H61=0,"",'8'!$H61)</f>
        <v/>
      </c>
      <c r="Y236" s="169" t="str">
        <f>IF('8'!$J61=0,"",'8'!$J61)</f>
        <v/>
      </c>
      <c r="Z236" s="169" t="str">
        <f>IF('9'!$F61=0,"",'9'!$F61)</f>
        <v/>
      </c>
      <c r="AA236" s="169" t="str">
        <f>IF('9'!$H61=0,"",'9'!$H61)</f>
        <v/>
      </c>
      <c r="AB236" s="169" t="str">
        <f>IF('9'!$J61=0,"",'9'!$J61)</f>
        <v/>
      </c>
      <c r="AC236" s="169" t="str">
        <f>IF('10'!$F61=0,"",'10'!$F61)</f>
        <v/>
      </c>
      <c r="AD236" s="169" t="str">
        <f>IF('10'!$H61=0,"",'10'!$H61)</f>
        <v/>
      </c>
      <c r="AE236" s="169" t="str">
        <f>IF('10'!$J61=0,"",'10'!$J61)</f>
        <v/>
      </c>
      <c r="AF236" s="169" t="str">
        <f>IF('11'!$F61=0,"",'11'!$F61)</f>
        <v/>
      </c>
      <c r="AG236" s="169" t="str">
        <f>IF('11'!$H61=0,"",'11'!$H61)</f>
        <v/>
      </c>
      <c r="AH236" s="169" t="str">
        <f>IF('11'!$J61=0,"",'11'!$J61)</f>
        <v/>
      </c>
      <c r="AI236" s="169" t="str">
        <f>IF('12'!$F61=0,"",'12'!$F61)</f>
        <v/>
      </c>
      <c r="AJ236" s="169" t="str">
        <f>IF('12'!$H61=0,"",'12'!$H61)</f>
        <v/>
      </c>
      <c r="AK236" s="169" t="str">
        <f>IF('12'!$J61=0,"",'12'!$J61)</f>
        <v/>
      </c>
      <c r="AL236" s="170">
        <f t="shared" ref="AL236:AN237" si="125">AL163</f>
        <v>0</v>
      </c>
      <c r="AM236" s="170">
        <f t="shared" si="125"/>
        <v>0</v>
      </c>
      <c r="AN236" s="170">
        <f t="shared" si="125"/>
        <v>0</v>
      </c>
      <c r="AO236" s="189" t="str">
        <f t="shared" si="58"/>
        <v/>
      </c>
      <c r="AP236" s="189" t="str">
        <f t="shared" si="59"/>
        <v/>
      </c>
      <c r="AQ236" s="189" t="str">
        <f t="shared" si="60"/>
        <v/>
      </c>
      <c r="AR236" s="190" t="str">
        <f t="shared" si="61"/>
        <v/>
      </c>
      <c r="AS236" s="166"/>
      <c r="AT236" s="163" t="str">
        <f t="shared" si="62"/>
        <v/>
      </c>
      <c r="AU236" s="164" t="str">
        <f t="shared" si="63"/>
        <v/>
      </c>
      <c r="AV236" s="166"/>
      <c r="AX236" s="171">
        <f>'1 - Detail Entry'!AB62</f>
        <v>0</v>
      </c>
      <c r="AY236" s="172"/>
      <c r="AZ236" s="163" t="str">
        <f t="shared" si="95"/>
        <v/>
      </c>
      <c r="BA236" s="163" t="str">
        <f t="shared" si="96"/>
        <v/>
      </c>
      <c r="BB236" s="163" t="str">
        <f t="shared" si="97"/>
        <v/>
      </c>
      <c r="BC236" s="163" t="str">
        <f t="shared" si="98"/>
        <v/>
      </c>
      <c r="BD236" s="163" t="str">
        <f t="shared" si="99"/>
        <v/>
      </c>
      <c r="BE236" s="163" t="str">
        <f t="shared" si="100"/>
        <v/>
      </c>
      <c r="BI236" s="163" t="str">
        <f t="shared" si="101"/>
        <v/>
      </c>
      <c r="BJ236" s="163" t="str">
        <f t="shared" si="102"/>
        <v/>
      </c>
      <c r="BK236" s="163" t="str">
        <f t="shared" si="103"/>
        <v/>
      </c>
      <c r="BL236" s="163" t="str">
        <f t="shared" si="104"/>
        <v/>
      </c>
      <c r="BM236" s="163" t="str">
        <f t="shared" si="105"/>
        <v/>
      </c>
      <c r="BN236" s="164" t="str">
        <f t="shared" si="106"/>
        <v/>
      </c>
      <c r="BR236" s="163" t="str">
        <f t="shared" si="107"/>
        <v/>
      </c>
      <c r="BS236" s="163" t="str">
        <f t="shared" si="108"/>
        <v/>
      </c>
      <c r="BT236" s="163" t="str">
        <f t="shared" si="109"/>
        <v/>
      </c>
      <c r="BU236" s="163" t="str">
        <f t="shared" si="110"/>
        <v/>
      </c>
      <c r="BV236" s="163" t="str">
        <f t="shared" si="111"/>
        <v/>
      </c>
      <c r="BW236" s="163" t="str">
        <f t="shared" si="112"/>
        <v/>
      </c>
      <c r="CA236" s="163" t="str">
        <f t="shared" si="113"/>
        <v/>
      </c>
      <c r="CB236" s="163" t="str">
        <f t="shared" si="114"/>
        <v/>
      </c>
      <c r="CC236" s="163" t="str">
        <f t="shared" si="115"/>
        <v/>
      </c>
      <c r="CD236" s="163" t="str">
        <f t="shared" si="116"/>
        <v/>
      </c>
      <c r="CE236" s="163" t="str">
        <f t="shared" si="117"/>
        <v/>
      </c>
      <c r="CF236" s="163" t="str">
        <f t="shared" si="118"/>
        <v/>
      </c>
      <c r="CJ236" s="163" t="str">
        <f t="shared" si="119"/>
        <v/>
      </c>
      <c r="CK236" s="163" t="str">
        <f t="shared" si="120"/>
        <v/>
      </c>
      <c r="CL236" s="163" t="str">
        <f t="shared" si="121"/>
        <v/>
      </c>
      <c r="CM236" s="163" t="str">
        <f t="shared" si="122"/>
        <v/>
      </c>
      <c r="CN236" s="163" t="str">
        <f t="shared" si="123"/>
        <v/>
      </c>
      <c r="CO236" s="163" t="str">
        <f t="shared" si="124"/>
        <v/>
      </c>
    </row>
    <row r="237" spans="1:93">
      <c r="A237" s="1"/>
      <c r="B237" s="169" t="str">
        <f>IF('1 - Detail Entry'!F63=0,"",'1 - Detail Entry'!F63)</f>
        <v/>
      </c>
      <c r="C237" s="169" t="str">
        <f>IF('1 - Detail Entry'!H63=0,"",'1 - Detail Entry'!H63)</f>
        <v/>
      </c>
      <c r="D237" s="169" t="str">
        <f>IF('1 - Detail Entry'!J63=0,"",'1 - Detail Entry'!J63)</f>
        <v/>
      </c>
      <c r="E237" s="169" t="str">
        <f>IF('2'!F62=0,"",'2'!F62)</f>
        <v/>
      </c>
      <c r="F237" s="169" t="str">
        <f>IF('2'!H62=0,"",'2'!H62)</f>
        <v/>
      </c>
      <c r="G237" s="169" t="str">
        <f>IF('2'!J62=0,"",'2'!J62)</f>
        <v/>
      </c>
      <c r="H237" s="169" t="str">
        <f>IF('3'!$F62=0,"",'3'!$F62)</f>
        <v/>
      </c>
      <c r="I237" s="169" t="str">
        <f>IF('3'!$H62=0,"",'3'!$H62)</f>
        <v/>
      </c>
      <c r="J237" s="169" t="str">
        <f>IF('3'!$J62=0,"",'3'!$J62)</f>
        <v/>
      </c>
      <c r="K237" s="169" t="str">
        <f>IF('4'!$F62=0,"",'4'!$F62)</f>
        <v/>
      </c>
      <c r="L237" s="169" t="str">
        <f>IF('4'!$H62=0,"",'4'!$H62)</f>
        <v/>
      </c>
      <c r="M237" s="169" t="str">
        <f>IF('4'!$J62=0,"",'4'!$J62)</f>
        <v/>
      </c>
      <c r="N237" s="169" t="str">
        <f>IF('5'!$F62=0,"",'5'!$F62)</f>
        <v/>
      </c>
      <c r="O237" s="169" t="str">
        <f>IF('5'!$H62=0,"",'5'!$H62)</f>
        <v/>
      </c>
      <c r="P237" s="169" t="str">
        <f>IF('5'!$J62=0,"",'5'!$J62)</f>
        <v/>
      </c>
      <c r="Q237" s="169" t="str">
        <f>IF('6'!$F62=0,"",'6'!$F62)</f>
        <v/>
      </c>
      <c r="R237" s="169" t="str">
        <f>IF('6'!$H62=0,"",'6'!$H62)</f>
        <v/>
      </c>
      <c r="S237" s="169" t="str">
        <f>IF('6'!$J62=0,"",'6'!$J62)</f>
        <v/>
      </c>
      <c r="T237" s="169" t="str">
        <f>IF('7'!$F62=0,"",'7'!$F62)</f>
        <v/>
      </c>
      <c r="U237" s="169" t="str">
        <f>IF('7'!$H62=0,"",'7'!$H62)</f>
        <v/>
      </c>
      <c r="V237" s="169" t="str">
        <f>IF('7'!$J62=0,"",'7'!$J62)</f>
        <v/>
      </c>
      <c r="W237" s="169" t="str">
        <f>IF('8'!$F62=0,"",'8'!$F62)</f>
        <v/>
      </c>
      <c r="X237" s="169" t="str">
        <f>IF('8'!$H62=0,"",'8'!$H62)</f>
        <v/>
      </c>
      <c r="Y237" s="169" t="str">
        <f>IF('8'!$J62=0,"",'8'!$J62)</f>
        <v/>
      </c>
      <c r="Z237" s="169" t="str">
        <f>IF('9'!$F62=0,"",'9'!$F62)</f>
        <v/>
      </c>
      <c r="AA237" s="169" t="str">
        <f>IF('9'!$H62=0,"",'9'!$H62)</f>
        <v/>
      </c>
      <c r="AB237" s="169" t="str">
        <f>IF('9'!$J62=0,"",'9'!$J62)</f>
        <v/>
      </c>
      <c r="AC237" s="169" t="str">
        <f>IF('10'!$F62=0,"",'10'!$F62)</f>
        <v/>
      </c>
      <c r="AD237" s="169" t="str">
        <f>IF('10'!$H62=0,"",'10'!$H62)</f>
        <v/>
      </c>
      <c r="AE237" s="169" t="str">
        <f>IF('10'!$J62=0,"",'10'!$J62)</f>
        <v/>
      </c>
      <c r="AF237" s="169" t="str">
        <f>IF('11'!$F62=0,"",'11'!$F62)</f>
        <v/>
      </c>
      <c r="AG237" s="169" t="str">
        <f>IF('11'!$H62=0,"",'11'!$H62)</f>
        <v/>
      </c>
      <c r="AH237" s="169" t="str">
        <f>IF('11'!$J62=0,"",'11'!$J62)</f>
        <v/>
      </c>
      <c r="AI237" s="169" t="str">
        <f>IF('12'!$F62=0,"",'12'!$F62)</f>
        <v/>
      </c>
      <c r="AJ237" s="169" t="str">
        <f>IF('12'!$H62=0,"",'12'!$H62)</f>
        <v/>
      </c>
      <c r="AK237" s="169" t="str">
        <f>IF('12'!$J62=0,"",'12'!$J62)</f>
        <v/>
      </c>
      <c r="AL237" s="170">
        <f t="shared" si="125"/>
        <v>0</v>
      </c>
      <c r="AM237" s="170">
        <f t="shared" si="125"/>
        <v>0</v>
      </c>
      <c r="AN237" s="170">
        <f t="shared" si="125"/>
        <v>0</v>
      </c>
      <c r="AO237" s="189" t="str">
        <f t="shared" si="58"/>
        <v/>
      </c>
      <c r="AP237" s="189" t="str">
        <f t="shared" si="59"/>
        <v/>
      </c>
      <c r="AQ237" s="189" t="str">
        <f t="shared" si="60"/>
        <v/>
      </c>
      <c r="AR237" s="190" t="str">
        <f t="shared" si="61"/>
        <v/>
      </c>
      <c r="AS237" s="166"/>
      <c r="AT237" s="163" t="str">
        <f t="shared" si="62"/>
        <v/>
      </c>
      <c r="AU237" s="164" t="str">
        <f t="shared" si="63"/>
        <v/>
      </c>
      <c r="AV237" s="166"/>
      <c r="AX237" s="171">
        <f>'1 - Detail Entry'!AB63</f>
        <v>0</v>
      </c>
      <c r="AY237" s="172"/>
      <c r="AZ237" s="163" t="str">
        <f t="shared" si="95"/>
        <v/>
      </c>
      <c r="BA237" s="163" t="str">
        <f t="shared" si="96"/>
        <v/>
      </c>
      <c r="BB237" s="163" t="str">
        <f t="shared" si="97"/>
        <v/>
      </c>
      <c r="BC237" s="163" t="str">
        <f t="shared" si="98"/>
        <v/>
      </c>
      <c r="BD237" s="163" t="str">
        <f t="shared" si="99"/>
        <v/>
      </c>
      <c r="BE237" s="163" t="str">
        <f t="shared" si="100"/>
        <v/>
      </c>
      <c r="BI237" s="163" t="str">
        <f t="shared" si="101"/>
        <v/>
      </c>
      <c r="BJ237" s="163" t="str">
        <f t="shared" si="102"/>
        <v/>
      </c>
      <c r="BK237" s="163" t="str">
        <f t="shared" si="103"/>
        <v/>
      </c>
      <c r="BL237" s="163" t="str">
        <f t="shared" si="104"/>
        <v/>
      </c>
      <c r="BM237" s="163" t="str">
        <f t="shared" si="105"/>
        <v/>
      </c>
      <c r="BN237" s="164" t="str">
        <f t="shared" si="106"/>
        <v/>
      </c>
      <c r="BR237" s="163" t="str">
        <f t="shared" si="107"/>
        <v/>
      </c>
      <c r="BS237" s="163" t="str">
        <f t="shared" si="108"/>
        <v/>
      </c>
      <c r="BT237" s="163" t="str">
        <f t="shared" si="109"/>
        <v/>
      </c>
      <c r="BU237" s="163" t="str">
        <f t="shared" si="110"/>
        <v/>
      </c>
      <c r="BV237" s="163" t="str">
        <f t="shared" si="111"/>
        <v/>
      </c>
      <c r="BW237" s="163" t="str">
        <f t="shared" si="112"/>
        <v/>
      </c>
      <c r="CA237" s="163" t="str">
        <f t="shared" si="113"/>
        <v/>
      </c>
      <c r="CB237" s="163" t="str">
        <f t="shared" si="114"/>
        <v/>
      </c>
      <c r="CC237" s="163" t="str">
        <f t="shared" si="115"/>
        <v/>
      </c>
      <c r="CD237" s="163" t="str">
        <f t="shared" si="116"/>
        <v/>
      </c>
      <c r="CE237" s="163" t="str">
        <f t="shared" si="117"/>
        <v/>
      </c>
      <c r="CF237" s="163" t="str">
        <f t="shared" si="118"/>
        <v/>
      </c>
      <c r="CJ237" s="163" t="str">
        <f t="shared" si="119"/>
        <v/>
      </c>
      <c r="CK237" s="163" t="str">
        <f t="shared" si="120"/>
        <v/>
      </c>
      <c r="CL237" s="163" t="str">
        <f t="shared" si="121"/>
        <v/>
      </c>
      <c r="CM237" s="163" t="str">
        <f t="shared" si="122"/>
        <v/>
      </c>
      <c r="CN237" s="163" t="str">
        <f t="shared" si="123"/>
        <v/>
      </c>
      <c r="CO237" s="163" t="str">
        <f t="shared" si="124"/>
        <v/>
      </c>
    </row>
    <row r="238" spans="1:9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AO238" s="146">
        <f>MIN(AO196:AO237)</f>
        <v>0</v>
      </c>
      <c r="AP238" s="191">
        <f>MAX(AP196:AP237)</f>
        <v>0</v>
      </c>
      <c r="AQ238" s="146">
        <f>MIN(AQ196:AQ237)</f>
        <v>0.1</v>
      </c>
      <c r="AR238" s="191">
        <f>MAX(AR196:AR237)</f>
        <v>0.9</v>
      </c>
      <c r="AT238" s="146">
        <f>MIN(AT196:AT237)</f>
        <v>0</v>
      </c>
      <c r="AU238" s="191">
        <f>MAX(AU196:AU237)</f>
        <v>0</v>
      </c>
      <c r="AZ238" s="146">
        <f>MIN(AZ196:AZ237)</f>
        <v>0</v>
      </c>
      <c r="BA238" s="191">
        <f>MAX(BA196:BA237)</f>
        <v>0</v>
      </c>
      <c r="BB238" s="191">
        <f>MAX(BB196:BB237)</f>
        <v>0</v>
      </c>
      <c r="BC238" s="191">
        <f>MAX(BC196:BC237)</f>
        <v>0</v>
      </c>
      <c r="BD238" s="191">
        <f>MAX(BD196:BD237)</f>
        <v>0</v>
      </c>
      <c r="BE238" s="191">
        <f>MAX(BE196:BE237)</f>
        <v>0</v>
      </c>
      <c r="BI238" s="146">
        <f>MIN(BI196:BI237)</f>
        <v>0</v>
      </c>
      <c r="BJ238" s="191">
        <f>MAX(BJ196:BJ237)</f>
        <v>0</v>
      </c>
      <c r="BK238" s="191">
        <f>MAX(BK196:BK237)</f>
        <v>0</v>
      </c>
      <c r="BL238" s="191">
        <f>MAX(BL196:BL237)</f>
        <v>0</v>
      </c>
      <c r="BM238" s="191">
        <f>MAX(BM196:BM237)</f>
        <v>0</v>
      </c>
      <c r="BN238" s="191">
        <f>MAX(BN196:BN237)</f>
        <v>0</v>
      </c>
      <c r="BR238" s="146">
        <f>MIN(BR196:BR237)</f>
        <v>0</v>
      </c>
      <c r="BS238" s="191">
        <f>MAX(BS196:BS237)</f>
        <v>0</v>
      </c>
      <c r="BT238" s="191">
        <f>MAX(BT196:BT237)</f>
        <v>0</v>
      </c>
      <c r="BU238" s="191">
        <f>MAX(BU196:BU237)</f>
        <v>0</v>
      </c>
      <c r="BV238" s="191">
        <f>MAX(BV196:BV237)</f>
        <v>0</v>
      </c>
      <c r="BW238" s="191">
        <f>MAX(BW196:BW237)</f>
        <v>0</v>
      </c>
      <c r="CA238" s="146">
        <f>MIN(CA196:CA237)</f>
        <v>0</v>
      </c>
      <c r="CB238" s="191">
        <f>MAX(CB196:CB237)</f>
        <v>0</v>
      </c>
      <c r="CC238" s="191">
        <f>MAX(CC196:CC237)</f>
        <v>0</v>
      </c>
      <c r="CD238" s="191">
        <f>MAX(CD196:CD237)</f>
        <v>0</v>
      </c>
      <c r="CE238" s="191">
        <f>MAX(CE196:CE237)</f>
        <v>0</v>
      </c>
      <c r="CF238" s="191">
        <f>MAX(CF196:CF237)</f>
        <v>0</v>
      </c>
      <c r="CJ238" s="146">
        <f>MIN(CJ196:CJ237)</f>
        <v>0</v>
      </c>
      <c r="CK238" s="191">
        <f>MAX(CK196:CK237)</f>
        <v>0</v>
      </c>
      <c r="CL238" s="191">
        <f>MAX(CL196:CL237)</f>
        <v>0</v>
      </c>
      <c r="CM238" s="191">
        <f>MAX(CM196:CM237)</f>
        <v>0</v>
      </c>
      <c r="CN238" s="191">
        <f>MAX(CN196:CN237)</f>
        <v>0</v>
      </c>
      <c r="CO238" s="191">
        <f>MAX(CO196:CO237)</f>
        <v>0</v>
      </c>
    </row>
    <row r="239" spans="1:9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AZ239" s="1">
        <f t="shared" ref="AZ239:BE239" si="126">COUNTBLANK(AZ196:AZ237)</f>
        <v>42</v>
      </c>
      <c r="BA239" s="1">
        <f t="shared" si="126"/>
        <v>42</v>
      </c>
      <c r="BB239" s="1">
        <f t="shared" si="126"/>
        <v>42</v>
      </c>
      <c r="BC239" s="1">
        <f t="shared" si="126"/>
        <v>42</v>
      </c>
      <c r="BD239" s="1">
        <f t="shared" si="126"/>
        <v>42</v>
      </c>
      <c r="BE239" s="1">
        <f t="shared" si="126"/>
        <v>42</v>
      </c>
      <c r="BI239" s="1">
        <f t="shared" ref="BI239:BN239" si="127">COUNTBLANK(BI196:BI237)</f>
        <v>42</v>
      </c>
      <c r="BJ239" s="1">
        <f t="shared" si="127"/>
        <v>42</v>
      </c>
      <c r="BK239" s="1">
        <f t="shared" si="127"/>
        <v>42</v>
      </c>
      <c r="BL239" s="1">
        <f t="shared" si="127"/>
        <v>42</v>
      </c>
      <c r="BM239" s="1">
        <f t="shared" si="127"/>
        <v>42</v>
      </c>
      <c r="BN239" s="1">
        <f t="shared" si="127"/>
        <v>42</v>
      </c>
      <c r="BR239" s="1">
        <f t="shared" ref="BR239:BW239" si="128">COUNTBLANK(BR196:BR237)</f>
        <v>42</v>
      </c>
      <c r="BS239" s="1">
        <f t="shared" si="128"/>
        <v>42</v>
      </c>
      <c r="BT239" s="1">
        <f t="shared" si="128"/>
        <v>42</v>
      </c>
      <c r="BU239" s="1">
        <f t="shared" si="128"/>
        <v>42</v>
      </c>
      <c r="BV239" s="1">
        <f t="shared" si="128"/>
        <v>42</v>
      </c>
      <c r="BW239" s="1">
        <f t="shared" si="128"/>
        <v>42</v>
      </c>
      <c r="CA239" s="1">
        <f t="shared" ref="CA239:CF239" si="129">COUNTBLANK(CA196:CA237)</f>
        <v>42</v>
      </c>
      <c r="CB239" s="1">
        <f t="shared" si="129"/>
        <v>42</v>
      </c>
      <c r="CC239" s="1">
        <f t="shared" si="129"/>
        <v>42</v>
      </c>
      <c r="CD239" s="1">
        <f t="shared" si="129"/>
        <v>42</v>
      </c>
      <c r="CE239" s="1">
        <f t="shared" si="129"/>
        <v>42</v>
      </c>
      <c r="CF239" s="1">
        <f t="shared" si="129"/>
        <v>42</v>
      </c>
      <c r="CJ239" s="1">
        <f t="shared" ref="CJ239:CO239" si="130">COUNTBLANK(CJ196:CJ237)</f>
        <v>42</v>
      </c>
      <c r="CK239" s="1">
        <f t="shared" si="130"/>
        <v>42</v>
      </c>
      <c r="CL239" s="1">
        <f t="shared" si="130"/>
        <v>42</v>
      </c>
      <c r="CM239" s="1">
        <f t="shared" si="130"/>
        <v>42</v>
      </c>
      <c r="CN239" s="1">
        <f t="shared" si="130"/>
        <v>42</v>
      </c>
      <c r="CO239" s="1">
        <f t="shared" si="130"/>
        <v>42</v>
      </c>
    </row>
    <row r="240" spans="1:9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</row>
    <row r="241" spans="1:19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</row>
    <row r="242" spans="1:19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</row>
    <row r="243" spans="1:19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</row>
    <row r="244" spans="1:19">
      <c r="A244" s="1"/>
      <c r="B244" s="132" t="s">
        <v>173</v>
      </c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</row>
    <row r="245" spans="1:19">
      <c r="A245" s="192"/>
      <c r="B245" s="192">
        <v>1</v>
      </c>
      <c r="C245" s="192">
        <v>2</v>
      </c>
      <c r="D245" s="192">
        <v>3</v>
      </c>
      <c r="E245" s="192">
        <v>4</v>
      </c>
      <c r="F245" s="192">
        <v>5</v>
      </c>
      <c r="G245" s="192">
        <v>6</v>
      </c>
      <c r="H245" s="192">
        <v>7</v>
      </c>
      <c r="I245" s="192">
        <v>8</v>
      </c>
      <c r="J245" s="192">
        <v>9</v>
      </c>
      <c r="K245" s="192">
        <v>10</v>
      </c>
      <c r="L245" s="192">
        <v>11</v>
      </c>
      <c r="M245" s="192">
        <v>12</v>
      </c>
      <c r="N245" s="192" t="s">
        <v>174</v>
      </c>
      <c r="O245" s="1"/>
      <c r="P245" s="1"/>
      <c r="Q245" s="1"/>
      <c r="R245" s="1"/>
      <c r="S245" s="1"/>
    </row>
    <row r="246" spans="1:19">
      <c r="A246" s="192"/>
      <c r="B246" s="193">
        <f>IF('1 - Detail Entry'!$G$7="","",'1 - Detail Entry'!$G$7)</f>
        <v>43525</v>
      </c>
      <c r="C246" s="193">
        <f>IF('2'!$G$7="","",'2'!$G$7)</f>
        <v>43529</v>
      </c>
      <c r="D246" s="193" t="str">
        <f>IF('3'!$G$7="","",'3'!$G$7)</f>
        <v/>
      </c>
      <c r="E246" s="193" t="str">
        <f>IF('4'!$G$7="","",'4'!$G$7)</f>
        <v/>
      </c>
      <c r="F246" s="193" t="str">
        <f>IF('5'!$G$7="","",'5'!$G$7)</f>
        <v/>
      </c>
      <c r="G246" s="193" t="str">
        <f>IF('6'!$G$7="","",'6'!$G$7)</f>
        <v/>
      </c>
      <c r="H246" s="193" t="str">
        <f>IF('7'!$G$7="","",'7'!$G$7)</f>
        <v/>
      </c>
      <c r="I246" s="193" t="str">
        <f>IF('8'!$G$7="","",'8'!$G$7)</f>
        <v/>
      </c>
      <c r="J246" s="193" t="str">
        <f>IF('9'!$G$7="","",'9'!$G$7)</f>
        <v/>
      </c>
      <c r="K246" s="193" t="str">
        <f>IF('10'!$G$7="","",'10'!$G$7)</f>
        <v/>
      </c>
      <c r="L246" s="193" t="str">
        <f>IF('11'!$G$7="","",'11'!$G$7)</f>
        <v/>
      </c>
      <c r="M246" s="193" t="str">
        <f>IF('12'!$G$7="","",'12'!$G$7)</f>
        <v/>
      </c>
      <c r="N246" s="193" t="str">
        <f>IF('12'!$G$7="","",'12'!$G$7)</f>
        <v/>
      </c>
      <c r="O246" s="1"/>
      <c r="P246" s="1"/>
      <c r="Q246" s="1"/>
      <c r="R246" s="1"/>
      <c r="S246" s="1"/>
    </row>
    <row r="247" spans="1:19">
      <c r="A247" s="194" t="s">
        <v>66</v>
      </c>
      <c r="B247" s="195" t="str">
        <f t="shared" ref="B247:M247" si="131">IF(B250=0,"",MIN(B251:B290))</f>
        <v/>
      </c>
      <c r="C247" s="195" t="str">
        <f t="shared" si="131"/>
        <v/>
      </c>
      <c r="D247" s="195" t="str">
        <f t="shared" si="131"/>
        <v/>
      </c>
      <c r="E247" s="195" t="str">
        <f t="shared" si="131"/>
        <v/>
      </c>
      <c r="F247" s="195" t="str">
        <f t="shared" si="131"/>
        <v/>
      </c>
      <c r="G247" s="195" t="str">
        <f t="shared" si="131"/>
        <v/>
      </c>
      <c r="H247" s="195" t="str">
        <f t="shared" si="131"/>
        <v/>
      </c>
      <c r="I247" s="195" t="str">
        <f t="shared" si="131"/>
        <v/>
      </c>
      <c r="J247" s="195" t="str">
        <f t="shared" si="131"/>
        <v/>
      </c>
      <c r="K247" s="195" t="str">
        <f t="shared" si="131"/>
        <v/>
      </c>
      <c r="L247" s="195" t="str">
        <f t="shared" si="131"/>
        <v/>
      </c>
      <c r="M247" s="195" t="str">
        <f t="shared" si="131"/>
        <v/>
      </c>
      <c r="N247" s="195" t="str">
        <f>IF(N250=0,"",MIN(B247:M247))</f>
        <v/>
      </c>
      <c r="O247" s="1">
        <f>MATCH(N247,B247:M247,)</f>
        <v>1</v>
      </c>
      <c r="P247" s="179">
        <f>HLOOKUP(O247,B245:M246,2,)</f>
        <v>43525</v>
      </c>
      <c r="Q247" s="1" t="str">
        <f>TEXT(P247,"DD/MM/YYYY")</f>
        <v>01/03/2019</v>
      </c>
      <c r="R247" s="1"/>
      <c r="S247" s="1"/>
    </row>
    <row r="248" spans="1:19">
      <c r="A248" s="194" t="s">
        <v>67</v>
      </c>
      <c r="B248" s="195" t="str">
        <f t="shared" ref="B248:M248" si="132">IF(B250=0,"",MAX(B251:B290))</f>
        <v/>
      </c>
      <c r="C248" s="195" t="str">
        <f t="shared" si="132"/>
        <v/>
      </c>
      <c r="D248" s="195" t="str">
        <f t="shared" si="132"/>
        <v/>
      </c>
      <c r="E248" s="195" t="str">
        <f t="shared" si="132"/>
        <v/>
      </c>
      <c r="F248" s="195" t="str">
        <f t="shared" si="132"/>
        <v/>
      </c>
      <c r="G248" s="195" t="str">
        <f t="shared" si="132"/>
        <v/>
      </c>
      <c r="H248" s="195" t="str">
        <f t="shared" si="132"/>
        <v/>
      </c>
      <c r="I248" s="195" t="str">
        <f t="shared" si="132"/>
        <v/>
      </c>
      <c r="J248" s="195" t="str">
        <f t="shared" si="132"/>
        <v/>
      </c>
      <c r="K248" s="195" t="str">
        <f t="shared" si="132"/>
        <v/>
      </c>
      <c r="L248" s="195" t="str">
        <f t="shared" si="132"/>
        <v/>
      </c>
      <c r="M248" s="195" t="str">
        <f t="shared" si="132"/>
        <v/>
      </c>
      <c r="N248" s="195" t="str">
        <f>IF(MAX(N250)=0,"",MAX(B248:M248))</f>
        <v/>
      </c>
      <c r="O248" s="1">
        <f>MATCH(N248,B248:M248,)</f>
        <v>1</v>
      </c>
      <c r="P248" s="179">
        <f>HLOOKUP(O248,B245:M246,2,)</f>
        <v>43525</v>
      </c>
      <c r="Q248" s="1" t="str">
        <f>TEXT(P248,"DD/MM/YYYY")</f>
        <v>01/03/2019</v>
      </c>
      <c r="R248" s="1"/>
      <c r="S248" s="1"/>
    </row>
    <row r="249" spans="1:19">
      <c r="A249" s="194" t="s">
        <v>151</v>
      </c>
      <c r="B249" s="195" t="str">
        <f t="shared" ref="B249:M249" si="133">IF(B250=0,"",AVERAGE(B251:B290))</f>
        <v/>
      </c>
      <c r="C249" s="195" t="str">
        <f t="shared" si="133"/>
        <v/>
      </c>
      <c r="D249" s="195" t="str">
        <f t="shared" si="133"/>
        <v/>
      </c>
      <c r="E249" s="195" t="str">
        <f t="shared" si="133"/>
        <v/>
      </c>
      <c r="F249" s="195" t="str">
        <f t="shared" si="133"/>
        <v/>
      </c>
      <c r="G249" s="195" t="str">
        <f t="shared" si="133"/>
        <v/>
      </c>
      <c r="H249" s="195" t="str">
        <f t="shared" si="133"/>
        <v/>
      </c>
      <c r="I249" s="195" t="str">
        <f t="shared" si="133"/>
        <v/>
      </c>
      <c r="J249" s="195" t="str">
        <f t="shared" si="133"/>
        <v/>
      </c>
      <c r="K249" s="195" t="str">
        <f t="shared" si="133"/>
        <v/>
      </c>
      <c r="L249" s="195" t="str">
        <f t="shared" si="133"/>
        <v/>
      </c>
      <c r="M249" s="195" t="str">
        <f t="shared" si="133"/>
        <v/>
      </c>
      <c r="N249" s="195" t="str">
        <f>IF(N250=0,"",AVERAGE(B251:M290))</f>
        <v/>
      </c>
      <c r="O249" s="1"/>
      <c r="P249" s="1"/>
      <c r="Q249" s="1"/>
      <c r="R249" s="1"/>
      <c r="S249" s="1"/>
    </row>
    <row r="250" spans="1:19">
      <c r="A250" s="194" t="s">
        <v>175</v>
      </c>
      <c r="B250" s="195">
        <f t="shared" ref="B250:M250" si="134">COUNT(B251:B290)</f>
        <v>0</v>
      </c>
      <c r="C250" s="195">
        <f t="shared" si="134"/>
        <v>0</v>
      </c>
      <c r="D250" s="195">
        <f t="shared" si="134"/>
        <v>0</v>
      </c>
      <c r="E250" s="195">
        <f t="shared" si="134"/>
        <v>0</v>
      </c>
      <c r="F250" s="195">
        <f t="shared" si="134"/>
        <v>0</v>
      </c>
      <c r="G250" s="195">
        <f t="shared" si="134"/>
        <v>0</v>
      </c>
      <c r="H250" s="195">
        <f t="shared" si="134"/>
        <v>0</v>
      </c>
      <c r="I250" s="195">
        <f t="shared" si="134"/>
        <v>0</v>
      </c>
      <c r="J250" s="195">
        <f t="shared" si="134"/>
        <v>0</v>
      </c>
      <c r="K250" s="195">
        <f t="shared" si="134"/>
        <v>0</v>
      </c>
      <c r="L250" s="195">
        <f t="shared" si="134"/>
        <v>0</v>
      </c>
      <c r="M250" s="195">
        <f t="shared" si="134"/>
        <v>0</v>
      </c>
      <c r="N250" s="195">
        <f>SUM(B250:M250)</f>
        <v>0</v>
      </c>
      <c r="O250" s="1"/>
      <c r="P250" s="1"/>
      <c r="Q250" s="1"/>
      <c r="R250" s="1"/>
      <c r="S250" s="1"/>
    </row>
    <row r="251" spans="1:19">
      <c r="A251" s="196" t="str">
        <f t="shared" ref="A251:A292" si="135">C14</f>
        <v>DS02</v>
      </c>
      <c r="B251" s="197" t="str">
        <f t="shared" ref="B251:B292" si="136">B123</f>
        <v/>
      </c>
      <c r="C251" s="197" t="str">
        <f t="shared" ref="C251:C292" si="137">E123</f>
        <v/>
      </c>
      <c r="D251" s="196" t="str">
        <f t="shared" ref="D251:D292" si="138">H123</f>
        <v/>
      </c>
      <c r="E251" s="196" t="str">
        <f t="shared" ref="E251:E292" si="139">K123</f>
        <v/>
      </c>
      <c r="F251" s="197" t="str">
        <f t="shared" ref="F251:F292" si="140">N123</f>
        <v/>
      </c>
      <c r="G251" s="197" t="str">
        <f t="shared" ref="G251:G292" si="141">Q123</f>
        <v/>
      </c>
      <c r="H251" s="196" t="str">
        <f t="shared" ref="H251:H292" si="142">T123</f>
        <v/>
      </c>
      <c r="I251" s="196" t="str">
        <f t="shared" ref="I251:I292" si="143">W123</f>
        <v/>
      </c>
      <c r="J251" s="197" t="str">
        <f t="shared" ref="J251:J292" si="144">Z123</f>
        <v/>
      </c>
      <c r="K251" s="197" t="str">
        <f t="shared" ref="K251:K292" si="145">AC123</f>
        <v/>
      </c>
      <c r="L251" s="196" t="str">
        <f t="shared" ref="L251:L292" si="146">AF123</f>
        <v/>
      </c>
      <c r="M251" s="196" t="str">
        <f t="shared" ref="M251:M292" si="147">AI123</f>
        <v/>
      </c>
      <c r="N251" s="196"/>
      <c r="O251" s="1"/>
      <c r="P251" s="1"/>
      <c r="Q251" s="1"/>
      <c r="R251" s="1"/>
      <c r="S251" s="1"/>
    </row>
    <row r="252" spans="1:19">
      <c r="A252" s="196" t="str">
        <f t="shared" si="135"/>
        <v>DS04</v>
      </c>
      <c r="B252" s="197" t="str">
        <f t="shared" si="136"/>
        <v/>
      </c>
      <c r="C252" s="197" t="str">
        <f t="shared" si="137"/>
        <v/>
      </c>
      <c r="D252" s="196" t="str">
        <f t="shared" si="138"/>
        <v/>
      </c>
      <c r="E252" s="196" t="str">
        <f t="shared" si="139"/>
        <v/>
      </c>
      <c r="F252" s="197" t="str">
        <f t="shared" si="140"/>
        <v/>
      </c>
      <c r="G252" s="197" t="str">
        <f t="shared" si="141"/>
        <v/>
      </c>
      <c r="H252" s="196" t="str">
        <f t="shared" si="142"/>
        <v/>
      </c>
      <c r="I252" s="196" t="str">
        <f t="shared" si="143"/>
        <v/>
      </c>
      <c r="J252" s="197" t="str">
        <f t="shared" si="144"/>
        <v/>
      </c>
      <c r="K252" s="197" t="str">
        <f t="shared" si="145"/>
        <v/>
      </c>
      <c r="L252" s="196" t="str">
        <f t="shared" si="146"/>
        <v/>
      </c>
      <c r="M252" s="196" t="str">
        <f t="shared" si="147"/>
        <v/>
      </c>
      <c r="N252" s="196"/>
      <c r="O252" s="1"/>
      <c r="P252" s="1"/>
      <c r="Q252" s="1"/>
      <c r="R252" s="1"/>
      <c r="S252" s="1"/>
    </row>
    <row r="253" spans="1:19">
      <c r="A253" s="196" t="str">
        <f t="shared" si="135"/>
        <v>DS07</v>
      </c>
      <c r="B253" s="197" t="str">
        <f t="shared" si="136"/>
        <v/>
      </c>
      <c r="C253" s="197" t="str">
        <f t="shared" si="137"/>
        <v/>
      </c>
      <c r="D253" s="196" t="str">
        <f t="shared" si="138"/>
        <v/>
      </c>
      <c r="E253" s="196" t="str">
        <f t="shared" si="139"/>
        <v/>
      </c>
      <c r="F253" s="197" t="str">
        <f t="shared" si="140"/>
        <v/>
      </c>
      <c r="G253" s="197" t="str">
        <f t="shared" si="141"/>
        <v/>
      </c>
      <c r="H253" s="196" t="str">
        <f t="shared" si="142"/>
        <v/>
      </c>
      <c r="I253" s="196" t="str">
        <f t="shared" si="143"/>
        <v/>
      </c>
      <c r="J253" s="197" t="str">
        <f t="shared" si="144"/>
        <v/>
      </c>
      <c r="K253" s="197" t="str">
        <f t="shared" si="145"/>
        <v/>
      </c>
      <c r="L253" s="196" t="str">
        <f t="shared" si="146"/>
        <v/>
      </c>
      <c r="M253" s="196" t="str">
        <f t="shared" si="147"/>
        <v/>
      </c>
      <c r="N253" s="196"/>
      <c r="O253" s="1"/>
      <c r="P253" s="1"/>
      <c r="Q253" s="1"/>
      <c r="R253" s="1"/>
      <c r="S253" s="1"/>
    </row>
    <row r="254" spans="1:19">
      <c r="A254" s="196" t="str">
        <f t="shared" si="135"/>
        <v>DS08</v>
      </c>
      <c r="B254" s="197" t="str">
        <f t="shared" si="136"/>
        <v/>
      </c>
      <c r="C254" s="197" t="str">
        <f t="shared" si="137"/>
        <v/>
      </c>
      <c r="D254" s="196" t="str">
        <f t="shared" si="138"/>
        <v/>
      </c>
      <c r="E254" s="196" t="str">
        <f t="shared" si="139"/>
        <v/>
      </c>
      <c r="F254" s="197" t="str">
        <f t="shared" si="140"/>
        <v/>
      </c>
      <c r="G254" s="197" t="str">
        <f t="shared" si="141"/>
        <v/>
      </c>
      <c r="H254" s="196" t="str">
        <f t="shared" si="142"/>
        <v/>
      </c>
      <c r="I254" s="196" t="str">
        <f t="shared" si="143"/>
        <v/>
      </c>
      <c r="J254" s="197" t="str">
        <f t="shared" si="144"/>
        <v/>
      </c>
      <c r="K254" s="197" t="str">
        <f t="shared" si="145"/>
        <v/>
      </c>
      <c r="L254" s="196" t="str">
        <f t="shared" si="146"/>
        <v/>
      </c>
      <c r="M254" s="196" t="str">
        <f t="shared" si="147"/>
        <v/>
      </c>
      <c r="N254" s="196"/>
      <c r="O254" s="1"/>
      <c r="P254" s="1"/>
      <c r="Q254" s="1"/>
      <c r="R254" s="1"/>
      <c r="S254" s="1"/>
    </row>
    <row r="255" spans="1:19">
      <c r="A255" s="196" t="str">
        <f t="shared" si="135"/>
        <v/>
      </c>
      <c r="B255" s="197" t="str">
        <f t="shared" si="136"/>
        <v/>
      </c>
      <c r="C255" s="197" t="str">
        <f t="shared" si="137"/>
        <v/>
      </c>
      <c r="D255" s="196" t="str">
        <f t="shared" si="138"/>
        <v/>
      </c>
      <c r="E255" s="196" t="str">
        <f t="shared" si="139"/>
        <v/>
      </c>
      <c r="F255" s="197" t="str">
        <f t="shared" si="140"/>
        <v/>
      </c>
      <c r="G255" s="197" t="str">
        <f t="shared" si="141"/>
        <v/>
      </c>
      <c r="H255" s="196" t="str">
        <f t="shared" si="142"/>
        <v/>
      </c>
      <c r="I255" s="196" t="str">
        <f t="shared" si="143"/>
        <v/>
      </c>
      <c r="J255" s="197" t="str">
        <f t="shared" si="144"/>
        <v/>
      </c>
      <c r="K255" s="197" t="str">
        <f t="shared" si="145"/>
        <v/>
      </c>
      <c r="L255" s="196" t="str">
        <f t="shared" si="146"/>
        <v/>
      </c>
      <c r="M255" s="196" t="str">
        <f t="shared" si="147"/>
        <v/>
      </c>
      <c r="N255" s="196"/>
      <c r="O255" s="1"/>
      <c r="P255" s="1"/>
      <c r="Q255" s="1"/>
      <c r="R255" s="1"/>
      <c r="S255" s="1"/>
    </row>
    <row r="256" spans="1:19">
      <c r="A256" s="196" t="str">
        <f t="shared" si="135"/>
        <v/>
      </c>
      <c r="B256" s="197" t="str">
        <f t="shared" si="136"/>
        <v/>
      </c>
      <c r="C256" s="197" t="str">
        <f t="shared" si="137"/>
        <v/>
      </c>
      <c r="D256" s="196" t="str">
        <f t="shared" si="138"/>
        <v/>
      </c>
      <c r="E256" s="196" t="str">
        <f t="shared" si="139"/>
        <v/>
      </c>
      <c r="F256" s="197" t="str">
        <f t="shared" si="140"/>
        <v/>
      </c>
      <c r="G256" s="197" t="str">
        <f t="shared" si="141"/>
        <v/>
      </c>
      <c r="H256" s="196" t="str">
        <f t="shared" si="142"/>
        <v/>
      </c>
      <c r="I256" s="196" t="str">
        <f t="shared" si="143"/>
        <v/>
      </c>
      <c r="J256" s="197" t="str">
        <f t="shared" si="144"/>
        <v/>
      </c>
      <c r="K256" s="197" t="str">
        <f t="shared" si="145"/>
        <v/>
      </c>
      <c r="L256" s="196" t="str">
        <f t="shared" si="146"/>
        <v/>
      </c>
      <c r="M256" s="196" t="str">
        <f t="shared" si="147"/>
        <v/>
      </c>
      <c r="N256" s="196"/>
      <c r="O256" s="1"/>
      <c r="P256" s="1"/>
      <c r="Q256" s="1"/>
      <c r="R256" s="1"/>
      <c r="S256" s="1"/>
    </row>
    <row r="257" spans="1:19">
      <c r="A257" s="196" t="str">
        <f t="shared" si="135"/>
        <v/>
      </c>
      <c r="B257" s="197" t="str">
        <f t="shared" si="136"/>
        <v/>
      </c>
      <c r="C257" s="197" t="str">
        <f t="shared" si="137"/>
        <v/>
      </c>
      <c r="D257" s="196" t="str">
        <f t="shared" si="138"/>
        <v/>
      </c>
      <c r="E257" s="196" t="str">
        <f t="shared" si="139"/>
        <v/>
      </c>
      <c r="F257" s="197" t="str">
        <f t="shared" si="140"/>
        <v/>
      </c>
      <c r="G257" s="197" t="str">
        <f t="shared" si="141"/>
        <v/>
      </c>
      <c r="H257" s="196" t="str">
        <f t="shared" si="142"/>
        <v/>
      </c>
      <c r="I257" s="196" t="str">
        <f t="shared" si="143"/>
        <v/>
      </c>
      <c r="J257" s="197" t="str">
        <f t="shared" si="144"/>
        <v/>
      </c>
      <c r="K257" s="197" t="str">
        <f t="shared" si="145"/>
        <v/>
      </c>
      <c r="L257" s="196" t="str">
        <f t="shared" si="146"/>
        <v/>
      </c>
      <c r="M257" s="196" t="str">
        <f t="shared" si="147"/>
        <v/>
      </c>
      <c r="N257" s="196"/>
      <c r="O257" s="1"/>
      <c r="P257" s="1"/>
      <c r="Q257" s="1"/>
      <c r="R257" s="1"/>
      <c r="S257" s="1"/>
    </row>
    <row r="258" spans="1:19">
      <c r="A258" s="196" t="str">
        <f t="shared" si="135"/>
        <v/>
      </c>
      <c r="B258" s="197" t="str">
        <f t="shared" si="136"/>
        <v/>
      </c>
      <c r="C258" s="197" t="str">
        <f t="shared" si="137"/>
        <v/>
      </c>
      <c r="D258" s="196" t="str">
        <f t="shared" si="138"/>
        <v/>
      </c>
      <c r="E258" s="196" t="str">
        <f t="shared" si="139"/>
        <v/>
      </c>
      <c r="F258" s="197" t="str">
        <f t="shared" si="140"/>
        <v/>
      </c>
      <c r="G258" s="197" t="str">
        <f t="shared" si="141"/>
        <v/>
      </c>
      <c r="H258" s="196" t="str">
        <f t="shared" si="142"/>
        <v/>
      </c>
      <c r="I258" s="196" t="str">
        <f t="shared" si="143"/>
        <v/>
      </c>
      <c r="J258" s="197" t="str">
        <f t="shared" si="144"/>
        <v/>
      </c>
      <c r="K258" s="197" t="str">
        <f t="shared" si="145"/>
        <v/>
      </c>
      <c r="L258" s="196" t="str">
        <f t="shared" si="146"/>
        <v/>
      </c>
      <c r="M258" s="196" t="str">
        <f t="shared" si="147"/>
        <v/>
      </c>
      <c r="N258" s="196"/>
      <c r="O258" s="1"/>
      <c r="P258" s="1"/>
      <c r="Q258" s="1"/>
      <c r="R258" s="1"/>
      <c r="S258" s="1"/>
    </row>
    <row r="259" spans="1:19">
      <c r="A259" s="196" t="str">
        <f t="shared" si="135"/>
        <v/>
      </c>
      <c r="B259" s="197" t="str">
        <f t="shared" si="136"/>
        <v/>
      </c>
      <c r="C259" s="197" t="str">
        <f t="shared" si="137"/>
        <v/>
      </c>
      <c r="D259" s="196" t="str">
        <f t="shared" si="138"/>
        <v/>
      </c>
      <c r="E259" s="196" t="str">
        <f t="shared" si="139"/>
        <v/>
      </c>
      <c r="F259" s="197" t="str">
        <f t="shared" si="140"/>
        <v/>
      </c>
      <c r="G259" s="197" t="str">
        <f t="shared" si="141"/>
        <v/>
      </c>
      <c r="H259" s="196" t="str">
        <f t="shared" si="142"/>
        <v/>
      </c>
      <c r="I259" s="196" t="str">
        <f t="shared" si="143"/>
        <v/>
      </c>
      <c r="J259" s="197" t="str">
        <f t="shared" si="144"/>
        <v/>
      </c>
      <c r="K259" s="197" t="str">
        <f t="shared" si="145"/>
        <v/>
      </c>
      <c r="L259" s="196" t="str">
        <f t="shared" si="146"/>
        <v/>
      </c>
      <c r="M259" s="196" t="str">
        <f t="shared" si="147"/>
        <v/>
      </c>
      <c r="N259" s="196"/>
      <c r="O259" s="1"/>
      <c r="P259" s="1"/>
      <c r="Q259" s="1"/>
      <c r="R259" s="1"/>
      <c r="S259" s="1"/>
    </row>
    <row r="260" spans="1:19">
      <c r="A260" s="196" t="str">
        <f t="shared" si="135"/>
        <v/>
      </c>
      <c r="B260" s="197" t="str">
        <f t="shared" si="136"/>
        <v/>
      </c>
      <c r="C260" s="197" t="str">
        <f t="shared" si="137"/>
        <v/>
      </c>
      <c r="D260" s="196" t="str">
        <f t="shared" si="138"/>
        <v/>
      </c>
      <c r="E260" s="196" t="str">
        <f t="shared" si="139"/>
        <v/>
      </c>
      <c r="F260" s="197" t="str">
        <f t="shared" si="140"/>
        <v/>
      </c>
      <c r="G260" s="197" t="str">
        <f t="shared" si="141"/>
        <v/>
      </c>
      <c r="H260" s="196" t="str">
        <f t="shared" si="142"/>
        <v/>
      </c>
      <c r="I260" s="196" t="str">
        <f t="shared" si="143"/>
        <v/>
      </c>
      <c r="J260" s="197" t="str">
        <f t="shared" si="144"/>
        <v/>
      </c>
      <c r="K260" s="197" t="str">
        <f t="shared" si="145"/>
        <v/>
      </c>
      <c r="L260" s="196" t="str">
        <f t="shared" si="146"/>
        <v/>
      </c>
      <c r="M260" s="196" t="str">
        <f t="shared" si="147"/>
        <v/>
      </c>
      <c r="N260" s="196"/>
      <c r="O260" s="1"/>
      <c r="P260" s="1"/>
      <c r="Q260" s="1"/>
      <c r="R260" s="1"/>
      <c r="S260" s="1"/>
    </row>
    <row r="261" spans="1:19">
      <c r="A261" s="196" t="str">
        <f t="shared" si="135"/>
        <v/>
      </c>
      <c r="B261" s="197" t="str">
        <f t="shared" si="136"/>
        <v/>
      </c>
      <c r="C261" s="197" t="str">
        <f t="shared" si="137"/>
        <v/>
      </c>
      <c r="D261" s="196" t="str">
        <f t="shared" si="138"/>
        <v/>
      </c>
      <c r="E261" s="196" t="str">
        <f t="shared" si="139"/>
        <v/>
      </c>
      <c r="F261" s="197" t="str">
        <f t="shared" si="140"/>
        <v/>
      </c>
      <c r="G261" s="197" t="str">
        <f t="shared" si="141"/>
        <v/>
      </c>
      <c r="H261" s="196" t="str">
        <f t="shared" si="142"/>
        <v/>
      </c>
      <c r="I261" s="196" t="str">
        <f t="shared" si="143"/>
        <v/>
      </c>
      <c r="J261" s="197" t="str">
        <f t="shared" si="144"/>
        <v/>
      </c>
      <c r="K261" s="197" t="str">
        <f t="shared" si="145"/>
        <v/>
      </c>
      <c r="L261" s="196" t="str">
        <f t="shared" si="146"/>
        <v/>
      </c>
      <c r="M261" s="196" t="str">
        <f t="shared" si="147"/>
        <v/>
      </c>
      <c r="N261" s="196"/>
      <c r="O261" s="1"/>
      <c r="P261" s="1"/>
      <c r="Q261" s="1"/>
      <c r="R261" s="1"/>
      <c r="S261" s="1"/>
    </row>
    <row r="262" spans="1:19">
      <c r="A262" s="196" t="str">
        <f t="shared" si="135"/>
        <v/>
      </c>
      <c r="B262" s="197" t="str">
        <f t="shared" si="136"/>
        <v/>
      </c>
      <c r="C262" s="197" t="str">
        <f t="shared" si="137"/>
        <v/>
      </c>
      <c r="D262" s="196" t="str">
        <f t="shared" si="138"/>
        <v/>
      </c>
      <c r="E262" s="196" t="str">
        <f t="shared" si="139"/>
        <v/>
      </c>
      <c r="F262" s="197" t="str">
        <f t="shared" si="140"/>
        <v/>
      </c>
      <c r="G262" s="197" t="str">
        <f t="shared" si="141"/>
        <v/>
      </c>
      <c r="H262" s="196" t="str">
        <f t="shared" si="142"/>
        <v/>
      </c>
      <c r="I262" s="196" t="str">
        <f t="shared" si="143"/>
        <v/>
      </c>
      <c r="J262" s="197" t="str">
        <f t="shared" si="144"/>
        <v/>
      </c>
      <c r="K262" s="197" t="str">
        <f t="shared" si="145"/>
        <v/>
      </c>
      <c r="L262" s="196" t="str">
        <f t="shared" si="146"/>
        <v/>
      </c>
      <c r="M262" s="196" t="str">
        <f t="shared" si="147"/>
        <v/>
      </c>
      <c r="N262" s="196"/>
      <c r="O262" s="1"/>
      <c r="P262" s="1"/>
      <c r="Q262" s="1"/>
      <c r="R262" s="1"/>
      <c r="S262" s="1"/>
    </row>
    <row r="263" spans="1:19">
      <c r="A263" s="196" t="str">
        <f t="shared" si="135"/>
        <v/>
      </c>
      <c r="B263" s="197" t="str">
        <f t="shared" si="136"/>
        <v/>
      </c>
      <c r="C263" s="197" t="str">
        <f t="shared" si="137"/>
        <v/>
      </c>
      <c r="D263" s="196" t="str">
        <f t="shared" si="138"/>
        <v/>
      </c>
      <c r="E263" s="196" t="str">
        <f t="shared" si="139"/>
        <v/>
      </c>
      <c r="F263" s="197" t="str">
        <f t="shared" si="140"/>
        <v/>
      </c>
      <c r="G263" s="197" t="str">
        <f t="shared" si="141"/>
        <v/>
      </c>
      <c r="H263" s="196" t="str">
        <f t="shared" si="142"/>
        <v/>
      </c>
      <c r="I263" s="196" t="str">
        <f t="shared" si="143"/>
        <v/>
      </c>
      <c r="J263" s="197" t="str">
        <f t="shared" si="144"/>
        <v/>
      </c>
      <c r="K263" s="197" t="str">
        <f t="shared" si="145"/>
        <v/>
      </c>
      <c r="L263" s="196" t="str">
        <f t="shared" si="146"/>
        <v/>
      </c>
      <c r="M263" s="196" t="str">
        <f t="shared" si="147"/>
        <v/>
      </c>
      <c r="N263" s="196"/>
      <c r="O263" s="1"/>
      <c r="P263" s="1"/>
      <c r="Q263" s="1"/>
      <c r="R263" s="1"/>
      <c r="S263" s="1"/>
    </row>
    <row r="264" spans="1:19">
      <c r="A264" s="196" t="str">
        <f t="shared" si="135"/>
        <v/>
      </c>
      <c r="B264" s="197" t="str">
        <f t="shared" si="136"/>
        <v/>
      </c>
      <c r="C264" s="197" t="str">
        <f t="shared" si="137"/>
        <v/>
      </c>
      <c r="D264" s="196" t="str">
        <f t="shared" si="138"/>
        <v/>
      </c>
      <c r="E264" s="196" t="str">
        <f t="shared" si="139"/>
        <v/>
      </c>
      <c r="F264" s="197" t="str">
        <f t="shared" si="140"/>
        <v/>
      </c>
      <c r="G264" s="197" t="str">
        <f t="shared" si="141"/>
        <v/>
      </c>
      <c r="H264" s="196" t="str">
        <f t="shared" si="142"/>
        <v/>
      </c>
      <c r="I264" s="196" t="str">
        <f t="shared" si="143"/>
        <v/>
      </c>
      <c r="J264" s="197" t="str">
        <f t="shared" si="144"/>
        <v/>
      </c>
      <c r="K264" s="197" t="str">
        <f t="shared" si="145"/>
        <v/>
      </c>
      <c r="L264" s="196" t="str">
        <f t="shared" si="146"/>
        <v/>
      </c>
      <c r="M264" s="196" t="str">
        <f t="shared" si="147"/>
        <v/>
      </c>
      <c r="N264" s="196"/>
      <c r="O264" s="1"/>
      <c r="P264" s="1"/>
      <c r="Q264" s="1"/>
      <c r="R264" s="1"/>
      <c r="S264" s="1"/>
    </row>
    <row r="265" spans="1:19">
      <c r="A265" s="196" t="str">
        <f t="shared" si="135"/>
        <v/>
      </c>
      <c r="B265" s="197" t="str">
        <f t="shared" si="136"/>
        <v/>
      </c>
      <c r="C265" s="197" t="str">
        <f t="shared" si="137"/>
        <v/>
      </c>
      <c r="D265" s="196" t="str">
        <f t="shared" si="138"/>
        <v/>
      </c>
      <c r="E265" s="196" t="str">
        <f t="shared" si="139"/>
        <v/>
      </c>
      <c r="F265" s="197" t="str">
        <f t="shared" si="140"/>
        <v/>
      </c>
      <c r="G265" s="197" t="str">
        <f t="shared" si="141"/>
        <v/>
      </c>
      <c r="H265" s="196" t="str">
        <f t="shared" si="142"/>
        <v/>
      </c>
      <c r="I265" s="196" t="str">
        <f t="shared" si="143"/>
        <v/>
      </c>
      <c r="J265" s="197" t="str">
        <f t="shared" si="144"/>
        <v/>
      </c>
      <c r="K265" s="197" t="str">
        <f t="shared" si="145"/>
        <v/>
      </c>
      <c r="L265" s="196" t="str">
        <f t="shared" si="146"/>
        <v/>
      </c>
      <c r="M265" s="196" t="str">
        <f t="shared" si="147"/>
        <v/>
      </c>
      <c r="N265" s="196"/>
      <c r="O265" s="1"/>
      <c r="P265" s="1"/>
      <c r="Q265" s="1"/>
      <c r="R265" s="1"/>
      <c r="S265" s="1"/>
    </row>
    <row r="266" spans="1:19">
      <c r="A266" s="196" t="str">
        <f t="shared" si="135"/>
        <v/>
      </c>
      <c r="B266" s="197" t="str">
        <f t="shared" si="136"/>
        <v/>
      </c>
      <c r="C266" s="197" t="str">
        <f t="shared" si="137"/>
        <v/>
      </c>
      <c r="D266" s="196" t="str">
        <f t="shared" si="138"/>
        <v/>
      </c>
      <c r="E266" s="196" t="str">
        <f t="shared" si="139"/>
        <v/>
      </c>
      <c r="F266" s="197" t="str">
        <f t="shared" si="140"/>
        <v/>
      </c>
      <c r="G266" s="197" t="str">
        <f t="shared" si="141"/>
        <v/>
      </c>
      <c r="H266" s="196" t="str">
        <f t="shared" si="142"/>
        <v/>
      </c>
      <c r="I266" s="196" t="str">
        <f t="shared" si="143"/>
        <v/>
      </c>
      <c r="J266" s="197" t="str">
        <f t="shared" si="144"/>
        <v/>
      </c>
      <c r="K266" s="197" t="str">
        <f t="shared" si="145"/>
        <v/>
      </c>
      <c r="L266" s="196" t="str">
        <f t="shared" si="146"/>
        <v/>
      </c>
      <c r="M266" s="196" t="str">
        <f t="shared" si="147"/>
        <v/>
      </c>
      <c r="N266" s="196"/>
      <c r="O266" s="1"/>
      <c r="P266" s="1"/>
      <c r="Q266" s="1"/>
      <c r="R266" s="1"/>
      <c r="S266" s="1"/>
    </row>
    <row r="267" spans="1:19">
      <c r="A267" s="196" t="str">
        <f t="shared" si="135"/>
        <v/>
      </c>
      <c r="B267" s="197" t="str">
        <f t="shared" si="136"/>
        <v/>
      </c>
      <c r="C267" s="197" t="str">
        <f t="shared" si="137"/>
        <v/>
      </c>
      <c r="D267" s="196" t="str">
        <f t="shared" si="138"/>
        <v/>
      </c>
      <c r="E267" s="196" t="str">
        <f t="shared" si="139"/>
        <v/>
      </c>
      <c r="F267" s="197" t="str">
        <f t="shared" si="140"/>
        <v/>
      </c>
      <c r="G267" s="197" t="str">
        <f t="shared" si="141"/>
        <v/>
      </c>
      <c r="H267" s="196" t="str">
        <f t="shared" si="142"/>
        <v/>
      </c>
      <c r="I267" s="196" t="str">
        <f t="shared" si="143"/>
        <v/>
      </c>
      <c r="J267" s="197" t="str">
        <f t="shared" si="144"/>
        <v/>
      </c>
      <c r="K267" s="197" t="str">
        <f t="shared" si="145"/>
        <v/>
      </c>
      <c r="L267" s="196" t="str">
        <f t="shared" si="146"/>
        <v/>
      </c>
      <c r="M267" s="196" t="str">
        <f t="shared" si="147"/>
        <v/>
      </c>
      <c r="N267" s="196"/>
      <c r="O267" s="1"/>
      <c r="P267" s="1"/>
      <c r="Q267" s="1"/>
      <c r="R267" s="1"/>
      <c r="S267" s="1"/>
    </row>
    <row r="268" spans="1:19">
      <c r="A268" s="196" t="str">
        <f t="shared" si="135"/>
        <v/>
      </c>
      <c r="B268" s="197" t="str">
        <f t="shared" si="136"/>
        <v/>
      </c>
      <c r="C268" s="197" t="str">
        <f t="shared" si="137"/>
        <v/>
      </c>
      <c r="D268" s="196" t="str">
        <f t="shared" si="138"/>
        <v/>
      </c>
      <c r="E268" s="196" t="str">
        <f t="shared" si="139"/>
        <v/>
      </c>
      <c r="F268" s="197" t="str">
        <f t="shared" si="140"/>
        <v/>
      </c>
      <c r="G268" s="197" t="str">
        <f t="shared" si="141"/>
        <v/>
      </c>
      <c r="H268" s="196" t="str">
        <f t="shared" si="142"/>
        <v/>
      </c>
      <c r="I268" s="196" t="str">
        <f t="shared" si="143"/>
        <v/>
      </c>
      <c r="J268" s="197" t="str">
        <f t="shared" si="144"/>
        <v/>
      </c>
      <c r="K268" s="197" t="str">
        <f t="shared" si="145"/>
        <v/>
      </c>
      <c r="L268" s="196" t="str">
        <f t="shared" si="146"/>
        <v/>
      </c>
      <c r="M268" s="196" t="str">
        <f t="shared" si="147"/>
        <v/>
      </c>
      <c r="N268" s="196"/>
      <c r="O268" s="1"/>
      <c r="P268" s="1"/>
      <c r="Q268" s="1"/>
      <c r="R268" s="1"/>
      <c r="S268" s="1"/>
    </row>
    <row r="269" spans="1:19">
      <c r="A269" s="196" t="str">
        <f t="shared" si="135"/>
        <v/>
      </c>
      <c r="B269" s="197" t="str">
        <f t="shared" si="136"/>
        <v/>
      </c>
      <c r="C269" s="197" t="str">
        <f t="shared" si="137"/>
        <v/>
      </c>
      <c r="D269" s="196" t="str">
        <f t="shared" si="138"/>
        <v/>
      </c>
      <c r="E269" s="196" t="str">
        <f t="shared" si="139"/>
        <v/>
      </c>
      <c r="F269" s="197" t="str">
        <f t="shared" si="140"/>
        <v/>
      </c>
      <c r="G269" s="197" t="str">
        <f t="shared" si="141"/>
        <v/>
      </c>
      <c r="H269" s="196" t="str">
        <f t="shared" si="142"/>
        <v/>
      </c>
      <c r="I269" s="196" t="str">
        <f t="shared" si="143"/>
        <v/>
      </c>
      <c r="J269" s="197" t="str">
        <f t="shared" si="144"/>
        <v/>
      </c>
      <c r="K269" s="197" t="str">
        <f t="shared" si="145"/>
        <v/>
      </c>
      <c r="L269" s="196" t="str">
        <f t="shared" si="146"/>
        <v/>
      </c>
      <c r="M269" s="196" t="str">
        <f t="shared" si="147"/>
        <v/>
      </c>
      <c r="N269" s="196"/>
      <c r="O269" s="1"/>
      <c r="P269" s="1"/>
      <c r="Q269" s="1"/>
      <c r="R269" s="1"/>
      <c r="S269" s="1"/>
    </row>
    <row r="270" spans="1:19">
      <c r="A270" s="196" t="str">
        <f t="shared" si="135"/>
        <v/>
      </c>
      <c r="B270" s="197" t="str">
        <f t="shared" si="136"/>
        <v/>
      </c>
      <c r="C270" s="197" t="str">
        <f t="shared" si="137"/>
        <v/>
      </c>
      <c r="D270" s="196" t="str">
        <f t="shared" si="138"/>
        <v/>
      </c>
      <c r="E270" s="196" t="str">
        <f t="shared" si="139"/>
        <v/>
      </c>
      <c r="F270" s="197" t="str">
        <f t="shared" si="140"/>
        <v/>
      </c>
      <c r="G270" s="197" t="str">
        <f t="shared" si="141"/>
        <v/>
      </c>
      <c r="H270" s="196" t="str">
        <f t="shared" si="142"/>
        <v/>
      </c>
      <c r="I270" s="196" t="str">
        <f t="shared" si="143"/>
        <v/>
      </c>
      <c r="J270" s="197" t="str">
        <f t="shared" si="144"/>
        <v/>
      </c>
      <c r="K270" s="197" t="str">
        <f t="shared" si="145"/>
        <v/>
      </c>
      <c r="L270" s="196" t="str">
        <f t="shared" si="146"/>
        <v/>
      </c>
      <c r="M270" s="196" t="str">
        <f t="shared" si="147"/>
        <v/>
      </c>
      <c r="N270" s="196"/>
      <c r="O270" s="1"/>
      <c r="P270" s="1"/>
      <c r="Q270" s="1"/>
      <c r="R270" s="1"/>
      <c r="S270" s="1"/>
    </row>
    <row r="271" spans="1:19">
      <c r="A271" s="196" t="str">
        <f t="shared" si="135"/>
        <v/>
      </c>
      <c r="B271" s="197" t="str">
        <f t="shared" si="136"/>
        <v/>
      </c>
      <c r="C271" s="197" t="str">
        <f t="shared" si="137"/>
        <v/>
      </c>
      <c r="D271" s="196" t="str">
        <f t="shared" si="138"/>
        <v/>
      </c>
      <c r="E271" s="196" t="str">
        <f t="shared" si="139"/>
        <v/>
      </c>
      <c r="F271" s="197" t="str">
        <f t="shared" si="140"/>
        <v/>
      </c>
      <c r="G271" s="197" t="str">
        <f t="shared" si="141"/>
        <v/>
      </c>
      <c r="H271" s="196" t="str">
        <f t="shared" si="142"/>
        <v/>
      </c>
      <c r="I271" s="196" t="str">
        <f t="shared" si="143"/>
        <v/>
      </c>
      <c r="J271" s="197" t="str">
        <f t="shared" si="144"/>
        <v/>
      </c>
      <c r="K271" s="197" t="str">
        <f t="shared" si="145"/>
        <v/>
      </c>
      <c r="L271" s="196" t="str">
        <f t="shared" si="146"/>
        <v/>
      </c>
      <c r="M271" s="196" t="str">
        <f t="shared" si="147"/>
        <v/>
      </c>
      <c r="N271" s="196"/>
      <c r="O271" s="1"/>
      <c r="P271" s="1"/>
      <c r="Q271" s="1"/>
      <c r="R271" s="1"/>
      <c r="S271" s="1"/>
    </row>
    <row r="272" spans="1:19">
      <c r="A272" s="196" t="str">
        <f t="shared" si="135"/>
        <v/>
      </c>
      <c r="B272" s="197" t="str">
        <f t="shared" si="136"/>
        <v/>
      </c>
      <c r="C272" s="197" t="str">
        <f t="shared" si="137"/>
        <v/>
      </c>
      <c r="D272" s="196" t="str">
        <f t="shared" si="138"/>
        <v/>
      </c>
      <c r="E272" s="196" t="str">
        <f t="shared" si="139"/>
        <v/>
      </c>
      <c r="F272" s="197" t="str">
        <f t="shared" si="140"/>
        <v/>
      </c>
      <c r="G272" s="197" t="str">
        <f t="shared" si="141"/>
        <v/>
      </c>
      <c r="H272" s="196" t="str">
        <f t="shared" si="142"/>
        <v/>
      </c>
      <c r="I272" s="196" t="str">
        <f t="shared" si="143"/>
        <v/>
      </c>
      <c r="J272" s="197" t="str">
        <f t="shared" si="144"/>
        <v/>
      </c>
      <c r="K272" s="197" t="str">
        <f t="shared" si="145"/>
        <v/>
      </c>
      <c r="L272" s="196" t="str">
        <f t="shared" si="146"/>
        <v/>
      </c>
      <c r="M272" s="196" t="str">
        <f t="shared" si="147"/>
        <v/>
      </c>
      <c r="N272" s="196"/>
      <c r="O272" s="1"/>
      <c r="P272" s="1"/>
      <c r="Q272" s="1"/>
      <c r="R272" s="1"/>
      <c r="S272" s="1"/>
    </row>
    <row r="273" spans="1:19">
      <c r="A273" s="196" t="str">
        <f t="shared" si="135"/>
        <v/>
      </c>
      <c r="B273" s="197" t="str">
        <f t="shared" si="136"/>
        <v/>
      </c>
      <c r="C273" s="197" t="str">
        <f t="shared" si="137"/>
        <v/>
      </c>
      <c r="D273" s="196" t="str">
        <f t="shared" si="138"/>
        <v/>
      </c>
      <c r="E273" s="196" t="str">
        <f t="shared" si="139"/>
        <v/>
      </c>
      <c r="F273" s="197" t="str">
        <f t="shared" si="140"/>
        <v/>
      </c>
      <c r="G273" s="197" t="str">
        <f t="shared" si="141"/>
        <v/>
      </c>
      <c r="H273" s="196" t="str">
        <f t="shared" si="142"/>
        <v/>
      </c>
      <c r="I273" s="196" t="str">
        <f t="shared" si="143"/>
        <v/>
      </c>
      <c r="J273" s="197" t="str">
        <f t="shared" si="144"/>
        <v/>
      </c>
      <c r="K273" s="197" t="str">
        <f t="shared" si="145"/>
        <v/>
      </c>
      <c r="L273" s="196" t="str">
        <f t="shared" si="146"/>
        <v/>
      </c>
      <c r="M273" s="196" t="str">
        <f t="shared" si="147"/>
        <v/>
      </c>
      <c r="N273" s="196"/>
      <c r="O273" s="1"/>
      <c r="P273" s="1"/>
      <c r="Q273" s="1"/>
      <c r="R273" s="1"/>
      <c r="S273" s="1"/>
    </row>
    <row r="274" spans="1:19">
      <c r="A274" s="196" t="str">
        <f t="shared" si="135"/>
        <v/>
      </c>
      <c r="B274" s="197" t="str">
        <f t="shared" si="136"/>
        <v/>
      </c>
      <c r="C274" s="197" t="str">
        <f t="shared" si="137"/>
        <v/>
      </c>
      <c r="D274" s="196" t="str">
        <f t="shared" si="138"/>
        <v/>
      </c>
      <c r="E274" s="196" t="str">
        <f t="shared" si="139"/>
        <v/>
      </c>
      <c r="F274" s="197" t="str">
        <f t="shared" si="140"/>
        <v/>
      </c>
      <c r="G274" s="197" t="str">
        <f t="shared" si="141"/>
        <v/>
      </c>
      <c r="H274" s="196" t="str">
        <f t="shared" si="142"/>
        <v/>
      </c>
      <c r="I274" s="196" t="str">
        <f t="shared" si="143"/>
        <v/>
      </c>
      <c r="J274" s="197" t="str">
        <f t="shared" si="144"/>
        <v/>
      </c>
      <c r="K274" s="197" t="str">
        <f t="shared" si="145"/>
        <v/>
      </c>
      <c r="L274" s="196" t="str">
        <f t="shared" si="146"/>
        <v/>
      </c>
      <c r="M274" s="196" t="str">
        <f t="shared" si="147"/>
        <v/>
      </c>
      <c r="N274" s="196"/>
      <c r="O274" s="1"/>
      <c r="P274" s="1"/>
      <c r="Q274" s="1"/>
      <c r="R274" s="1"/>
      <c r="S274" s="1"/>
    </row>
    <row r="275" spans="1:19">
      <c r="A275" s="196" t="str">
        <f t="shared" si="135"/>
        <v/>
      </c>
      <c r="B275" s="197" t="str">
        <f t="shared" si="136"/>
        <v/>
      </c>
      <c r="C275" s="197" t="str">
        <f t="shared" si="137"/>
        <v/>
      </c>
      <c r="D275" s="196" t="str">
        <f t="shared" si="138"/>
        <v/>
      </c>
      <c r="E275" s="196" t="str">
        <f t="shared" si="139"/>
        <v/>
      </c>
      <c r="F275" s="197" t="str">
        <f t="shared" si="140"/>
        <v/>
      </c>
      <c r="G275" s="197" t="str">
        <f t="shared" si="141"/>
        <v/>
      </c>
      <c r="H275" s="196" t="str">
        <f t="shared" si="142"/>
        <v/>
      </c>
      <c r="I275" s="196" t="str">
        <f t="shared" si="143"/>
        <v/>
      </c>
      <c r="J275" s="197" t="str">
        <f t="shared" si="144"/>
        <v/>
      </c>
      <c r="K275" s="197" t="str">
        <f t="shared" si="145"/>
        <v/>
      </c>
      <c r="L275" s="196" t="str">
        <f t="shared" si="146"/>
        <v/>
      </c>
      <c r="M275" s="196" t="str">
        <f t="shared" si="147"/>
        <v/>
      </c>
      <c r="N275" s="196"/>
      <c r="O275" s="1"/>
      <c r="P275" s="1"/>
      <c r="Q275" s="1"/>
      <c r="R275" s="1"/>
      <c r="S275" s="1"/>
    </row>
    <row r="276" spans="1:19">
      <c r="A276" s="196" t="str">
        <f t="shared" si="135"/>
        <v/>
      </c>
      <c r="B276" s="197" t="str">
        <f t="shared" si="136"/>
        <v/>
      </c>
      <c r="C276" s="197" t="str">
        <f t="shared" si="137"/>
        <v/>
      </c>
      <c r="D276" s="196" t="str">
        <f t="shared" si="138"/>
        <v/>
      </c>
      <c r="E276" s="196" t="str">
        <f t="shared" si="139"/>
        <v/>
      </c>
      <c r="F276" s="197" t="str">
        <f t="shared" si="140"/>
        <v/>
      </c>
      <c r="G276" s="197" t="str">
        <f t="shared" si="141"/>
        <v/>
      </c>
      <c r="H276" s="196" t="str">
        <f t="shared" si="142"/>
        <v/>
      </c>
      <c r="I276" s="196" t="str">
        <f t="shared" si="143"/>
        <v/>
      </c>
      <c r="J276" s="197" t="str">
        <f t="shared" si="144"/>
        <v/>
      </c>
      <c r="K276" s="197" t="str">
        <f t="shared" si="145"/>
        <v/>
      </c>
      <c r="L276" s="196" t="str">
        <f t="shared" si="146"/>
        <v/>
      </c>
      <c r="M276" s="196" t="str">
        <f t="shared" si="147"/>
        <v/>
      </c>
      <c r="N276" s="196"/>
      <c r="O276" s="1"/>
      <c r="P276" s="1"/>
      <c r="Q276" s="1"/>
      <c r="R276" s="1"/>
      <c r="S276" s="1"/>
    </row>
    <row r="277" spans="1:19">
      <c r="A277" s="196" t="str">
        <f t="shared" si="135"/>
        <v/>
      </c>
      <c r="B277" s="197" t="str">
        <f t="shared" si="136"/>
        <v/>
      </c>
      <c r="C277" s="197" t="str">
        <f t="shared" si="137"/>
        <v/>
      </c>
      <c r="D277" s="196" t="str">
        <f t="shared" si="138"/>
        <v/>
      </c>
      <c r="E277" s="196" t="str">
        <f t="shared" si="139"/>
        <v/>
      </c>
      <c r="F277" s="197" t="str">
        <f t="shared" si="140"/>
        <v/>
      </c>
      <c r="G277" s="197" t="str">
        <f t="shared" si="141"/>
        <v/>
      </c>
      <c r="H277" s="196" t="str">
        <f t="shared" si="142"/>
        <v/>
      </c>
      <c r="I277" s="196" t="str">
        <f t="shared" si="143"/>
        <v/>
      </c>
      <c r="J277" s="197" t="str">
        <f t="shared" si="144"/>
        <v/>
      </c>
      <c r="K277" s="197" t="str">
        <f t="shared" si="145"/>
        <v/>
      </c>
      <c r="L277" s="196" t="str">
        <f t="shared" si="146"/>
        <v/>
      </c>
      <c r="M277" s="196" t="str">
        <f t="shared" si="147"/>
        <v/>
      </c>
      <c r="N277" s="196"/>
      <c r="O277" s="1"/>
      <c r="P277" s="1"/>
      <c r="Q277" s="1"/>
      <c r="R277" s="1"/>
      <c r="S277" s="1"/>
    </row>
    <row r="278" spans="1:19">
      <c r="A278" s="196" t="str">
        <f t="shared" si="135"/>
        <v/>
      </c>
      <c r="B278" s="197" t="str">
        <f t="shared" si="136"/>
        <v/>
      </c>
      <c r="C278" s="197" t="str">
        <f t="shared" si="137"/>
        <v/>
      </c>
      <c r="D278" s="196" t="str">
        <f t="shared" si="138"/>
        <v/>
      </c>
      <c r="E278" s="196" t="str">
        <f t="shared" si="139"/>
        <v/>
      </c>
      <c r="F278" s="197" t="str">
        <f t="shared" si="140"/>
        <v/>
      </c>
      <c r="G278" s="197" t="str">
        <f t="shared" si="141"/>
        <v/>
      </c>
      <c r="H278" s="196" t="str">
        <f t="shared" si="142"/>
        <v/>
      </c>
      <c r="I278" s="196" t="str">
        <f t="shared" si="143"/>
        <v/>
      </c>
      <c r="J278" s="197" t="str">
        <f t="shared" si="144"/>
        <v/>
      </c>
      <c r="K278" s="197" t="str">
        <f t="shared" si="145"/>
        <v/>
      </c>
      <c r="L278" s="196" t="str">
        <f t="shared" si="146"/>
        <v/>
      </c>
      <c r="M278" s="196" t="str">
        <f t="shared" si="147"/>
        <v/>
      </c>
      <c r="N278" s="196"/>
      <c r="O278" s="1"/>
      <c r="P278" s="1"/>
      <c r="Q278" s="1"/>
      <c r="R278" s="1"/>
      <c r="S278" s="1"/>
    </row>
    <row r="279" spans="1:19">
      <c r="A279" s="196" t="str">
        <f t="shared" si="135"/>
        <v/>
      </c>
      <c r="B279" s="197" t="str">
        <f t="shared" si="136"/>
        <v/>
      </c>
      <c r="C279" s="197" t="str">
        <f t="shared" si="137"/>
        <v/>
      </c>
      <c r="D279" s="196" t="str">
        <f t="shared" si="138"/>
        <v/>
      </c>
      <c r="E279" s="196" t="str">
        <f t="shared" si="139"/>
        <v/>
      </c>
      <c r="F279" s="197" t="str">
        <f t="shared" si="140"/>
        <v/>
      </c>
      <c r="G279" s="197" t="str">
        <f t="shared" si="141"/>
        <v/>
      </c>
      <c r="H279" s="196" t="str">
        <f t="shared" si="142"/>
        <v/>
      </c>
      <c r="I279" s="196" t="str">
        <f t="shared" si="143"/>
        <v/>
      </c>
      <c r="J279" s="197" t="str">
        <f t="shared" si="144"/>
        <v/>
      </c>
      <c r="K279" s="197" t="str">
        <f t="shared" si="145"/>
        <v/>
      </c>
      <c r="L279" s="196" t="str">
        <f t="shared" si="146"/>
        <v/>
      </c>
      <c r="M279" s="196" t="str">
        <f t="shared" si="147"/>
        <v/>
      </c>
      <c r="N279" s="196"/>
      <c r="O279" s="1"/>
      <c r="P279" s="1"/>
      <c r="Q279" s="1"/>
      <c r="R279" s="1"/>
      <c r="S279" s="1"/>
    </row>
    <row r="280" spans="1:19">
      <c r="A280" s="196" t="str">
        <f t="shared" si="135"/>
        <v/>
      </c>
      <c r="B280" s="197" t="str">
        <f t="shared" si="136"/>
        <v/>
      </c>
      <c r="C280" s="197" t="str">
        <f t="shared" si="137"/>
        <v/>
      </c>
      <c r="D280" s="196" t="str">
        <f t="shared" si="138"/>
        <v/>
      </c>
      <c r="E280" s="196" t="str">
        <f t="shared" si="139"/>
        <v/>
      </c>
      <c r="F280" s="197" t="str">
        <f t="shared" si="140"/>
        <v/>
      </c>
      <c r="G280" s="197" t="str">
        <f t="shared" si="141"/>
        <v/>
      </c>
      <c r="H280" s="196" t="str">
        <f t="shared" si="142"/>
        <v/>
      </c>
      <c r="I280" s="196" t="str">
        <f t="shared" si="143"/>
        <v/>
      </c>
      <c r="J280" s="197" t="str">
        <f t="shared" si="144"/>
        <v/>
      </c>
      <c r="K280" s="197" t="str">
        <f t="shared" si="145"/>
        <v/>
      </c>
      <c r="L280" s="196" t="str">
        <f t="shared" si="146"/>
        <v/>
      </c>
      <c r="M280" s="196" t="str">
        <f t="shared" si="147"/>
        <v/>
      </c>
      <c r="N280" s="196"/>
      <c r="O280" s="1"/>
      <c r="P280" s="1"/>
      <c r="Q280" s="1"/>
      <c r="R280" s="1"/>
      <c r="S280" s="1"/>
    </row>
    <row r="281" spans="1:19">
      <c r="A281" s="196" t="str">
        <f t="shared" si="135"/>
        <v/>
      </c>
      <c r="B281" s="197" t="str">
        <f t="shared" si="136"/>
        <v/>
      </c>
      <c r="C281" s="197" t="str">
        <f t="shared" si="137"/>
        <v/>
      </c>
      <c r="D281" s="196" t="str">
        <f t="shared" si="138"/>
        <v/>
      </c>
      <c r="E281" s="196" t="str">
        <f t="shared" si="139"/>
        <v/>
      </c>
      <c r="F281" s="197" t="str">
        <f t="shared" si="140"/>
        <v/>
      </c>
      <c r="G281" s="197" t="str">
        <f t="shared" si="141"/>
        <v/>
      </c>
      <c r="H281" s="196" t="str">
        <f t="shared" si="142"/>
        <v/>
      </c>
      <c r="I281" s="196" t="str">
        <f t="shared" si="143"/>
        <v/>
      </c>
      <c r="J281" s="197" t="str">
        <f t="shared" si="144"/>
        <v/>
      </c>
      <c r="K281" s="197" t="str">
        <f t="shared" si="145"/>
        <v/>
      </c>
      <c r="L281" s="196" t="str">
        <f t="shared" si="146"/>
        <v/>
      </c>
      <c r="M281" s="196" t="str">
        <f t="shared" si="147"/>
        <v/>
      </c>
      <c r="N281" s="196"/>
      <c r="O281" s="1"/>
      <c r="P281" s="1"/>
      <c r="Q281" s="1"/>
      <c r="R281" s="1"/>
      <c r="S281" s="1"/>
    </row>
    <row r="282" spans="1:19">
      <c r="A282" s="196" t="str">
        <f t="shared" si="135"/>
        <v/>
      </c>
      <c r="B282" s="197" t="str">
        <f t="shared" si="136"/>
        <v/>
      </c>
      <c r="C282" s="197" t="str">
        <f t="shared" si="137"/>
        <v/>
      </c>
      <c r="D282" s="196" t="str">
        <f t="shared" si="138"/>
        <v/>
      </c>
      <c r="E282" s="196" t="str">
        <f t="shared" si="139"/>
        <v/>
      </c>
      <c r="F282" s="197" t="str">
        <f t="shared" si="140"/>
        <v/>
      </c>
      <c r="G282" s="197" t="str">
        <f t="shared" si="141"/>
        <v/>
      </c>
      <c r="H282" s="196" t="str">
        <f t="shared" si="142"/>
        <v/>
      </c>
      <c r="I282" s="196" t="str">
        <f t="shared" si="143"/>
        <v/>
      </c>
      <c r="J282" s="197" t="str">
        <f t="shared" si="144"/>
        <v/>
      </c>
      <c r="K282" s="197" t="str">
        <f t="shared" si="145"/>
        <v/>
      </c>
      <c r="L282" s="196" t="str">
        <f t="shared" si="146"/>
        <v/>
      </c>
      <c r="M282" s="196" t="str">
        <f t="shared" si="147"/>
        <v/>
      </c>
      <c r="N282" s="196"/>
      <c r="O282" s="1"/>
      <c r="P282" s="1"/>
      <c r="Q282" s="1"/>
      <c r="R282" s="1"/>
      <c r="S282" s="1"/>
    </row>
    <row r="283" spans="1:19">
      <c r="A283" s="196" t="str">
        <f t="shared" si="135"/>
        <v/>
      </c>
      <c r="B283" s="197" t="str">
        <f t="shared" si="136"/>
        <v/>
      </c>
      <c r="C283" s="197" t="str">
        <f t="shared" si="137"/>
        <v/>
      </c>
      <c r="D283" s="196" t="str">
        <f t="shared" si="138"/>
        <v/>
      </c>
      <c r="E283" s="196" t="str">
        <f t="shared" si="139"/>
        <v/>
      </c>
      <c r="F283" s="197" t="str">
        <f t="shared" si="140"/>
        <v/>
      </c>
      <c r="G283" s="197" t="str">
        <f t="shared" si="141"/>
        <v/>
      </c>
      <c r="H283" s="196" t="str">
        <f t="shared" si="142"/>
        <v/>
      </c>
      <c r="I283" s="196" t="str">
        <f t="shared" si="143"/>
        <v/>
      </c>
      <c r="J283" s="197" t="str">
        <f t="shared" si="144"/>
        <v/>
      </c>
      <c r="K283" s="197" t="str">
        <f t="shared" si="145"/>
        <v/>
      </c>
      <c r="L283" s="196" t="str">
        <f t="shared" si="146"/>
        <v/>
      </c>
      <c r="M283" s="196" t="str">
        <f t="shared" si="147"/>
        <v/>
      </c>
      <c r="N283" s="196"/>
      <c r="O283" s="1"/>
      <c r="P283" s="1"/>
      <c r="Q283" s="1"/>
      <c r="R283" s="1"/>
      <c r="S283" s="1"/>
    </row>
    <row r="284" spans="1:19">
      <c r="A284" s="196" t="str">
        <f t="shared" si="135"/>
        <v/>
      </c>
      <c r="B284" s="197" t="str">
        <f t="shared" si="136"/>
        <v/>
      </c>
      <c r="C284" s="197" t="str">
        <f t="shared" si="137"/>
        <v/>
      </c>
      <c r="D284" s="196" t="str">
        <f t="shared" si="138"/>
        <v/>
      </c>
      <c r="E284" s="196" t="str">
        <f t="shared" si="139"/>
        <v/>
      </c>
      <c r="F284" s="197" t="str">
        <f t="shared" si="140"/>
        <v/>
      </c>
      <c r="G284" s="197" t="str">
        <f t="shared" si="141"/>
        <v/>
      </c>
      <c r="H284" s="196" t="str">
        <f t="shared" si="142"/>
        <v/>
      </c>
      <c r="I284" s="196" t="str">
        <f t="shared" si="143"/>
        <v/>
      </c>
      <c r="J284" s="197" t="str">
        <f t="shared" si="144"/>
        <v/>
      </c>
      <c r="K284" s="197" t="str">
        <f t="shared" si="145"/>
        <v/>
      </c>
      <c r="L284" s="196" t="str">
        <f t="shared" si="146"/>
        <v/>
      </c>
      <c r="M284" s="196" t="str">
        <f t="shared" si="147"/>
        <v/>
      </c>
      <c r="N284" s="196"/>
      <c r="O284" s="1"/>
      <c r="P284" s="1"/>
      <c r="Q284" s="1"/>
      <c r="R284" s="1"/>
      <c r="S284" s="1"/>
    </row>
    <row r="285" spans="1:19">
      <c r="A285" s="196" t="str">
        <f t="shared" si="135"/>
        <v/>
      </c>
      <c r="B285" s="197" t="str">
        <f t="shared" si="136"/>
        <v/>
      </c>
      <c r="C285" s="197" t="str">
        <f t="shared" si="137"/>
        <v/>
      </c>
      <c r="D285" s="196" t="str">
        <f t="shared" si="138"/>
        <v/>
      </c>
      <c r="E285" s="196" t="str">
        <f t="shared" si="139"/>
        <v/>
      </c>
      <c r="F285" s="197" t="str">
        <f t="shared" si="140"/>
        <v/>
      </c>
      <c r="G285" s="197" t="str">
        <f t="shared" si="141"/>
        <v/>
      </c>
      <c r="H285" s="196" t="str">
        <f t="shared" si="142"/>
        <v/>
      </c>
      <c r="I285" s="196" t="str">
        <f t="shared" si="143"/>
        <v/>
      </c>
      <c r="J285" s="197" t="str">
        <f t="shared" si="144"/>
        <v/>
      </c>
      <c r="K285" s="197" t="str">
        <f t="shared" si="145"/>
        <v/>
      </c>
      <c r="L285" s="196" t="str">
        <f t="shared" si="146"/>
        <v/>
      </c>
      <c r="M285" s="196" t="str">
        <f t="shared" si="147"/>
        <v/>
      </c>
      <c r="N285" s="196"/>
      <c r="O285" s="1"/>
      <c r="P285" s="1"/>
      <c r="Q285" s="1"/>
      <c r="R285" s="1"/>
      <c r="S285" s="1"/>
    </row>
    <row r="286" spans="1:19">
      <c r="A286" s="196" t="str">
        <f t="shared" si="135"/>
        <v/>
      </c>
      <c r="B286" s="197" t="str">
        <f t="shared" si="136"/>
        <v/>
      </c>
      <c r="C286" s="197" t="str">
        <f t="shared" si="137"/>
        <v/>
      </c>
      <c r="D286" s="196" t="str">
        <f t="shared" si="138"/>
        <v/>
      </c>
      <c r="E286" s="196" t="str">
        <f t="shared" si="139"/>
        <v/>
      </c>
      <c r="F286" s="197" t="str">
        <f t="shared" si="140"/>
        <v/>
      </c>
      <c r="G286" s="197" t="str">
        <f t="shared" si="141"/>
        <v/>
      </c>
      <c r="H286" s="196" t="str">
        <f t="shared" si="142"/>
        <v/>
      </c>
      <c r="I286" s="196" t="str">
        <f t="shared" si="143"/>
        <v/>
      </c>
      <c r="J286" s="197" t="str">
        <f t="shared" si="144"/>
        <v/>
      </c>
      <c r="K286" s="197" t="str">
        <f t="shared" si="145"/>
        <v/>
      </c>
      <c r="L286" s="196" t="str">
        <f t="shared" si="146"/>
        <v/>
      </c>
      <c r="M286" s="196" t="str">
        <f t="shared" si="147"/>
        <v/>
      </c>
      <c r="N286" s="196"/>
      <c r="O286" s="1"/>
      <c r="P286" s="1"/>
      <c r="Q286" s="1"/>
      <c r="R286" s="1"/>
      <c r="S286" s="1"/>
    </row>
    <row r="287" spans="1:19">
      <c r="A287" s="196" t="str">
        <f t="shared" si="135"/>
        <v/>
      </c>
      <c r="B287" s="197" t="str">
        <f t="shared" si="136"/>
        <v/>
      </c>
      <c r="C287" s="197" t="str">
        <f t="shared" si="137"/>
        <v/>
      </c>
      <c r="D287" s="196" t="str">
        <f t="shared" si="138"/>
        <v/>
      </c>
      <c r="E287" s="196" t="str">
        <f t="shared" si="139"/>
        <v/>
      </c>
      <c r="F287" s="197" t="str">
        <f t="shared" si="140"/>
        <v/>
      </c>
      <c r="G287" s="197" t="str">
        <f t="shared" si="141"/>
        <v/>
      </c>
      <c r="H287" s="196" t="str">
        <f t="shared" si="142"/>
        <v/>
      </c>
      <c r="I287" s="196" t="str">
        <f t="shared" si="143"/>
        <v/>
      </c>
      <c r="J287" s="197" t="str">
        <f t="shared" si="144"/>
        <v/>
      </c>
      <c r="K287" s="197" t="str">
        <f t="shared" si="145"/>
        <v/>
      </c>
      <c r="L287" s="196" t="str">
        <f t="shared" si="146"/>
        <v/>
      </c>
      <c r="M287" s="196" t="str">
        <f t="shared" si="147"/>
        <v/>
      </c>
      <c r="N287" s="196"/>
      <c r="O287" s="1"/>
      <c r="P287" s="1"/>
      <c r="Q287" s="1"/>
      <c r="R287" s="1"/>
      <c r="S287" s="1"/>
    </row>
    <row r="288" spans="1:19">
      <c r="A288" s="196" t="str">
        <f t="shared" si="135"/>
        <v/>
      </c>
      <c r="B288" s="197" t="str">
        <f t="shared" si="136"/>
        <v/>
      </c>
      <c r="C288" s="197" t="str">
        <f t="shared" si="137"/>
        <v/>
      </c>
      <c r="D288" s="196" t="str">
        <f t="shared" si="138"/>
        <v/>
      </c>
      <c r="E288" s="196" t="str">
        <f t="shared" si="139"/>
        <v/>
      </c>
      <c r="F288" s="197" t="str">
        <f t="shared" si="140"/>
        <v/>
      </c>
      <c r="G288" s="197" t="str">
        <f t="shared" si="141"/>
        <v/>
      </c>
      <c r="H288" s="196" t="str">
        <f t="shared" si="142"/>
        <v/>
      </c>
      <c r="I288" s="196" t="str">
        <f t="shared" si="143"/>
        <v/>
      </c>
      <c r="J288" s="197" t="str">
        <f t="shared" si="144"/>
        <v/>
      </c>
      <c r="K288" s="197" t="str">
        <f t="shared" si="145"/>
        <v/>
      </c>
      <c r="L288" s="196" t="str">
        <f t="shared" si="146"/>
        <v/>
      </c>
      <c r="M288" s="196" t="str">
        <f t="shared" si="147"/>
        <v/>
      </c>
      <c r="N288" s="196"/>
      <c r="O288" s="1"/>
      <c r="P288" s="1"/>
      <c r="Q288" s="1"/>
      <c r="R288" s="1"/>
      <c r="S288" s="1"/>
    </row>
    <row r="289" spans="1:19">
      <c r="A289" s="196" t="str">
        <f t="shared" si="135"/>
        <v/>
      </c>
      <c r="B289" s="197" t="str">
        <f t="shared" si="136"/>
        <v/>
      </c>
      <c r="C289" s="197" t="str">
        <f t="shared" si="137"/>
        <v/>
      </c>
      <c r="D289" s="196" t="str">
        <f t="shared" si="138"/>
        <v/>
      </c>
      <c r="E289" s="196" t="str">
        <f t="shared" si="139"/>
        <v/>
      </c>
      <c r="F289" s="197" t="str">
        <f t="shared" si="140"/>
        <v/>
      </c>
      <c r="G289" s="197" t="str">
        <f t="shared" si="141"/>
        <v/>
      </c>
      <c r="H289" s="196" t="str">
        <f t="shared" si="142"/>
        <v/>
      </c>
      <c r="I289" s="196" t="str">
        <f t="shared" si="143"/>
        <v/>
      </c>
      <c r="J289" s="197" t="str">
        <f t="shared" si="144"/>
        <v/>
      </c>
      <c r="K289" s="197" t="str">
        <f t="shared" si="145"/>
        <v/>
      </c>
      <c r="L289" s="196" t="str">
        <f t="shared" si="146"/>
        <v/>
      </c>
      <c r="M289" s="196" t="str">
        <f t="shared" si="147"/>
        <v/>
      </c>
      <c r="N289" s="196"/>
      <c r="O289" s="1"/>
      <c r="P289" s="1"/>
      <c r="Q289" s="1"/>
      <c r="R289" s="1"/>
      <c r="S289" s="1"/>
    </row>
    <row r="290" spans="1:19">
      <c r="A290" s="196" t="str">
        <f t="shared" si="135"/>
        <v/>
      </c>
      <c r="B290" s="197" t="str">
        <f t="shared" si="136"/>
        <v/>
      </c>
      <c r="C290" s="197" t="str">
        <f t="shared" si="137"/>
        <v/>
      </c>
      <c r="D290" s="196" t="str">
        <f t="shared" si="138"/>
        <v/>
      </c>
      <c r="E290" s="196" t="str">
        <f t="shared" si="139"/>
        <v/>
      </c>
      <c r="F290" s="197" t="str">
        <f t="shared" si="140"/>
        <v/>
      </c>
      <c r="G290" s="197" t="str">
        <f t="shared" si="141"/>
        <v/>
      </c>
      <c r="H290" s="196" t="str">
        <f t="shared" si="142"/>
        <v/>
      </c>
      <c r="I290" s="196" t="str">
        <f t="shared" si="143"/>
        <v/>
      </c>
      <c r="J290" s="197" t="str">
        <f t="shared" si="144"/>
        <v/>
      </c>
      <c r="K290" s="197" t="str">
        <f t="shared" si="145"/>
        <v/>
      </c>
      <c r="L290" s="196" t="str">
        <f t="shared" si="146"/>
        <v/>
      </c>
      <c r="M290" s="196" t="str">
        <f t="shared" si="147"/>
        <v/>
      </c>
      <c r="N290" s="196"/>
      <c r="O290" s="1"/>
      <c r="P290" s="1"/>
      <c r="Q290" s="1"/>
      <c r="R290" s="1"/>
      <c r="S290" s="1"/>
    </row>
    <row r="291" spans="1:19">
      <c r="A291" s="196" t="str">
        <f t="shared" si="135"/>
        <v/>
      </c>
      <c r="B291" s="197" t="str">
        <f t="shared" si="136"/>
        <v/>
      </c>
      <c r="C291" s="197" t="str">
        <f t="shared" si="137"/>
        <v/>
      </c>
      <c r="D291" s="196" t="str">
        <f t="shared" si="138"/>
        <v/>
      </c>
      <c r="E291" s="196" t="str">
        <f t="shared" si="139"/>
        <v/>
      </c>
      <c r="F291" s="197" t="str">
        <f t="shared" si="140"/>
        <v/>
      </c>
      <c r="G291" s="197" t="str">
        <f t="shared" si="141"/>
        <v/>
      </c>
      <c r="H291" s="196" t="str">
        <f t="shared" si="142"/>
        <v/>
      </c>
      <c r="I291" s="196" t="str">
        <f t="shared" si="143"/>
        <v/>
      </c>
      <c r="J291" s="197" t="str">
        <f t="shared" si="144"/>
        <v/>
      </c>
      <c r="K291" s="197" t="str">
        <f t="shared" si="145"/>
        <v/>
      </c>
      <c r="L291" s="196" t="str">
        <f t="shared" si="146"/>
        <v/>
      </c>
      <c r="M291" s="196" t="str">
        <f t="shared" si="147"/>
        <v/>
      </c>
      <c r="N291" s="198"/>
      <c r="O291" s="1"/>
      <c r="P291" s="1"/>
      <c r="Q291" s="1"/>
      <c r="R291" s="1"/>
      <c r="S291" s="1"/>
    </row>
    <row r="292" spans="1:19">
      <c r="A292" s="196" t="str">
        <f t="shared" si="135"/>
        <v/>
      </c>
      <c r="B292" s="197" t="str">
        <f t="shared" si="136"/>
        <v/>
      </c>
      <c r="C292" s="197" t="str">
        <f t="shared" si="137"/>
        <v/>
      </c>
      <c r="D292" s="196" t="str">
        <f t="shared" si="138"/>
        <v/>
      </c>
      <c r="E292" s="196" t="str">
        <f t="shared" si="139"/>
        <v/>
      </c>
      <c r="F292" s="197" t="str">
        <f t="shared" si="140"/>
        <v/>
      </c>
      <c r="G292" s="197" t="str">
        <f t="shared" si="141"/>
        <v/>
      </c>
      <c r="H292" s="196" t="str">
        <f t="shared" si="142"/>
        <v/>
      </c>
      <c r="I292" s="196" t="str">
        <f t="shared" si="143"/>
        <v/>
      </c>
      <c r="J292" s="197" t="str">
        <f t="shared" si="144"/>
        <v/>
      </c>
      <c r="K292" s="197" t="str">
        <f t="shared" si="145"/>
        <v/>
      </c>
      <c r="L292" s="196" t="str">
        <f t="shared" si="146"/>
        <v/>
      </c>
      <c r="M292" s="196" t="str">
        <f t="shared" si="147"/>
        <v/>
      </c>
      <c r="N292" s="198"/>
      <c r="O292" s="1"/>
      <c r="P292" s="1"/>
      <c r="Q292" s="1"/>
      <c r="R292" s="1"/>
      <c r="S292" s="1"/>
    </row>
    <row r="293" spans="1:19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</row>
    <row r="294" spans="1:19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</row>
    <row r="295" spans="1:19">
      <c r="A295" s="1"/>
      <c r="B295" s="132" t="s">
        <v>43</v>
      </c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</row>
    <row r="296" spans="1:19">
      <c r="A296" s="192"/>
      <c r="B296" s="192">
        <v>1</v>
      </c>
      <c r="C296" s="192">
        <v>2</v>
      </c>
      <c r="D296" s="192">
        <v>3</v>
      </c>
      <c r="E296" s="192">
        <v>4</v>
      </c>
      <c r="F296" s="192">
        <v>5</v>
      </c>
      <c r="G296" s="192">
        <v>6</v>
      </c>
      <c r="H296" s="192">
        <v>7</v>
      </c>
      <c r="I296" s="192">
        <v>8</v>
      </c>
      <c r="J296" s="192">
        <v>9</v>
      </c>
      <c r="K296" s="192">
        <v>10</v>
      </c>
      <c r="L296" s="192">
        <v>11</v>
      </c>
      <c r="M296" s="192">
        <v>12</v>
      </c>
      <c r="N296" s="192" t="s">
        <v>174</v>
      </c>
      <c r="O296" s="1"/>
      <c r="P296" s="1"/>
      <c r="Q296" s="1"/>
      <c r="R296" s="1"/>
      <c r="S296" s="1"/>
    </row>
    <row r="297" spans="1:19">
      <c r="A297" s="192"/>
      <c r="B297" s="193">
        <f>IF('1 - Detail Entry'!$G$7="","",'1 - Detail Entry'!$G$7)</f>
        <v>43525</v>
      </c>
      <c r="C297" s="193">
        <f>IF('2'!$G$7="","",'2'!$G$7)</f>
        <v>43529</v>
      </c>
      <c r="D297" s="193" t="str">
        <f>IF('3'!$G$7="","",'3'!$G$7)</f>
        <v/>
      </c>
      <c r="E297" s="193" t="str">
        <f>IF('4'!$G$7="","",'4'!$G$7)</f>
        <v/>
      </c>
      <c r="F297" s="193" t="str">
        <f>IF('5'!$G$7="","",'5'!$G$7)</f>
        <v/>
      </c>
      <c r="G297" s="193" t="str">
        <f>IF('6'!$G$7="","",'6'!$G$7)</f>
        <v/>
      </c>
      <c r="H297" s="193" t="str">
        <f>IF('7'!$G$7="","",'7'!$G$7)</f>
        <v/>
      </c>
      <c r="I297" s="193" t="str">
        <f>IF('8'!$G$7="","",'8'!$G$7)</f>
        <v/>
      </c>
      <c r="J297" s="193" t="str">
        <f>IF('9'!$G$7="","",'9'!$G$7)</f>
        <v/>
      </c>
      <c r="K297" s="193" t="str">
        <f>IF('10'!$G$7="","",'10'!$G$7)</f>
        <v/>
      </c>
      <c r="L297" s="193" t="str">
        <f>IF('11'!$G$7="","",'11'!$G$7)</f>
        <v/>
      </c>
      <c r="M297" s="193" t="str">
        <f>IF('12'!$G$7="","",'12'!$G$7)</f>
        <v/>
      </c>
      <c r="N297" s="193" t="str">
        <f>IF('12'!$G$7="","",'12'!$G$7)</f>
        <v/>
      </c>
      <c r="O297" s="1"/>
      <c r="P297" s="1"/>
      <c r="Q297" s="1"/>
      <c r="R297" s="1"/>
      <c r="S297" s="1"/>
    </row>
    <row r="298" spans="1:19">
      <c r="A298" s="194" t="s">
        <v>66</v>
      </c>
      <c r="B298" s="195">
        <f t="shared" ref="B298:M298" si="148">IF(B301=0,"",MIN(B302:B341))</f>
        <v>0.2</v>
      </c>
      <c r="C298" s="195">
        <f t="shared" si="148"/>
        <v>0.1</v>
      </c>
      <c r="D298" s="195" t="str">
        <f t="shared" si="148"/>
        <v/>
      </c>
      <c r="E298" s="195" t="str">
        <f t="shared" si="148"/>
        <v/>
      </c>
      <c r="F298" s="195" t="str">
        <f t="shared" si="148"/>
        <v/>
      </c>
      <c r="G298" s="195" t="str">
        <f t="shared" si="148"/>
        <v/>
      </c>
      <c r="H298" s="195" t="str">
        <f t="shared" si="148"/>
        <v/>
      </c>
      <c r="I298" s="195" t="str">
        <f t="shared" si="148"/>
        <v/>
      </c>
      <c r="J298" s="195" t="str">
        <f t="shared" si="148"/>
        <v/>
      </c>
      <c r="K298" s="195" t="str">
        <f t="shared" si="148"/>
        <v/>
      </c>
      <c r="L298" s="195" t="str">
        <f t="shared" si="148"/>
        <v/>
      </c>
      <c r="M298" s="195" t="str">
        <f t="shared" si="148"/>
        <v/>
      </c>
      <c r="N298" s="195">
        <f>IF(N301=0,"",MIN(B298:M298))</f>
        <v>0.1</v>
      </c>
      <c r="O298" s="1">
        <f>MATCH(N298,B298:M298,)</f>
        <v>2</v>
      </c>
      <c r="P298" s="179">
        <f>HLOOKUP(O298,B296:M297,2,)</f>
        <v>43529</v>
      </c>
      <c r="Q298" s="1" t="str">
        <f>TEXT(P298,"DD/MM/YYYY")</f>
        <v>05/03/2019</v>
      </c>
      <c r="R298" s="1"/>
      <c r="S298" s="1"/>
    </row>
    <row r="299" spans="1:19">
      <c r="A299" s="194" t="s">
        <v>67</v>
      </c>
      <c r="B299" s="195">
        <f t="shared" ref="B299:M299" si="149">IF(B301=0,"",MAX(B302:B341))</f>
        <v>0.9</v>
      </c>
      <c r="C299" s="195">
        <f t="shared" si="149"/>
        <v>0.7</v>
      </c>
      <c r="D299" s="195" t="str">
        <f t="shared" si="149"/>
        <v/>
      </c>
      <c r="E299" s="195" t="str">
        <f t="shared" si="149"/>
        <v/>
      </c>
      <c r="F299" s="195" t="str">
        <f t="shared" si="149"/>
        <v/>
      </c>
      <c r="G299" s="195" t="str">
        <f t="shared" si="149"/>
        <v/>
      </c>
      <c r="H299" s="195" t="str">
        <f t="shared" si="149"/>
        <v/>
      </c>
      <c r="I299" s="195" t="str">
        <f t="shared" si="149"/>
        <v/>
      </c>
      <c r="J299" s="195" t="str">
        <f t="shared" si="149"/>
        <v/>
      </c>
      <c r="K299" s="195" t="str">
        <f t="shared" si="149"/>
        <v/>
      </c>
      <c r="L299" s="195" t="str">
        <f t="shared" si="149"/>
        <v/>
      </c>
      <c r="M299" s="195" t="str">
        <f t="shared" si="149"/>
        <v/>
      </c>
      <c r="N299" s="195">
        <f>IF(MAX(N301)=0,"",MAX(B299:M299))</f>
        <v>0.9</v>
      </c>
      <c r="O299" s="1">
        <f>MATCH(N299,B299:M299,)</f>
        <v>1</v>
      </c>
      <c r="P299" s="179">
        <f>HLOOKUP(O299,B296:M297,2,)</f>
        <v>43525</v>
      </c>
      <c r="Q299" s="1" t="str">
        <f>TEXT(P299,"DD/MM/YYYY")</f>
        <v>01/03/2019</v>
      </c>
      <c r="R299" s="1"/>
      <c r="S299" s="1"/>
    </row>
    <row r="300" spans="1:19">
      <c r="A300" s="194" t="s">
        <v>151</v>
      </c>
      <c r="B300" s="195">
        <f t="shared" ref="B300:M300" si="150">IF(B301=0,"",AVERAGE(B302:B341))</f>
        <v>0.55000000000000004</v>
      </c>
      <c r="C300" s="195">
        <f t="shared" si="150"/>
        <v>0.3</v>
      </c>
      <c r="D300" s="195" t="str">
        <f t="shared" si="150"/>
        <v/>
      </c>
      <c r="E300" s="195" t="str">
        <f t="shared" si="150"/>
        <v/>
      </c>
      <c r="F300" s="195" t="str">
        <f t="shared" si="150"/>
        <v/>
      </c>
      <c r="G300" s="195" t="str">
        <f t="shared" si="150"/>
        <v/>
      </c>
      <c r="H300" s="195" t="str">
        <f t="shared" si="150"/>
        <v/>
      </c>
      <c r="I300" s="195" t="str">
        <f t="shared" si="150"/>
        <v/>
      </c>
      <c r="J300" s="195" t="str">
        <f t="shared" si="150"/>
        <v/>
      </c>
      <c r="K300" s="195" t="str">
        <f t="shared" si="150"/>
        <v/>
      </c>
      <c r="L300" s="195" t="str">
        <f t="shared" si="150"/>
        <v/>
      </c>
      <c r="M300" s="195" t="str">
        <f t="shared" si="150"/>
        <v/>
      </c>
      <c r="N300" s="195">
        <f>IF(N301=0,"",AVERAGE(B302:M341))</f>
        <v>0.38333333333333336</v>
      </c>
      <c r="O300" s="1"/>
      <c r="P300" s="1"/>
      <c r="Q300" s="1"/>
      <c r="R300" s="1"/>
      <c r="S300" s="1"/>
    </row>
    <row r="301" spans="1:19">
      <c r="A301" s="194" t="s">
        <v>175</v>
      </c>
      <c r="B301" s="195">
        <f t="shared" ref="B301:M301" si="151">COUNT(B302:B341)</f>
        <v>2</v>
      </c>
      <c r="C301" s="195">
        <f t="shared" si="151"/>
        <v>4</v>
      </c>
      <c r="D301" s="195">
        <f t="shared" si="151"/>
        <v>0</v>
      </c>
      <c r="E301" s="195">
        <f t="shared" si="151"/>
        <v>0</v>
      </c>
      <c r="F301" s="195">
        <f t="shared" si="151"/>
        <v>0</v>
      </c>
      <c r="G301" s="195">
        <f t="shared" si="151"/>
        <v>0</v>
      </c>
      <c r="H301" s="195">
        <f t="shared" si="151"/>
        <v>0</v>
      </c>
      <c r="I301" s="195">
        <f t="shared" si="151"/>
        <v>0</v>
      </c>
      <c r="J301" s="195">
        <f t="shared" si="151"/>
        <v>0</v>
      </c>
      <c r="K301" s="195">
        <f t="shared" si="151"/>
        <v>0</v>
      </c>
      <c r="L301" s="195">
        <f t="shared" si="151"/>
        <v>0</v>
      </c>
      <c r="M301" s="195">
        <f t="shared" si="151"/>
        <v>0</v>
      </c>
      <c r="N301" s="195">
        <f>SUM(B301:M301)</f>
        <v>6</v>
      </c>
      <c r="O301" s="1"/>
      <c r="P301" s="1"/>
      <c r="Q301" s="1"/>
      <c r="R301" s="1"/>
      <c r="S301" s="1"/>
    </row>
    <row r="302" spans="1:19">
      <c r="A302" s="196" t="str">
        <f>A251</f>
        <v>DS02</v>
      </c>
      <c r="B302" s="197">
        <f>D123</f>
        <v>0.2</v>
      </c>
      <c r="C302" s="197">
        <f>G123</f>
        <v>0.1</v>
      </c>
      <c r="D302" s="196" t="str">
        <f>J123</f>
        <v/>
      </c>
      <c r="E302" s="196" t="str">
        <f>M124</f>
        <v/>
      </c>
      <c r="F302" s="197" t="str">
        <f>P123</f>
        <v/>
      </c>
      <c r="G302" s="197" t="str">
        <f>S123</f>
        <v/>
      </c>
      <c r="H302" s="196" t="str">
        <f>V123</f>
        <v/>
      </c>
      <c r="I302" s="196" t="str">
        <f>Y123</f>
        <v/>
      </c>
      <c r="J302" s="197" t="str">
        <f>AB123</f>
        <v/>
      </c>
      <c r="K302" s="197" t="str">
        <f>AE123</f>
        <v/>
      </c>
      <c r="L302" s="196" t="str">
        <f>AH123</f>
        <v/>
      </c>
      <c r="M302" s="196" t="str">
        <f>AK123</f>
        <v/>
      </c>
      <c r="N302" s="196"/>
      <c r="O302" s="1"/>
      <c r="P302" s="1"/>
      <c r="Q302" s="1"/>
      <c r="R302" s="1"/>
      <c r="S302" s="1"/>
    </row>
    <row r="303" spans="1:19">
      <c r="A303" s="196" t="str">
        <f t="shared" ref="A303:A343" si="152">A252</f>
        <v>DS04</v>
      </c>
      <c r="B303" s="197">
        <f t="shared" ref="B303:B343" si="153">D124</f>
        <v>0.9</v>
      </c>
      <c r="C303" s="197">
        <f t="shared" ref="C303:C343" si="154">G124</f>
        <v>0.7</v>
      </c>
      <c r="D303" s="196" t="str">
        <f t="shared" ref="D303:D343" si="155">J124</f>
        <v/>
      </c>
      <c r="E303" s="196" t="str">
        <f t="shared" ref="E303:E343" si="156">M125</f>
        <v/>
      </c>
      <c r="F303" s="197" t="str">
        <f t="shared" ref="F303:F343" si="157">P124</f>
        <v/>
      </c>
      <c r="G303" s="197" t="str">
        <f t="shared" ref="G303:G343" si="158">S124</f>
        <v/>
      </c>
      <c r="H303" s="196" t="str">
        <f t="shared" ref="H303:H343" si="159">V124</f>
        <v/>
      </c>
      <c r="I303" s="196" t="str">
        <f t="shared" ref="I303:I343" si="160">Y124</f>
        <v/>
      </c>
      <c r="J303" s="197" t="str">
        <f t="shared" ref="J303:J343" si="161">AB124</f>
        <v/>
      </c>
      <c r="K303" s="197" t="str">
        <f t="shared" ref="K303:K343" si="162">AE124</f>
        <v/>
      </c>
      <c r="L303" s="196" t="str">
        <f t="shared" ref="L303:L343" si="163">AH124</f>
        <v/>
      </c>
      <c r="M303" s="196" t="str">
        <f t="shared" ref="M303:M343" si="164">AK124</f>
        <v/>
      </c>
      <c r="N303" s="196"/>
      <c r="O303" s="1"/>
      <c r="P303" s="1"/>
      <c r="Q303" s="1"/>
      <c r="R303" s="1"/>
      <c r="S303" s="1"/>
    </row>
    <row r="304" spans="1:19">
      <c r="A304" s="196" t="str">
        <f t="shared" si="152"/>
        <v>DS07</v>
      </c>
      <c r="B304" s="197" t="str">
        <f t="shared" si="153"/>
        <v/>
      </c>
      <c r="C304" s="197">
        <f t="shared" si="154"/>
        <v>0.3</v>
      </c>
      <c r="D304" s="196" t="str">
        <f t="shared" si="155"/>
        <v/>
      </c>
      <c r="E304" s="196" t="str">
        <f t="shared" si="156"/>
        <v/>
      </c>
      <c r="F304" s="197" t="str">
        <f t="shared" si="157"/>
        <v/>
      </c>
      <c r="G304" s="197" t="str">
        <f t="shared" si="158"/>
        <v/>
      </c>
      <c r="H304" s="196" t="str">
        <f t="shared" si="159"/>
        <v/>
      </c>
      <c r="I304" s="196" t="str">
        <f t="shared" si="160"/>
        <v/>
      </c>
      <c r="J304" s="197" t="str">
        <f t="shared" si="161"/>
        <v/>
      </c>
      <c r="K304" s="197" t="str">
        <f t="shared" si="162"/>
        <v/>
      </c>
      <c r="L304" s="196" t="str">
        <f t="shared" si="163"/>
        <v/>
      </c>
      <c r="M304" s="196" t="str">
        <f t="shared" si="164"/>
        <v/>
      </c>
      <c r="N304" s="196"/>
      <c r="O304" s="1"/>
      <c r="P304" s="1"/>
      <c r="Q304" s="1"/>
      <c r="R304" s="1"/>
      <c r="S304" s="1"/>
    </row>
    <row r="305" spans="1:19">
      <c r="A305" s="196" t="str">
        <f t="shared" si="152"/>
        <v>DS08</v>
      </c>
      <c r="B305" s="197" t="str">
        <f t="shared" si="153"/>
        <v/>
      </c>
      <c r="C305" s="197">
        <f t="shared" si="154"/>
        <v>0.1</v>
      </c>
      <c r="D305" s="196" t="str">
        <f t="shared" si="155"/>
        <v/>
      </c>
      <c r="E305" s="196" t="str">
        <f t="shared" si="156"/>
        <v/>
      </c>
      <c r="F305" s="197" t="str">
        <f t="shared" si="157"/>
        <v/>
      </c>
      <c r="G305" s="197" t="str">
        <f t="shared" si="158"/>
        <v/>
      </c>
      <c r="H305" s="196" t="str">
        <f t="shared" si="159"/>
        <v/>
      </c>
      <c r="I305" s="196" t="str">
        <f t="shared" si="160"/>
        <v/>
      </c>
      <c r="J305" s="197" t="str">
        <f t="shared" si="161"/>
        <v/>
      </c>
      <c r="K305" s="197" t="str">
        <f t="shared" si="162"/>
        <v/>
      </c>
      <c r="L305" s="196" t="str">
        <f t="shared" si="163"/>
        <v/>
      </c>
      <c r="M305" s="196" t="str">
        <f t="shared" si="164"/>
        <v/>
      </c>
      <c r="N305" s="196"/>
      <c r="O305" s="1"/>
      <c r="P305" s="1"/>
      <c r="Q305" s="1"/>
      <c r="R305" s="1"/>
      <c r="S305" s="1"/>
    </row>
    <row r="306" spans="1:19">
      <c r="A306" s="196" t="str">
        <f t="shared" si="152"/>
        <v/>
      </c>
      <c r="B306" s="197" t="str">
        <f t="shared" si="153"/>
        <v/>
      </c>
      <c r="C306" s="197" t="str">
        <f t="shared" si="154"/>
        <v/>
      </c>
      <c r="D306" s="196" t="str">
        <f t="shared" si="155"/>
        <v/>
      </c>
      <c r="E306" s="196" t="str">
        <f t="shared" si="156"/>
        <v/>
      </c>
      <c r="F306" s="197" t="str">
        <f t="shared" si="157"/>
        <v/>
      </c>
      <c r="G306" s="197" t="str">
        <f t="shared" si="158"/>
        <v/>
      </c>
      <c r="H306" s="196" t="str">
        <f t="shared" si="159"/>
        <v/>
      </c>
      <c r="I306" s="196" t="str">
        <f t="shared" si="160"/>
        <v/>
      </c>
      <c r="J306" s="197" t="str">
        <f t="shared" si="161"/>
        <v/>
      </c>
      <c r="K306" s="197" t="str">
        <f t="shared" si="162"/>
        <v/>
      </c>
      <c r="L306" s="196" t="str">
        <f t="shared" si="163"/>
        <v/>
      </c>
      <c r="M306" s="196" t="str">
        <f t="shared" si="164"/>
        <v/>
      </c>
      <c r="N306" s="196"/>
      <c r="O306" s="1"/>
      <c r="P306" s="1"/>
      <c r="Q306" s="1"/>
      <c r="R306" s="1"/>
      <c r="S306" s="1"/>
    </row>
    <row r="307" spans="1:19">
      <c r="A307" s="196" t="str">
        <f t="shared" si="152"/>
        <v/>
      </c>
      <c r="B307" s="197" t="str">
        <f t="shared" si="153"/>
        <v/>
      </c>
      <c r="C307" s="197" t="str">
        <f t="shared" si="154"/>
        <v/>
      </c>
      <c r="D307" s="196" t="str">
        <f t="shared" si="155"/>
        <v/>
      </c>
      <c r="E307" s="196" t="str">
        <f t="shared" si="156"/>
        <v/>
      </c>
      <c r="F307" s="197" t="str">
        <f t="shared" si="157"/>
        <v/>
      </c>
      <c r="G307" s="197" t="str">
        <f t="shared" si="158"/>
        <v/>
      </c>
      <c r="H307" s="196" t="str">
        <f t="shared" si="159"/>
        <v/>
      </c>
      <c r="I307" s="196" t="str">
        <f t="shared" si="160"/>
        <v/>
      </c>
      <c r="J307" s="197" t="str">
        <f t="shared" si="161"/>
        <v/>
      </c>
      <c r="K307" s="197" t="str">
        <f t="shared" si="162"/>
        <v/>
      </c>
      <c r="L307" s="196" t="str">
        <f t="shared" si="163"/>
        <v/>
      </c>
      <c r="M307" s="196" t="str">
        <f t="shared" si="164"/>
        <v/>
      </c>
      <c r="N307" s="196"/>
      <c r="O307" s="1"/>
      <c r="P307" s="1"/>
      <c r="Q307" s="1"/>
      <c r="R307" s="1"/>
      <c r="S307" s="1"/>
    </row>
    <row r="308" spans="1:19">
      <c r="A308" s="196" t="str">
        <f t="shared" si="152"/>
        <v/>
      </c>
      <c r="B308" s="197" t="str">
        <f t="shared" si="153"/>
        <v/>
      </c>
      <c r="C308" s="197" t="str">
        <f t="shared" si="154"/>
        <v/>
      </c>
      <c r="D308" s="196" t="str">
        <f t="shared" si="155"/>
        <v/>
      </c>
      <c r="E308" s="196" t="str">
        <f t="shared" si="156"/>
        <v/>
      </c>
      <c r="F308" s="197" t="str">
        <f t="shared" si="157"/>
        <v/>
      </c>
      <c r="G308" s="197" t="str">
        <f t="shared" si="158"/>
        <v/>
      </c>
      <c r="H308" s="196" t="str">
        <f t="shared" si="159"/>
        <v/>
      </c>
      <c r="I308" s="196" t="str">
        <f t="shared" si="160"/>
        <v/>
      </c>
      <c r="J308" s="197" t="str">
        <f t="shared" si="161"/>
        <v/>
      </c>
      <c r="K308" s="197" t="str">
        <f t="shared" si="162"/>
        <v/>
      </c>
      <c r="L308" s="196" t="str">
        <f t="shared" si="163"/>
        <v/>
      </c>
      <c r="M308" s="196" t="str">
        <f t="shared" si="164"/>
        <v/>
      </c>
      <c r="N308" s="196"/>
      <c r="O308" s="1"/>
      <c r="P308" s="1"/>
      <c r="Q308" s="1"/>
      <c r="R308" s="1"/>
      <c r="S308" s="1"/>
    </row>
    <row r="309" spans="1:19">
      <c r="A309" s="196" t="str">
        <f t="shared" si="152"/>
        <v/>
      </c>
      <c r="B309" s="197" t="str">
        <f t="shared" si="153"/>
        <v/>
      </c>
      <c r="C309" s="197" t="str">
        <f t="shared" si="154"/>
        <v/>
      </c>
      <c r="D309" s="196" t="str">
        <f t="shared" si="155"/>
        <v/>
      </c>
      <c r="E309" s="196" t="str">
        <f t="shared" si="156"/>
        <v/>
      </c>
      <c r="F309" s="197" t="str">
        <f t="shared" si="157"/>
        <v/>
      </c>
      <c r="G309" s="197" t="str">
        <f t="shared" si="158"/>
        <v/>
      </c>
      <c r="H309" s="196" t="str">
        <f t="shared" si="159"/>
        <v/>
      </c>
      <c r="I309" s="196" t="str">
        <f t="shared" si="160"/>
        <v/>
      </c>
      <c r="J309" s="197" t="str">
        <f t="shared" si="161"/>
        <v/>
      </c>
      <c r="K309" s="197" t="str">
        <f t="shared" si="162"/>
        <v/>
      </c>
      <c r="L309" s="196" t="str">
        <f t="shared" si="163"/>
        <v/>
      </c>
      <c r="M309" s="196" t="str">
        <f t="shared" si="164"/>
        <v/>
      </c>
      <c r="N309" s="196"/>
      <c r="O309" s="1"/>
      <c r="P309" s="1"/>
      <c r="Q309" s="1"/>
      <c r="R309" s="1"/>
      <c r="S309" s="1"/>
    </row>
    <row r="310" spans="1:19">
      <c r="A310" s="196" t="str">
        <f t="shared" si="152"/>
        <v/>
      </c>
      <c r="B310" s="197" t="str">
        <f t="shared" si="153"/>
        <v/>
      </c>
      <c r="C310" s="197" t="str">
        <f t="shared" si="154"/>
        <v/>
      </c>
      <c r="D310" s="196" t="str">
        <f t="shared" si="155"/>
        <v/>
      </c>
      <c r="E310" s="196" t="str">
        <f t="shared" si="156"/>
        <v/>
      </c>
      <c r="F310" s="197" t="str">
        <f t="shared" si="157"/>
        <v/>
      </c>
      <c r="G310" s="197" t="str">
        <f t="shared" si="158"/>
        <v/>
      </c>
      <c r="H310" s="196" t="str">
        <f t="shared" si="159"/>
        <v/>
      </c>
      <c r="I310" s="196" t="str">
        <f t="shared" si="160"/>
        <v/>
      </c>
      <c r="J310" s="197" t="str">
        <f t="shared" si="161"/>
        <v/>
      </c>
      <c r="K310" s="197" t="str">
        <f t="shared" si="162"/>
        <v/>
      </c>
      <c r="L310" s="196" t="str">
        <f t="shared" si="163"/>
        <v/>
      </c>
      <c r="M310" s="196" t="str">
        <f t="shared" si="164"/>
        <v/>
      </c>
      <c r="N310" s="196"/>
      <c r="O310" s="1"/>
      <c r="P310" s="1"/>
      <c r="Q310" s="1"/>
      <c r="R310" s="1"/>
      <c r="S310" s="1"/>
    </row>
    <row r="311" spans="1:19">
      <c r="A311" s="196" t="str">
        <f t="shared" si="152"/>
        <v/>
      </c>
      <c r="B311" s="197" t="str">
        <f t="shared" si="153"/>
        <v/>
      </c>
      <c r="C311" s="197" t="str">
        <f t="shared" si="154"/>
        <v/>
      </c>
      <c r="D311" s="196" t="str">
        <f t="shared" si="155"/>
        <v/>
      </c>
      <c r="E311" s="196" t="str">
        <f t="shared" si="156"/>
        <v/>
      </c>
      <c r="F311" s="197" t="str">
        <f t="shared" si="157"/>
        <v/>
      </c>
      <c r="G311" s="197" t="str">
        <f t="shared" si="158"/>
        <v/>
      </c>
      <c r="H311" s="196" t="str">
        <f t="shared" si="159"/>
        <v/>
      </c>
      <c r="I311" s="196" t="str">
        <f t="shared" si="160"/>
        <v/>
      </c>
      <c r="J311" s="197" t="str">
        <f t="shared" si="161"/>
        <v/>
      </c>
      <c r="K311" s="197" t="str">
        <f t="shared" si="162"/>
        <v/>
      </c>
      <c r="L311" s="196" t="str">
        <f t="shared" si="163"/>
        <v/>
      </c>
      <c r="M311" s="196" t="str">
        <f t="shared" si="164"/>
        <v/>
      </c>
      <c r="N311" s="196"/>
      <c r="O311" s="1"/>
      <c r="P311" s="1"/>
      <c r="Q311" s="1"/>
      <c r="R311" s="1"/>
      <c r="S311" s="1"/>
    </row>
    <row r="312" spans="1:19">
      <c r="A312" s="196" t="str">
        <f t="shared" si="152"/>
        <v/>
      </c>
      <c r="B312" s="197" t="str">
        <f t="shared" si="153"/>
        <v/>
      </c>
      <c r="C312" s="197" t="str">
        <f t="shared" si="154"/>
        <v/>
      </c>
      <c r="D312" s="196" t="str">
        <f t="shared" si="155"/>
        <v/>
      </c>
      <c r="E312" s="196" t="str">
        <f t="shared" si="156"/>
        <v/>
      </c>
      <c r="F312" s="197" t="str">
        <f t="shared" si="157"/>
        <v/>
      </c>
      <c r="G312" s="197" t="str">
        <f t="shared" si="158"/>
        <v/>
      </c>
      <c r="H312" s="196" t="str">
        <f t="shared" si="159"/>
        <v/>
      </c>
      <c r="I312" s="196" t="str">
        <f t="shared" si="160"/>
        <v/>
      </c>
      <c r="J312" s="197" t="str">
        <f t="shared" si="161"/>
        <v/>
      </c>
      <c r="K312" s="197" t="str">
        <f t="shared" si="162"/>
        <v/>
      </c>
      <c r="L312" s="196" t="str">
        <f t="shared" si="163"/>
        <v/>
      </c>
      <c r="M312" s="196" t="str">
        <f t="shared" si="164"/>
        <v/>
      </c>
      <c r="N312" s="196"/>
      <c r="O312" s="1"/>
      <c r="P312" s="1"/>
      <c r="Q312" s="1"/>
      <c r="R312" s="1"/>
      <c r="S312" s="1"/>
    </row>
    <row r="313" spans="1:19">
      <c r="A313" s="196" t="str">
        <f t="shared" si="152"/>
        <v/>
      </c>
      <c r="B313" s="197" t="str">
        <f t="shared" si="153"/>
        <v/>
      </c>
      <c r="C313" s="197" t="str">
        <f t="shared" si="154"/>
        <v/>
      </c>
      <c r="D313" s="196" t="str">
        <f t="shared" si="155"/>
        <v/>
      </c>
      <c r="E313" s="196" t="str">
        <f t="shared" si="156"/>
        <v/>
      </c>
      <c r="F313" s="197" t="str">
        <f t="shared" si="157"/>
        <v/>
      </c>
      <c r="G313" s="197" t="str">
        <f t="shared" si="158"/>
        <v/>
      </c>
      <c r="H313" s="196" t="str">
        <f t="shared" si="159"/>
        <v/>
      </c>
      <c r="I313" s="196" t="str">
        <f t="shared" si="160"/>
        <v/>
      </c>
      <c r="J313" s="197" t="str">
        <f t="shared" si="161"/>
        <v/>
      </c>
      <c r="K313" s="197" t="str">
        <f t="shared" si="162"/>
        <v/>
      </c>
      <c r="L313" s="196" t="str">
        <f t="shared" si="163"/>
        <v/>
      </c>
      <c r="M313" s="196" t="str">
        <f t="shared" si="164"/>
        <v/>
      </c>
      <c r="N313" s="196"/>
      <c r="O313" s="1"/>
      <c r="P313" s="1"/>
      <c r="Q313" s="1"/>
      <c r="R313" s="1"/>
      <c r="S313" s="1"/>
    </row>
    <row r="314" spans="1:19">
      <c r="A314" s="196" t="str">
        <f t="shared" si="152"/>
        <v/>
      </c>
      <c r="B314" s="197" t="str">
        <f t="shared" si="153"/>
        <v/>
      </c>
      <c r="C314" s="197" t="str">
        <f t="shared" si="154"/>
        <v/>
      </c>
      <c r="D314" s="196" t="str">
        <f t="shared" si="155"/>
        <v/>
      </c>
      <c r="E314" s="196" t="str">
        <f t="shared" si="156"/>
        <v/>
      </c>
      <c r="F314" s="197" t="str">
        <f t="shared" si="157"/>
        <v/>
      </c>
      <c r="G314" s="197" t="str">
        <f t="shared" si="158"/>
        <v/>
      </c>
      <c r="H314" s="196" t="str">
        <f t="shared" si="159"/>
        <v/>
      </c>
      <c r="I314" s="196" t="str">
        <f t="shared" si="160"/>
        <v/>
      </c>
      <c r="J314" s="197" t="str">
        <f t="shared" si="161"/>
        <v/>
      </c>
      <c r="K314" s="197" t="str">
        <f t="shared" si="162"/>
        <v/>
      </c>
      <c r="L314" s="196" t="str">
        <f t="shared" si="163"/>
        <v/>
      </c>
      <c r="M314" s="196" t="str">
        <f t="shared" si="164"/>
        <v/>
      </c>
      <c r="N314" s="196"/>
      <c r="O314" s="1"/>
      <c r="P314" s="1"/>
      <c r="Q314" s="1"/>
      <c r="R314" s="1"/>
      <c r="S314" s="1"/>
    </row>
    <row r="315" spans="1:19">
      <c r="A315" s="196" t="str">
        <f t="shared" si="152"/>
        <v/>
      </c>
      <c r="B315" s="197" t="str">
        <f t="shared" si="153"/>
        <v/>
      </c>
      <c r="C315" s="197" t="str">
        <f t="shared" si="154"/>
        <v/>
      </c>
      <c r="D315" s="196" t="str">
        <f t="shared" si="155"/>
        <v/>
      </c>
      <c r="E315" s="196" t="str">
        <f t="shared" si="156"/>
        <v/>
      </c>
      <c r="F315" s="197" t="str">
        <f t="shared" si="157"/>
        <v/>
      </c>
      <c r="G315" s="197" t="str">
        <f t="shared" si="158"/>
        <v/>
      </c>
      <c r="H315" s="196" t="str">
        <f t="shared" si="159"/>
        <v/>
      </c>
      <c r="I315" s="196" t="str">
        <f t="shared" si="160"/>
        <v/>
      </c>
      <c r="J315" s="197" t="str">
        <f t="shared" si="161"/>
        <v/>
      </c>
      <c r="K315" s="197" t="str">
        <f t="shared" si="162"/>
        <v/>
      </c>
      <c r="L315" s="196" t="str">
        <f t="shared" si="163"/>
        <v/>
      </c>
      <c r="M315" s="196" t="str">
        <f t="shared" si="164"/>
        <v/>
      </c>
      <c r="N315" s="196"/>
      <c r="O315" s="1"/>
      <c r="P315" s="1"/>
      <c r="Q315" s="1"/>
      <c r="R315" s="1"/>
      <c r="S315" s="1"/>
    </row>
    <row r="316" spans="1:19">
      <c r="A316" s="196" t="str">
        <f t="shared" si="152"/>
        <v/>
      </c>
      <c r="B316" s="197" t="str">
        <f t="shared" si="153"/>
        <v/>
      </c>
      <c r="C316" s="197" t="str">
        <f t="shared" si="154"/>
        <v/>
      </c>
      <c r="D316" s="196" t="str">
        <f t="shared" si="155"/>
        <v/>
      </c>
      <c r="E316" s="196" t="str">
        <f t="shared" si="156"/>
        <v/>
      </c>
      <c r="F316" s="197" t="str">
        <f t="shared" si="157"/>
        <v/>
      </c>
      <c r="G316" s="197" t="str">
        <f t="shared" si="158"/>
        <v/>
      </c>
      <c r="H316" s="196" t="str">
        <f t="shared" si="159"/>
        <v/>
      </c>
      <c r="I316" s="196" t="str">
        <f t="shared" si="160"/>
        <v/>
      </c>
      <c r="J316" s="197" t="str">
        <f t="shared" si="161"/>
        <v/>
      </c>
      <c r="K316" s="197" t="str">
        <f t="shared" si="162"/>
        <v/>
      </c>
      <c r="L316" s="196" t="str">
        <f t="shared" si="163"/>
        <v/>
      </c>
      <c r="M316" s="196" t="str">
        <f t="shared" si="164"/>
        <v/>
      </c>
      <c r="N316" s="196"/>
      <c r="O316" s="1"/>
      <c r="P316" s="1"/>
      <c r="Q316" s="1"/>
      <c r="R316" s="1"/>
      <c r="S316" s="1"/>
    </row>
    <row r="317" spans="1:19">
      <c r="A317" s="196" t="str">
        <f t="shared" si="152"/>
        <v/>
      </c>
      <c r="B317" s="197" t="str">
        <f t="shared" si="153"/>
        <v/>
      </c>
      <c r="C317" s="197" t="str">
        <f t="shared" si="154"/>
        <v/>
      </c>
      <c r="D317" s="196" t="str">
        <f t="shared" si="155"/>
        <v/>
      </c>
      <c r="E317" s="196" t="str">
        <f t="shared" si="156"/>
        <v/>
      </c>
      <c r="F317" s="197" t="str">
        <f t="shared" si="157"/>
        <v/>
      </c>
      <c r="G317" s="197" t="str">
        <f t="shared" si="158"/>
        <v/>
      </c>
      <c r="H317" s="196" t="str">
        <f t="shared" si="159"/>
        <v/>
      </c>
      <c r="I317" s="196" t="str">
        <f t="shared" si="160"/>
        <v/>
      </c>
      <c r="J317" s="197" t="str">
        <f t="shared" si="161"/>
        <v/>
      </c>
      <c r="K317" s="197" t="str">
        <f t="shared" si="162"/>
        <v/>
      </c>
      <c r="L317" s="196" t="str">
        <f t="shared" si="163"/>
        <v/>
      </c>
      <c r="M317" s="196" t="str">
        <f t="shared" si="164"/>
        <v/>
      </c>
      <c r="N317" s="196"/>
      <c r="O317" s="1"/>
      <c r="P317" s="1"/>
      <c r="Q317" s="1"/>
      <c r="R317" s="1"/>
      <c r="S317" s="1"/>
    </row>
    <row r="318" spans="1:19">
      <c r="A318" s="196" t="str">
        <f t="shared" si="152"/>
        <v/>
      </c>
      <c r="B318" s="197" t="str">
        <f t="shared" si="153"/>
        <v/>
      </c>
      <c r="C318" s="197" t="str">
        <f t="shared" si="154"/>
        <v/>
      </c>
      <c r="D318" s="196" t="str">
        <f t="shared" si="155"/>
        <v/>
      </c>
      <c r="E318" s="196" t="str">
        <f t="shared" si="156"/>
        <v/>
      </c>
      <c r="F318" s="197" t="str">
        <f t="shared" si="157"/>
        <v/>
      </c>
      <c r="G318" s="197" t="str">
        <f t="shared" si="158"/>
        <v/>
      </c>
      <c r="H318" s="196" t="str">
        <f t="shared" si="159"/>
        <v/>
      </c>
      <c r="I318" s="196" t="str">
        <f t="shared" si="160"/>
        <v/>
      </c>
      <c r="J318" s="197" t="str">
        <f t="shared" si="161"/>
        <v/>
      </c>
      <c r="K318" s="197" t="str">
        <f t="shared" si="162"/>
        <v/>
      </c>
      <c r="L318" s="196" t="str">
        <f t="shared" si="163"/>
        <v/>
      </c>
      <c r="M318" s="196" t="str">
        <f t="shared" si="164"/>
        <v/>
      </c>
      <c r="N318" s="196"/>
      <c r="O318" s="1"/>
      <c r="P318" s="1"/>
      <c r="Q318" s="1"/>
      <c r="R318" s="1"/>
      <c r="S318" s="1"/>
    </row>
    <row r="319" spans="1:19">
      <c r="A319" s="196" t="str">
        <f t="shared" si="152"/>
        <v/>
      </c>
      <c r="B319" s="197" t="str">
        <f t="shared" si="153"/>
        <v/>
      </c>
      <c r="C319" s="197" t="str">
        <f t="shared" si="154"/>
        <v/>
      </c>
      <c r="D319" s="196" t="str">
        <f t="shared" si="155"/>
        <v/>
      </c>
      <c r="E319" s="196" t="str">
        <f t="shared" si="156"/>
        <v/>
      </c>
      <c r="F319" s="197" t="str">
        <f t="shared" si="157"/>
        <v/>
      </c>
      <c r="G319" s="197" t="str">
        <f t="shared" si="158"/>
        <v/>
      </c>
      <c r="H319" s="196" t="str">
        <f t="shared" si="159"/>
        <v/>
      </c>
      <c r="I319" s="196" t="str">
        <f t="shared" si="160"/>
        <v/>
      </c>
      <c r="J319" s="197" t="str">
        <f t="shared" si="161"/>
        <v/>
      </c>
      <c r="K319" s="197" t="str">
        <f t="shared" si="162"/>
        <v/>
      </c>
      <c r="L319" s="196" t="str">
        <f t="shared" si="163"/>
        <v/>
      </c>
      <c r="M319" s="196" t="str">
        <f t="shared" si="164"/>
        <v/>
      </c>
      <c r="N319" s="196"/>
      <c r="O319" s="1"/>
      <c r="P319" s="1"/>
      <c r="Q319" s="1"/>
      <c r="R319" s="1"/>
      <c r="S319" s="1"/>
    </row>
    <row r="320" spans="1:19">
      <c r="A320" s="196" t="str">
        <f t="shared" si="152"/>
        <v/>
      </c>
      <c r="B320" s="197" t="str">
        <f t="shared" si="153"/>
        <v/>
      </c>
      <c r="C320" s="197" t="str">
        <f t="shared" si="154"/>
        <v/>
      </c>
      <c r="D320" s="196" t="str">
        <f t="shared" si="155"/>
        <v/>
      </c>
      <c r="E320" s="196" t="str">
        <f t="shared" si="156"/>
        <v/>
      </c>
      <c r="F320" s="197" t="str">
        <f t="shared" si="157"/>
        <v/>
      </c>
      <c r="G320" s="197" t="str">
        <f t="shared" si="158"/>
        <v/>
      </c>
      <c r="H320" s="196" t="str">
        <f t="shared" si="159"/>
        <v/>
      </c>
      <c r="I320" s="196" t="str">
        <f t="shared" si="160"/>
        <v/>
      </c>
      <c r="J320" s="197" t="str">
        <f t="shared" si="161"/>
        <v/>
      </c>
      <c r="K320" s="197" t="str">
        <f t="shared" si="162"/>
        <v/>
      </c>
      <c r="L320" s="196" t="str">
        <f t="shared" si="163"/>
        <v/>
      </c>
      <c r="M320" s="196" t="str">
        <f t="shared" si="164"/>
        <v/>
      </c>
      <c r="N320" s="196"/>
      <c r="O320" s="1"/>
      <c r="P320" s="1"/>
      <c r="Q320" s="1"/>
      <c r="R320" s="1"/>
      <c r="S320" s="1"/>
    </row>
    <row r="321" spans="1:19">
      <c r="A321" s="196" t="str">
        <f t="shared" si="152"/>
        <v/>
      </c>
      <c r="B321" s="197" t="str">
        <f t="shared" si="153"/>
        <v/>
      </c>
      <c r="C321" s="197" t="str">
        <f t="shared" si="154"/>
        <v/>
      </c>
      <c r="D321" s="196" t="str">
        <f t="shared" si="155"/>
        <v/>
      </c>
      <c r="E321" s="196" t="str">
        <f t="shared" si="156"/>
        <v/>
      </c>
      <c r="F321" s="197" t="str">
        <f t="shared" si="157"/>
        <v/>
      </c>
      <c r="G321" s="197" t="str">
        <f t="shared" si="158"/>
        <v/>
      </c>
      <c r="H321" s="196" t="str">
        <f t="shared" si="159"/>
        <v/>
      </c>
      <c r="I321" s="196" t="str">
        <f t="shared" si="160"/>
        <v/>
      </c>
      <c r="J321" s="197" t="str">
        <f t="shared" si="161"/>
        <v/>
      </c>
      <c r="K321" s="197" t="str">
        <f t="shared" si="162"/>
        <v/>
      </c>
      <c r="L321" s="196" t="str">
        <f t="shared" si="163"/>
        <v/>
      </c>
      <c r="M321" s="196" t="str">
        <f t="shared" si="164"/>
        <v/>
      </c>
      <c r="N321" s="196"/>
      <c r="O321" s="1"/>
      <c r="P321" s="1"/>
      <c r="Q321" s="1"/>
      <c r="R321" s="1"/>
      <c r="S321" s="1"/>
    </row>
    <row r="322" spans="1:19">
      <c r="A322" s="196" t="str">
        <f t="shared" si="152"/>
        <v/>
      </c>
      <c r="B322" s="197" t="str">
        <f t="shared" si="153"/>
        <v/>
      </c>
      <c r="C322" s="197" t="str">
        <f t="shared" si="154"/>
        <v/>
      </c>
      <c r="D322" s="196" t="str">
        <f t="shared" si="155"/>
        <v/>
      </c>
      <c r="E322" s="196" t="str">
        <f t="shared" si="156"/>
        <v/>
      </c>
      <c r="F322" s="197" t="str">
        <f t="shared" si="157"/>
        <v/>
      </c>
      <c r="G322" s="197" t="str">
        <f t="shared" si="158"/>
        <v/>
      </c>
      <c r="H322" s="196" t="str">
        <f t="shared" si="159"/>
        <v/>
      </c>
      <c r="I322" s="196" t="str">
        <f t="shared" si="160"/>
        <v/>
      </c>
      <c r="J322" s="197" t="str">
        <f t="shared" si="161"/>
        <v/>
      </c>
      <c r="K322" s="197" t="str">
        <f t="shared" si="162"/>
        <v/>
      </c>
      <c r="L322" s="196" t="str">
        <f t="shared" si="163"/>
        <v/>
      </c>
      <c r="M322" s="196" t="str">
        <f t="shared" si="164"/>
        <v/>
      </c>
      <c r="N322" s="196"/>
      <c r="O322" s="1"/>
      <c r="P322" s="1"/>
      <c r="Q322" s="1"/>
      <c r="R322" s="1"/>
      <c r="S322" s="1"/>
    </row>
    <row r="323" spans="1:19">
      <c r="A323" s="196" t="str">
        <f t="shared" si="152"/>
        <v/>
      </c>
      <c r="B323" s="197" t="str">
        <f t="shared" si="153"/>
        <v/>
      </c>
      <c r="C323" s="197" t="str">
        <f t="shared" si="154"/>
        <v/>
      </c>
      <c r="D323" s="196" t="str">
        <f t="shared" si="155"/>
        <v/>
      </c>
      <c r="E323" s="196" t="str">
        <f t="shared" si="156"/>
        <v/>
      </c>
      <c r="F323" s="197" t="str">
        <f t="shared" si="157"/>
        <v/>
      </c>
      <c r="G323" s="197" t="str">
        <f t="shared" si="158"/>
        <v/>
      </c>
      <c r="H323" s="196" t="str">
        <f t="shared" si="159"/>
        <v/>
      </c>
      <c r="I323" s="196" t="str">
        <f t="shared" si="160"/>
        <v/>
      </c>
      <c r="J323" s="197" t="str">
        <f t="shared" si="161"/>
        <v/>
      </c>
      <c r="K323" s="197" t="str">
        <f t="shared" si="162"/>
        <v/>
      </c>
      <c r="L323" s="196" t="str">
        <f t="shared" si="163"/>
        <v/>
      </c>
      <c r="M323" s="196" t="str">
        <f t="shared" si="164"/>
        <v/>
      </c>
      <c r="N323" s="196"/>
      <c r="O323" s="1"/>
      <c r="P323" s="1"/>
      <c r="Q323" s="1"/>
      <c r="R323" s="1"/>
      <c r="S323" s="1"/>
    </row>
    <row r="324" spans="1:19">
      <c r="A324" s="196" t="str">
        <f t="shared" si="152"/>
        <v/>
      </c>
      <c r="B324" s="197" t="str">
        <f t="shared" si="153"/>
        <v/>
      </c>
      <c r="C324" s="197" t="str">
        <f t="shared" si="154"/>
        <v/>
      </c>
      <c r="D324" s="196" t="str">
        <f t="shared" si="155"/>
        <v/>
      </c>
      <c r="E324" s="196" t="str">
        <f t="shared" si="156"/>
        <v/>
      </c>
      <c r="F324" s="197" t="str">
        <f t="shared" si="157"/>
        <v/>
      </c>
      <c r="G324" s="197" t="str">
        <f t="shared" si="158"/>
        <v/>
      </c>
      <c r="H324" s="196" t="str">
        <f t="shared" si="159"/>
        <v/>
      </c>
      <c r="I324" s="196" t="str">
        <f t="shared" si="160"/>
        <v/>
      </c>
      <c r="J324" s="197" t="str">
        <f t="shared" si="161"/>
        <v/>
      </c>
      <c r="K324" s="197" t="str">
        <f t="shared" si="162"/>
        <v/>
      </c>
      <c r="L324" s="196" t="str">
        <f t="shared" si="163"/>
        <v/>
      </c>
      <c r="M324" s="196" t="str">
        <f t="shared" si="164"/>
        <v/>
      </c>
      <c r="N324" s="196"/>
      <c r="O324" s="1"/>
      <c r="P324" s="1"/>
      <c r="Q324" s="1"/>
      <c r="R324" s="1"/>
      <c r="S324" s="1"/>
    </row>
    <row r="325" spans="1:19">
      <c r="A325" s="196" t="str">
        <f t="shared" si="152"/>
        <v/>
      </c>
      <c r="B325" s="197" t="str">
        <f t="shared" si="153"/>
        <v/>
      </c>
      <c r="C325" s="197" t="str">
        <f t="shared" si="154"/>
        <v/>
      </c>
      <c r="D325" s="196" t="str">
        <f t="shared" si="155"/>
        <v/>
      </c>
      <c r="E325" s="196" t="str">
        <f t="shared" si="156"/>
        <v/>
      </c>
      <c r="F325" s="197" t="str">
        <f t="shared" si="157"/>
        <v/>
      </c>
      <c r="G325" s="197" t="str">
        <f t="shared" si="158"/>
        <v/>
      </c>
      <c r="H325" s="196" t="str">
        <f t="shared" si="159"/>
        <v/>
      </c>
      <c r="I325" s="196" t="str">
        <f t="shared" si="160"/>
        <v/>
      </c>
      <c r="J325" s="197" t="str">
        <f t="shared" si="161"/>
        <v/>
      </c>
      <c r="K325" s="197" t="str">
        <f t="shared" si="162"/>
        <v/>
      </c>
      <c r="L325" s="196" t="str">
        <f t="shared" si="163"/>
        <v/>
      </c>
      <c r="M325" s="196" t="str">
        <f t="shared" si="164"/>
        <v/>
      </c>
      <c r="N325" s="196"/>
      <c r="O325" s="1"/>
      <c r="P325" s="1"/>
      <c r="Q325" s="1"/>
      <c r="R325" s="1"/>
      <c r="S325" s="1"/>
    </row>
    <row r="326" spans="1:19">
      <c r="A326" s="196" t="str">
        <f t="shared" si="152"/>
        <v/>
      </c>
      <c r="B326" s="197" t="str">
        <f t="shared" si="153"/>
        <v/>
      </c>
      <c r="C326" s="197" t="str">
        <f t="shared" si="154"/>
        <v/>
      </c>
      <c r="D326" s="196" t="str">
        <f t="shared" si="155"/>
        <v/>
      </c>
      <c r="E326" s="196" t="str">
        <f t="shared" si="156"/>
        <v/>
      </c>
      <c r="F326" s="197" t="str">
        <f t="shared" si="157"/>
        <v/>
      </c>
      <c r="G326" s="197" t="str">
        <f t="shared" si="158"/>
        <v/>
      </c>
      <c r="H326" s="196" t="str">
        <f t="shared" si="159"/>
        <v/>
      </c>
      <c r="I326" s="196" t="str">
        <f t="shared" si="160"/>
        <v/>
      </c>
      <c r="J326" s="197" t="str">
        <f t="shared" si="161"/>
        <v/>
      </c>
      <c r="K326" s="197" t="str">
        <f t="shared" si="162"/>
        <v/>
      </c>
      <c r="L326" s="196" t="str">
        <f t="shared" si="163"/>
        <v/>
      </c>
      <c r="M326" s="196" t="str">
        <f t="shared" si="164"/>
        <v/>
      </c>
      <c r="N326" s="196"/>
      <c r="O326" s="1"/>
      <c r="P326" s="1"/>
      <c r="Q326" s="1"/>
      <c r="R326" s="1"/>
      <c r="S326" s="1"/>
    </row>
    <row r="327" spans="1:19">
      <c r="A327" s="196" t="str">
        <f t="shared" si="152"/>
        <v/>
      </c>
      <c r="B327" s="197" t="str">
        <f t="shared" si="153"/>
        <v/>
      </c>
      <c r="C327" s="197" t="str">
        <f t="shared" si="154"/>
        <v/>
      </c>
      <c r="D327" s="196" t="str">
        <f t="shared" si="155"/>
        <v/>
      </c>
      <c r="E327" s="196" t="str">
        <f t="shared" si="156"/>
        <v/>
      </c>
      <c r="F327" s="197" t="str">
        <f t="shared" si="157"/>
        <v/>
      </c>
      <c r="G327" s="197" t="str">
        <f t="shared" si="158"/>
        <v/>
      </c>
      <c r="H327" s="196" t="str">
        <f t="shared" si="159"/>
        <v/>
      </c>
      <c r="I327" s="196" t="str">
        <f t="shared" si="160"/>
        <v/>
      </c>
      <c r="J327" s="197" t="str">
        <f t="shared" si="161"/>
        <v/>
      </c>
      <c r="K327" s="197" t="str">
        <f t="shared" si="162"/>
        <v/>
      </c>
      <c r="L327" s="196" t="str">
        <f t="shared" si="163"/>
        <v/>
      </c>
      <c r="M327" s="196" t="str">
        <f t="shared" si="164"/>
        <v/>
      </c>
      <c r="N327" s="196"/>
      <c r="O327" s="1"/>
      <c r="P327" s="1"/>
      <c r="Q327" s="1"/>
      <c r="R327" s="1"/>
      <c r="S327" s="1"/>
    </row>
    <row r="328" spans="1:19">
      <c r="A328" s="196" t="str">
        <f t="shared" si="152"/>
        <v/>
      </c>
      <c r="B328" s="197" t="str">
        <f t="shared" si="153"/>
        <v/>
      </c>
      <c r="C328" s="197" t="str">
        <f t="shared" si="154"/>
        <v/>
      </c>
      <c r="D328" s="196" t="str">
        <f t="shared" si="155"/>
        <v/>
      </c>
      <c r="E328" s="196" t="str">
        <f t="shared" si="156"/>
        <v/>
      </c>
      <c r="F328" s="197" t="str">
        <f t="shared" si="157"/>
        <v/>
      </c>
      <c r="G328" s="197" t="str">
        <f t="shared" si="158"/>
        <v/>
      </c>
      <c r="H328" s="196" t="str">
        <f t="shared" si="159"/>
        <v/>
      </c>
      <c r="I328" s="196" t="str">
        <f t="shared" si="160"/>
        <v/>
      </c>
      <c r="J328" s="197" t="str">
        <f t="shared" si="161"/>
        <v/>
      </c>
      <c r="K328" s="197" t="str">
        <f t="shared" si="162"/>
        <v/>
      </c>
      <c r="L328" s="196" t="str">
        <f t="shared" si="163"/>
        <v/>
      </c>
      <c r="M328" s="196" t="str">
        <f t="shared" si="164"/>
        <v/>
      </c>
      <c r="N328" s="196"/>
      <c r="O328" s="1"/>
      <c r="P328" s="1"/>
      <c r="Q328" s="1"/>
      <c r="R328" s="1"/>
      <c r="S328" s="1"/>
    </row>
    <row r="329" spans="1:19">
      <c r="A329" s="196" t="str">
        <f t="shared" si="152"/>
        <v/>
      </c>
      <c r="B329" s="197" t="str">
        <f t="shared" si="153"/>
        <v/>
      </c>
      <c r="C329" s="197" t="str">
        <f t="shared" si="154"/>
        <v/>
      </c>
      <c r="D329" s="196" t="str">
        <f t="shared" si="155"/>
        <v/>
      </c>
      <c r="E329" s="196" t="str">
        <f t="shared" si="156"/>
        <v/>
      </c>
      <c r="F329" s="197" t="str">
        <f t="shared" si="157"/>
        <v/>
      </c>
      <c r="G329" s="197" t="str">
        <f t="shared" si="158"/>
        <v/>
      </c>
      <c r="H329" s="196" t="str">
        <f t="shared" si="159"/>
        <v/>
      </c>
      <c r="I329" s="196" t="str">
        <f t="shared" si="160"/>
        <v/>
      </c>
      <c r="J329" s="197" t="str">
        <f t="shared" si="161"/>
        <v/>
      </c>
      <c r="K329" s="197" t="str">
        <f t="shared" si="162"/>
        <v/>
      </c>
      <c r="L329" s="196" t="str">
        <f t="shared" si="163"/>
        <v/>
      </c>
      <c r="M329" s="196" t="str">
        <f t="shared" si="164"/>
        <v/>
      </c>
      <c r="N329" s="196"/>
      <c r="O329" s="1"/>
      <c r="P329" s="1"/>
      <c r="Q329" s="1"/>
      <c r="R329" s="1"/>
      <c r="S329" s="1"/>
    </row>
    <row r="330" spans="1:19">
      <c r="A330" s="196" t="str">
        <f t="shared" si="152"/>
        <v/>
      </c>
      <c r="B330" s="197" t="str">
        <f t="shared" si="153"/>
        <v/>
      </c>
      <c r="C330" s="197" t="str">
        <f t="shared" si="154"/>
        <v/>
      </c>
      <c r="D330" s="196" t="str">
        <f t="shared" si="155"/>
        <v/>
      </c>
      <c r="E330" s="196" t="str">
        <f t="shared" si="156"/>
        <v/>
      </c>
      <c r="F330" s="197" t="str">
        <f t="shared" si="157"/>
        <v/>
      </c>
      <c r="G330" s="197" t="str">
        <f t="shared" si="158"/>
        <v/>
      </c>
      <c r="H330" s="196" t="str">
        <f t="shared" si="159"/>
        <v/>
      </c>
      <c r="I330" s="196" t="str">
        <f t="shared" si="160"/>
        <v/>
      </c>
      <c r="J330" s="197" t="str">
        <f t="shared" si="161"/>
        <v/>
      </c>
      <c r="K330" s="197" t="str">
        <f t="shared" si="162"/>
        <v/>
      </c>
      <c r="L330" s="196" t="str">
        <f t="shared" si="163"/>
        <v/>
      </c>
      <c r="M330" s="196" t="str">
        <f t="shared" si="164"/>
        <v/>
      </c>
      <c r="N330" s="196"/>
      <c r="O330" s="1"/>
      <c r="P330" s="1"/>
      <c r="Q330" s="1"/>
      <c r="R330" s="1"/>
      <c r="S330" s="1"/>
    </row>
    <row r="331" spans="1:19">
      <c r="A331" s="196" t="str">
        <f t="shared" si="152"/>
        <v/>
      </c>
      <c r="B331" s="197" t="str">
        <f t="shared" si="153"/>
        <v/>
      </c>
      <c r="C331" s="197" t="str">
        <f t="shared" si="154"/>
        <v/>
      </c>
      <c r="D331" s="196" t="str">
        <f t="shared" si="155"/>
        <v/>
      </c>
      <c r="E331" s="196" t="str">
        <f t="shared" si="156"/>
        <v/>
      </c>
      <c r="F331" s="197" t="str">
        <f t="shared" si="157"/>
        <v/>
      </c>
      <c r="G331" s="197" t="str">
        <f t="shared" si="158"/>
        <v/>
      </c>
      <c r="H331" s="196" t="str">
        <f t="shared" si="159"/>
        <v/>
      </c>
      <c r="I331" s="196" t="str">
        <f t="shared" si="160"/>
        <v/>
      </c>
      <c r="J331" s="197" t="str">
        <f t="shared" si="161"/>
        <v/>
      </c>
      <c r="K331" s="197" t="str">
        <f t="shared" si="162"/>
        <v/>
      </c>
      <c r="L331" s="196" t="str">
        <f t="shared" si="163"/>
        <v/>
      </c>
      <c r="M331" s="196" t="str">
        <f t="shared" si="164"/>
        <v/>
      </c>
      <c r="N331" s="196"/>
      <c r="O331" s="1"/>
      <c r="P331" s="1"/>
      <c r="Q331" s="1"/>
      <c r="R331" s="1"/>
      <c r="S331" s="1"/>
    </row>
    <row r="332" spans="1:19">
      <c r="A332" s="196" t="str">
        <f t="shared" si="152"/>
        <v/>
      </c>
      <c r="B332" s="197" t="str">
        <f t="shared" si="153"/>
        <v/>
      </c>
      <c r="C332" s="197" t="str">
        <f t="shared" si="154"/>
        <v/>
      </c>
      <c r="D332" s="196" t="str">
        <f t="shared" si="155"/>
        <v/>
      </c>
      <c r="E332" s="196" t="str">
        <f t="shared" si="156"/>
        <v/>
      </c>
      <c r="F332" s="197" t="str">
        <f t="shared" si="157"/>
        <v/>
      </c>
      <c r="G332" s="197" t="str">
        <f t="shared" si="158"/>
        <v/>
      </c>
      <c r="H332" s="196" t="str">
        <f t="shared" si="159"/>
        <v/>
      </c>
      <c r="I332" s="196" t="str">
        <f t="shared" si="160"/>
        <v/>
      </c>
      <c r="J332" s="197" t="str">
        <f t="shared" si="161"/>
        <v/>
      </c>
      <c r="K332" s="197" t="str">
        <f t="shared" si="162"/>
        <v/>
      </c>
      <c r="L332" s="196" t="str">
        <f t="shared" si="163"/>
        <v/>
      </c>
      <c r="M332" s="196" t="str">
        <f t="shared" si="164"/>
        <v/>
      </c>
      <c r="N332" s="196"/>
      <c r="O332" s="1"/>
      <c r="P332" s="1"/>
      <c r="Q332" s="1"/>
      <c r="R332" s="1"/>
      <c r="S332" s="1"/>
    </row>
    <row r="333" spans="1:19">
      <c r="A333" s="196" t="str">
        <f t="shared" si="152"/>
        <v/>
      </c>
      <c r="B333" s="197" t="str">
        <f t="shared" si="153"/>
        <v/>
      </c>
      <c r="C333" s="197" t="str">
        <f t="shared" si="154"/>
        <v/>
      </c>
      <c r="D333" s="196" t="str">
        <f t="shared" si="155"/>
        <v/>
      </c>
      <c r="E333" s="196" t="str">
        <f t="shared" si="156"/>
        <v/>
      </c>
      <c r="F333" s="197" t="str">
        <f t="shared" si="157"/>
        <v/>
      </c>
      <c r="G333" s="197" t="str">
        <f t="shared" si="158"/>
        <v/>
      </c>
      <c r="H333" s="196" t="str">
        <f t="shared" si="159"/>
        <v/>
      </c>
      <c r="I333" s="196" t="str">
        <f t="shared" si="160"/>
        <v/>
      </c>
      <c r="J333" s="197" t="str">
        <f t="shared" si="161"/>
        <v/>
      </c>
      <c r="K333" s="197" t="str">
        <f t="shared" si="162"/>
        <v/>
      </c>
      <c r="L333" s="196" t="str">
        <f t="shared" si="163"/>
        <v/>
      </c>
      <c r="M333" s="196" t="str">
        <f t="shared" si="164"/>
        <v/>
      </c>
      <c r="N333" s="196"/>
      <c r="O333" s="1"/>
      <c r="P333" s="1"/>
      <c r="Q333" s="1"/>
      <c r="R333" s="1"/>
      <c r="S333" s="1"/>
    </row>
    <row r="334" spans="1:19">
      <c r="A334" s="196" t="str">
        <f t="shared" si="152"/>
        <v/>
      </c>
      <c r="B334" s="197" t="str">
        <f t="shared" si="153"/>
        <v/>
      </c>
      <c r="C334" s="197" t="str">
        <f t="shared" si="154"/>
        <v/>
      </c>
      <c r="D334" s="196" t="str">
        <f t="shared" si="155"/>
        <v/>
      </c>
      <c r="E334" s="196" t="str">
        <f t="shared" si="156"/>
        <v/>
      </c>
      <c r="F334" s="197" t="str">
        <f t="shared" si="157"/>
        <v/>
      </c>
      <c r="G334" s="197" t="str">
        <f t="shared" si="158"/>
        <v/>
      </c>
      <c r="H334" s="196" t="str">
        <f t="shared" si="159"/>
        <v/>
      </c>
      <c r="I334" s="196" t="str">
        <f t="shared" si="160"/>
        <v/>
      </c>
      <c r="J334" s="197" t="str">
        <f t="shared" si="161"/>
        <v/>
      </c>
      <c r="K334" s="197" t="str">
        <f t="shared" si="162"/>
        <v/>
      </c>
      <c r="L334" s="196" t="str">
        <f t="shared" si="163"/>
        <v/>
      </c>
      <c r="M334" s="196" t="str">
        <f t="shared" si="164"/>
        <v/>
      </c>
      <c r="N334" s="196"/>
      <c r="O334" s="1"/>
      <c r="P334" s="1"/>
      <c r="Q334" s="1"/>
      <c r="R334" s="1"/>
      <c r="S334" s="1"/>
    </row>
    <row r="335" spans="1:19">
      <c r="A335" s="196" t="str">
        <f t="shared" si="152"/>
        <v/>
      </c>
      <c r="B335" s="197" t="str">
        <f t="shared" si="153"/>
        <v/>
      </c>
      <c r="C335" s="197" t="str">
        <f t="shared" si="154"/>
        <v/>
      </c>
      <c r="D335" s="196" t="str">
        <f t="shared" si="155"/>
        <v/>
      </c>
      <c r="E335" s="196" t="str">
        <f t="shared" si="156"/>
        <v/>
      </c>
      <c r="F335" s="197" t="str">
        <f t="shared" si="157"/>
        <v/>
      </c>
      <c r="G335" s="197" t="str">
        <f t="shared" si="158"/>
        <v/>
      </c>
      <c r="H335" s="196" t="str">
        <f t="shared" si="159"/>
        <v/>
      </c>
      <c r="I335" s="196" t="str">
        <f t="shared" si="160"/>
        <v/>
      </c>
      <c r="J335" s="197" t="str">
        <f t="shared" si="161"/>
        <v/>
      </c>
      <c r="K335" s="197" t="str">
        <f t="shared" si="162"/>
        <v/>
      </c>
      <c r="L335" s="196" t="str">
        <f t="shared" si="163"/>
        <v/>
      </c>
      <c r="M335" s="196" t="str">
        <f t="shared" si="164"/>
        <v/>
      </c>
      <c r="N335" s="196"/>
      <c r="O335" s="1"/>
      <c r="P335" s="1"/>
      <c r="Q335" s="1"/>
      <c r="R335" s="1"/>
      <c r="S335" s="1"/>
    </row>
    <row r="336" spans="1:19">
      <c r="A336" s="196" t="str">
        <f t="shared" si="152"/>
        <v/>
      </c>
      <c r="B336" s="197" t="str">
        <f t="shared" si="153"/>
        <v/>
      </c>
      <c r="C336" s="197" t="str">
        <f t="shared" si="154"/>
        <v/>
      </c>
      <c r="D336" s="196" t="str">
        <f t="shared" si="155"/>
        <v/>
      </c>
      <c r="E336" s="196" t="str">
        <f t="shared" si="156"/>
        <v/>
      </c>
      <c r="F336" s="197" t="str">
        <f t="shared" si="157"/>
        <v/>
      </c>
      <c r="G336" s="197" t="str">
        <f t="shared" si="158"/>
        <v/>
      </c>
      <c r="H336" s="196" t="str">
        <f t="shared" si="159"/>
        <v/>
      </c>
      <c r="I336" s="196" t="str">
        <f t="shared" si="160"/>
        <v/>
      </c>
      <c r="J336" s="197" t="str">
        <f t="shared" si="161"/>
        <v/>
      </c>
      <c r="K336" s="197" t="str">
        <f t="shared" si="162"/>
        <v/>
      </c>
      <c r="L336" s="196" t="str">
        <f t="shared" si="163"/>
        <v/>
      </c>
      <c r="M336" s="196" t="str">
        <f t="shared" si="164"/>
        <v/>
      </c>
      <c r="N336" s="196"/>
      <c r="O336" s="1"/>
      <c r="P336" s="1"/>
      <c r="Q336" s="1"/>
      <c r="R336" s="1"/>
      <c r="S336" s="1"/>
    </row>
    <row r="337" spans="1:19">
      <c r="A337" s="196" t="str">
        <f t="shared" si="152"/>
        <v/>
      </c>
      <c r="B337" s="197" t="str">
        <f t="shared" si="153"/>
        <v/>
      </c>
      <c r="C337" s="197" t="str">
        <f t="shared" si="154"/>
        <v/>
      </c>
      <c r="D337" s="196" t="str">
        <f t="shared" si="155"/>
        <v/>
      </c>
      <c r="E337" s="196" t="str">
        <f t="shared" si="156"/>
        <v/>
      </c>
      <c r="F337" s="197" t="str">
        <f t="shared" si="157"/>
        <v/>
      </c>
      <c r="G337" s="197" t="str">
        <f t="shared" si="158"/>
        <v/>
      </c>
      <c r="H337" s="196" t="str">
        <f t="shared" si="159"/>
        <v/>
      </c>
      <c r="I337" s="196" t="str">
        <f t="shared" si="160"/>
        <v/>
      </c>
      <c r="J337" s="197" t="str">
        <f t="shared" si="161"/>
        <v/>
      </c>
      <c r="K337" s="197" t="str">
        <f t="shared" si="162"/>
        <v/>
      </c>
      <c r="L337" s="196" t="str">
        <f t="shared" si="163"/>
        <v/>
      </c>
      <c r="M337" s="196" t="str">
        <f t="shared" si="164"/>
        <v/>
      </c>
      <c r="N337" s="196"/>
      <c r="O337" s="1"/>
      <c r="P337" s="1"/>
      <c r="Q337" s="1"/>
      <c r="R337" s="1"/>
      <c r="S337" s="1"/>
    </row>
    <row r="338" spans="1:19">
      <c r="A338" s="196" t="str">
        <f t="shared" si="152"/>
        <v/>
      </c>
      <c r="B338" s="197" t="str">
        <f t="shared" si="153"/>
        <v/>
      </c>
      <c r="C338" s="197" t="str">
        <f t="shared" si="154"/>
        <v/>
      </c>
      <c r="D338" s="196" t="str">
        <f t="shared" si="155"/>
        <v/>
      </c>
      <c r="E338" s="196" t="str">
        <f t="shared" si="156"/>
        <v/>
      </c>
      <c r="F338" s="197" t="str">
        <f t="shared" si="157"/>
        <v/>
      </c>
      <c r="G338" s="197" t="str">
        <f t="shared" si="158"/>
        <v/>
      </c>
      <c r="H338" s="196" t="str">
        <f t="shared" si="159"/>
        <v/>
      </c>
      <c r="I338" s="196" t="str">
        <f t="shared" si="160"/>
        <v/>
      </c>
      <c r="J338" s="197" t="str">
        <f t="shared" si="161"/>
        <v/>
      </c>
      <c r="K338" s="197" t="str">
        <f t="shared" si="162"/>
        <v/>
      </c>
      <c r="L338" s="196" t="str">
        <f t="shared" si="163"/>
        <v/>
      </c>
      <c r="M338" s="196" t="str">
        <f t="shared" si="164"/>
        <v/>
      </c>
      <c r="N338" s="196"/>
      <c r="O338" s="1"/>
      <c r="P338" s="1"/>
      <c r="Q338" s="1"/>
      <c r="R338" s="1"/>
      <c r="S338" s="1"/>
    </row>
    <row r="339" spans="1:19">
      <c r="A339" s="196" t="str">
        <f t="shared" si="152"/>
        <v/>
      </c>
      <c r="B339" s="197" t="str">
        <f t="shared" si="153"/>
        <v/>
      </c>
      <c r="C339" s="197" t="str">
        <f t="shared" si="154"/>
        <v/>
      </c>
      <c r="D339" s="196" t="str">
        <f t="shared" si="155"/>
        <v/>
      </c>
      <c r="E339" s="196" t="str">
        <f t="shared" si="156"/>
        <v/>
      </c>
      <c r="F339" s="197" t="str">
        <f t="shared" si="157"/>
        <v/>
      </c>
      <c r="G339" s="197" t="str">
        <f t="shared" si="158"/>
        <v/>
      </c>
      <c r="H339" s="196" t="str">
        <f t="shared" si="159"/>
        <v/>
      </c>
      <c r="I339" s="196" t="str">
        <f t="shared" si="160"/>
        <v/>
      </c>
      <c r="J339" s="197" t="str">
        <f t="shared" si="161"/>
        <v/>
      </c>
      <c r="K339" s="197" t="str">
        <f t="shared" si="162"/>
        <v/>
      </c>
      <c r="L339" s="196" t="str">
        <f t="shared" si="163"/>
        <v/>
      </c>
      <c r="M339" s="196" t="str">
        <f t="shared" si="164"/>
        <v/>
      </c>
      <c r="N339" s="196"/>
      <c r="O339" s="1"/>
      <c r="P339" s="1"/>
      <c r="Q339" s="1"/>
      <c r="R339" s="1"/>
      <c r="S339" s="1"/>
    </row>
    <row r="340" spans="1:19">
      <c r="A340" s="196" t="str">
        <f t="shared" si="152"/>
        <v/>
      </c>
      <c r="B340" s="197" t="str">
        <f t="shared" si="153"/>
        <v/>
      </c>
      <c r="C340" s="197" t="str">
        <f t="shared" si="154"/>
        <v/>
      </c>
      <c r="D340" s="196" t="str">
        <f t="shared" si="155"/>
        <v/>
      </c>
      <c r="E340" s="196" t="str">
        <f t="shared" si="156"/>
        <v/>
      </c>
      <c r="F340" s="197" t="str">
        <f t="shared" si="157"/>
        <v/>
      </c>
      <c r="G340" s="197" t="str">
        <f t="shared" si="158"/>
        <v/>
      </c>
      <c r="H340" s="196" t="str">
        <f t="shared" si="159"/>
        <v/>
      </c>
      <c r="I340" s="196" t="str">
        <f t="shared" si="160"/>
        <v/>
      </c>
      <c r="J340" s="197" t="str">
        <f t="shared" si="161"/>
        <v/>
      </c>
      <c r="K340" s="197" t="str">
        <f t="shared" si="162"/>
        <v/>
      </c>
      <c r="L340" s="196" t="str">
        <f t="shared" si="163"/>
        <v/>
      </c>
      <c r="M340" s="196" t="str">
        <f t="shared" si="164"/>
        <v/>
      </c>
      <c r="N340" s="196"/>
      <c r="O340" s="1"/>
      <c r="P340" s="1"/>
      <c r="Q340" s="1"/>
      <c r="R340" s="1"/>
      <c r="S340" s="1"/>
    </row>
    <row r="341" spans="1:19">
      <c r="A341" s="196" t="str">
        <f t="shared" si="152"/>
        <v/>
      </c>
      <c r="B341" s="197" t="str">
        <f t="shared" si="153"/>
        <v/>
      </c>
      <c r="C341" s="197" t="str">
        <f t="shared" si="154"/>
        <v/>
      </c>
      <c r="D341" s="196" t="str">
        <f t="shared" si="155"/>
        <v/>
      </c>
      <c r="E341" s="196" t="str">
        <f t="shared" si="156"/>
        <v/>
      </c>
      <c r="F341" s="197" t="str">
        <f t="shared" si="157"/>
        <v/>
      </c>
      <c r="G341" s="197" t="str">
        <f t="shared" si="158"/>
        <v/>
      </c>
      <c r="H341" s="196" t="str">
        <f t="shared" si="159"/>
        <v/>
      </c>
      <c r="I341" s="196" t="str">
        <f t="shared" si="160"/>
        <v/>
      </c>
      <c r="J341" s="197" t="str">
        <f t="shared" si="161"/>
        <v/>
      </c>
      <c r="K341" s="197" t="str">
        <f t="shared" si="162"/>
        <v/>
      </c>
      <c r="L341" s="196" t="str">
        <f t="shared" si="163"/>
        <v/>
      </c>
      <c r="M341" s="196" t="str">
        <f t="shared" si="164"/>
        <v/>
      </c>
      <c r="N341" s="196"/>
      <c r="O341" s="1"/>
      <c r="P341" s="1"/>
      <c r="Q341" s="1"/>
      <c r="R341" s="1"/>
      <c r="S341" s="1"/>
    </row>
    <row r="342" spans="1:19">
      <c r="A342" s="196" t="str">
        <f t="shared" si="152"/>
        <v/>
      </c>
      <c r="B342" s="197" t="str">
        <f t="shared" si="153"/>
        <v/>
      </c>
      <c r="C342" s="197" t="str">
        <f t="shared" si="154"/>
        <v/>
      </c>
      <c r="D342" s="196" t="str">
        <f t="shared" si="155"/>
        <v/>
      </c>
      <c r="E342" s="196" t="str">
        <f t="shared" si="156"/>
        <v/>
      </c>
      <c r="F342" s="197" t="str">
        <f t="shared" si="157"/>
        <v/>
      </c>
      <c r="G342" s="197" t="str">
        <f t="shared" si="158"/>
        <v/>
      </c>
      <c r="H342" s="196" t="str">
        <f t="shared" si="159"/>
        <v/>
      </c>
      <c r="I342" s="196" t="str">
        <f t="shared" si="160"/>
        <v/>
      </c>
      <c r="J342" s="197" t="str">
        <f t="shared" si="161"/>
        <v/>
      </c>
      <c r="K342" s="197" t="str">
        <f t="shared" si="162"/>
        <v/>
      </c>
      <c r="L342" s="196" t="str">
        <f t="shared" si="163"/>
        <v/>
      </c>
      <c r="M342" s="196" t="str">
        <f t="shared" si="164"/>
        <v/>
      </c>
      <c r="N342" s="198"/>
      <c r="O342" s="1"/>
      <c r="P342" s="1"/>
      <c r="Q342" s="1"/>
      <c r="R342" s="1"/>
      <c r="S342" s="1"/>
    </row>
    <row r="343" spans="1:19">
      <c r="A343" s="196" t="str">
        <f t="shared" si="152"/>
        <v/>
      </c>
      <c r="B343" s="197" t="str">
        <f t="shared" si="153"/>
        <v/>
      </c>
      <c r="C343" s="197" t="str">
        <f t="shared" si="154"/>
        <v/>
      </c>
      <c r="D343" s="196" t="str">
        <f t="shared" si="155"/>
        <v/>
      </c>
      <c r="E343" s="196">
        <f t="shared" si="156"/>
        <v>0</v>
      </c>
      <c r="F343" s="197" t="str">
        <f t="shared" si="157"/>
        <v/>
      </c>
      <c r="G343" s="197" t="str">
        <f t="shared" si="158"/>
        <v/>
      </c>
      <c r="H343" s="196" t="str">
        <f t="shared" si="159"/>
        <v/>
      </c>
      <c r="I343" s="196" t="str">
        <f t="shared" si="160"/>
        <v/>
      </c>
      <c r="J343" s="197" t="str">
        <f t="shared" si="161"/>
        <v/>
      </c>
      <c r="K343" s="197" t="str">
        <f t="shared" si="162"/>
        <v/>
      </c>
      <c r="L343" s="196" t="str">
        <f t="shared" si="163"/>
        <v/>
      </c>
      <c r="M343" s="196" t="str">
        <f t="shared" si="164"/>
        <v/>
      </c>
      <c r="N343" s="198"/>
      <c r="O343" s="1"/>
      <c r="P343" s="1"/>
      <c r="Q343" s="1"/>
      <c r="R343" s="1"/>
      <c r="S343" s="1"/>
    </row>
    <row r="344" spans="1:19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</row>
    <row r="345" spans="1:19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</row>
    <row r="346" spans="1:19">
      <c r="A346" s="1"/>
      <c r="B346" s="132" t="s">
        <v>0</v>
      </c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</row>
    <row r="347" spans="1:19">
      <c r="A347" s="192"/>
      <c r="B347" s="192">
        <v>1</v>
      </c>
      <c r="C347" s="192">
        <v>2</v>
      </c>
      <c r="D347" s="192">
        <v>3</v>
      </c>
      <c r="E347" s="192">
        <v>4</v>
      </c>
      <c r="F347" s="192">
        <v>5</v>
      </c>
      <c r="G347" s="192">
        <v>6</v>
      </c>
      <c r="H347" s="192">
        <v>7</v>
      </c>
      <c r="I347" s="192">
        <v>8</v>
      </c>
      <c r="J347" s="192">
        <v>9</v>
      </c>
      <c r="K347" s="192">
        <v>10</v>
      </c>
      <c r="L347" s="192">
        <v>11</v>
      </c>
      <c r="M347" s="192">
        <v>12</v>
      </c>
      <c r="N347" s="192" t="s">
        <v>174</v>
      </c>
      <c r="O347" s="1"/>
      <c r="P347" s="1"/>
      <c r="Q347" s="1"/>
      <c r="R347" s="1"/>
      <c r="S347" s="1"/>
    </row>
    <row r="348" spans="1:19">
      <c r="A348" s="192"/>
      <c r="B348" s="193">
        <f>IF('1 - Detail Entry'!$G$7="","",'1 - Detail Entry'!$G$7)</f>
        <v>43525</v>
      </c>
      <c r="C348" s="193">
        <f>IF('2'!$G$7="","",'2'!$G$7)</f>
        <v>43529</v>
      </c>
      <c r="D348" s="193" t="str">
        <f>IF('3'!$G$7="","",'3'!$G$7)</f>
        <v/>
      </c>
      <c r="E348" s="193" t="str">
        <f>IF('4'!$G$7="","",'4'!$G$7)</f>
        <v/>
      </c>
      <c r="F348" s="193" t="str">
        <f>IF('5'!$G$7="","",'5'!$G$7)</f>
        <v/>
      </c>
      <c r="G348" s="193" t="str">
        <f>IF('6'!$G$7="","",'6'!$G$7)</f>
        <v/>
      </c>
      <c r="H348" s="193" t="str">
        <f>IF('7'!$G$7="","",'7'!$G$7)</f>
        <v/>
      </c>
      <c r="I348" s="193" t="str">
        <f>IF('8'!$G$7="","",'8'!$G$7)</f>
        <v/>
      </c>
      <c r="J348" s="193" t="str">
        <f>IF('9'!$G$7="","",'9'!$G$7)</f>
        <v/>
      </c>
      <c r="K348" s="193" t="str">
        <f>IF('10'!$G$7="","",'10'!$G$7)</f>
        <v/>
      </c>
      <c r="L348" s="193" t="str">
        <f>IF('11'!$G$7="","",'11'!$G$7)</f>
        <v/>
      </c>
      <c r="M348" s="193" t="str">
        <f>IF('12'!$G$7="","",'12'!$G$7)</f>
        <v/>
      </c>
      <c r="N348" s="193" t="str">
        <f>IF('12'!$G$7="","",'12'!$G$7)</f>
        <v/>
      </c>
      <c r="O348" s="1"/>
      <c r="P348" s="1"/>
      <c r="Q348" s="1"/>
      <c r="R348" s="1"/>
      <c r="S348" s="1"/>
    </row>
    <row r="349" spans="1:19">
      <c r="A349" s="194" t="s">
        <v>66</v>
      </c>
      <c r="B349" s="195" t="str">
        <f t="shared" ref="B349:M349" si="165">IF(B352=0,"",MIN(B353:B392))</f>
        <v/>
      </c>
      <c r="C349" s="195" t="str">
        <f t="shared" si="165"/>
        <v/>
      </c>
      <c r="D349" s="195" t="str">
        <f t="shared" si="165"/>
        <v/>
      </c>
      <c r="E349" s="195" t="str">
        <f t="shared" si="165"/>
        <v/>
      </c>
      <c r="F349" s="195" t="str">
        <f t="shared" si="165"/>
        <v/>
      </c>
      <c r="G349" s="195" t="str">
        <f t="shared" si="165"/>
        <v/>
      </c>
      <c r="H349" s="195" t="str">
        <f t="shared" si="165"/>
        <v/>
      </c>
      <c r="I349" s="195" t="str">
        <f t="shared" si="165"/>
        <v/>
      </c>
      <c r="J349" s="195" t="str">
        <f t="shared" si="165"/>
        <v/>
      </c>
      <c r="K349" s="195" t="str">
        <f t="shared" si="165"/>
        <v/>
      </c>
      <c r="L349" s="195" t="str">
        <f t="shared" si="165"/>
        <v/>
      </c>
      <c r="M349" s="195" t="str">
        <f t="shared" si="165"/>
        <v/>
      </c>
      <c r="N349" s="195" t="str">
        <f>IF(N352=0,"",MIN(B349:M349))</f>
        <v/>
      </c>
      <c r="O349" s="1">
        <f>MATCH(N349,B349:M349,)</f>
        <v>1</v>
      </c>
      <c r="P349" s="179">
        <f>HLOOKUP(O349,B347:M348,2,)</f>
        <v>43525</v>
      </c>
      <c r="Q349" s="1" t="str">
        <f>TEXT(P349,"DD/MM/YYYY")</f>
        <v>01/03/2019</v>
      </c>
      <c r="R349" s="1"/>
      <c r="S349" s="1"/>
    </row>
    <row r="350" spans="1:19">
      <c r="A350" s="194" t="s">
        <v>67</v>
      </c>
      <c r="B350" s="195" t="str">
        <f t="shared" ref="B350:M350" si="166">IF(B352=0,"",MAX(B353:B392))</f>
        <v/>
      </c>
      <c r="C350" s="195" t="str">
        <f t="shared" si="166"/>
        <v/>
      </c>
      <c r="D350" s="195" t="str">
        <f t="shared" si="166"/>
        <v/>
      </c>
      <c r="E350" s="195" t="str">
        <f t="shared" si="166"/>
        <v/>
      </c>
      <c r="F350" s="195" t="str">
        <f t="shared" si="166"/>
        <v/>
      </c>
      <c r="G350" s="195" t="str">
        <f t="shared" si="166"/>
        <v/>
      </c>
      <c r="H350" s="195" t="str">
        <f t="shared" si="166"/>
        <v/>
      </c>
      <c r="I350" s="195" t="str">
        <f t="shared" si="166"/>
        <v/>
      </c>
      <c r="J350" s="195" t="str">
        <f t="shared" si="166"/>
        <v/>
      </c>
      <c r="K350" s="195" t="str">
        <f t="shared" si="166"/>
        <v/>
      </c>
      <c r="L350" s="195" t="str">
        <f t="shared" si="166"/>
        <v/>
      </c>
      <c r="M350" s="195" t="str">
        <f t="shared" si="166"/>
        <v/>
      </c>
      <c r="N350" s="195" t="str">
        <f>IF(MAX(N352)=0,"",MAX(B350:M350))</f>
        <v/>
      </c>
      <c r="O350" s="1">
        <f>MATCH(N350,B350:M350,)</f>
        <v>1</v>
      </c>
      <c r="P350" s="179">
        <f>HLOOKUP(O350,B347:M348,2,)</f>
        <v>43525</v>
      </c>
      <c r="Q350" s="1" t="str">
        <f>TEXT(P350,"DD/MM/YYYY")</f>
        <v>01/03/2019</v>
      </c>
      <c r="R350" s="1"/>
      <c r="S350" s="1"/>
    </row>
    <row r="351" spans="1:19">
      <c r="A351" s="194" t="s">
        <v>151</v>
      </c>
      <c r="B351" s="195" t="str">
        <f t="shared" ref="B351:M351" si="167">IF(B352=0,"",AVERAGE(B353:B392))</f>
        <v/>
      </c>
      <c r="C351" s="195" t="str">
        <f t="shared" si="167"/>
        <v/>
      </c>
      <c r="D351" s="195" t="str">
        <f t="shared" si="167"/>
        <v/>
      </c>
      <c r="E351" s="195" t="str">
        <f t="shared" si="167"/>
        <v/>
      </c>
      <c r="F351" s="195" t="str">
        <f t="shared" si="167"/>
        <v/>
      </c>
      <c r="G351" s="195" t="str">
        <f t="shared" si="167"/>
        <v/>
      </c>
      <c r="H351" s="195" t="str">
        <f t="shared" si="167"/>
        <v/>
      </c>
      <c r="I351" s="195" t="str">
        <f t="shared" si="167"/>
        <v/>
      </c>
      <c r="J351" s="195" t="str">
        <f t="shared" si="167"/>
        <v/>
      </c>
      <c r="K351" s="195" t="str">
        <f t="shared" si="167"/>
        <v/>
      </c>
      <c r="L351" s="195" t="str">
        <f t="shared" si="167"/>
        <v/>
      </c>
      <c r="M351" s="195" t="str">
        <f t="shared" si="167"/>
        <v/>
      </c>
      <c r="N351" s="195" t="str">
        <f>IF(N352=0,"",AVERAGE(B353:M392))</f>
        <v/>
      </c>
      <c r="O351" s="1"/>
      <c r="P351" s="1"/>
      <c r="Q351" s="1"/>
      <c r="R351" s="1"/>
      <c r="S351" s="1"/>
    </row>
    <row r="352" spans="1:19">
      <c r="A352" s="194" t="s">
        <v>175</v>
      </c>
      <c r="B352" s="195">
        <f t="shared" ref="B352:M352" si="168">COUNT(B353:B392)</f>
        <v>0</v>
      </c>
      <c r="C352" s="195">
        <f t="shared" si="168"/>
        <v>0</v>
      </c>
      <c r="D352" s="195">
        <f t="shared" si="168"/>
        <v>0</v>
      </c>
      <c r="E352" s="195">
        <f t="shared" si="168"/>
        <v>0</v>
      </c>
      <c r="F352" s="195">
        <f t="shared" si="168"/>
        <v>0</v>
      </c>
      <c r="G352" s="195">
        <f t="shared" si="168"/>
        <v>0</v>
      </c>
      <c r="H352" s="195">
        <f t="shared" si="168"/>
        <v>0</v>
      </c>
      <c r="I352" s="195">
        <f t="shared" si="168"/>
        <v>0</v>
      </c>
      <c r="J352" s="195">
        <f t="shared" si="168"/>
        <v>0</v>
      </c>
      <c r="K352" s="195">
        <f t="shared" si="168"/>
        <v>0</v>
      </c>
      <c r="L352" s="195">
        <f t="shared" si="168"/>
        <v>0</v>
      </c>
      <c r="M352" s="195">
        <f t="shared" si="168"/>
        <v>0</v>
      </c>
      <c r="N352" s="195">
        <f>SUM(B352:M352)</f>
        <v>0</v>
      </c>
      <c r="O352" s="1"/>
      <c r="P352" s="1"/>
      <c r="Q352" s="1"/>
      <c r="R352" s="1"/>
      <c r="S352" s="1"/>
    </row>
    <row r="353" spans="1:19">
      <c r="A353" s="196" t="str">
        <f>A302</f>
        <v>DS02</v>
      </c>
      <c r="B353" s="197" t="str">
        <f>C123</f>
        <v/>
      </c>
      <c r="C353" s="197" t="str">
        <f>F123</f>
        <v/>
      </c>
      <c r="D353" s="196" t="str">
        <f>I123</f>
        <v/>
      </c>
      <c r="E353" s="196" t="str">
        <f>L123</f>
        <v/>
      </c>
      <c r="F353" s="197" t="str">
        <f>O123</f>
        <v/>
      </c>
      <c r="G353" s="197" t="str">
        <f>R123</f>
        <v/>
      </c>
      <c r="H353" s="196" t="str">
        <f>U123</f>
        <v/>
      </c>
      <c r="I353" s="196" t="str">
        <f>X123</f>
        <v/>
      </c>
      <c r="J353" s="197" t="str">
        <f>AA123</f>
        <v/>
      </c>
      <c r="K353" s="197" t="str">
        <f>AD123</f>
        <v/>
      </c>
      <c r="L353" s="196" t="str">
        <f>AG123</f>
        <v/>
      </c>
      <c r="M353" s="196" t="str">
        <f>AJ123</f>
        <v/>
      </c>
      <c r="N353" s="196"/>
      <c r="O353" s="1"/>
      <c r="P353" s="1"/>
      <c r="Q353" s="1"/>
      <c r="R353" s="1"/>
      <c r="S353" s="1"/>
    </row>
    <row r="354" spans="1:19">
      <c r="A354" s="196" t="str">
        <f t="shared" ref="A354:A394" si="169">A303</f>
        <v>DS04</v>
      </c>
      <c r="B354" s="197" t="str">
        <f t="shared" ref="B354:B394" si="170">C124</f>
        <v/>
      </c>
      <c r="C354" s="197" t="str">
        <f t="shared" ref="C354:C394" si="171">F124</f>
        <v/>
      </c>
      <c r="D354" s="196" t="str">
        <f t="shared" ref="D354:D394" si="172">I124</f>
        <v/>
      </c>
      <c r="E354" s="196" t="str">
        <f t="shared" ref="E354:E394" si="173">L124</f>
        <v/>
      </c>
      <c r="F354" s="197" t="str">
        <f t="shared" ref="F354:F394" si="174">O124</f>
        <v/>
      </c>
      <c r="G354" s="197" t="str">
        <f t="shared" ref="G354:G394" si="175">R124</f>
        <v/>
      </c>
      <c r="H354" s="196" t="str">
        <f t="shared" ref="H354:H394" si="176">U124</f>
        <v/>
      </c>
      <c r="I354" s="196" t="str">
        <f t="shared" ref="I354:I394" si="177">X124</f>
        <v/>
      </c>
      <c r="J354" s="197" t="str">
        <f t="shared" ref="J354:J394" si="178">AA124</f>
        <v/>
      </c>
      <c r="K354" s="197" t="str">
        <f t="shared" ref="K354:K394" si="179">AD124</f>
        <v/>
      </c>
      <c r="L354" s="196" t="str">
        <f t="shared" ref="L354:L394" si="180">AG124</f>
        <v/>
      </c>
      <c r="M354" s="196" t="str">
        <f t="shared" ref="M354:M394" si="181">AJ124</f>
        <v/>
      </c>
      <c r="N354" s="196"/>
      <c r="O354" s="1"/>
      <c r="P354" s="1"/>
      <c r="Q354" s="1"/>
      <c r="R354" s="1"/>
      <c r="S354" s="1"/>
    </row>
    <row r="355" spans="1:19">
      <c r="A355" s="196" t="str">
        <f t="shared" si="169"/>
        <v>DS07</v>
      </c>
      <c r="B355" s="197" t="str">
        <f t="shared" si="170"/>
        <v/>
      </c>
      <c r="C355" s="197" t="str">
        <f t="shared" si="171"/>
        <v/>
      </c>
      <c r="D355" s="196" t="str">
        <f t="shared" si="172"/>
        <v/>
      </c>
      <c r="E355" s="196" t="str">
        <f t="shared" si="173"/>
        <v/>
      </c>
      <c r="F355" s="197" t="str">
        <f t="shared" si="174"/>
        <v/>
      </c>
      <c r="G355" s="197" t="str">
        <f t="shared" si="175"/>
        <v/>
      </c>
      <c r="H355" s="196" t="str">
        <f t="shared" si="176"/>
        <v/>
      </c>
      <c r="I355" s="196" t="str">
        <f t="shared" si="177"/>
        <v/>
      </c>
      <c r="J355" s="197" t="str">
        <f t="shared" si="178"/>
        <v/>
      </c>
      <c r="K355" s="197" t="str">
        <f t="shared" si="179"/>
        <v/>
      </c>
      <c r="L355" s="196" t="str">
        <f t="shared" si="180"/>
        <v/>
      </c>
      <c r="M355" s="196" t="str">
        <f t="shared" si="181"/>
        <v/>
      </c>
      <c r="N355" s="196"/>
      <c r="O355" s="1"/>
      <c r="P355" s="1"/>
      <c r="Q355" s="1"/>
      <c r="R355" s="1"/>
      <c r="S355" s="1"/>
    </row>
    <row r="356" spans="1:19">
      <c r="A356" s="196" t="str">
        <f t="shared" si="169"/>
        <v>DS08</v>
      </c>
      <c r="B356" s="197" t="str">
        <f t="shared" si="170"/>
        <v/>
      </c>
      <c r="C356" s="197" t="str">
        <f t="shared" si="171"/>
        <v/>
      </c>
      <c r="D356" s="196" t="str">
        <f t="shared" si="172"/>
        <v/>
      </c>
      <c r="E356" s="196" t="str">
        <f t="shared" si="173"/>
        <v/>
      </c>
      <c r="F356" s="197" t="str">
        <f t="shared" si="174"/>
        <v/>
      </c>
      <c r="G356" s="197" t="str">
        <f t="shared" si="175"/>
        <v/>
      </c>
      <c r="H356" s="196" t="str">
        <f t="shared" si="176"/>
        <v/>
      </c>
      <c r="I356" s="196" t="str">
        <f t="shared" si="177"/>
        <v/>
      </c>
      <c r="J356" s="197" t="str">
        <f t="shared" si="178"/>
        <v/>
      </c>
      <c r="K356" s="197" t="str">
        <f t="shared" si="179"/>
        <v/>
      </c>
      <c r="L356" s="196" t="str">
        <f t="shared" si="180"/>
        <v/>
      </c>
      <c r="M356" s="196" t="str">
        <f t="shared" si="181"/>
        <v/>
      </c>
      <c r="N356" s="196"/>
      <c r="O356" s="1"/>
      <c r="P356" s="1"/>
      <c r="Q356" s="1"/>
      <c r="R356" s="1"/>
      <c r="S356" s="1"/>
    </row>
    <row r="357" spans="1:19">
      <c r="A357" s="196" t="str">
        <f t="shared" si="169"/>
        <v/>
      </c>
      <c r="B357" s="197" t="str">
        <f t="shared" si="170"/>
        <v/>
      </c>
      <c r="C357" s="197" t="str">
        <f t="shared" si="171"/>
        <v/>
      </c>
      <c r="D357" s="196" t="str">
        <f t="shared" si="172"/>
        <v/>
      </c>
      <c r="E357" s="196" t="str">
        <f t="shared" si="173"/>
        <v/>
      </c>
      <c r="F357" s="197" t="str">
        <f t="shared" si="174"/>
        <v/>
      </c>
      <c r="G357" s="197" t="str">
        <f t="shared" si="175"/>
        <v/>
      </c>
      <c r="H357" s="196" t="str">
        <f t="shared" si="176"/>
        <v/>
      </c>
      <c r="I357" s="196" t="str">
        <f t="shared" si="177"/>
        <v/>
      </c>
      <c r="J357" s="197" t="str">
        <f t="shared" si="178"/>
        <v/>
      </c>
      <c r="K357" s="197" t="str">
        <f t="shared" si="179"/>
        <v/>
      </c>
      <c r="L357" s="196" t="str">
        <f t="shared" si="180"/>
        <v/>
      </c>
      <c r="M357" s="196" t="str">
        <f t="shared" si="181"/>
        <v/>
      </c>
      <c r="N357" s="196"/>
      <c r="O357" s="1"/>
      <c r="P357" s="1"/>
      <c r="Q357" s="1"/>
      <c r="R357" s="1"/>
      <c r="S357" s="1"/>
    </row>
    <row r="358" spans="1:19">
      <c r="A358" s="196" t="str">
        <f t="shared" si="169"/>
        <v/>
      </c>
      <c r="B358" s="197" t="str">
        <f t="shared" si="170"/>
        <v/>
      </c>
      <c r="C358" s="197" t="str">
        <f t="shared" si="171"/>
        <v/>
      </c>
      <c r="D358" s="196" t="str">
        <f t="shared" si="172"/>
        <v/>
      </c>
      <c r="E358" s="196" t="str">
        <f t="shared" si="173"/>
        <v/>
      </c>
      <c r="F358" s="197" t="str">
        <f t="shared" si="174"/>
        <v/>
      </c>
      <c r="G358" s="197" t="str">
        <f t="shared" si="175"/>
        <v/>
      </c>
      <c r="H358" s="196" t="str">
        <f t="shared" si="176"/>
        <v/>
      </c>
      <c r="I358" s="196" t="str">
        <f t="shared" si="177"/>
        <v/>
      </c>
      <c r="J358" s="197" t="str">
        <f t="shared" si="178"/>
        <v/>
      </c>
      <c r="K358" s="197" t="str">
        <f t="shared" si="179"/>
        <v/>
      </c>
      <c r="L358" s="196" t="str">
        <f t="shared" si="180"/>
        <v/>
      </c>
      <c r="M358" s="196" t="str">
        <f t="shared" si="181"/>
        <v/>
      </c>
      <c r="N358" s="196"/>
      <c r="O358" s="1"/>
      <c r="P358" s="1"/>
      <c r="Q358" s="1"/>
      <c r="R358" s="1"/>
      <c r="S358" s="1"/>
    </row>
    <row r="359" spans="1:19">
      <c r="A359" s="196" t="str">
        <f t="shared" si="169"/>
        <v/>
      </c>
      <c r="B359" s="197" t="str">
        <f t="shared" si="170"/>
        <v/>
      </c>
      <c r="C359" s="197" t="str">
        <f t="shared" si="171"/>
        <v/>
      </c>
      <c r="D359" s="196" t="str">
        <f t="shared" si="172"/>
        <v/>
      </c>
      <c r="E359" s="196" t="str">
        <f t="shared" si="173"/>
        <v/>
      </c>
      <c r="F359" s="197" t="str">
        <f t="shared" si="174"/>
        <v/>
      </c>
      <c r="G359" s="197" t="str">
        <f t="shared" si="175"/>
        <v/>
      </c>
      <c r="H359" s="196" t="str">
        <f t="shared" si="176"/>
        <v/>
      </c>
      <c r="I359" s="196" t="str">
        <f t="shared" si="177"/>
        <v/>
      </c>
      <c r="J359" s="197" t="str">
        <f t="shared" si="178"/>
        <v/>
      </c>
      <c r="K359" s="197" t="str">
        <f t="shared" si="179"/>
        <v/>
      </c>
      <c r="L359" s="196" t="str">
        <f t="shared" si="180"/>
        <v/>
      </c>
      <c r="M359" s="196" t="str">
        <f t="shared" si="181"/>
        <v/>
      </c>
      <c r="N359" s="196"/>
      <c r="O359" s="1"/>
      <c r="P359" s="1"/>
      <c r="Q359" s="1"/>
      <c r="R359" s="1"/>
      <c r="S359" s="1"/>
    </row>
    <row r="360" spans="1:19">
      <c r="A360" s="196" t="str">
        <f t="shared" si="169"/>
        <v/>
      </c>
      <c r="B360" s="197" t="str">
        <f t="shared" si="170"/>
        <v/>
      </c>
      <c r="C360" s="197" t="str">
        <f t="shared" si="171"/>
        <v/>
      </c>
      <c r="D360" s="196" t="str">
        <f t="shared" si="172"/>
        <v/>
      </c>
      <c r="E360" s="196" t="str">
        <f t="shared" si="173"/>
        <v/>
      </c>
      <c r="F360" s="197" t="str">
        <f t="shared" si="174"/>
        <v/>
      </c>
      <c r="G360" s="197" t="str">
        <f t="shared" si="175"/>
        <v/>
      </c>
      <c r="H360" s="196" t="str">
        <f t="shared" si="176"/>
        <v/>
      </c>
      <c r="I360" s="196" t="str">
        <f t="shared" si="177"/>
        <v/>
      </c>
      <c r="J360" s="197" t="str">
        <f t="shared" si="178"/>
        <v/>
      </c>
      <c r="K360" s="197" t="str">
        <f t="shared" si="179"/>
        <v/>
      </c>
      <c r="L360" s="196" t="str">
        <f t="shared" si="180"/>
        <v/>
      </c>
      <c r="M360" s="196" t="str">
        <f t="shared" si="181"/>
        <v/>
      </c>
      <c r="N360" s="196"/>
      <c r="O360" s="1"/>
      <c r="P360" s="1"/>
      <c r="Q360" s="1"/>
      <c r="R360" s="1"/>
      <c r="S360" s="1"/>
    </row>
    <row r="361" spans="1:19">
      <c r="A361" s="196" t="str">
        <f t="shared" si="169"/>
        <v/>
      </c>
      <c r="B361" s="197" t="str">
        <f t="shared" si="170"/>
        <v/>
      </c>
      <c r="C361" s="197" t="str">
        <f t="shared" si="171"/>
        <v/>
      </c>
      <c r="D361" s="196" t="str">
        <f t="shared" si="172"/>
        <v/>
      </c>
      <c r="E361" s="196" t="str">
        <f t="shared" si="173"/>
        <v/>
      </c>
      <c r="F361" s="197" t="str">
        <f t="shared" si="174"/>
        <v/>
      </c>
      <c r="G361" s="197" t="str">
        <f t="shared" si="175"/>
        <v/>
      </c>
      <c r="H361" s="196" t="str">
        <f t="shared" si="176"/>
        <v/>
      </c>
      <c r="I361" s="196" t="str">
        <f t="shared" si="177"/>
        <v/>
      </c>
      <c r="J361" s="197" t="str">
        <f t="shared" si="178"/>
        <v/>
      </c>
      <c r="K361" s="197" t="str">
        <f t="shared" si="179"/>
        <v/>
      </c>
      <c r="L361" s="196" t="str">
        <f t="shared" si="180"/>
        <v/>
      </c>
      <c r="M361" s="196" t="str">
        <f t="shared" si="181"/>
        <v/>
      </c>
      <c r="N361" s="196"/>
      <c r="O361" s="1"/>
      <c r="P361" s="1"/>
      <c r="Q361" s="1"/>
      <c r="R361" s="1"/>
      <c r="S361" s="1"/>
    </row>
    <row r="362" spans="1:19">
      <c r="A362" s="196" t="str">
        <f t="shared" si="169"/>
        <v/>
      </c>
      <c r="B362" s="197" t="str">
        <f t="shared" si="170"/>
        <v/>
      </c>
      <c r="C362" s="197" t="str">
        <f t="shared" si="171"/>
        <v/>
      </c>
      <c r="D362" s="196" t="str">
        <f t="shared" si="172"/>
        <v/>
      </c>
      <c r="E362" s="196" t="str">
        <f t="shared" si="173"/>
        <v/>
      </c>
      <c r="F362" s="197" t="str">
        <f t="shared" si="174"/>
        <v/>
      </c>
      <c r="G362" s="197" t="str">
        <f t="shared" si="175"/>
        <v/>
      </c>
      <c r="H362" s="196" t="str">
        <f t="shared" si="176"/>
        <v/>
      </c>
      <c r="I362" s="196" t="str">
        <f t="shared" si="177"/>
        <v/>
      </c>
      <c r="J362" s="197" t="str">
        <f t="shared" si="178"/>
        <v/>
      </c>
      <c r="K362" s="197" t="str">
        <f t="shared" si="179"/>
        <v/>
      </c>
      <c r="L362" s="196" t="str">
        <f t="shared" si="180"/>
        <v/>
      </c>
      <c r="M362" s="196" t="str">
        <f t="shared" si="181"/>
        <v/>
      </c>
      <c r="N362" s="196"/>
      <c r="O362" s="1"/>
      <c r="P362" s="1"/>
      <c r="Q362" s="1"/>
      <c r="R362" s="1"/>
      <c r="S362" s="1"/>
    </row>
    <row r="363" spans="1:19">
      <c r="A363" s="196" t="str">
        <f t="shared" si="169"/>
        <v/>
      </c>
      <c r="B363" s="197" t="str">
        <f t="shared" si="170"/>
        <v/>
      </c>
      <c r="C363" s="197" t="str">
        <f t="shared" si="171"/>
        <v/>
      </c>
      <c r="D363" s="196" t="str">
        <f t="shared" si="172"/>
        <v/>
      </c>
      <c r="E363" s="196" t="str">
        <f t="shared" si="173"/>
        <v/>
      </c>
      <c r="F363" s="197" t="str">
        <f t="shared" si="174"/>
        <v/>
      </c>
      <c r="G363" s="197" t="str">
        <f t="shared" si="175"/>
        <v/>
      </c>
      <c r="H363" s="196" t="str">
        <f t="shared" si="176"/>
        <v/>
      </c>
      <c r="I363" s="196" t="str">
        <f t="shared" si="177"/>
        <v/>
      </c>
      <c r="J363" s="197" t="str">
        <f t="shared" si="178"/>
        <v/>
      </c>
      <c r="K363" s="197" t="str">
        <f t="shared" si="179"/>
        <v/>
      </c>
      <c r="L363" s="196" t="str">
        <f t="shared" si="180"/>
        <v/>
      </c>
      <c r="M363" s="196" t="str">
        <f t="shared" si="181"/>
        <v/>
      </c>
      <c r="N363" s="196"/>
      <c r="O363" s="1"/>
      <c r="P363" s="1"/>
      <c r="Q363" s="1"/>
      <c r="R363" s="1"/>
      <c r="S363" s="1"/>
    </row>
    <row r="364" spans="1:19">
      <c r="A364" s="196" t="str">
        <f t="shared" si="169"/>
        <v/>
      </c>
      <c r="B364" s="197" t="str">
        <f t="shared" si="170"/>
        <v/>
      </c>
      <c r="C364" s="197" t="str">
        <f t="shared" si="171"/>
        <v/>
      </c>
      <c r="D364" s="196" t="str">
        <f t="shared" si="172"/>
        <v/>
      </c>
      <c r="E364" s="196" t="str">
        <f t="shared" si="173"/>
        <v/>
      </c>
      <c r="F364" s="197" t="str">
        <f t="shared" si="174"/>
        <v/>
      </c>
      <c r="G364" s="197" t="str">
        <f t="shared" si="175"/>
        <v/>
      </c>
      <c r="H364" s="196" t="str">
        <f t="shared" si="176"/>
        <v/>
      </c>
      <c r="I364" s="196" t="str">
        <f t="shared" si="177"/>
        <v/>
      </c>
      <c r="J364" s="197" t="str">
        <f t="shared" si="178"/>
        <v/>
      </c>
      <c r="K364" s="197" t="str">
        <f t="shared" si="179"/>
        <v/>
      </c>
      <c r="L364" s="196" t="str">
        <f t="shared" si="180"/>
        <v/>
      </c>
      <c r="M364" s="196" t="str">
        <f t="shared" si="181"/>
        <v/>
      </c>
      <c r="N364" s="196"/>
      <c r="O364" s="1"/>
      <c r="P364" s="1"/>
      <c r="Q364" s="1"/>
      <c r="R364" s="1"/>
      <c r="S364" s="1"/>
    </row>
    <row r="365" spans="1:19">
      <c r="A365" s="196" t="str">
        <f t="shared" si="169"/>
        <v/>
      </c>
      <c r="B365" s="197" t="str">
        <f t="shared" si="170"/>
        <v/>
      </c>
      <c r="C365" s="197" t="str">
        <f t="shared" si="171"/>
        <v/>
      </c>
      <c r="D365" s="196" t="str">
        <f t="shared" si="172"/>
        <v/>
      </c>
      <c r="E365" s="196" t="str">
        <f t="shared" si="173"/>
        <v/>
      </c>
      <c r="F365" s="197" t="str">
        <f t="shared" si="174"/>
        <v/>
      </c>
      <c r="G365" s="197" t="str">
        <f t="shared" si="175"/>
        <v/>
      </c>
      <c r="H365" s="196" t="str">
        <f t="shared" si="176"/>
        <v/>
      </c>
      <c r="I365" s="196" t="str">
        <f t="shared" si="177"/>
        <v/>
      </c>
      <c r="J365" s="197" t="str">
        <f t="shared" si="178"/>
        <v/>
      </c>
      <c r="K365" s="197" t="str">
        <f t="shared" si="179"/>
        <v/>
      </c>
      <c r="L365" s="196" t="str">
        <f t="shared" si="180"/>
        <v/>
      </c>
      <c r="M365" s="196" t="str">
        <f t="shared" si="181"/>
        <v/>
      </c>
      <c r="N365" s="196"/>
      <c r="O365" s="1"/>
      <c r="P365" s="1"/>
      <c r="Q365" s="1"/>
      <c r="R365" s="1"/>
      <c r="S365" s="1"/>
    </row>
    <row r="366" spans="1:19">
      <c r="A366" s="196" t="str">
        <f t="shared" si="169"/>
        <v/>
      </c>
      <c r="B366" s="197" t="str">
        <f t="shared" si="170"/>
        <v/>
      </c>
      <c r="C366" s="197" t="str">
        <f t="shared" si="171"/>
        <v/>
      </c>
      <c r="D366" s="196" t="str">
        <f t="shared" si="172"/>
        <v/>
      </c>
      <c r="E366" s="196" t="str">
        <f t="shared" si="173"/>
        <v/>
      </c>
      <c r="F366" s="197" t="str">
        <f t="shared" si="174"/>
        <v/>
      </c>
      <c r="G366" s="197" t="str">
        <f t="shared" si="175"/>
        <v/>
      </c>
      <c r="H366" s="196" t="str">
        <f t="shared" si="176"/>
        <v/>
      </c>
      <c r="I366" s="196" t="str">
        <f t="shared" si="177"/>
        <v/>
      </c>
      <c r="J366" s="197" t="str">
        <f t="shared" si="178"/>
        <v/>
      </c>
      <c r="K366" s="197" t="str">
        <f t="shared" si="179"/>
        <v/>
      </c>
      <c r="L366" s="196" t="str">
        <f t="shared" si="180"/>
        <v/>
      </c>
      <c r="M366" s="196" t="str">
        <f t="shared" si="181"/>
        <v/>
      </c>
      <c r="N366" s="196"/>
      <c r="O366" s="1"/>
      <c r="P366" s="1"/>
      <c r="Q366" s="1"/>
      <c r="R366" s="1"/>
      <c r="S366" s="1"/>
    </row>
    <row r="367" spans="1:19">
      <c r="A367" s="196" t="str">
        <f t="shared" si="169"/>
        <v/>
      </c>
      <c r="B367" s="197" t="str">
        <f t="shared" si="170"/>
        <v/>
      </c>
      <c r="C367" s="197" t="str">
        <f t="shared" si="171"/>
        <v/>
      </c>
      <c r="D367" s="196" t="str">
        <f t="shared" si="172"/>
        <v/>
      </c>
      <c r="E367" s="196" t="str">
        <f t="shared" si="173"/>
        <v/>
      </c>
      <c r="F367" s="197" t="str">
        <f t="shared" si="174"/>
        <v/>
      </c>
      <c r="G367" s="197" t="str">
        <f t="shared" si="175"/>
        <v/>
      </c>
      <c r="H367" s="196" t="str">
        <f t="shared" si="176"/>
        <v/>
      </c>
      <c r="I367" s="196" t="str">
        <f t="shared" si="177"/>
        <v/>
      </c>
      <c r="J367" s="197" t="str">
        <f t="shared" si="178"/>
        <v/>
      </c>
      <c r="K367" s="197" t="str">
        <f t="shared" si="179"/>
        <v/>
      </c>
      <c r="L367" s="196" t="str">
        <f t="shared" si="180"/>
        <v/>
      </c>
      <c r="M367" s="196" t="str">
        <f t="shared" si="181"/>
        <v/>
      </c>
      <c r="N367" s="196"/>
      <c r="O367" s="1"/>
      <c r="P367" s="1"/>
      <c r="Q367" s="1"/>
      <c r="R367" s="1"/>
      <c r="S367" s="1"/>
    </row>
    <row r="368" spans="1:19">
      <c r="A368" s="196" t="str">
        <f t="shared" si="169"/>
        <v/>
      </c>
      <c r="B368" s="197" t="str">
        <f t="shared" si="170"/>
        <v/>
      </c>
      <c r="C368" s="197" t="str">
        <f t="shared" si="171"/>
        <v/>
      </c>
      <c r="D368" s="196" t="str">
        <f t="shared" si="172"/>
        <v/>
      </c>
      <c r="E368" s="196" t="str">
        <f t="shared" si="173"/>
        <v/>
      </c>
      <c r="F368" s="197" t="str">
        <f t="shared" si="174"/>
        <v/>
      </c>
      <c r="G368" s="197" t="str">
        <f t="shared" si="175"/>
        <v/>
      </c>
      <c r="H368" s="196" t="str">
        <f t="shared" si="176"/>
        <v/>
      </c>
      <c r="I368" s="196" t="str">
        <f t="shared" si="177"/>
        <v/>
      </c>
      <c r="J368" s="197" t="str">
        <f t="shared" si="178"/>
        <v/>
      </c>
      <c r="K368" s="197" t="str">
        <f t="shared" si="179"/>
        <v/>
      </c>
      <c r="L368" s="196" t="str">
        <f t="shared" si="180"/>
        <v/>
      </c>
      <c r="M368" s="196" t="str">
        <f t="shared" si="181"/>
        <v/>
      </c>
      <c r="N368" s="196"/>
      <c r="O368" s="1"/>
      <c r="P368" s="1"/>
      <c r="Q368" s="1"/>
      <c r="R368" s="1"/>
      <c r="S368" s="1"/>
    </row>
    <row r="369" spans="1:19">
      <c r="A369" s="196" t="str">
        <f t="shared" si="169"/>
        <v/>
      </c>
      <c r="B369" s="197" t="str">
        <f t="shared" si="170"/>
        <v/>
      </c>
      <c r="C369" s="197" t="str">
        <f t="shared" si="171"/>
        <v/>
      </c>
      <c r="D369" s="196" t="str">
        <f t="shared" si="172"/>
        <v/>
      </c>
      <c r="E369" s="196" t="str">
        <f t="shared" si="173"/>
        <v/>
      </c>
      <c r="F369" s="197" t="str">
        <f t="shared" si="174"/>
        <v/>
      </c>
      <c r="G369" s="197" t="str">
        <f t="shared" si="175"/>
        <v/>
      </c>
      <c r="H369" s="196" t="str">
        <f t="shared" si="176"/>
        <v/>
      </c>
      <c r="I369" s="196" t="str">
        <f t="shared" si="177"/>
        <v/>
      </c>
      <c r="J369" s="197" t="str">
        <f t="shared" si="178"/>
        <v/>
      </c>
      <c r="K369" s="197" t="str">
        <f t="shared" si="179"/>
        <v/>
      </c>
      <c r="L369" s="196" t="str">
        <f t="shared" si="180"/>
        <v/>
      </c>
      <c r="M369" s="196" t="str">
        <f t="shared" si="181"/>
        <v/>
      </c>
      <c r="N369" s="196"/>
      <c r="O369" s="1"/>
      <c r="P369" s="1"/>
      <c r="Q369" s="1"/>
      <c r="R369" s="1"/>
      <c r="S369" s="1"/>
    </row>
    <row r="370" spans="1:19">
      <c r="A370" s="196" t="str">
        <f t="shared" si="169"/>
        <v/>
      </c>
      <c r="B370" s="197" t="str">
        <f t="shared" si="170"/>
        <v/>
      </c>
      <c r="C370" s="197" t="str">
        <f t="shared" si="171"/>
        <v/>
      </c>
      <c r="D370" s="196" t="str">
        <f t="shared" si="172"/>
        <v/>
      </c>
      <c r="E370" s="196" t="str">
        <f t="shared" si="173"/>
        <v/>
      </c>
      <c r="F370" s="197" t="str">
        <f t="shared" si="174"/>
        <v/>
      </c>
      <c r="G370" s="197" t="str">
        <f t="shared" si="175"/>
        <v/>
      </c>
      <c r="H370" s="196" t="str">
        <f t="shared" si="176"/>
        <v/>
      </c>
      <c r="I370" s="196" t="str">
        <f t="shared" si="177"/>
        <v/>
      </c>
      <c r="J370" s="197" t="str">
        <f t="shared" si="178"/>
        <v/>
      </c>
      <c r="K370" s="197" t="str">
        <f t="shared" si="179"/>
        <v/>
      </c>
      <c r="L370" s="196" t="str">
        <f t="shared" si="180"/>
        <v/>
      </c>
      <c r="M370" s="196" t="str">
        <f t="shared" si="181"/>
        <v/>
      </c>
      <c r="N370" s="196"/>
      <c r="O370" s="1"/>
      <c r="P370" s="1"/>
      <c r="Q370" s="1"/>
      <c r="R370" s="1"/>
      <c r="S370" s="1"/>
    </row>
    <row r="371" spans="1:19">
      <c r="A371" s="196" t="str">
        <f t="shared" si="169"/>
        <v/>
      </c>
      <c r="B371" s="197" t="str">
        <f t="shared" si="170"/>
        <v/>
      </c>
      <c r="C371" s="197" t="str">
        <f t="shared" si="171"/>
        <v/>
      </c>
      <c r="D371" s="196" t="str">
        <f t="shared" si="172"/>
        <v/>
      </c>
      <c r="E371" s="196" t="str">
        <f t="shared" si="173"/>
        <v/>
      </c>
      <c r="F371" s="197" t="str">
        <f t="shared" si="174"/>
        <v/>
      </c>
      <c r="G371" s="197" t="str">
        <f t="shared" si="175"/>
        <v/>
      </c>
      <c r="H371" s="196" t="str">
        <f t="shared" si="176"/>
        <v/>
      </c>
      <c r="I371" s="196" t="str">
        <f t="shared" si="177"/>
        <v/>
      </c>
      <c r="J371" s="197" t="str">
        <f t="shared" si="178"/>
        <v/>
      </c>
      <c r="K371" s="197" t="str">
        <f t="shared" si="179"/>
        <v/>
      </c>
      <c r="L371" s="196" t="str">
        <f t="shared" si="180"/>
        <v/>
      </c>
      <c r="M371" s="196" t="str">
        <f t="shared" si="181"/>
        <v/>
      </c>
      <c r="N371" s="196"/>
      <c r="O371" s="1"/>
      <c r="P371" s="1"/>
      <c r="Q371" s="1"/>
      <c r="R371" s="1"/>
      <c r="S371" s="1"/>
    </row>
    <row r="372" spans="1:19">
      <c r="A372" s="196" t="str">
        <f t="shared" si="169"/>
        <v/>
      </c>
      <c r="B372" s="197" t="str">
        <f t="shared" si="170"/>
        <v/>
      </c>
      <c r="C372" s="197" t="str">
        <f t="shared" si="171"/>
        <v/>
      </c>
      <c r="D372" s="196" t="str">
        <f t="shared" si="172"/>
        <v/>
      </c>
      <c r="E372" s="196" t="str">
        <f t="shared" si="173"/>
        <v/>
      </c>
      <c r="F372" s="197" t="str">
        <f t="shared" si="174"/>
        <v/>
      </c>
      <c r="G372" s="197" t="str">
        <f t="shared" si="175"/>
        <v/>
      </c>
      <c r="H372" s="196" t="str">
        <f t="shared" si="176"/>
        <v/>
      </c>
      <c r="I372" s="196" t="str">
        <f t="shared" si="177"/>
        <v/>
      </c>
      <c r="J372" s="197" t="str">
        <f t="shared" si="178"/>
        <v/>
      </c>
      <c r="K372" s="197" t="str">
        <f t="shared" si="179"/>
        <v/>
      </c>
      <c r="L372" s="196" t="str">
        <f t="shared" si="180"/>
        <v/>
      </c>
      <c r="M372" s="196" t="str">
        <f t="shared" si="181"/>
        <v/>
      </c>
      <c r="N372" s="196"/>
      <c r="O372" s="1"/>
      <c r="P372" s="1"/>
      <c r="Q372" s="1"/>
      <c r="R372" s="1"/>
      <c r="S372" s="1"/>
    </row>
    <row r="373" spans="1:19">
      <c r="A373" s="196" t="str">
        <f t="shared" si="169"/>
        <v/>
      </c>
      <c r="B373" s="197" t="str">
        <f t="shared" si="170"/>
        <v/>
      </c>
      <c r="C373" s="197" t="str">
        <f t="shared" si="171"/>
        <v/>
      </c>
      <c r="D373" s="196" t="str">
        <f t="shared" si="172"/>
        <v/>
      </c>
      <c r="E373" s="196" t="str">
        <f t="shared" si="173"/>
        <v/>
      </c>
      <c r="F373" s="197" t="str">
        <f t="shared" si="174"/>
        <v/>
      </c>
      <c r="G373" s="197" t="str">
        <f t="shared" si="175"/>
        <v/>
      </c>
      <c r="H373" s="196" t="str">
        <f t="shared" si="176"/>
        <v/>
      </c>
      <c r="I373" s="196" t="str">
        <f t="shared" si="177"/>
        <v/>
      </c>
      <c r="J373" s="197" t="str">
        <f t="shared" si="178"/>
        <v/>
      </c>
      <c r="K373" s="197" t="str">
        <f t="shared" si="179"/>
        <v/>
      </c>
      <c r="L373" s="196" t="str">
        <f t="shared" si="180"/>
        <v/>
      </c>
      <c r="M373" s="196" t="str">
        <f t="shared" si="181"/>
        <v/>
      </c>
      <c r="N373" s="196"/>
      <c r="O373" s="1"/>
      <c r="P373" s="1"/>
      <c r="Q373" s="1"/>
      <c r="R373" s="1"/>
      <c r="S373" s="1"/>
    </row>
    <row r="374" spans="1:19">
      <c r="A374" s="196" t="str">
        <f t="shared" si="169"/>
        <v/>
      </c>
      <c r="B374" s="197" t="str">
        <f t="shared" si="170"/>
        <v/>
      </c>
      <c r="C374" s="197" t="str">
        <f t="shared" si="171"/>
        <v/>
      </c>
      <c r="D374" s="196" t="str">
        <f t="shared" si="172"/>
        <v/>
      </c>
      <c r="E374" s="196" t="str">
        <f t="shared" si="173"/>
        <v/>
      </c>
      <c r="F374" s="197" t="str">
        <f t="shared" si="174"/>
        <v/>
      </c>
      <c r="G374" s="197" t="str">
        <f t="shared" si="175"/>
        <v/>
      </c>
      <c r="H374" s="196" t="str">
        <f t="shared" si="176"/>
        <v/>
      </c>
      <c r="I374" s="196" t="str">
        <f t="shared" si="177"/>
        <v/>
      </c>
      <c r="J374" s="197" t="str">
        <f t="shared" si="178"/>
        <v/>
      </c>
      <c r="K374" s="197" t="str">
        <f t="shared" si="179"/>
        <v/>
      </c>
      <c r="L374" s="196" t="str">
        <f t="shared" si="180"/>
        <v/>
      </c>
      <c r="M374" s="196" t="str">
        <f t="shared" si="181"/>
        <v/>
      </c>
      <c r="N374" s="196"/>
      <c r="O374" s="1"/>
      <c r="P374" s="1"/>
      <c r="Q374" s="1"/>
      <c r="R374" s="1"/>
      <c r="S374" s="1"/>
    </row>
    <row r="375" spans="1:19">
      <c r="A375" s="196" t="str">
        <f t="shared" si="169"/>
        <v/>
      </c>
      <c r="B375" s="197" t="str">
        <f t="shared" si="170"/>
        <v/>
      </c>
      <c r="C375" s="197" t="str">
        <f t="shared" si="171"/>
        <v/>
      </c>
      <c r="D375" s="196" t="str">
        <f t="shared" si="172"/>
        <v/>
      </c>
      <c r="E375" s="196" t="str">
        <f t="shared" si="173"/>
        <v/>
      </c>
      <c r="F375" s="197" t="str">
        <f t="shared" si="174"/>
        <v/>
      </c>
      <c r="G375" s="197" t="str">
        <f t="shared" si="175"/>
        <v/>
      </c>
      <c r="H375" s="196" t="str">
        <f t="shared" si="176"/>
        <v/>
      </c>
      <c r="I375" s="196" t="str">
        <f t="shared" si="177"/>
        <v/>
      </c>
      <c r="J375" s="197" t="str">
        <f t="shared" si="178"/>
        <v/>
      </c>
      <c r="K375" s="197" t="str">
        <f t="shared" si="179"/>
        <v/>
      </c>
      <c r="L375" s="196" t="str">
        <f t="shared" si="180"/>
        <v/>
      </c>
      <c r="M375" s="196" t="str">
        <f t="shared" si="181"/>
        <v/>
      </c>
      <c r="N375" s="196"/>
      <c r="O375" s="1"/>
      <c r="P375" s="1"/>
      <c r="Q375" s="1"/>
      <c r="R375" s="1"/>
      <c r="S375" s="1"/>
    </row>
    <row r="376" spans="1:19">
      <c r="A376" s="196" t="str">
        <f t="shared" si="169"/>
        <v/>
      </c>
      <c r="B376" s="197" t="str">
        <f t="shared" si="170"/>
        <v/>
      </c>
      <c r="C376" s="197" t="str">
        <f t="shared" si="171"/>
        <v/>
      </c>
      <c r="D376" s="196" t="str">
        <f t="shared" si="172"/>
        <v/>
      </c>
      <c r="E376" s="196" t="str">
        <f t="shared" si="173"/>
        <v/>
      </c>
      <c r="F376" s="197" t="str">
        <f t="shared" si="174"/>
        <v/>
      </c>
      <c r="G376" s="197" t="str">
        <f t="shared" si="175"/>
        <v/>
      </c>
      <c r="H376" s="196" t="str">
        <f t="shared" si="176"/>
        <v/>
      </c>
      <c r="I376" s="196" t="str">
        <f t="shared" si="177"/>
        <v/>
      </c>
      <c r="J376" s="197" t="str">
        <f t="shared" si="178"/>
        <v/>
      </c>
      <c r="K376" s="197" t="str">
        <f t="shared" si="179"/>
        <v/>
      </c>
      <c r="L376" s="196" t="str">
        <f t="shared" si="180"/>
        <v/>
      </c>
      <c r="M376" s="196" t="str">
        <f t="shared" si="181"/>
        <v/>
      </c>
      <c r="N376" s="196"/>
      <c r="O376" s="1"/>
      <c r="P376" s="1"/>
      <c r="Q376" s="1"/>
      <c r="R376" s="1"/>
      <c r="S376" s="1"/>
    </row>
    <row r="377" spans="1:19">
      <c r="A377" s="196" t="str">
        <f t="shared" si="169"/>
        <v/>
      </c>
      <c r="B377" s="197" t="str">
        <f t="shared" si="170"/>
        <v/>
      </c>
      <c r="C377" s="197" t="str">
        <f t="shared" si="171"/>
        <v/>
      </c>
      <c r="D377" s="196" t="str">
        <f t="shared" si="172"/>
        <v/>
      </c>
      <c r="E377" s="196" t="str">
        <f t="shared" si="173"/>
        <v/>
      </c>
      <c r="F377" s="197" t="str">
        <f t="shared" si="174"/>
        <v/>
      </c>
      <c r="G377" s="197" t="str">
        <f t="shared" si="175"/>
        <v/>
      </c>
      <c r="H377" s="196" t="str">
        <f t="shared" si="176"/>
        <v/>
      </c>
      <c r="I377" s="196" t="str">
        <f t="shared" si="177"/>
        <v/>
      </c>
      <c r="J377" s="197" t="str">
        <f t="shared" si="178"/>
        <v/>
      </c>
      <c r="K377" s="197" t="str">
        <f t="shared" si="179"/>
        <v/>
      </c>
      <c r="L377" s="196" t="str">
        <f t="shared" si="180"/>
        <v/>
      </c>
      <c r="M377" s="196" t="str">
        <f t="shared" si="181"/>
        <v/>
      </c>
      <c r="N377" s="196"/>
      <c r="O377" s="1"/>
      <c r="P377" s="1"/>
      <c r="Q377" s="1"/>
      <c r="R377" s="1"/>
      <c r="S377" s="1"/>
    </row>
    <row r="378" spans="1:19">
      <c r="A378" s="196" t="str">
        <f t="shared" si="169"/>
        <v/>
      </c>
      <c r="B378" s="197" t="str">
        <f t="shared" si="170"/>
        <v/>
      </c>
      <c r="C378" s="197" t="str">
        <f t="shared" si="171"/>
        <v/>
      </c>
      <c r="D378" s="196" t="str">
        <f t="shared" si="172"/>
        <v/>
      </c>
      <c r="E378" s="196" t="str">
        <f t="shared" si="173"/>
        <v/>
      </c>
      <c r="F378" s="197" t="str">
        <f t="shared" si="174"/>
        <v/>
      </c>
      <c r="G378" s="197" t="str">
        <f t="shared" si="175"/>
        <v/>
      </c>
      <c r="H378" s="196" t="str">
        <f t="shared" si="176"/>
        <v/>
      </c>
      <c r="I378" s="196" t="str">
        <f t="shared" si="177"/>
        <v/>
      </c>
      <c r="J378" s="197" t="str">
        <f t="shared" si="178"/>
        <v/>
      </c>
      <c r="K378" s="197" t="str">
        <f t="shared" si="179"/>
        <v/>
      </c>
      <c r="L378" s="196" t="str">
        <f t="shared" si="180"/>
        <v/>
      </c>
      <c r="M378" s="196" t="str">
        <f t="shared" si="181"/>
        <v/>
      </c>
      <c r="N378" s="196"/>
      <c r="O378" s="1"/>
      <c r="P378" s="1"/>
      <c r="Q378" s="1"/>
      <c r="R378" s="1"/>
      <c r="S378" s="1"/>
    </row>
    <row r="379" spans="1:19">
      <c r="A379" s="196" t="str">
        <f t="shared" si="169"/>
        <v/>
      </c>
      <c r="B379" s="197" t="str">
        <f t="shared" si="170"/>
        <v/>
      </c>
      <c r="C379" s="197" t="str">
        <f t="shared" si="171"/>
        <v/>
      </c>
      <c r="D379" s="196" t="str">
        <f t="shared" si="172"/>
        <v/>
      </c>
      <c r="E379" s="196" t="str">
        <f t="shared" si="173"/>
        <v/>
      </c>
      <c r="F379" s="197" t="str">
        <f t="shared" si="174"/>
        <v/>
      </c>
      <c r="G379" s="197" t="str">
        <f t="shared" si="175"/>
        <v/>
      </c>
      <c r="H379" s="196" t="str">
        <f t="shared" si="176"/>
        <v/>
      </c>
      <c r="I379" s="196" t="str">
        <f t="shared" si="177"/>
        <v/>
      </c>
      <c r="J379" s="197" t="str">
        <f t="shared" si="178"/>
        <v/>
      </c>
      <c r="K379" s="197" t="str">
        <f t="shared" si="179"/>
        <v/>
      </c>
      <c r="L379" s="196" t="str">
        <f t="shared" si="180"/>
        <v/>
      </c>
      <c r="M379" s="196" t="str">
        <f t="shared" si="181"/>
        <v/>
      </c>
      <c r="N379" s="196"/>
      <c r="O379" s="1"/>
      <c r="P379" s="1"/>
      <c r="Q379" s="1"/>
      <c r="R379" s="1"/>
      <c r="S379" s="1"/>
    </row>
    <row r="380" spans="1:19">
      <c r="A380" s="196" t="str">
        <f t="shared" si="169"/>
        <v/>
      </c>
      <c r="B380" s="197" t="str">
        <f t="shared" si="170"/>
        <v/>
      </c>
      <c r="C380" s="197" t="str">
        <f t="shared" si="171"/>
        <v/>
      </c>
      <c r="D380" s="196" t="str">
        <f t="shared" si="172"/>
        <v/>
      </c>
      <c r="E380" s="196" t="str">
        <f t="shared" si="173"/>
        <v/>
      </c>
      <c r="F380" s="197" t="str">
        <f t="shared" si="174"/>
        <v/>
      </c>
      <c r="G380" s="197" t="str">
        <f t="shared" si="175"/>
        <v/>
      </c>
      <c r="H380" s="196" t="str">
        <f t="shared" si="176"/>
        <v/>
      </c>
      <c r="I380" s="196" t="str">
        <f t="shared" si="177"/>
        <v/>
      </c>
      <c r="J380" s="197" t="str">
        <f t="shared" si="178"/>
        <v/>
      </c>
      <c r="K380" s="197" t="str">
        <f t="shared" si="179"/>
        <v/>
      </c>
      <c r="L380" s="196" t="str">
        <f t="shared" si="180"/>
        <v/>
      </c>
      <c r="M380" s="196" t="str">
        <f t="shared" si="181"/>
        <v/>
      </c>
      <c r="N380" s="196"/>
      <c r="O380" s="1"/>
      <c r="P380" s="1"/>
      <c r="Q380" s="1"/>
      <c r="R380" s="1"/>
      <c r="S380" s="1"/>
    </row>
    <row r="381" spans="1:19">
      <c r="A381" s="196" t="str">
        <f t="shared" si="169"/>
        <v/>
      </c>
      <c r="B381" s="197" t="str">
        <f t="shared" si="170"/>
        <v/>
      </c>
      <c r="C381" s="197" t="str">
        <f t="shared" si="171"/>
        <v/>
      </c>
      <c r="D381" s="196" t="str">
        <f t="shared" si="172"/>
        <v/>
      </c>
      <c r="E381" s="196" t="str">
        <f t="shared" si="173"/>
        <v/>
      </c>
      <c r="F381" s="197" t="str">
        <f t="shared" si="174"/>
        <v/>
      </c>
      <c r="G381" s="197" t="str">
        <f t="shared" si="175"/>
        <v/>
      </c>
      <c r="H381" s="196" t="str">
        <f t="shared" si="176"/>
        <v/>
      </c>
      <c r="I381" s="196" t="str">
        <f t="shared" si="177"/>
        <v/>
      </c>
      <c r="J381" s="197" t="str">
        <f t="shared" si="178"/>
        <v/>
      </c>
      <c r="K381" s="197" t="str">
        <f t="shared" si="179"/>
        <v/>
      </c>
      <c r="L381" s="196" t="str">
        <f t="shared" si="180"/>
        <v/>
      </c>
      <c r="M381" s="196" t="str">
        <f t="shared" si="181"/>
        <v/>
      </c>
      <c r="N381" s="196"/>
      <c r="O381" s="1"/>
      <c r="P381" s="1"/>
      <c r="Q381" s="1"/>
      <c r="R381" s="1"/>
      <c r="S381" s="1"/>
    </row>
    <row r="382" spans="1:19">
      <c r="A382" s="196" t="str">
        <f t="shared" si="169"/>
        <v/>
      </c>
      <c r="B382" s="197" t="str">
        <f t="shared" si="170"/>
        <v/>
      </c>
      <c r="C382" s="197" t="str">
        <f t="shared" si="171"/>
        <v/>
      </c>
      <c r="D382" s="196" t="str">
        <f t="shared" si="172"/>
        <v/>
      </c>
      <c r="E382" s="196" t="str">
        <f t="shared" si="173"/>
        <v/>
      </c>
      <c r="F382" s="197" t="str">
        <f t="shared" si="174"/>
        <v/>
      </c>
      <c r="G382" s="197" t="str">
        <f t="shared" si="175"/>
        <v/>
      </c>
      <c r="H382" s="196" t="str">
        <f t="shared" si="176"/>
        <v/>
      </c>
      <c r="I382" s="196" t="str">
        <f t="shared" si="177"/>
        <v/>
      </c>
      <c r="J382" s="197" t="str">
        <f t="shared" si="178"/>
        <v/>
      </c>
      <c r="K382" s="197" t="str">
        <f t="shared" si="179"/>
        <v/>
      </c>
      <c r="L382" s="196" t="str">
        <f t="shared" si="180"/>
        <v/>
      </c>
      <c r="M382" s="196" t="str">
        <f t="shared" si="181"/>
        <v/>
      </c>
      <c r="N382" s="196"/>
      <c r="O382" s="1"/>
      <c r="P382" s="1"/>
      <c r="Q382" s="1"/>
      <c r="R382" s="1"/>
      <c r="S382" s="1"/>
    </row>
    <row r="383" spans="1:19">
      <c r="A383" s="196" t="str">
        <f t="shared" si="169"/>
        <v/>
      </c>
      <c r="B383" s="197" t="str">
        <f t="shared" si="170"/>
        <v/>
      </c>
      <c r="C383" s="197" t="str">
        <f t="shared" si="171"/>
        <v/>
      </c>
      <c r="D383" s="196" t="str">
        <f t="shared" si="172"/>
        <v/>
      </c>
      <c r="E383" s="196" t="str">
        <f t="shared" si="173"/>
        <v/>
      </c>
      <c r="F383" s="197" t="str">
        <f t="shared" si="174"/>
        <v/>
      </c>
      <c r="G383" s="197" t="str">
        <f t="shared" si="175"/>
        <v/>
      </c>
      <c r="H383" s="196" t="str">
        <f t="shared" si="176"/>
        <v/>
      </c>
      <c r="I383" s="196" t="str">
        <f t="shared" si="177"/>
        <v/>
      </c>
      <c r="J383" s="197" t="str">
        <f t="shared" si="178"/>
        <v/>
      </c>
      <c r="K383" s="197" t="str">
        <f t="shared" si="179"/>
        <v/>
      </c>
      <c r="L383" s="196" t="str">
        <f t="shared" si="180"/>
        <v/>
      </c>
      <c r="M383" s="196" t="str">
        <f t="shared" si="181"/>
        <v/>
      </c>
      <c r="N383" s="196"/>
      <c r="O383" s="1"/>
      <c r="P383" s="1"/>
      <c r="Q383" s="1"/>
      <c r="R383" s="1"/>
      <c r="S383" s="1"/>
    </row>
    <row r="384" spans="1:19">
      <c r="A384" s="196" t="str">
        <f t="shared" si="169"/>
        <v/>
      </c>
      <c r="B384" s="197" t="str">
        <f t="shared" si="170"/>
        <v/>
      </c>
      <c r="C384" s="197" t="str">
        <f t="shared" si="171"/>
        <v/>
      </c>
      <c r="D384" s="196" t="str">
        <f t="shared" si="172"/>
        <v/>
      </c>
      <c r="E384" s="196" t="str">
        <f t="shared" si="173"/>
        <v/>
      </c>
      <c r="F384" s="197" t="str">
        <f t="shared" si="174"/>
        <v/>
      </c>
      <c r="G384" s="197" t="str">
        <f t="shared" si="175"/>
        <v/>
      </c>
      <c r="H384" s="196" t="str">
        <f t="shared" si="176"/>
        <v/>
      </c>
      <c r="I384" s="196" t="str">
        <f t="shared" si="177"/>
        <v/>
      </c>
      <c r="J384" s="197" t="str">
        <f t="shared" si="178"/>
        <v/>
      </c>
      <c r="K384" s="197" t="str">
        <f t="shared" si="179"/>
        <v/>
      </c>
      <c r="L384" s="196" t="str">
        <f t="shared" si="180"/>
        <v/>
      </c>
      <c r="M384" s="196" t="str">
        <f t="shared" si="181"/>
        <v/>
      </c>
      <c r="N384" s="196"/>
      <c r="O384" s="1"/>
      <c r="P384" s="1"/>
      <c r="Q384" s="1"/>
      <c r="R384" s="1"/>
      <c r="S384" s="1"/>
    </row>
    <row r="385" spans="1:19">
      <c r="A385" s="196" t="str">
        <f t="shared" si="169"/>
        <v/>
      </c>
      <c r="B385" s="197" t="str">
        <f t="shared" si="170"/>
        <v/>
      </c>
      <c r="C385" s="197" t="str">
        <f t="shared" si="171"/>
        <v/>
      </c>
      <c r="D385" s="196" t="str">
        <f t="shared" si="172"/>
        <v/>
      </c>
      <c r="E385" s="196" t="str">
        <f t="shared" si="173"/>
        <v/>
      </c>
      <c r="F385" s="197" t="str">
        <f t="shared" si="174"/>
        <v/>
      </c>
      <c r="G385" s="197" t="str">
        <f t="shared" si="175"/>
        <v/>
      </c>
      <c r="H385" s="196" t="str">
        <f t="shared" si="176"/>
        <v/>
      </c>
      <c r="I385" s="196" t="str">
        <f t="shared" si="177"/>
        <v/>
      </c>
      <c r="J385" s="197" t="str">
        <f t="shared" si="178"/>
        <v/>
      </c>
      <c r="K385" s="197" t="str">
        <f t="shared" si="179"/>
        <v/>
      </c>
      <c r="L385" s="196" t="str">
        <f t="shared" si="180"/>
        <v/>
      </c>
      <c r="M385" s="196" t="str">
        <f t="shared" si="181"/>
        <v/>
      </c>
      <c r="N385" s="196"/>
      <c r="O385" s="1"/>
      <c r="P385" s="1"/>
      <c r="Q385" s="1"/>
      <c r="R385" s="1"/>
      <c r="S385" s="1"/>
    </row>
    <row r="386" spans="1:19">
      <c r="A386" s="196" t="str">
        <f t="shared" si="169"/>
        <v/>
      </c>
      <c r="B386" s="197" t="str">
        <f t="shared" si="170"/>
        <v/>
      </c>
      <c r="C386" s="197" t="str">
        <f t="shared" si="171"/>
        <v/>
      </c>
      <c r="D386" s="196" t="str">
        <f t="shared" si="172"/>
        <v/>
      </c>
      <c r="E386" s="196" t="str">
        <f t="shared" si="173"/>
        <v/>
      </c>
      <c r="F386" s="197" t="str">
        <f t="shared" si="174"/>
        <v/>
      </c>
      <c r="G386" s="197" t="str">
        <f t="shared" si="175"/>
        <v/>
      </c>
      <c r="H386" s="196" t="str">
        <f t="shared" si="176"/>
        <v/>
      </c>
      <c r="I386" s="196" t="str">
        <f t="shared" si="177"/>
        <v/>
      </c>
      <c r="J386" s="197" t="str">
        <f t="shared" si="178"/>
        <v/>
      </c>
      <c r="K386" s="197" t="str">
        <f t="shared" si="179"/>
        <v/>
      </c>
      <c r="L386" s="196" t="str">
        <f t="shared" si="180"/>
        <v/>
      </c>
      <c r="M386" s="196" t="str">
        <f t="shared" si="181"/>
        <v/>
      </c>
      <c r="N386" s="196"/>
      <c r="O386" s="1"/>
      <c r="P386" s="1"/>
      <c r="Q386" s="1"/>
      <c r="R386" s="1"/>
      <c r="S386" s="1"/>
    </row>
    <row r="387" spans="1:19">
      <c r="A387" s="196" t="str">
        <f t="shared" si="169"/>
        <v/>
      </c>
      <c r="B387" s="197" t="str">
        <f t="shared" si="170"/>
        <v/>
      </c>
      <c r="C387" s="197" t="str">
        <f t="shared" si="171"/>
        <v/>
      </c>
      <c r="D387" s="196" t="str">
        <f t="shared" si="172"/>
        <v/>
      </c>
      <c r="E387" s="196" t="str">
        <f t="shared" si="173"/>
        <v/>
      </c>
      <c r="F387" s="197" t="str">
        <f t="shared" si="174"/>
        <v/>
      </c>
      <c r="G387" s="197" t="str">
        <f t="shared" si="175"/>
        <v/>
      </c>
      <c r="H387" s="196" t="str">
        <f t="shared" si="176"/>
        <v/>
      </c>
      <c r="I387" s="196" t="str">
        <f t="shared" si="177"/>
        <v/>
      </c>
      <c r="J387" s="197" t="str">
        <f t="shared" si="178"/>
        <v/>
      </c>
      <c r="K387" s="197" t="str">
        <f t="shared" si="179"/>
        <v/>
      </c>
      <c r="L387" s="196" t="str">
        <f t="shared" si="180"/>
        <v/>
      </c>
      <c r="M387" s="196" t="str">
        <f t="shared" si="181"/>
        <v/>
      </c>
      <c r="N387" s="196"/>
      <c r="O387" s="1"/>
      <c r="P387" s="1"/>
      <c r="Q387" s="1"/>
      <c r="R387" s="1"/>
      <c r="S387" s="1"/>
    </row>
    <row r="388" spans="1:19">
      <c r="A388" s="196" t="str">
        <f t="shared" si="169"/>
        <v/>
      </c>
      <c r="B388" s="197" t="str">
        <f t="shared" si="170"/>
        <v/>
      </c>
      <c r="C388" s="197" t="str">
        <f t="shared" si="171"/>
        <v/>
      </c>
      <c r="D388" s="196" t="str">
        <f t="shared" si="172"/>
        <v/>
      </c>
      <c r="E388" s="196" t="str">
        <f t="shared" si="173"/>
        <v/>
      </c>
      <c r="F388" s="197" t="str">
        <f t="shared" si="174"/>
        <v/>
      </c>
      <c r="G388" s="197" t="str">
        <f t="shared" si="175"/>
        <v/>
      </c>
      <c r="H388" s="196" t="str">
        <f t="shared" si="176"/>
        <v/>
      </c>
      <c r="I388" s="196" t="str">
        <f t="shared" si="177"/>
        <v/>
      </c>
      <c r="J388" s="197" t="str">
        <f t="shared" si="178"/>
        <v/>
      </c>
      <c r="K388" s="197" t="str">
        <f t="shared" si="179"/>
        <v/>
      </c>
      <c r="L388" s="196" t="str">
        <f t="shared" si="180"/>
        <v/>
      </c>
      <c r="M388" s="196" t="str">
        <f t="shared" si="181"/>
        <v/>
      </c>
      <c r="N388" s="196"/>
      <c r="O388" s="1"/>
      <c r="P388" s="1"/>
      <c r="Q388" s="1"/>
      <c r="R388" s="1"/>
      <c r="S388" s="1"/>
    </row>
    <row r="389" spans="1:19">
      <c r="A389" s="196" t="str">
        <f t="shared" si="169"/>
        <v/>
      </c>
      <c r="B389" s="197" t="str">
        <f t="shared" si="170"/>
        <v/>
      </c>
      <c r="C389" s="197" t="str">
        <f t="shared" si="171"/>
        <v/>
      </c>
      <c r="D389" s="196" t="str">
        <f t="shared" si="172"/>
        <v/>
      </c>
      <c r="E389" s="196" t="str">
        <f t="shared" si="173"/>
        <v/>
      </c>
      <c r="F389" s="197" t="str">
        <f t="shared" si="174"/>
        <v/>
      </c>
      <c r="G389" s="197" t="str">
        <f t="shared" si="175"/>
        <v/>
      </c>
      <c r="H389" s="196" t="str">
        <f t="shared" si="176"/>
        <v/>
      </c>
      <c r="I389" s="196" t="str">
        <f t="shared" si="177"/>
        <v/>
      </c>
      <c r="J389" s="197" t="str">
        <f t="shared" si="178"/>
        <v/>
      </c>
      <c r="K389" s="197" t="str">
        <f t="shared" si="179"/>
        <v/>
      </c>
      <c r="L389" s="196" t="str">
        <f t="shared" si="180"/>
        <v/>
      </c>
      <c r="M389" s="196" t="str">
        <f t="shared" si="181"/>
        <v/>
      </c>
      <c r="N389" s="196"/>
      <c r="O389" s="1"/>
      <c r="P389" s="1"/>
      <c r="Q389" s="1"/>
      <c r="R389" s="1"/>
      <c r="S389" s="1"/>
    </row>
    <row r="390" spans="1:19">
      <c r="A390" s="196" t="str">
        <f t="shared" si="169"/>
        <v/>
      </c>
      <c r="B390" s="197" t="str">
        <f t="shared" si="170"/>
        <v/>
      </c>
      <c r="C390" s="197" t="str">
        <f t="shared" si="171"/>
        <v/>
      </c>
      <c r="D390" s="196" t="str">
        <f t="shared" si="172"/>
        <v/>
      </c>
      <c r="E390" s="196" t="str">
        <f t="shared" si="173"/>
        <v/>
      </c>
      <c r="F390" s="197" t="str">
        <f t="shared" si="174"/>
        <v/>
      </c>
      <c r="G390" s="197" t="str">
        <f t="shared" si="175"/>
        <v/>
      </c>
      <c r="H390" s="196" t="str">
        <f t="shared" si="176"/>
        <v/>
      </c>
      <c r="I390" s="196" t="str">
        <f t="shared" si="177"/>
        <v/>
      </c>
      <c r="J390" s="197" t="str">
        <f t="shared" si="178"/>
        <v/>
      </c>
      <c r="K390" s="197" t="str">
        <f t="shared" si="179"/>
        <v/>
      </c>
      <c r="L390" s="196" t="str">
        <f t="shared" si="180"/>
        <v/>
      </c>
      <c r="M390" s="196" t="str">
        <f t="shared" si="181"/>
        <v/>
      </c>
      <c r="N390" s="196"/>
      <c r="O390" s="1"/>
      <c r="P390" s="1"/>
      <c r="Q390" s="1"/>
      <c r="R390" s="1"/>
      <c r="S390" s="1"/>
    </row>
    <row r="391" spans="1:19">
      <c r="A391" s="196" t="str">
        <f t="shared" si="169"/>
        <v/>
      </c>
      <c r="B391" s="197" t="str">
        <f t="shared" si="170"/>
        <v/>
      </c>
      <c r="C391" s="197" t="str">
        <f t="shared" si="171"/>
        <v/>
      </c>
      <c r="D391" s="196" t="str">
        <f t="shared" si="172"/>
        <v/>
      </c>
      <c r="E391" s="196" t="str">
        <f t="shared" si="173"/>
        <v/>
      </c>
      <c r="F391" s="197" t="str">
        <f t="shared" si="174"/>
        <v/>
      </c>
      <c r="G391" s="197" t="str">
        <f t="shared" si="175"/>
        <v/>
      </c>
      <c r="H391" s="196" t="str">
        <f t="shared" si="176"/>
        <v/>
      </c>
      <c r="I391" s="196" t="str">
        <f t="shared" si="177"/>
        <v/>
      </c>
      <c r="J391" s="197" t="str">
        <f t="shared" si="178"/>
        <v/>
      </c>
      <c r="K391" s="197" t="str">
        <f t="shared" si="179"/>
        <v/>
      </c>
      <c r="L391" s="196" t="str">
        <f t="shared" si="180"/>
        <v/>
      </c>
      <c r="M391" s="196" t="str">
        <f t="shared" si="181"/>
        <v/>
      </c>
      <c r="N391" s="196"/>
      <c r="O391" s="1"/>
      <c r="P391" s="1"/>
      <c r="Q391" s="1"/>
      <c r="R391" s="1"/>
      <c r="S391" s="1"/>
    </row>
    <row r="392" spans="1:19">
      <c r="A392" s="196" t="str">
        <f t="shared" si="169"/>
        <v/>
      </c>
      <c r="B392" s="197" t="str">
        <f t="shared" si="170"/>
        <v/>
      </c>
      <c r="C392" s="197" t="str">
        <f t="shared" si="171"/>
        <v/>
      </c>
      <c r="D392" s="196" t="str">
        <f t="shared" si="172"/>
        <v/>
      </c>
      <c r="E392" s="196" t="str">
        <f t="shared" si="173"/>
        <v/>
      </c>
      <c r="F392" s="197" t="str">
        <f t="shared" si="174"/>
        <v/>
      </c>
      <c r="G392" s="197" t="str">
        <f t="shared" si="175"/>
        <v/>
      </c>
      <c r="H392" s="196" t="str">
        <f t="shared" si="176"/>
        <v/>
      </c>
      <c r="I392" s="196" t="str">
        <f t="shared" si="177"/>
        <v/>
      </c>
      <c r="J392" s="197" t="str">
        <f t="shared" si="178"/>
        <v/>
      </c>
      <c r="K392" s="197" t="str">
        <f t="shared" si="179"/>
        <v/>
      </c>
      <c r="L392" s="196" t="str">
        <f t="shared" si="180"/>
        <v/>
      </c>
      <c r="M392" s="196" t="str">
        <f t="shared" si="181"/>
        <v/>
      </c>
      <c r="N392" s="196"/>
      <c r="O392" s="1"/>
      <c r="P392" s="1"/>
      <c r="Q392" s="1"/>
      <c r="R392" s="1"/>
      <c r="S392" s="1"/>
    </row>
    <row r="393" spans="1:19">
      <c r="A393" s="196" t="str">
        <f t="shared" si="169"/>
        <v/>
      </c>
      <c r="B393" s="197" t="str">
        <f t="shared" si="170"/>
        <v/>
      </c>
      <c r="C393" s="197" t="str">
        <f t="shared" si="171"/>
        <v/>
      </c>
      <c r="D393" s="196" t="str">
        <f t="shared" si="172"/>
        <v/>
      </c>
      <c r="E393" s="196" t="str">
        <f t="shared" si="173"/>
        <v/>
      </c>
      <c r="F393" s="197" t="str">
        <f t="shared" si="174"/>
        <v/>
      </c>
      <c r="G393" s="197" t="str">
        <f t="shared" si="175"/>
        <v/>
      </c>
      <c r="H393" s="196" t="str">
        <f t="shared" si="176"/>
        <v/>
      </c>
      <c r="I393" s="196" t="str">
        <f t="shared" si="177"/>
        <v/>
      </c>
      <c r="J393" s="197" t="str">
        <f t="shared" si="178"/>
        <v/>
      </c>
      <c r="K393" s="197" t="str">
        <f t="shared" si="179"/>
        <v/>
      </c>
      <c r="L393" s="196" t="str">
        <f t="shared" si="180"/>
        <v/>
      </c>
      <c r="M393" s="196" t="str">
        <f t="shared" si="181"/>
        <v/>
      </c>
      <c r="N393" s="198"/>
      <c r="O393" s="1"/>
      <c r="P393" s="1"/>
      <c r="Q393" s="1"/>
      <c r="R393" s="1"/>
      <c r="S393" s="1"/>
    </row>
    <row r="394" spans="1:19">
      <c r="A394" s="196" t="str">
        <f t="shared" si="169"/>
        <v/>
      </c>
      <c r="B394" s="197" t="str">
        <f t="shared" si="170"/>
        <v/>
      </c>
      <c r="C394" s="197" t="str">
        <f t="shared" si="171"/>
        <v/>
      </c>
      <c r="D394" s="196" t="str">
        <f t="shared" si="172"/>
        <v/>
      </c>
      <c r="E394" s="196" t="str">
        <f t="shared" si="173"/>
        <v/>
      </c>
      <c r="F394" s="197" t="str">
        <f t="shared" si="174"/>
        <v/>
      </c>
      <c r="G394" s="197" t="str">
        <f t="shared" si="175"/>
        <v/>
      </c>
      <c r="H394" s="196" t="str">
        <f t="shared" si="176"/>
        <v/>
      </c>
      <c r="I394" s="196" t="str">
        <f t="shared" si="177"/>
        <v/>
      </c>
      <c r="J394" s="197" t="str">
        <f t="shared" si="178"/>
        <v/>
      </c>
      <c r="K394" s="197" t="str">
        <f t="shared" si="179"/>
        <v/>
      </c>
      <c r="L394" s="196" t="str">
        <f t="shared" si="180"/>
        <v/>
      </c>
      <c r="M394" s="196" t="str">
        <f t="shared" si="181"/>
        <v/>
      </c>
      <c r="N394" s="198"/>
      <c r="O394" s="1"/>
      <c r="P394" s="1"/>
      <c r="Q394" s="1"/>
      <c r="R394" s="1"/>
      <c r="S394" s="1"/>
    </row>
    <row r="395" spans="1:19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</row>
    <row r="396" spans="1:19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</row>
    <row r="397" spans="1:19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</row>
    <row r="398" spans="1:19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</row>
    <row r="399" spans="1:19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</row>
    <row r="400" spans="1:19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</row>
    <row r="401" spans="1:19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</row>
    <row r="402" spans="1:19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</row>
    <row r="403" spans="1:19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</row>
    <row r="404" spans="1:19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</row>
    <row r="405" spans="1:19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</row>
    <row r="406" spans="1:19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</row>
    <row r="407" spans="1:19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</row>
    <row r="408" spans="1:19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</row>
    <row r="409" spans="1:19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</row>
    <row r="410" spans="1:19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</row>
    <row r="411" spans="1:19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</row>
    <row r="412" spans="1:19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</row>
    <row r="413" spans="1:19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</row>
    <row r="414" spans="1:19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</row>
    <row r="415" spans="1:19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</row>
    <row r="416" spans="1:19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</row>
    <row r="417" spans="1:19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</row>
    <row r="418" spans="1:19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</row>
    <row r="419" spans="1:19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</row>
    <row r="420" spans="1:19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</row>
    <row r="421" spans="1:19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</row>
    <row r="422" spans="1:19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</row>
    <row r="423" spans="1:19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</row>
    <row r="424" spans="1:19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</row>
    <row r="425" spans="1:19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</row>
    <row r="426" spans="1:19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</row>
    <row r="427" spans="1:19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</row>
    <row r="428" spans="1:19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</row>
    <row r="429" spans="1:19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</row>
    <row r="430" spans="1:19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</row>
    <row r="431" spans="1:19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</row>
    <row r="432" spans="1:19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</row>
    <row r="433" spans="1:19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</row>
    <row r="434" spans="1:19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</row>
    <row r="435" spans="1:19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</row>
    <row r="436" spans="1:19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</row>
    <row r="437" spans="1:19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</row>
    <row r="438" spans="1:19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</row>
    <row r="439" spans="1:19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</row>
    <row r="440" spans="1:19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</row>
    <row r="441" spans="1:19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</row>
    <row r="442" spans="1:19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</row>
    <row r="443" spans="1:19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</row>
    <row r="444" spans="1:19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</row>
    <row r="445" spans="1:19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</row>
    <row r="446" spans="1:19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</row>
    <row r="447" spans="1:19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</row>
    <row r="448" spans="1:19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</row>
    <row r="449" spans="1:19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</row>
    <row r="450" spans="1:19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</row>
    <row r="451" spans="1:19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</row>
    <row r="452" spans="1:19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</row>
    <row r="453" spans="1:19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</row>
    <row r="454" spans="1:19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</row>
    <row r="455" spans="1:19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</row>
    <row r="456" spans="1:19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</row>
    <row r="457" spans="1:19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</row>
    <row r="458" spans="1:19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</row>
    <row r="459" spans="1:19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</row>
    <row r="460" spans="1:19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</row>
    <row r="461" spans="1:19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</row>
    <row r="462" spans="1:19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</row>
    <row r="463" spans="1:19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</row>
    <row r="464" spans="1:19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</row>
    <row r="465" spans="1:19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</row>
    <row r="466" spans="1:19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</row>
    <row r="467" spans="1:19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</row>
    <row r="468" spans="1:19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</row>
    <row r="469" spans="1:19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</row>
    <row r="470" spans="1:19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</row>
    <row r="471" spans="1:19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</row>
    <row r="472" spans="1:19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</row>
    <row r="473" spans="1:19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</row>
    <row r="474" spans="1:19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</row>
    <row r="475" spans="1:19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</row>
    <row r="476" spans="1:19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</row>
    <row r="477" spans="1:19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</row>
    <row r="478" spans="1:19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</row>
    <row r="479" spans="1:19">
      <c r="A479" s="1"/>
      <c r="O479" s="1"/>
      <c r="P479" s="1"/>
      <c r="Q479" s="1"/>
      <c r="R479" s="1"/>
      <c r="S479" s="1"/>
    </row>
    <row r="480" spans="1:19">
      <c r="A480" s="1"/>
      <c r="O480" s="1"/>
      <c r="P480" s="1"/>
      <c r="Q480" s="1"/>
      <c r="R480" s="1"/>
      <c r="S480" s="1"/>
    </row>
  </sheetData>
  <mergeCells count="80">
    <mergeCell ref="C5:G5"/>
    <mergeCell ref="L60:P60"/>
    <mergeCell ref="CA194:CB194"/>
    <mergeCell ref="AX194:AX195"/>
    <mergeCell ref="AZ119:BG119"/>
    <mergeCell ref="BI119:BP119"/>
    <mergeCell ref="BI120:BJ120"/>
    <mergeCell ref="AF120:AH120"/>
    <mergeCell ref="AI120:AK120"/>
    <mergeCell ref="AO120:AP120"/>
    <mergeCell ref="BR119:BY119"/>
    <mergeCell ref="BR120:BS120"/>
    <mergeCell ref="CA193:CF193"/>
    <mergeCell ref="BK194:BL194"/>
    <mergeCell ref="BM194:BN194"/>
    <mergeCell ref="BR194:BS194"/>
    <mergeCell ref="BI194:BJ194"/>
    <mergeCell ref="BR193:BW193"/>
    <mergeCell ref="AO194:AP194"/>
    <mergeCell ref="AT194:AV194"/>
    <mergeCell ref="BD194:BE194"/>
    <mergeCell ref="AZ194:BA194"/>
    <mergeCell ref="CN194:CO194"/>
    <mergeCell ref="CL194:CM194"/>
    <mergeCell ref="CJ194:CK194"/>
    <mergeCell ref="BT194:BU194"/>
    <mergeCell ref="BV194:BW194"/>
    <mergeCell ref="CC194:CD194"/>
    <mergeCell ref="CE194:CF194"/>
    <mergeCell ref="Q6:S6"/>
    <mergeCell ref="Q7:S7"/>
    <mergeCell ref="H59:I59"/>
    <mergeCell ref="D60:E60"/>
    <mergeCell ref="C7:F7"/>
    <mergeCell ref="S10:W36"/>
    <mergeCell ref="F60:G60"/>
    <mergeCell ref="H60:I60"/>
    <mergeCell ref="L9:L11"/>
    <mergeCell ref="F9:H10"/>
    <mergeCell ref="D9:E10"/>
    <mergeCell ref="C9:C11"/>
    <mergeCell ref="I9:K10"/>
    <mergeCell ref="B69:E69"/>
    <mergeCell ref="AC120:AE120"/>
    <mergeCell ref="D59:E59"/>
    <mergeCell ref="F59:G59"/>
    <mergeCell ref="M9:N10"/>
    <mergeCell ref="G69:J69"/>
    <mergeCell ref="B64:C64"/>
    <mergeCell ref="T120:V120"/>
    <mergeCell ref="W120:Y120"/>
    <mergeCell ref="Z120:AB120"/>
    <mergeCell ref="B66:C66"/>
    <mergeCell ref="B65:C65"/>
    <mergeCell ref="B60:C60"/>
    <mergeCell ref="B63:C63"/>
    <mergeCell ref="B62:C62"/>
    <mergeCell ref="Q11:Q21"/>
    <mergeCell ref="CJ119:CQ119"/>
    <mergeCell ref="CA119:CH119"/>
    <mergeCell ref="CA120:CB120"/>
    <mergeCell ref="CF120:CH120"/>
    <mergeCell ref="BI193:BN193"/>
    <mergeCell ref="BN120:BP120"/>
    <mergeCell ref="CJ120:CK120"/>
    <mergeCell ref="CO120:CQ120"/>
    <mergeCell ref="BW120:BY120"/>
    <mergeCell ref="C167:D167"/>
    <mergeCell ref="CJ193:CO193"/>
    <mergeCell ref="K120:M120"/>
    <mergeCell ref="N120:P120"/>
    <mergeCell ref="Q120:S120"/>
    <mergeCell ref="AT120:AV120"/>
    <mergeCell ref="BE120:BG120"/>
    <mergeCell ref="AX120:AX121"/>
    <mergeCell ref="AZ193:BE193"/>
    <mergeCell ref="B120:D120"/>
    <mergeCell ref="E120:G120"/>
    <mergeCell ref="H120:J120"/>
    <mergeCell ref="AZ120:BA120"/>
  </mergeCells>
  <phoneticPr fontId="1" type="noConversion"/>
  <conditionalFormatting sqref="Q6 O62:O66 N12:N55">
    <cfRule type="cellIs" dxfId="16" priority="1" stopIfTrue="1" operator="equal">
      <formula>"Red"</formula>
    </cfRule>
    <cfRule type="cellIs" dxfId="15" priority="2" stopIfTrue="1" operator="equal">
      <formula>"Amber 2"</formula>
    </cfRule>
    <cfRule type="cellIs" dxfId="14" priority="3" stopIfTrue="1" operator="equal">
      <formula>"Amber 1"</formula>
    </cfRule>
  </conditionalFormatting>
  <conditionalFormatting sqref="J12:J55">
    <cfRule type="cellIs" dxfId="13" priority="6" stopIfTrue="1" operator="equal">
      <formula>MAX($J$12:$J$55)</formula>
    </cfRule>
  </conditionalFormatting>
  <conditionalFormatting sqref="E12:E55">
    <cfRule type="cellIs" dxfId="12" priority="7" stopIfTrue="1" operator="equal">
      <formula>MAX($E$12:$E$55)</formula>
    </cfRule>
  </conditionalFormatting>
  <conditionalFormatting sqref="G12:G55">
    <cfRule type="cellIs" dxfId="11" priority="8" stopIfTrue="1" operator="equal">
      <formula>MAX($G$12:$G$55)</formula>
    </cfRule>
  </conditionalFormatting>
  <conditionalFormatting sqref="Q7 P62:P66 M12:M55">
    <cfRule type="cellIs" dxfId="10" priority="4" stopIfTrue="1" operator="greaterThan">
      <formula>3</formula>
    </cfRule>
    <cfRule type="cellIs" dxfId="9" priority="5" stopIfTrue="1" operator="greaterThan">
      <formula>1</formula>
    </cfRule>
  </conditionalFormatting>
  <pageMargins left="0.75" right="0.75" top="1" bottom="1" header="0.5" footer="0.5"/>
  <pageSetup paperSize="9" orientation="portrait" r:id="rId1"/>
  <headerFooter alignWithMargins="0"/>
  <ignoredErrors>
    <ignoredError sqref="AP123:AP164 D171 E170:E191" formula="1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3" tint="0.59999389629810485"/>
  </sheetPr>
  <dimension ref="A1:T155"/>
  <sheetViews>
    <sheetView topLeftCell="A39" zoomScale="85" zoomScaleNormal="85" workbookViewId="0">
      <selection activeCell="A109" sqref="A109:P112"/>
    </sheetView>
  </sheetViews>
  <sheetFormatPr defaultColWidth="9.140625" defaultRowHeight="12.75"/>
  <cols>
    <col min="1" max="1" width="6.28515625" style="201" customWidth="1"/>
    <col min="2" max="2" width="14.28515625" style="201" customWidth="1"/>
    <col min="3" max="3" width="17.85546875" style="201" customWidth="1"/>
    <col min="4" max="4" width="12" style="201" customWidth="1"/>
    <col min="5" max="5" width="15" style="201" customWidth="1"/>
    <col min="6" max="14" width="13.140625" style="201" customWidth="1"/>
    <col min="15" max="15" width="11.85546875" style="201" bestFit="1" customWidth="1"/>
    <col min="16" max="16" width="10.28515625" style="201" bestFit="1" customWidth="1"/>
    <col min="17" max="17" width="6" style="201" hidden="1" customWidth="1"/>
    <col min="18" max="19" width="10.42578125" style="201" hidden="1" customWidth="1"/>
    <col min="20" max="20" width="10.28515625" style="201" bestFit="1" customWidth="1"/>
    <col min="21" max="16384" width="9.140625" style="201"/>
  </cols>
  <sheetData>
    <row r="1" spans="1:15" hidden="1">
      <c r="A1" s="199" t="s">
        <v>141</v>
      </c>
      <c r="B1" s="199" t="s">
        <v>28</v>
      </c>
      <c r="C1" s="199" t="s">
        <v>29</v>
      </c>
      <c r="D1" s="199" t="s">
        <v>30</v>
      </c>
      <c r="E1" s="199" t="s">
        <v>31</v>
      </c>
      <c r="F1" s="200" t="s">
        <v>32</v>
      </c>
      <c r="G1" s="199" t="s">
        <v>33</v>
      </c>
      <c r="H1" s="199" t="s">
        <v>34</v>
      </c>
      <c r="I1" s="199" t="s">
        <v>35</v>
      </c>
      <c r="J1" s="199" t="s">
        <v>37</v>
      </c>
      <c r="K1" s="199" t="s">
        <v>38</v>
      </c>
      <c r="L1" s="199" t="s">
        <v>39</v>
      </c>
      <c r="M1" s="199" t="s">
        <v>100</v>
      </c>
      <c r="N1" s="199" t="s">
        <v>101</v>
      </c>
      <c r="O1" s="199" t="s">
        <v>102</v>
      </c>
    </row>
    <row r="2" spans="1:15" hidden="1">
      <c r="D2" s="201">
        <v>4</v>
      </c>
      <c r="E2" s="201">
        <v>5</v>
      </c>
      <c r="F2" s="202">
        <v>6</v>
      </c>
      <c r="G2" s="201">
        <v>7</v>
      </c>
      <c r="H2" s="201">
        <v>8</v>
      </c>
      <c r="I2" s="201">
        <v>9</v>
      </c>
      <c r="J2" s="201">
        <v>10</v>
      </c>
      <c r="K2" s="201">
        <v>11</v>
      </c>
      <c r="L2" s="201">
        <v>12</v>
      </c>
      <c r="M2" s="201">
        <v>13</v>
      </c>
      <c r="N2" s="201">
        <v>14</v>
      </c>
      <c r="O2" s="201">
        <v>15</v>
      </c>
    </row>
    <row r="3" spans="1:15" hidden="1">
      <c r="A3" s="203" t="str">
        <f>IF('1 - Detail Entry'!C22=0,"",'1 - Detail Entry'!C22)</f>
        <v>DS02</v>
      </c>
      <c r="B3" s="203" t="str">
        <f>IF('1 - Detail Entry'!Z21=0,"",'1 - Detail Entry'!Z21)</f>
        <v/>
      </c>
      <c r="C3" s="203" t="str">
        <f>IF('1 - Detail Entry'!AA21=0,"",'1 - Detail Entry'!AA21)</f>
        <v/>
      </c>
      <c r="D3" s="204">
        <f>'1 - Detail Entry'!S22</f>
        <v>60.249000000000002</v>
      </c>
      <c r="E3" s="204">
        <f>'2'!S21</f>
        <v>0</v>
      </c>
      <c r="F3" s="204" t="str">
        <f>'3'!S21</f>
        <v/>
      </c>
      <c r="G3" s="204" t="str">
        <f>'4'!S21</f>
        <v/>
      </c>
      <c r="H3" s="204" t="str">
        <f>'5'!S21</f>
        <v/>
      </c>
      <c r="I3" s="204" t="str">
        <f>'6'!S21</f>
        <v/>
      </c>
      <c r="J3" s="204" t="str">
        <f>'7'!S21</f>
        <v/>
      </c>
      <c r="K3" s="204" t="str">
        <f>'8'!S21</f>
        <v/>
      </c>
      <c r="L3" s="204" t="str">
        <f>'9'!S21</f>
        <v/>
      </c>
      <c r="M3" s="204" t="str">
        <f>'10'!S21</f>
        <v/>
      </c>
      <c r="N3" s="204" t="str">
        <f>'11'!S21</f>
        <v/>
      </c>
      <c r="O3" s="204" t="str">
        <f>'12'!S21</f>
        <v/>
      </c>
    </row>
    <row r="4" spans="1:15" hidden="1">
      <c r="A4" s="203" t="str">
        <f>IF('1 - Detail Entry'!C23=0,"",'1 - Detail Entry'!C23)</f>
        <v>DS04</v>
      </c>
      <c r="B4" s="203">
        <f>IF('1 - Detail Entry'!Z22=0,"",'1 - Detail Entry'!Z22)</f>
        <v>388309.97499999998</v>
      </c>
      <c r="C4" s="203">
        <f>IF('1 - Detail Entry'!AA22=0,"",'1 - Detail Entry'!AA22)</f>
        <v>159743.67999999999</v>
      </c>
      <c r="D4" s="204">
        <f>'1 - Detail Entry'!S23</f>
        <v>58.093000000000004</v>
      </c>
      <c r="E4" s="204">
        <f>'2'!S22</f>
        <v>0</v>
      </c>
      <c r="F4" s="204" t="str">
        <f>'3'!S22</f>
        <v/>
      </c>
      <c r="G4" s="204" t="str">
        <f>'4'!S22</f>
        <v/>
      </c>
      <c r="H4" s="204" t="str">
        <f>'5'!S22</f>
        <v/>
      </c>
      <c r="I4" s="204" t="str">
        <f>'6'!S22</f>
        <v/>
      </c>
      <c r="J4" s="204" t="str">
        <f>'7'!S22</f>
        <v/>
      </c>
      <c r="K4" s="204" t="str">
        <f>'8'!S22</f>
        <v/>
      </c>
      <c r="L4" s="204" t="str">
        <f>'9'!S22</f>
        <v/>
      </c>
      <c r="M4" s="204" t="str">
        <f>'10'!S22</f>
        <v/>
      </c>
      <c r="N4" s="204" t="str">
        <f>'11'!S22</f>
        <v/>
      </c>
      <c r="O4" s="204" t="str">
        <f>'12'!S22</f>
        <v/>
      </c>
    </row>
    <row r="5" spans="1:15" hidden="1">
      <c r="A5" s="203" t="str">
        <f>IF('1 - Detail Entry'!C24=0,"",'1 - Detail Entry'!C24)</f>
        <v>DS07</v>
      </c>
      <c r="B5" s="203">
        <f>IF('1 - Detail Entry'!Z23=0,"",'1 - Detail Entry'!Z23)</f>
        <v>388326.49099999998</v>
      </c>
      <c r="C5" s="203">
        <f>IF('1 - Detail Entry'!AA23=0,"",'1 - Detail Entry'!AA23)</f>
        <v>159624.351</v>
      </c>
      <c r="D5" s="204" t="str">
        <f>'1 - Detail Entry'!S24</f>
        <v/>
      </c>
      <c r="E5" s="204">
        <f>'2'!S23</f>
        <v>0</v>
      </c>
      <c r="F5" s="204" t="str">
        <f>'3'!S23</f>
        <v/>
      </c>
      <c r="G5" s="204" t="str">
        <f>'4'!S23</f>
        <v/>
      </c>
      <c r="H5" s="204" t="str">
        <f>'5'!S23</f>
        <v/>
      </c>
      <c r="I5" s="204" t="str">
        <f>'6'!S23</f>
        <v/>
      </c>
      <c r="J5" s="204" t="str">
        <f>'7'!S23</f>
        <v/>
      </c>
      <c r="K5" s="204" t="str">
        <f>'8'!S23</f>
        <v/>
      </c>
      <c r="L5" s="204" t="str">
        <f>'9'!S23</f>
        <v/>
      </c>
      <c r="M5" s="204" t="str">
        <f>'10'!S23</f>
        <v/>
      </c>
      <c r="N5" s="204" t="str">
        <f>'11'!S23</f>
        <v/>
      </c>
      <c r="O5" s="204" t="str">
        <f>'12'!S23</f>
        <v/>
      </c>
    </row>
    <row r="6" spans="1:15" hidden="1">
      <c r="A6" s="203" t="str">
        <f>IF('1 - Detail Entry'!C25=0,"",'1 - Detail Entry'!C25)</f>
        <v>DS08</v>
      </c>
      <c r="B6" s="203">
        <f>IF('1 - Detail Entry'!Z24=0,"",'1 - Detail Entry'!Z24)</f>
        <v>388382.88199999998</v>
      </c>
      <c r="C6" s="203">
        <f>IF('1 - Detail Entry'!AA24=0,"",'1 - Detail Entry'!AA24)</f>
        <v>159533.56599999999</v>
      </c>
      <c r="D6" s="204" t="str">
        <f>'1 - Detail Entry'!S25</f>
        <v/>
      </c>
      <c r="E6" s="204">
        <f>'2'!S24</f>
        <v>0</v>
      </c>
      <c r="F6" s="204" t="str">
        <f>'3'!S24</f>
        <v/>
      </c>
      <c r="G6" s="204" t="str">
        <f>'4'!S24</f>
        <v/>
      </c>
      <c r="H6" s="204" t="str">
        <f>'5'!S24</f>
        <v/>
      </c>
      <c r="I6" s="204" t="str">
        <f>'6'!S24</f>
        <v/>
      </c>
      <c r="J6" s="204" t="str">
        <f>'7'!S24</f>
        <v/>
      </c>
      <c r="K6" s="204" t="str">
        <f>'8'!S24</f>
        <v/>
      </c>
      <c r="L6" s="204" t="str">
        <f>'9'!S24</f>
        <v/>
      </c>
      <c r="M6" s="204" t="str">
        <f>'10'!S24</f>
        <v/>
      </c>
      <c r="N6" s="204" t="str">
        <f>'11'!S24</f>
        <v/>
      </c>
      <c r="O6" s="204" t="str">
        <f>'12'!S24</f>
        <v/>
      </c>
    </row>
    <row r="7" spans="1:15" hidden="1">
      <c r="A7" s="203" t="str">
        <f>IF('1 - Detail Entry'!C26=0,"",'1 - Detail Entry'!C26)</f>
        <v/>
      </c>
      <c r="B7" s="203">
        <f>IF('1 - Detail Entry'!Z25=0,"",'1 - Detail Entry'!Z25)</f>
        <v>388437.51199999999</v>
      </c>
      <c r="C7" s="203">
        <f>IF('1 - Detail Entry'!AA25=0,"",'1 - Detail Entry'!AA25)</f>
        <v>159526.39600000001</v>
      </c>
      <c r="D7" s="204" t="str">
        <f>'1 - Detail Entry'!S26</f>
        <v/>
      </c>
      <c r="E7" s="204">
        <f>'2'!S25</f>
        <v>0</v>
      </c>
      <c r="F7" s="204" t="str">
        <f>'3'!S25</f>
        <v/>
      </c>
      <c r="G7" s="204" t="str">
        <f>'4'!S25</f>
        <v/>
      </c>
      <c r="H7" s="204" t="str">
        <f>'5'!S25</f>
        <v/>
      </c>
      <c r="I7" s="204" t="str">
        <f>'6'!S25</f>
        <v/>
      </c>
      <c r="J7" s="204" t="str">
        <f>'7'!S25</f>
        <v/>
      </c>
      <c r="K7" s="204" t="str">
        <f>'8'!S25</f>
        <v/>
      </c>
      <c r="L7" s="204" t="str">
        <f>'9'!S25</f>
        <v/>
      </c>
      <c r="M7" s="204" t="str">
        <f>'10'!S25</f>
        <v/>
      </c>
      <c r="N7" s="204" t="str">
        <f>'11'!S25</f>
        <v/>
      </c>
      <c r="O7" s="204" t="str">
        <f>'12'!S25</f>
        <v/>
      </c>
    </row>
    <row r="8" spans="1:15" hidden="1">
      <c r="A8" s="203" t="str">
        <f>IF('1 - Detail Entry'!C27=0,"",'1 - Detail Entry'!C27)</f>
        <v/>
      </c>
      <c r="B8" s="203" t="str">
        <f>IF('1 - Detail Entry'!Z26=0,"",'1 - Detail Entry'!Z26)</f>
        <v/>
      </c>
      <c r="C8" s="203" t="str">
        <f>IF('1 - Detail Entry'!AA26=0,"",'1 - Detail Entry'!AA26)</f>
        <v/>
      </c>
      <c r="D8" s="204" t="str">
        <f>'1 - Detail Entry'!S27</f>
        <v/>
      </c>
      <c r="E8" s="204">
        <f>'2'!S26</f>
        <v>0</v>
      </c>
      <c r="F8" s="204" t="str">
        <f>'3'!S26</f>
        <v/>
      </c>
      <c r="G8" s="204" t="str">
        <f>'4'!S26</f>
        <v/>
      </c>
      <c r="H8" s="204" t="str">
        <f>'5'!S26</f>
        <v/>
      </c>
      <c r="I8" s="204" t="str">
        <f>'6'!S26</f>
        <v/>
      </c>
      <c r="J8" s="204" t="str">
        <f>'7'!S26</f>
        <v/>
      </c>
      <c r="K8" s="204" t="str">
        <f>'8'!S26</f>
        <v/>
      </c>
      <c r="L8" s="204" t="str">
        <f>'9'!S26</f>
        <v/>
      </c>
      <c r="M8" s="204" t="str">
        <f>'10'!S26</f>
        <v/>
      </c>
      <c r="N8" s="204" t="str">
        <f>'11'!S26</f>
        <v/>
      </c>
      <c r="O8" s="204" t="str">
        <f>'12'!S26</f>
        <v/>
      </c>
    </row>
    <row r="9" spans="1:15" hidden="1">
      <c r="A9" s="203" t="str">
        <f>IF('1 - Detail Entry'!C28=0,"",'1 - Detail Entry'!C28)</f>
        <v/>
      </c>
      <c r="B9" s="203" t="str">
        <f>IF('1 - Detail Entry'!Z27=0,"",'1 - Detail Entry'!Z27)</f>
        <v/>
      </c>
      <c r="C9" s="203" t="str">
        <f>IF('1 - Detail Entry'!AA27=0,"",'1 - Detail Entry'!AA27)</f>
        <v/>
      </c>
      <c r="D9" s="204" t="str">
        <f>'1 - Detail Entry'!S28</f>
        <v/>
      </c>
      <c r="E9" s="204">
        <f>'2'!S27</f>
        <v>0</v>
      </c>
      <c r="F9" s="204" t="str">
        <f>'3'!S27</f>
        <v/>
      </c>
      <c r="G9" s="204" t="str">
        <f>'4'!S27</f>
        <v/>
      </c>
      <c r="H9" s="204" t="str">
        <f>'5'!S27</f>
        <v/>
      </c>
      <c r="I9" s="204" t="str">
        <f>'6'!S27</f>
        <v/>
      </c>
      <c r="J9" s="204" t="str">
        <f>'7'!S27</f>
        <v/>
      </c>
      <c r="K9" s="204" t="str">
        <f>'8'!S27</f>
        <v/>
      </c>
      <c r="L9" s="204" t="str">
        <f>'9'!S27</f>
        <v/>
      </c>
      <c r="M9" s="204" t="str">
        <f>'10'!S27</f>
        <v/>
      </c>
      <c r="N9" s="204" t="str">
        <f>'11'!S27</f>
        <v/>
      </c>
      <c r="O9" s="204" t="str">
        <f>'12'!S27</f>
        <v/>
      </c>
    </row>
    <row r="10" spans="1:15" hidden="1">
      <c r="A10" s="203" t="str">
        <f>IF('1 - Detail Entry'!C29=0,"",'1 - Detail Entry'!C29)</f>
        <v/>
      </c>
      <c r="B10" s="203" t="str">
        <f>IF('1 - Detail Entry'!Z28=0,"",'1 - Detail Entry'!Z28)</f>
        <v/>
      </c>
      <c r="C10" s="203" t="str">
        <f>IF('1 - Detail Entry'!AA28=0,"",'1 - Detail Entry'!AA28)</f>
        <v/>
      </c>
      <c r="D10" s="204" t="str">
        <f>'1 - Detail Entry'!S29</f>
        <v/>
      </c>
      <c r="E10" s="204">
        <f>'2'!S28</f>
        <v>0</v>
      </c>
      <c r="F10" s="204" t="str">
        <f>'3'!S28</f>
        <v/>
      </c>
      <c r="G10" s="204" t="str">
        <f>'4'!S28</f>
        <v/>
      </c>
      <c r="H10" s="204" t="str">
        <f>'5'!S28</f>
        <v/>
      </c>
      <c r="I10" s="204" t="str">
        <f>'6'!S28</f>
        <v/>
      </c>
      <c r="J10" s="204" t="str">
        <f>'7'!S28</f>
        <v/>
      </c>
      <c r="K10" s="204" t="str">
        <f>'8'!S28</f>
        <v/>
      </c>
      <c r="L10" s="204" t="str">
        <f>'9'!S28</f>
        <v/>
      </c>
      <c r="M10" s="204" t="str">
        <f>'10'!S28</f>
        <v/>
      </c>
      <c r="N10" s="204" t="str">
        <f>'11'!S28</f>
        <v/>
      </c>
      <c r="O10" s="204" t="str">
        <f>'12'!S28</f>
        <v/>
      </c>
    </row>
    <row r="11" spans="1:15" hidden="1">
      <c r="A11" s="203" t="str">
        <f>IF('1 - Detail Entry'!C30=0,"",'1 - Detail Entry'!C30)</f>
        <v/>
      </c>
      <c r="B11" s="203" t="str">
        <f>IF('1 - Detail Entry'!Z29=0,"",'1 - Detail Entry'!Z29)</f>
        <v/>
      </c>
      <c r="C11" s="203" t="str">
        <f>IF('1 - Detail Entry'!AA29=0,"",'1 - Detail Entry'!AA29)</f>
        <v/>
      </c>
      <c r="D11" s="204" t="str">
        <f>'1 - Detail Entry'!S30</f>
        <v/>
      </c>
      <c r="E11" s="204">
        <f>'2'!S29</f>
        <v>0</v>
      </c>
      <c r="F11" s="204" t="str">
        <f>'3'!S29</f>
        <v/>
      </c>
      <c r="G11" s="204" t="str">
        <f>'4'!S29</f>
        <v/>
      </c>
      <c r="H11" s="204" t="str">
        <f>'5'!S29</f>
        <v/>
      </c>
      <c r="I11" s="204" t="str">
        <f>'6'!S29</f>
        <v/>
      </c>
      <c r="J11" s="204" t="str">
        <f>'7'!S29</f>
        <v/>
      </c>
      <c r="K11" s="204" t="str">
        <f>'8'!S29</f>
        <v/>
      </c>
      <c r="L11" s="204" t="str">
        <f>'9'!S29</f>
        <v/>
      </c>
      <c r="M11" s="204" t="str">
        <f>'10'!S29</f>
        <v/>
      </c>
      <c r="N11" s="204" t="str">
        <f>'11'!S29</f>
        <v/>
      </c>
      <c r="O11" s="204" t="str">
        <f>'12'!S29</f>
        <v/>
      </c>
    </row>
    <row r="12" spans="1:15" hidden="1">
      <c r="A12" s="203" t="str">
        <f>IF('1 - Detail Entry'!C31=0,"",'1 - Detail Entry'!C31)</f>
        <v/>
      </c>
      <c r="B12" s="203" t="str">
        <f>IF('1 - Detail Entry'!Z30=0,"",'1 - Detail Entry'!Z30)</f>
        <v/>
      </c>
      <c r="C12" s="203" t="str">
        <f>IF('1 - Detail Entry'!AA30=0,"",'1 - Detail Entry'!AA30)</f>
        <v/>
      </c>
      <c r="D12" s="204" t="str">
        <f>'1 - Detail Entry'!S31</f>
        <v/>
      </c>
      <c r="E12" s="204">
        <f>'2'!S30</f>
        <v>0</v>
      </c>
      <c r="F12" s="204" t="str">
        <f>'3'!S30</f>
        <v/>
      </c>
      <c r="G12" s="204" t="str">
        <f>'4'!S30</f>
        <v/>
      </c>
      <c r="H12" s="204" t="str">
        <f>'5'!S30</f>
        <v/>
      </c>
      <c r="I12" s="204" t="str">
        <f>'6'!S30</f>
        <v/>
      </c>
      <c r="J12" s="204" t="str">
        <f>'7'!S30</f>
        <v/>
      </c>
      <c r="K12" s="204" t="str">
        <f>'8'!S30</f>
        <v/>
      </c>
      <c r="L12" s="204" t="str">
        <f>'9'!S30</f>
        <v/>
      </c>
      <c r="M12" s="204" t="str">
        <f>'10'!S30</f>
        <v/>
      </c>
      <c r="N12" s="204" t="str">
        <f>'11'!S30</f>
        <v/>
      </c>
      <c r="O12" s="204" t="str">
        <f>'12'!S30</f>
        <v/>
      </c>
    </row>
    <row r="13" spans="1:15" hidden="1">
      <c r="A13" s="203" t="str">
        <f>IF('1 - Detail Entry'!C32=0,"",'1 - Detail Entry'!C32)</f>
        <v/>
      </c>
      <c r="B13" s="203" t="str">
        <f>IF('1 - Detail Entry'!Z31=0,"",'1 - Detail Entry'!Z31)</f>
        <v/>
      </c>
      <c r="C13" s="203" t="str">
        <f>IF('1 - Detail Entry'!AA31=0,"",'1 - Detail Entry'!AA31)</f>
        <v/>
      </c>
      <c r="D13" s="204" t="str">
        <f>'1 - Detail Entry'!S32</f>
        <v/>
      </c>
      <c r="E13" s="204">
        <f>'2'!S31</f>
        <v>0</v>
      </c>
      <c r="F13" s="204" t="str">
        <f>'3'!S31</f>
        <v/>
      </c>
      <c r="G13" s="204" t="str">
        <f>'4'!S31</f>
        <v/>
      </c>
      <c r="H13" s="204" t="str">
        <f>'5'!S31</f>
        <v/>
      </c>
      <c r="I13" s="204" t="str">
        <f>'6'!S31</f>
        <v/>
      </c>
      <c r="J13" s="204" t="str">
        <f>'7'!S31</f>
        <v/>
      </c>
      <c r="K13" s="204" t="str">
        <f>'8'!S31</f>
        <v/>
      </c>
      <c r="L13" s="204" t="str">
        <f>'9'!S31</f>
        <v/>
      </c>
      <c r="M13" s="204" t="str">
        <f>'10'!S31</f>
        <v/>
      </c>
      <c r="N13" s="204" t="str">
        <f>'11'!S31</f>
        <v/>
      </c>
      <c r="O13" s="204" t="str">
        <f>'12'!S31</f>
        <v/>
      </c>
    </row>
    <row r="14" spans="1:15" hidden="1">
      <c r="A14" s="203" t="str">
        <f>IF('1 - Detail Entry'!C33=0,"",'1 - Detail Entry'!C33)</f>
        <v/>
      </c>
      <c r="B14" s="203" t="str">
        <f>IF('1 - Detail Entry'!Z32=0,"",'1 - Detail Entry'!Z32)</f>
        <v/>
      </c>
      <c r="C14" s="203" t="str">
        <f>IF('1 - Detail Entry'!AA32=0,"",'1 - Detail Entry'!AA32)</f>
        <v/>
      </c>
      <c r="D14" s="204" t="str">
        <f>'1 - Detail Entry'!S33</f>
        <v/>
      </c>
      <c r="E14" s="204">
        <f>'2'!S32</f>
        <v>0</v>
      </c>
      <c r="F14" s="204" t="str">
        <f>'3'!S32</f>
        <v/>
      </c>
      <c r="G14" s="204" t="str">
        <f>'4'!S32</f>
        <v/>
      </c>
      <c r="H14" s="204" t="str">
        <f>'5'!S32</f>
        <v/>
      </c>
      <c r="I14" s="204" t="str">
        <f>'6'!S32</f>
        <v/>
      </c>
      <c r="J14" s="204" t="str">
        <f>'7'!S32</f>
        <v/>
      </c>
      <c r="K14" s="204" t="str">
        <f>'8'!S32</f>
        <v/>
      </c>
      <c r="L14" s="204" t="str">
        <f>'9'!S32</f>
        <v/>
      </c>
      <c r="M14" s="204" t="str">
        <f>'10'!S32</f>
        <v/>
      </c>
      <c r="N14" s="204" t="str">
        <f>'11'!S32</f>
        <v/>
      </c>
      <c r="O14" s="204" t="str">
        <f>'12'!S32</f>
        <v/>
      </c>
    </row>
    <row r="15" spans="1:15" hidden="1">
      <c r="A15" s="203" t="str">
        <f>IF('1 - Detail Entry'!C34=0,"",'1 - Detail Entry'!C34)</f>
        <v/>
      </c>
      <c r="B15" s="203" t="str">
        <f>IF('1 - Detail Entry'!Z33=0,"",'1 - Detail Entry'!Z33)</f>
        <v/>
      </c>
      <c r="C15" s="203" t="str">
        <f>IF('1 - Detail Entry'!AA33=0,"",'1 - Detail Entry'!AA33)</f>
        <v/>
      </c>
      <c r="D15" s="204" t="str">
        <f>'1 - Detail Entry'!S34</f>
        <v/>
      </c>
      <c r="E15" s="204" t="str">
        <f>'2'!S33</f>
        <v/>
      </c>
      <c r="F15" s="204" t="str">
        <f>'3'!S33</f>
        <v/>
      </c>
      <c r="G15" s="204" t="str">
        <f>'4'!S33</f>
        <v/>
      </c>
      <c r="H15" s="204" t="str">
        <f>'5'!S33</f>
        <v/>
      </c>
      <c r="I15" s="204" t="str">
        <f>'6'!S33</f>
        <v/>
      </c>
      <c r="J15" s="204" t="str">
        <f>'7'!S33</f>
        <v/>
      </c>
      <c r="K15" s="204" t="str">
        <f>'8'!S33</f>
        <v/>
      </c>
      <c r="L15" s="204" t="str">
        <f>'9'!S33</f>
        <v/>
      </c>
      <c r="M15" s="204" t="str">
        <f>'10'!S33</f>
        <v/>
      </c>
      <c r="N15" s="204" t="str">
        <f>'11'!S33</f>
        <v/>
      </c>
      <c r="O15" s="204" t="str">
        <f>'12'!S33</f>
        <v/>
      </c>
    </row>
    <row r="16" spans="1:15" hidden="1">
      <c r="A16" s="203" t="str">
        <f>IF('1 - Detail Entry'!C35=0,"",'1 - Detail Entry'!C35)</f>
        <v/>
      </c>
      <c r="B16" s="203" t="str">
        <f>IF('1 - Detail Entry'!Z34=0,"",'1 - Detail Entry'!Z34)</f>
        <v/>
      </c>
      <c r="C16" s="203" t="str">
        <f>IF('1 - Detail Entry'!AA34=0,"",'1 - Detail Entry'!AA34)</f>
        <v/>
      </c>
      <c r="D16" s="204" t="str">
        <f>'1 - Detail Entry'!S35</f>
        <v/>
      </c>
      <c r="E16" s="204" t="str">
        <f>'2'!S34</f>
        <v/>
      </c>
      <c r="F16" s="204" t="str">
        <f>'3'!S34</f>
        <v/>
      </c>
      <c r="G16" s="204" t="str">
        <f>'4'!S34</f>
        <v/>
      </c>
      <c r="H16" s="204" t="str">
        <f>'5'!S34</f>
        <v/>
      </c>
      <c r="I16" s="204" t="str">
        <f>'6'!S34</f>
        <v/>
      </c>
      <c r="J16" s="204" t="str">
        <f>'7'!S34</f>
        <v/>
      </c>
      <c r="K16" s="204" t="str">
        <f>'8'!S34</f>
        <v/>
      </c>
      <c r="L16" s="204" t="str">
        <f>'9'!S34</f>
        <v/>
      </c>
      <c r="M16" s="204" t="str">
        <f>'10'!S34</f>
        <v/>
      </c>
      <c r="N16" s="204" t="str">
        <f>'11'!S34</f>
        <v/>
      </c>
      <c r="O16" s="204" t="str">
        <f>'12'!S34</f>
        <v/>
      </c>
    </row>
    <row r="17" spans="1:15" hidden="1">
      <c r="A17" s="203" t="str">
        <f>IF('1 - Detail Entry'!C36=0,"",'1 - Detail Entry'!C36)</f>
        <v/>
      </c>
      <c r="B17" s="203" t="str">
        <f>IF('1 - Detail Entry'!Z35=0,"",'1 - Detail Entry'!Z35)</f>
        <v/>
      </c>
      <c r="C17" s="203" t="str">
        <f>IF('1 - Detail Entry'!AA35=0,"",'1 - Detail Entry'!AA35)</f>
        <v/>
      </c>
      <c r="D17" s="204" t="str">
        <f>'1 - Detail Entry'!S36</f>
        <v/>
      </c>
      <c r="E17" s="204" t="str">
        <f>'2'!S35</f>
        <v/>
      </c>
      <c r="F17" s="204" t="str">
        <f>'3'!S35</f>
        <v/>
      </c>
      <c r="G17" s="204" t="str">
        <f>'4'!S35</f>
        <v/>
      </c>
      <c r="H17" s="204" t="str">
        <f>'5'!S35</f>
        <v/>
      </c>
      <c r="I17" s="204" t="str">
        <f>'6'!S35</f>
        <v/>
      </c>
      <c r="J17" s="204" t="str">
        <f>'7'!S35</f>
        <v/>
      </c>
      <c r="K17" s="204" t="str">
        <f>'8'!S35</f>
        <v/>
      </c>
      <c r="L17" s="204" t="str">
        <f>'9'!S35</f>
        <v/>
      </c>
      <c r="M17" s="204" t="str">
        <f>'10'!S35</f>
        <v/>
      </c>
      <c r="N17" s="204" t="str">
        <f>'11'!S35</f>
        <v/>
      </c>
      <c r="O17" s="204" t="str">
        <f>'12'!S35</f>
        <v/>
      </c>
    </row>
    <row r="18" spans="1:15" hidden="1">
      <c r="A18" s="203" t="str">
        <f>IF('1 - Detail Entry'!C37=0,"",'1 - Detail Entry'!C37)</f>
        <v/>
      </c>
      <c r="B18" s="203" t="str">
        <f>IF('1 - Detail Entry'!Z36=0,"",'1 - Detail Entry'!Z36)</f>
        <v/>
      </c>
      <c r="C18" s="203" t="str">
        <f>IF('1 - Detail Entry'!AA36=0,"",'1 - Detail Entry'!AA36)</f>
        <v/>
      </c>
      <c r="D18" s="204" t="str">
        <f>'1 - Detail Entry'!S37</f>
        <v/>
      </c>
      <c r="E18" s="204" t="str">
        <f>'2'!S36</f>
        <v/>
      </c>
      <c r="F18" s="204" t="str">
        <f>'3'!S36</f>
        <v/>
      </c>
      <c r="G18" s="204" t="str">
        <f>'4'!S36</f>
        <v/>
      </c>
      <c r="H18" s="204" t="str">
        <f>'5'!S36</f>
        <v/>
      </c>
      <c r="I18" s="204" t="str">
        <f>'6'!S36</f>
        <v/>
      </c>
      <c r="J18" s="204" t="str">
        <f>'7'!S36</f>
        <v/>
      </c>
      <c r="K18" s="204" t="str">
        <f>'8'!S36</f>
        <v/>
      </c>
      <c r="L18" s="204" t="str">
        <f>'9'!S36</f>
        <v/>
      </c>
      <c r="M18" s="204" t="str">
        <f>'10'!S36</f>
        <v/>
      </c>
      <c r="N18" s="204" t="str">
        <f>'11'!S36</f>
        <v/>
      </c>
      <c r="O18" s="204" t="str">
        <f>'12'!S36</f>
        <v/>
      </c>
    </row>
    <row r="19" spans="1:15" hidden="1">
      <c r="A19" s="203" t="str">
        <f>IF('1 - Detail Entry'!C38=0,"",'1 - Detail Entry'!C38)</f>
        <v/>
      </c>
      <c r="B19" s="203" t="str">
        <f>IF('1 - Detail Entry'!Z37=0,"",'1 - Detail Entry'!Z37)</f>
        <v/>
      </c>
      <c r="C19" s="203" t="str">
        <f>IF('1 - Detail Entry'!AA37=0,"",'1 - Detail Entry'!AA37)</f>
        <v/>
      </c>
      <c r="D19" s="204" t="str">
        <f>'1 - Detail Entry'!S38</f>
        <v/>
      </c>
      <c r="E19" s="204" t="str">
        <f>'2'!S37</f>
        <v/>
      </c>
      <c r="F19" s="204" t="str">
        <f>'3'!S37</f>
        <v/>
      </c>
      <c r="G19" s="204" t="str">
        <f>'4'!S37</f>
        <v/>
      </c>
      <c r="H19" s="204" t="str">
        <f>'5'!S37</f>
        <v/>
      </c>
      <c r="I19" s="204" t="str">
        <f>'6'!S37</f>
        <v/>
      </c>
      <c r="J19" s="204" t="str">
        <f>'7'!S37</f>
        <v/>
      </c>
      <c r="K19" s="204" t="str">
        <f>'8'!S37</f>
        <v/>
      </c>
      <c r="L19" s="204" t="str">
        <f>'9'!S37</f>
        <v/>
      </c>
      <c r="M19" s="204" t="str">
        <f>'10'!S37</f>
        <v/>
      </c>
      <c r="N19" s="204" t="str">
        <f>'11'!S37</f>
        <v/>
      </c>
      <c r="O19" s="204" t="str">
        <f>'12'!S37</f>
        <v/>
      </c>
    </row>
    <row r="20" spans="1:15" hidden="1">
      <c r="A20" s="203" t="str">
        <f>IF('1 - Detail Entry'!C39=0,"",'1 - Detail Entry'!C39)</f>
        <v/>
      </c>
      <c r="B20" s="203" t="str">
        <f>IF('1 - Detail Entry'!Z38=0,"",'1 - Detail Entry'!Z38)</f>
        <v/>
      </c>
      <c r="C20" s="203" t="str">
        <f>IF('1 - Detail Entry'!AA38=0,"",'1 - Detail Entry'!AA38)</f>
        <v/>
      </c>
      <c r="D20" s="204" t="str">
        <f>'1 - Detail Entry'!S39</f>
        <v/>
      </c>
      <c r="E20" s="204" t="str">
        <f>'2'!S38</f>
        <v/>
      </c>
      <c r="F20" s="204" t="str">
        <f>'3'!S38</f>
        <v/>
      </c>
      <c r="G20" s="204" t="str">
        <f>'4'!S38</f>
        <v/>
      </c>
      <c r="H20" s="204" t="str">
        <f>'5'!S38</f>
        <v/>
      </c>
      <c r="I20" s="204" t="str">
        <f>'6'!S38</f>
        <v/>
      </c>
      <c r="J20" s="204" t="str">
        <f>'7'!S38</f>
        <v/>
      </c>
      <c r="K20" s="204" t="str">
        <f>'8'!S38</f>
        <v/>
      </c>
      <c r="L20" s="204" t="str">
        <f>'9'!S38</f>
        <v/>
      </c>
      <c r="M20" s="204" t="str">
        <f>'10'!S38</f>
        <v/>
      </c>
      <c r="N20" s="204" t="str">
        <f>'11'!S38</f>
        <v/>
      </c>
      <c r="O20" s="204" t="str">
        <f>'12'!S38</f>
        <v/>
      </c>
    </row>
    <row r="21" spans="1:15" hidden="1">
      <c r="A21" s="203" t="str">
        <f>IF('1 - Detail Entry'!C40=0,"",'1 - Detail Entry'!C40)</f>
        <v/>
      </c>
      <c r="B21" s="203" t="str">
        <f>IF('1 - Detail Entry'!Z39=0,"",'1 - Detail Entry'!Z39)</f>
        <v/>
      </c>
      <c r="C21" s="203" t="str">
        <f>IF('1 - Detail Entry'!AA39=0,"",'1 - Detail Entry'!AA39)</f>
        <v/>
      </c>
      <c r="D21" s="204" t="str">
        <f>'1 - Detail Entry'!S40</f>
        <v/>
      </c>
      <c r="E21" s="204" t="str">
        <f>'2'!S39</f>
        <v/>
      </c>
      <c r="F21" s="204" t="str">
        <f>'3'!S39</f>
        <v/>
      </c>
      <c r="G21" s="204" t="str">
        <f>'4'!S39</f>
        <v/>
      </c>
      <c r="H21" s="204" t="str">
        <f>'5'!S39</f>
        <v/>
      </c>
      <c r="I21" s="204" t="str">
        <f>'6'!S39</f>
        <v/>
      </c>
      <c r="J21" s="204" t="str">
        <f>'7'!S39</f>
        <v/>
      </c>
      <c r="K21" s="204" t="str">
        <f>'8'!S39</f>
        <v/>
      </c>
      <c r="L21" s="204" t="str">
        <f>'9'!S39</f>
        <v/>
      </c>
      <c r="M21" s="204" t="str">
        <f>'10'!S39</f>
        <v/>
      </c>
      <c r="N21" s="204" t="str">
        <f>'11'!S39</f>
        <v/>
      </c>
      <c r="O21" s="204" t="str">
        <f>'12'!S39</f>
        <v/>
      </c>
    </row>
    <row r="22" spans="1:15" hidden="1">
      <c r="A22" s="203" t="str">
        <f>IF('1 - Detail Entry'!C41=0,"",'1 - Detail Entry'!C41)</f>
        <v/>
      </c>
      <c r="B22" s="203" t="str">
        <f>IF('1 - Detail Entry'!Z40=0,"",'1 - Detail Entry'!Z40)</f>
        <v/>
      </c>
      <c r="C22" s="203" t="str">
        <f>IF('1 - Detail Entry'!AA40=0,"",'1 - Detail Entry'!AA40)</f>
        <v/>
      </c>
      <c r="D22" s="204" t="str">
        <f>'1 - Detail Entry'!S41</f>
        <v/>
      </c>
      <c r="E22" s="204" t="str">
        <f>'2'!S40</f>
        <v/>
      </c>
      <c r="F22" s="204" t="str">
        <f>'3'!S40</f>
        <v/>
      </c>
      <c r="G22" s="204" t="str">
        <f>'4'!S40</f>
        <v/>
      </c>
      <c r="H22" s="204" t="str">
        <f>'5'!S40</f>
        <v/>
      </c>
      <c r="I22" s="204" t="str">
        <f>'6'!S40</f>
        <v/>
      </c>
      <c r="J22" s="204" t="str">
        <f>'7'!S40</f>
        <v/>
      </c>
      <c r="K22" s="204" t="str">
        <f>'8'!S40</f>
        <v/>
      </c>
      <c r="L22" s="204" t="str">
        <f>'9'!S40</f>
        <v/>
      </c>
      <c r="M22" s="204" t="str">
        <f>'10'!S40</f>
        <v/>
      </c>
      <c r="N22" s="204" t="str">
        <f>'11'!S40</f>
        <v/>
      </c>
      <c r="O22" s="204" t="str">
        <f>'12'!S40</f>
        <v/>
      </c>
    </row>
    <row r="23" spans="1:15" hidden="1">
      <c r="A23" s="203" t="str">
        <f>IF('1 - Detail Entry'!C42=0,"",'1 - Detail Entry'!C42)</f>
        <v/>
      </c>
      <c r="B23" s="203" t="str">
        <f>IF('1 - Detail Entry'!Z41=0,"",'1 - Detail Entry'!Z41)</f>
        <v/>
      </c>
      <c r="C23" s="203" t="str">
        <f>IF('1 - Detail Entry'!AA41=0,"",'1 - Detail Entry'!AA41)</f>
        <v/>
      </c>
      <c r="D23" s="204" t="str">
        <f>'1 - Detail Entry'!S42</f>
        <v/>
      </c>
      <c r="E23" s="204" t="str">
        <f>'2'!S41</f>
        <v/>
      </c>
      <c r="F23" s="204" t="str">
        <f>'3'!S41</f>
        <v/>
      </c>
      <c r="G23" s="204" t="str">
        <f>'4'!S41</f>
        <v/>
      </c>
      <c r="H23" s="204" t="str">
        <f>'5'!S41</f>
        <v/>
      </c>
      <c r="I23" s="204" t="str">
        <f>'6'!S41</f>
        <v/>
      </c>
      <c r="J23" s="204" t="str">
        <f>'7'!S41</f>
        <v/>
      </c>
      <c r="K23" s="204" t="str">
        <f>'8'!S41</f>
        <v/>
      </c>
      <c r="L23" s="204" t="str">
        <f>'9'!S41</f>
        <v/>
      </c>
      <c r="M23" s="204" t="str">
        <f>'10'!S41</f>
        <v/>
      </c>
      <c r="N23" s="204" t="str">
        <f>'11'!S41</f>
        <v/>
      </c>
      <c r="O23" s="204" t="str">
        <f>'12'!S41</f>
        <v/>
      </c>
    </row>
    <row r="24" spans="1:15" hidden="1">
      <c r="A24" s="203" t="str">
        <f>IF('1 - Detail Entry'!C43=0,"",'1 - Detail Entry'!C43)</f>
        <v/>
      </c>
      <c r="B24" s="203" t="str">
        <f>IF('1 - Detail Entry'!Z42=0,"",'1 - Detail Entry'!Z42)</f>
        <v/>
      </c>
      <c r="C24" s="203" t="str">
        <f>IF('1 - Detail Entry'!AA42=0,"",'1 - Detail Entry'!AA42)</f>
        <v/>
      </c>
      <c r="D24" s="204" t="str">
        <f>'1 - Detail Entry'!S43</f>
        <v/>
      </c>
      <c r="E24" s="204" t="str">
        <f>'2'!S42</f>
        <v/>
      </c>
      <c r="F24" s="204" t="str">
        <f>'3'!S42</f>
        <v/>
      </c>
      <c r="G24" s="204" t="str">
        <f>'4'!S42</f>
        <v/>
      </c>
      <c r="H24" s="204" t="str">
        <f>'5'!S42</f>
        <v/>
      </c>
      <c r="I24" s="204" t="str">
        <f>'6'!S42</f>
        <v/>
      </c>
      <c r="J24" s="204" t="str">
        <f>'7'!S42</f>
        <v/>
      </c>
      <c r="K24" s="204" t="str">
        <f>'8'!S42</f>
        <v/>
      </c>
      <c r="L24" s="204" t="str">
        <f>'9'!S42</f>
        <v/>
      </c>
      <c r="M24" s="204" t="str">
        <f>'10'!S42</f>
        <v/>
      </c>
      <c r="N24" s="204" t="str">
        <f>'11'!S42</f>
        <v/>
      </c>
      <c r="O24" s="204" t="str">
        <f>'12'!S42</f>
        <v/>
      </c>
    </row>
    <row r="25" spans="1:15" hidden="1">
      <c r="A25" s="203" t="str">
        <f>IF('1 - Detail Entry'!C44=0,"",'1 - Detail Entry'!C44)</f>
        <v/>
      </c>
      <c r="B25" s="203" t="str">
        <f>IF('1 - Detail Entry'!Z43=0,"",'1 - Detail Entry'!Z43)</f>
        <v/>
      </c>
      <c r="C25" s="203" t="str">
        <f>IF('1 - Detail Entry'!AA43=0,"",'1 - Detail Entry'!AA43)</f>
        <v/>
      </c>
      <c r="D25" s="204" t="str">
        <f>'1 - Detail Entry'!S44</f>
        <v/>
      </c>
      <c r="E25" s="204" t="str">
        <f>'2'!S43</f>
        <v/>
      </c>
      <c r="F25" s="204" t="str">
        <f>'3'!S43</f>
        <v/>
      </c>
      <c r="G25" s="204" t="str">
        <f>'4'!S43</f>
        <v/>
      </c>
      <c r="H25" s="204" t="str">
        <f>'5'!S43</f>
        <v/>
      </c>
      <c r="I25" s="204" t="str">
        <f>'6'!S43</f>
        <v/>
      </c>
      <c r="J25" s="204" t="str">
        <f>'7'!S43</f>
        <v/>
      </c>
      <c r="K25" s="204" t="str">
        <f>'8'!S43</f>
        <v/>
      </c>
      <c r="L25" s="204" t="str">
        <f>'9'!S43</f>
        <v/>
      </c>
      <c r="M25" s="204" t="str">
        <f>'10'!S43</f>
        <v/>
      </c>
      <c r="N25" s="204" t="str">
        <f>'11'!S43</f>
        <v/>
      </c>
      <c r="O25" s="204" t="str">
        <f>'12'!S43</f>
        <v/>
      </c>
    </row>
    <row r="26" spans="1:15" hidden="1">
      <c r="A26" s="203" t="str">
        <f>IF('1 - Detail Entry'!C45=0,"",'1 - Detail Entry'!C45)</f>
        <v/>
      </c>
      <c r="B26" s="203" t="str">
        <f>IF('1 - Detail Entry'!Z44=0,"",'1 - Detail Entry'!Z44)</f>
        <v/>
      </c>
      <c r="C26" s="203" t="str">
        <f>IF('1 - Detail Entry'!AA44=0,"",'1 - Detail Entry'!AA44)</f>
        <v/>
      </c>
      <c r="D26" s="204" t="str">
        <f>'1 - Detail Entry'!S45</f>
        <v/>
      </c>
      <c r="E26" s="204" t="str">
        <f>'2'!S44</f>
        <v/>
      </c>
      <c r="F26" s="204" t="str">
        <f>'3'!S44</f>
        <v/>
      </c>
      <c r="G26" s="204" t="str">
        <f>'4'!S44</f>
        <v/>
      </c>
      <c r="H26" s="204" t="str">
        <f>'5'!S44</f>
        <v/>
      </c>
      <c r="I26" s="204" t="str">
        <f>'6'!S44</f>
        <v/>
      </c>
      <c r="J26" s="204" t="str">
        <f>'7'!S44</f>
        <v/>
      </c>
      <c r="K26" s="204" t="str">
        <f>'8'!S44</f>
        <v/>
      </c>
      <c r="L26" s="204" t="str">
        <f>'9'!S44</f>
        <v/>
      </c>
      <c r="M26" s="204" t="str">
        <f>'10'!S44</f>
        <v/>
      </c>
      <c r="N26" s="204" t="str">
        <f>'11'!S44</f>
        <v/>
      </c>
      <c r="O26" s="204" t="str">
        <f>'12'!S44</f>
        <v/>
      </c>
    </row>
    <row r="27" spans="1:15" hidden="1">
      <c r="A27" s="203" t="str">
        <f>IF('1 - Detail Entry'!C46=0,"",'1 - Detail Entry'!C46)</f>
        <v/>
      </c>
      <c r="B27" s="203" t="str">
        <f>IF('1 - Detail Entry'!Z45=0,"",'1 - Detail Entry'!Z45)</f>
        <v/>
      </c>
      <c r="C27" s="203" t="str">
        <f>IF('1 - Detail Entry'!AA45=0,"",'1 - Detail Entry'!AA45)</f>
        <v/>
      </c>
      <c r="D27" s="204" t="str">
        <f>'1 - Detail Entry'!S46</f>
        <v/>
      </c>
      <c r="E27" s="204" t="str">
        <f>'2'!S45</f>
        <v/>
      </c>
      <c r="F27" s="204" t="str">
        <f>'3'!S45</f>
        <v/>
      </c>
      <c r="G27" s="204" t="str">
        <f>'4'!S45</f>
        <v/>
      </c>
      <c r="H27" s="204" t="str">
        <f>'5'!S45</f>
        <v/>
      </c>
      <c r="I27" s="204" t="str">
        <f>'6'!S45</f>
        <v/>
      </c>
      <c r="J27" s="204" t="str">
        <f>'7'!S45</f>
        <v/>
      </c>
      <c r="K27" s="204" t="str">
        <f>'8'!S45</f>
        <v/>
      </c>
      <c r="L27" s="204" t="str">
        <f>'9'!S45</f>
        <v/>
      </c>
      <c r="M27" s="204" t="str">
        <f>'10'!S45</f>
        <v/>
      </c>
      <c r="N27" s="204" t="str">
        <f>'11'!S45</f>
        <v/>
      </c>
      <c r="O27" s="204" t="str">
        <f>'12'!S45</f>
        <v/>
      </c>
    </row>
    <row r="28" spans="1:15" hidden="1">
      <c r="A28" s="203" t="str">
        <f>IF('1 - Detail Entry'!C47=0,"",'1 - Detail Entry'!C47)</f>
        <v/>
      </c>
      <c r="B28" s="203" t="str">
        <f>IF('1 - Detail Entry'!Z46=0,"",'1 - Detail Entry'!Z46)</f>
        <v/>
      </c>
      <c r="C28" s="203" t="str">
        <f>IF('1 - Detail Entry'!AA46=0,"",'1 - Detail Entry'!AA46)</f>
        <v/>
      </c>
      <c r="D28" s="204" t="str">
        <f>'1 - Detail Entry'!S47</f>
        <v/>
      </c>
      <c r="E28" s="204" t="str">
        <f>'2'!S46</f>
        <v/>
      </c>
      <c r="F28" s="204" t="str">
        <f>'3'!S46</f>
        <v/>
      </c>
      <c r="G28" s="204" t="str">
        <f>'4'!S46</f>
        <v/>
      </c>
      <c r="H28" s="204" t="str">
        <f>'5'!S46</f>
        <v/>
      </c>
      <c r="I28" s="204" t="str">
        <f>'6'!S46</f>
        <v/>
      </c>
      <c r="J28" s="204" t="str">
        <f>'7'!S46</f>
        <v/>
      </c>
      <c r="K28" s="204" t="str">
        <f>'8'!S46</f>
        <v/>
      </c>
      <c r="L28" s="204" t="str">
        <f>'9'!S46</f>
        <v/>
      </c>
      <c r="M28" s="204" t="str">
        <f>'10'!S46</f>
        <v/>
      </c>
      <c r="N28" s="204" t="str">
        <f>'11'!S46</f>
        <v/>
      </c>
      <c r="O28" s="204" t="str">
        <f>'12'!S46</f>
        <v/>
      </c>
    </row>
    <row r="29" spans="1:15" hidden="1">
      <c r="A29" s="203" t="str">
        <f>IF('1 - Detail Entry'!C48=0,"",'1 - Detail Entry'!C48)</f>
        <v/>
      </c>
      <c r="B29" s="203" t="str">
        <f>IF('1 - Detail Entry'!Z47=0,"",'1 - Detail Entry'!Z47)</f>
        <v/>
      </c>
      <c r="C29" s="203" t="str">
        <f>IF('1 - Detail Entry'!AA47=0,"",'1 - Detail Entry'!AA47)</f>
        <v/>
      </c>
      <c r="D29" s="204" t="str">
        <f>'1 - Detail Entry'!S48</f>
        <v/>
      </c>
      <c r="E29" s="204" t="str">
        <f>'2'!S47</f>
        <v/>
      </c>
      <c r="F29" s="204" t="str">
        <f>'3'!S47</f>
        <v/>
      </c>
      <c r="G29" s="204" t="str">
        <f>'4'!S47</f>
        <v/>
      </c>
      <c r="H29" s="204" t="str">
        <f>'5'!S47</f>
        <v/>
      </c>
      <c r="I29" s="204" t="str">
        <f>'6'!S47</f>
        <v/>
      </c>
      <c r="J29" s="204" t="str">
        <f>'7'!S47</f>
        <v/>
      </c>
      <c r="K29" s="204" t="str">
        <f>'8'!S47</f>
        <v/>
      </c>
      <c r="L29" s="204" t="str">
        <f>'9'!S47</f>
        <v/>
      </c>
      <c r="M29" s="204" t="str">
        <f>'10'!S47</f>
        <v/>
      </c>
      <c r="N29" s="204" t="str">
        <f>'11'!S47</f>
        <v/>
      </c>
      <c r="O29" s="204" t="str">
        <f>'12'!S47</f>
        <v/>
      </c>
    </row>
    <row r="30" spans="1:15" hidden="1">
      <c r="A30" s="203" t="str">
        <f>IF('1 - Detail Entry'!C49=0,"",'1 - Detail Entry'!C49)</f>
        <v/>
      </c>
      <c r="B30" s="203" t="str">
        <f>IF('1 - Detail Entry'!Z48=0,"",'1 - Detail Entry'!Z48)</f>
        <v/>
      </c>
      <c r="C30" s="203" t="str">
        <f>IF('1 - Detail Entry'!AA48=0,"",'1 - Detail Entry'!AA48)</f>
        <v/>
      </c>
      <c r="D30" s="204" t="str">
        <f>'1 - Detail Entry'!S49</f>
        <v/>
      </c>
      <c r="E30" s="204" t="str">
        <f>'2'!S48</f>
        <v/>
      </c>
      <c r="F30" s="204" t="str">
        <f>'3'!S48</f>
        <v/>
      </c>
      <c r="G30" s="204" t="str">
        <f>'4'!S48</f>
        <v/>
      </c>
      <c r="H30" s="204" t="str">
        <f>'5'!S48</f>
        <v/>
      </c>
      <c r="I30" s="204" t="str">
        <f>'6'!S48</f>
        <v/>
      </c>
      <c r="J30" s="204" t="str">
        <f>'7'!S48</f>
        <v/>
      </c>
      <c r="K30" s="204" t="str">
        <f>'8'!S48</f>
        <v/>
      </c>
      <c r="L30" s="204" t="str">
        <f>'9'!S48</f>
        <v/>
      </c>
      <c r="M30" s="204" t="str">
        <f>'10'!S48</f>
        <v/>
      </c>
      <c r="N30" s="204" t="str">
        <f>'11'!S48</f>
        <v/>
      </c>
      <c r="O30" s="204" t="str">
        <f>'12'!S48</f>
        <v/>
      </c>
    </row>
    <row r="31" spans="1:15" hidden="1">
      <c r="A31" s="203" t="str">
        <f>IF('1 - Detail Entry'!C50=0,"",'1 - Detail Entry'!C50)</f>
        <v/>
      </c>
      <c r="B31" s="203" t="str">
        <f>IF('1 - Detail Entry'!Z49=0,"",'1 - Detail Entry'!Z49)</f>
        <v/>
      </c>
      <c r="C31" s="203" t="str">
        <f>IF('1 - Detail Entry'!AA49=0,"",'1 - Detail Entry'!AA49)</f>
        <v/>
      </c>
      <c r="D31" s="204" t="str">
        <f>'1 - Detail Entry'!S50</f>
        <v/>
      </c>
      <c r="E31" s="204" t="str">
        <f>'2'!S49</f>
        <v/>
      </c>
      <c r="F31" s="204" t="str">
        <f>'3'!S49</f>
        <v/>
      </c>
      <c r="G31" s="204" t="str">
        <f>'4'!S49</f>
        <v/>
      </c>
      <c r="H31" s="204" t="str">
        <f>'5'!S49</f>
        <v/>
      </c>
      <c r="I31" s="204" t="str">
        <f>'6'!S49</f>
        <v/>
      </c>
      <c r="J31" s="204" t="str">
        <f>'7'!S49</f>
        <v/>
      </c>
      <c r="K31" s="204" t="str">
        <f>'8'!S49</f>
        <v/>
      </c>
      <c r="L31" s="204" t="str">
        <f>'9'!S49</f>
        <v/>
      </c>
      <c r="M31" s="204" t="str">
        <f>'10'!S49</f>
        <v/>
      </c>
      <c r="N31" s="204" t="str">
        <f>'11'!S49</f>
        <v/>
      </c>
      <c r="O31" s="204" t="str">
        <f>'12'!S49</f>
        <v/>
      </c>
    </row>
    <row r="32" spans="1:15" hidden="1">
      <c r="A32" s="203" t="str">
        <f>IF('1 - Detail Entry'!C51=0,"",'1 - Detail Entry'!C51)</f>
        <v/>
      </c>
      <c r="B32" s="203" t="str">
        <f>IF('1 - Detail Entry'!Z50=0,"",'1 - Detail Entry'!Z50)</f>
        <v/>
      </c>
      <c r="C32" s="203" t="str">
        <f>IF('1 - Detail Entry'!AA50=0,"",'1 - Detail Entry'!AA50)</f>
        <v/>
      </c>
      <c r="D32" s="204" t="str">
        <f>'1 - Detail Entry'!S51</f>
        <v/>
      </c>
      <c r="E32" s="204" t="str">
        <f>'2'!S50</f>
        <v/>
      </c>
      <c r="F32" s="204" t="str">
        <f>'3'!S50</f>
        <v/>
      </c>
      <c r="G32" s="204" t="str">
        <f>'4'!S50</f>
        <v/>
      </c>
      <c r="H32" s="204" t="str">
        <f>'5'!S50</f>
        <v/>
      </c>
      <c r="I32" s="204" t="str">
        <f>'6'!S50</f>
        <v/>
      </c>
      <c r="J32" s="204" t="str">
        <f>'7'!S50</f>
        <v/>
      </c>
      <c r="K32" s="204" t="str">
        <f>'8'!S50</f>
        <v/>
      </c>
      <c r="L32" s="204" t="str">
        <f>'9'!S50</f>
        <v/>
      </c>
      <c r="M32" s="204" t="str">
        <f>'10'!S50</f>
        <v/>
      </c>
      <c r="N32" s="204" t="str">
        <f>'11'!S50</f>
        <v/>
      </c>
      <c r="O32" s="204" t="str">
        <f>'12'!S50</f>
        <v/>
      </c>
    </row>
    <row r="33" spans="1:19" hidden="1">
      <c r="A33" s="203" t="str">
        <f>IF('1 - Detail Entry'!C52=0,"",'1 - Detail Entry'!C52)</f>
        <v/>
      </c>
      <c r="B33" s="203" t="str">
        <f>IF('1 - Detail Entry'!Z51=0,"",'1 - Detail Entry'!Z51)</f>
        <v/>
      </c>
      <c r="C33" s="203" t="str">
        <f>IF('1 - Detail Entry'!AA51=0,"",'1 - Detail Entry'!AA51)</f>
        <v/>
      </c>
      <c r="D33" s="204" t="str">
        <f>'1 - Detail Entry'!S52</f>
        <v/>
      </c>
      <c r="E33" s="204" t="str">
        <f>'2'!S51</f>
        <v/>
      </c>
      <c r="F33" s="204" t="str">
        <f>'3'!S51</f>
        <v/>
      </c>
      <c r="G33" s="204" t="str">
        <f>'4'!S51</f>
        <v/>
      </c>
      <c r="H33" s="204" t="str">
        <f>'5'!S51</f>
        <v/>
      </c>
      <c r="I33" s="204" t="str">
        <f>'6'!S51</f>
        <v/>
      </c>
      <c r="J33" s="204" t="str">
        <f>'7'!S51</f>
        <v/>
      </c>
      <c r="K33" s="204" t="str">
        <f>'8'!S51</f>
        <v/>
      </c>
      <c r="L33" s="204" t="str">
        <f>'9'!S51</f>
        <v/>
      </c>
      <c r="M33" s="204" t="str">
        <f>'10'!S51</f>
        <v/>
      </c>
      <c r="N33" s="204" t="str">
        <f>'11'!S51</f>
        <v/>
      </c>
      <c r="O33" s="204" t="str">
        <f>'12'!S51</f>
        <v/>
      </c>
    </row>
    <row r="34" spans="1:19" hidden="1">
      <c r="A34" s="203" t="str">
        <f>IF('1 - Detail Entry'!C53=0,"",'1 - Detail Entry'!C53)</f>
        <v/>
      </c>
      <c r="B34" s="203" t="str">
        <f>IF('1 - Detail Entry'!Z52=0,"",'1 - Detail Entry'!Z52)</f>
        <v/>
      </c>
      <c r="C34" s="203" t="str">
        <f>IF('1 - Detail Entry'!AA52=0,"",'1 - Detail Entry'!AA52)</f>
        <v/>
      </c>
      <c r="D34" s="204" t="str">
        <f>'1 - Detail Entry'!S53</f>
        <v/>
      </c>
      <c r="E34" s="204" t="str">
        <f>'2'!S52</f>
        <v/>
      </c>
      <c r="F34" s="204" t="str">
        <f>'3'!S52</f>
        <v/>
      </c>
      <c r="G34" s="204" t="str">
        <f>'4'!S52</f>
        <v/>
      </c>
      <c r="H34" s="204" t="str">
        <f>'5'!S52</f>
        <v/>
      </c>
      <c r="I34" s="204" t="str">
        <f>'6'!S52</f>
        <v/>
      </c>
      <c r="J34" s="204" t="str">
        <f>'7'!S52</f>
        <v/>
      </c>
      <c r="K34" s="204" t="str">
        <f>'8'!S52</f>
        <v/>
      </c>
      <c r="L34" s="204" t="str">
        <f>'9'!S52</f>
        <v/>
      </c>
      <c r="M34" s="204" t="str">
        <f>'10'!S52</f>
        <v/>
      </c>
      <c r="N34" s="204" t="str">
        <f>'11'!S52</f>
        <v/>
      </c>
      <c r="O34" s="204" t="str">
        <f>'12'!S52</f>
        <v/>
      </c>
    </row>
    <row r="35" spans="1:19" hidden="1">
      <c r="A35" s="203" t="str">
        <f>IF('1 - Detail Entry'!C54=0,"",'1 - Detail Entry'!C54)</f>
        <v/>
      </c>
      <c r="B35" s="203" t="str">
        <f>IF('1 - Detail Entry'!Z53=0,"",'1 - Detail Entry'!Z53)</f>
        <v/>
      </c>
      <c r="C35" s="203" t="str">
        <f>IF('1 - Detail Entry'!AA53=0,"",'1 - Detail Entry'!AA53)</f>
        <v/>
      </c>
      <c r="D35" s="204" t="str">
        <f>'1 - Detail Entry'!S54</f>
        <v/>
      </c>
      <c r="E35" s="204" t="str">
        <f>'2'!S53</f>
        <v/>
      </c>
      <c r="F35" s="204" t="str">
        <f>'3'!S53</f>
        <v/>
      </c>
      <c r="G35" s="204" t="str">
        <f>'4'!S53</f>
        <v/>
      </c>
      <c r="H35" s="204" t="str">
        <f>'5'!S53</f>
        <v/>
      </c>
      <c r="I35" s="204" t="str">
        <f>'6'!S53</f>
        <v/>
      </c>
      <c r="J35" s="204" t="str">
        <f>'7'!S53</f>
        <v/>
      </c>
      <c r="K35" s="204" t="str">
        <f>'8'!S53</f>
        <v/>
      </c>
      <c r="L35" s="204" t="str">
        <f>'9'!S53</f>
        <v/>
      </c>
      <c r="M35" s="204" t="str">
        <f>'10'!S53</f>
        <v/>
      </c>
      <c r="N35" s="204" t="str">
        <f>'11'!S53</f>
        <v/>
      </c>
      <c r="O35" s="204" t="str">
        <f>'12'!S53</f>
        <v/>
      </c>
    </row>
    <row r="36" spans="1:19" hidden="1">
      <c r="A36" s="205"/>
      <c r="B36" s="206"/>
      <c r="C36" s="206"/>
      <c r="D36" s="206"/>
      <c r="E36" s="206"/>
      <c r="F36" s="207"/>
      <c r="G36" s="206"/>
      <c r="H36" s="206"/>
      <c r="I36" s="206"/>
      <c r="J36" s="206"/>
      <c r="K36" s="207"/>
      <c r="L36" s="207"/>
      <c r="M36" s="207"/>
      <c r="N36" s="207"/>
      <c r="O36" s="207"/>
    </row>
    <row r="37" spans="1:19" hidden="1">
      <c r="A37" s="205"/>
      <c r="B37" s="206"/>
      <c r="C37" s="206"/>
      <c r="D37" s="206"/>
      <c r="E37" s="206"/>
      <c r="F37" s="206"/>
      <c r="G37" s="206"/>
      <c r="H37" s="206"/>
      <c r="I37" s="206"/>
      <c r="J37" s="206"/>
      <c r="K37" s="207"/>
      <c r="L37" s="207"/>
      <c r="M37" s="207"/>
      <c r="N37" s="207"/>
      <c r="O37" s="207"/>
    </row>
    <row r="38" spans="1:19" hidden="1">
      <c r="F38" s="202"/>
      <c r="H38" s="202"/>
      <c r="K38" s="202"/>
      <c r="L38" s="202"/>
      <c r="M38" s="202"/>
      <c r="N38" s="202"/>
      <c r="O38" s="202"/>
    </row>
    <row r="39" spans="1:19" ht="17.25" customHeight="1">
      <c r="B39" s="804" t="s">
        <v>143</v>
      </c>
      <c r="C39" s="804"/>
      <c r="E39" s="233"/>
      <c r="F39" s="202"/>
    </row>
    <row r="40" spans="1:19">
      <c r="B40" s="208" t="s">
        <v>144</v>
      </c>
      <c r="C40" s="226" t="s">
        <v>148</v>
      </c>
      <c r="E40" s="234"/>
      <c r="F40" s="202"/>
    </row>
    <row r="41" spans="1:19">
      <c r="B41" s="208" t="s">
        <v>145</v>
      </c>
      <c r="C41" s="226" t="s">
        <v>178</v>
      </c>
      <c r="F41" s="202"/>
    </row>
    <row r="42" spans="1:19" ht="24">
      <c r="B42" s="208" t="s">
        <v>146</v>
      </c>
      <c r="C42" s="227" t="s">
        <v>30</v>
      </c>
      <c r="F42" s="202"/>
    </row>
    <row r="43" spans="1:19" ht="24">
      <c r="B43" s="208" t="s">
        <v>147</v>
      </c>
      <c r="C43" s="228" t="e">
        <f>C49/F50</f>
        <v>#N/A</v>
      </c>
      <c r="F43" s="202"/>
      <c r="N43" s="202"/>
      <c r="R43" s="201" t="e">
        <f>C43*100</f>
        <v>#N/A</v>
      </c>
      <c r="S43" s="202" t="e">
        <f>FIXED(R43,2,TRUE)</f>
        <v>#N/A</v>
      </c>
    </row>
    <row r="44" spans="1:19">
      <c r="A44" s="209"/>
      <c r="B44" s="209"/>
      <c r="C44" s="209"/>
      <c r="D44" s="209"/>
      <c r="E44" s="209"/>
      <c r="F44" s="204"/>
      <c r="G44" s="209"/>
      <c r="H44" s="209"/>
      <c r="I44" s="209"/>
      <c r="J44" s="209"/>
      <c r="K44" s="209"/>
      <c r="L44" s="209"/>
      <c r="M44" s="209"/>
      <c r="N44" s="209"/>
      <c r="O44" s="209"/>
    </row>
    <row r="45" spans="1:19" hidden="1">
      <c r="C45" s="210" t="s">
        <v>150</v>
      </c>
      <c r="D45" s="210" t="s">
        <v>28</v>
      </c>
      <c r="E45" s="210" t="s">
        <v>29</v>
      </c>
      <c r="F45" s="211"/>
      <c r="G45" s="209"/>
      <c r="H45" s="209"/>
      <c r="I45" s="209"/>
      <c r="J45" s="209"/>
      <c r="K45" s="209"/>
      <c r="L45" s="209"/>
      <c r="M45" s="209"/>
      <c r="N45" s="209"/>
      <c r="O45" s="209"/>
    </row>
    <row r="46" spans="1:19" hidden="1">
      <c r="B46" s="212" t="s">
        <v>167</v>
      </c>
      <c r="C46" s="204" t="e">
        <f>VLOOKUP(C40,B116:N155,C48+1,FALSE)</f>
        <v>#N/A</v>
      </c>
      <c r="D46" s="204" t="e">
        <f>VLOOKUP($C40,'Surfer Data'!$A$3:$C$50,2,FALSE)</f>
        <v>#N/A</v>
      </c>
      <c r="E46" s="204" t="e">
        <f>VLOOKUP(C40,'Surfer Data'!A3:C50,3,FALSE)</f>
        <v>#N/A</v>
      </c>
      <c r="F46" s="204"/>
      <c r="G46" s="209"/>
      <c r="H46" s="209"/>
      <c r="I46" s="209"/>
      <c r="J46" s="209"/>
      <c r="K46" s="209"/>
      <c r="L46" s="209"/>
      <c r="M46" s="209"/>
      <c r="N46" s="209"/>
      <c r="O46" s="209"/>
    </row>
    <row r="47" spans="1:19" hidden="1">
      <c r="B47" s="212" t="s">
        <v>168</v>
      </c>
      <c r="C47" s="204" t="e">
        <f>VLOOKUP(C41,B116:N155,C48+1,FALSE)</f>
        <v>#N/A</v>
      </c>
      <c r="D47" s="204" t="e">
        <f>VLOOKUP($C41,'Surfer Data'!$A$3:$C$50,2,FALSE)</f>
        <v>#N/A</v>
      </c>
      <c r="E47" s="204" t="e">
        <f>VLOOKUP(C41,'Surfer Data'!A4:C51,3,FALSE)</f>
        <v>#N/A</v>
      </c>
      <c r="F47" s="204"/>
      <c r="G47" s="209"/>
      <c r="H47" s="209"/>
      <c r="I47" s="209"/>
      <c r="J47" s="209"/>
      <c r="K47" s="209"/>
      <c r="L47" s="209"/>
      <c r="M47" s="209"/>
      <c r="N47" s="209"/>
      <c r="O47" s="209"/>
    </row>
    <row r="48" spans="1:19" ht="24" hidden="1">
      <c r="B48" s="212" t="s">
        <v>171</v>
      </c>
      <c r="C48" s="204">
        <f>HLOOKUP(C42,C54:N55,2,FALSE)</f>
        <v>1</v>
      </c>
      <c r="D48" s="202"/>
      <c r="E48" s="202"/>
      <c r="F48" s="202"/>
      <c r="G48" s="209"/>
      <c r="H48" s="209"/>
      <c r="I48" s="209"/>
      <c r="J48" s="209"/>
      <c r="K48" s="209"/>
      <c r="L48" s="209"/>
      <c r="M48" s="209"/>
      <c r="N48" s="209"/>
      <c r="O48" s="209"/>
    </row>
    <row r="49" spans="1:19" hidden="1">
      <c r="B49" s="201" t="s">
        <v>169</v>
      </c>
      <c r="C49" s="204" t="e">
        <f>LARGE(C46:C47,1)-SMALL(C46:C47,1)</f>
        <v>#N/A</v>
      </c>
      <c r="D49" s="204" t="e">
        <f>LARGE(D46:D47,1)-SMALL(D46:D47,1)</f>
        <v>#N/A</v>
      </c>
      <c r="E49" s="204" t="e">
        <f>LARGE(E46:E47,1)-SMALL(E46:E47,1)</f>
        <v>#N/A</v>
      </c>
      <c r="F49" s="204"/>
      <c r="G49" s="209"/>
      <c r="H49" s="209"/>
      <c r="I49" s="209"/>
      <c r="J49" s="209"/>
      <c r="K49" s="209"/>
      <c r="L49" s="209"/>
      <c r="M49" s="209"/>
      <c r="N49" s="209"/>
      <c r="O49" s="209"/>
    </row>
    <row r="50" spans="1:19" hidden="1">
      <c r="A50" s="209"/>
      <c r="B50" s="209" t="s">
        <v>170</v>
      </c>
      <c r="C50" s="204"/>
      <c r="D50" s="204" t="e">
        <f>D49*D49</f>
        <v>#N/A</v>
      </c>
      <c r="E50" s="204" t="e">
        <f>E49*E49</f>
        <v>#N/A</v>
      </c>
      <c r="F50" s="204" t="e">
        <f>SQRT(D50+E50)</f>
        <v>#N/A</v>
      </c>
      <c r="G50" s="209"/>
      <c r="H50" s="209"/>
      <c r="I50" s="209"/>
      <c r="J50" s="209"/>
      <c r="K50" s="209"/>
      <c r="L50" s="209"/>
      <c r="M50" s="209"/>
      <c r="N50" s="209"/>
      <c r="O50" s="209"/>
    </row>
    <row r="51" spans="1:19">
      <c r="A51" s="209"/>
      <c r="B51" s="209"/>
      <c r="C51" s="209"/>
      <c r="D51" s="204"/>
      <c r="E51" s="209"/>
      <c r="F51" s="204"/>
      <c r="G51" s="209"/>
      <c r="H51" s="209"/>
      <c r="I51" s="209"/>
      <c r="J51" s="209"/>
      <c r="K51" s="209"/>
      <c r="L51" s="209"/>
      <c r="M51" s="209"/>
      <c r="N51" s="209"/>
      <c r="O51" s="209"/>
    </row>
    <row r="52" spans="1:19">
      <c r="A52" s="209"/>
      <c r="B52" s="209"/>
      <c r="C52" s="209"/>
      <c r="D52" s="204"/>
      <c r="E52" s="209"/>
      <c r="F52" s="204"/>
      <c r="G52" s="209"/>
      <c r="H52" s="209"/>
      <c r="I52" s="209"/>
      <c r="J52" s="209"/>
      <c r="K52" s="209"/>
      <c r="L52" s="209"/>
      <c r="M52" s="209"/>
      <c r="N52" s="209"/>
      <c r="O52" s="209"/>
    </row>
    <row r="53" spans="1:19">
      <c r="A53" s="805" t="s">
        <v>166</v>
      </c>
      <c r="B53" s="806"/>
      <c r="C53" s="806"/>
      <c r="D53" s="806"/>
      <c r="E53" s="806"/>
      <c r="F53" s="806"/>
      <c r="G53" s="806"/>
      <c r="H53" s="806"/>
      <c r="I53" s="806"/>
      <c r="J53" s="806"/>
      <c r="K53" s="806"/>
      <c r="L53" s="806"/>
      <c r="M53" s="806"/>
      <c r="N53" s="806"/>
      <c r="O53" s="806"/>
      <c r="P53" s="806"/>
    </row>
    <row r="54" spans="1:19">
      <c r="A54" s="213"/>
      <c r="B54" s="213" t="s">
        <v>149</v>
      </c>
      <c r="C54" s="213" t="s">
        <v>30</v>
      </c>
      <c r="D54" s="213" t="s">
        <v>31</v>
      </c>
      <c r="E54" s="213" t="s">
        <v>32</v>
      </c>
      <c r="F54" s="213" t="s">
        <v>33</v>
      </c>
      <c r="G54" s="213" t="s">
        <v>34</v>
      </c>
      <c r="H54" s="213" t="s">
        <v>35</v>
      </c>
      <c r="I54" s="213" t="s">
        <v>37</v>
      </c>
      <c r="J54" s="213" t="s">
        <v>38</v>
      </c>
      <c r="K54" s="213" t="s">
        <v>39</v>
      </c>
      <c r="L54" s="213" t="s">
        <v>100</v>
      </c>
      <c r="M54" s="213" t="s">
        <v>101</v>
      </c>
      <c r="N54" s="213" t="s">
        <v>102</v>
      </c>
      <c r="O54" s="213" t="s">
        <v>152</v>
      </c>
      <c r="P54" s="213" t="s">
        <v>150</v>
      </c>
    </row>
    <row r="55" spans="1:19" hidden="1">
      <c r="A55" s="213"/>
      <c r="B55" s="213"/>
      <c r="C55" s="213">
        <v>1</v>
      </c>
      <c r="D55" s="213">
        <v>2</v>
      </c>
      <c r="E55" s="213">
        <v>3</v>
      </c>
      <c r="F55" s="213">
        <v>4</v>
      </c>
      <c r="G55" s="213">
        <v>5</v>
      </c>
      <c r="H55" s="213">
        <v>6</v>
      </c>
      <c r="I55" s="213">
        <v>7</v>
      </c>
      <c r="J55" s="213">
        <v>8</v>
      </c>
      <c r="K55" s="213">
        <v>9</v>
      </c>
      <c r="L55" s="213">
        <v>10</v>
      </c>
      <c r="M55" s="213">
        <v>11</v>
      </c>
      <c r="N55" s="213">
        <v>12</v>
      </c>
      <c r="O55" s="213"/>
      <c r="P55" s="213"/>
    </row>
    <row r="56" spans="1:19">
      <c r="A56" s="213"/>
      <c r="B56" s="213"/>
      <c r="C56" s="214">
        <f>IF('1 - Detail Entry'!G7="","",'1 - Detail Entry'!G7)</f>
        <v>43525</v>
      </c>
      <c r="D56" s="214">
        <f>IF('2'!G7="","",'2'!G7)</f>
        <v>43529</v>
      </c>
      <c r="E56" s="214" t="str">
        <f>IF('3'!G7="","",'3'!G7)</f>
        <v/>
      </c>
      <c r="F56" s="214" t="str">
        <f>IF('4'!G7="","",'4'!G7)</f>
        <v/>
      </c>
      <c r="G56" s="214" t="str">
        <f>IF('5'!G7="","",'5'!G7)</f>
        <v/>
      </c>
      <c r="H56" s="214" t="str">
        <f>IF('6'!G7="","",'6'!G7)</f>
        <v/>
      </c>
      <c r="I56" s="214" t="str">
        <f>IF('7'!G7="","",'7'!G7)</f>
        <v/>
      </c>
      <c r="J56" s="214" t="str">
        <f>IF('8'!G7="","",'8'!G7)</f>
        <v/>
      </c>
      <c r="K56" s="214" t="str">
        <f>IF('9'!G7="","",'9'!G7)</f>
        <v/>
      </c>
      <c r="L56" s="214" t="str">
        <f>IF('10'!G7="","",'10'!G7)</f>
        <v/>
      </c>
      <c r="M56" s="214" t="str">
        <f>IF('11'!G7="","",'11'!G7)</f>
        <v/>
      </c>
      <c r="N56" s="214" t="str">
        <f>IF('12'!G7="","",'12'!G7)</f>
        <v/>
      </c>
      <c r="O56" s="213"/>
      <c r="P56" s="213"/>
    </row>
    <row r="57" spans="1:19">
      <c r="A57" s="215" t="s">
        <v>66</v>
      </c>
      <c r="B57" s="215"/>
      <c r="C57" s="216">
        <f>IF(MIN(C60:C99)=0,"",MIN(C60:C99))</f>
        <v>1.04</v>
      </c>
      <c r="D57" s="216">
        <f t="shared" ref="D57:N57" si="0">IF(MIN(D60:D99)=0,"",MIN(D60:D99))</f>
        <v>0.47</v>
      </c>
      <c r="E57" s="216" t="str">
        <f>IF(MIN(E60:E99)=0,"",MIN(E60:E99))</f>
        <v/>
      </c>
      <c r="F57" s="216" t="s">
        <v>179</v>
      </c>
      <c r="G57" s="216" t="str">
        <f t="shared" si="0"/>
        <v/>
      </c>
      <c r="H57" s="216" t="str">
        <f t="shared" si="0"/>
        <v/>
      </c>
      <c r="I57" s="216" t="str">
        <f t="shared" si="0"/>
        <v/>
      </c>
      <c r="J57" s="216" t="str">
        <f t="shared" si="0"/>
        <v/>
      </c>
      <c r="K57" s="216" t="str">
        <f t="shared" si="0"/>
        <v/>
      </c>
      <c r="L57" s="216" t="str">
        <f t="shared" si="0"/>
        <v/>
      </c>
      <c r="M57" s="216" t="str">
        <f t="shared" si="0"/>
        <v/>
      </c>
      <c r="N57" s="216" t="str">
        <f t="shared" si="0"/>
        <v/>
      </c>
      <c r="O57" s="216">
        <f>MIN(C57:N57)</f>
        <v>0.47</v>
      </c>
      <c r="P57" s="215"/>
      <c r="Q57" s="201">
        <f>MATCH(O57,C57:N57,)</f>
        <v>2</v>
      </c>
      <c r="R57" s="217">
        <f>HLOOKUP(Q57,C55:N56,2,)</f>
        <v>43529</v>
      </c>
      <c r="S57" s="201" t="str">
        <f>TEXT(R57,"DD/MM/YYYY")</f>
        <v>05/03/2019</v>
      </c>
    </row>
    <row r="58" spans="1:19" s="218" customFormat="1" ht="27.75" customHeight="1">
      <c r="A58" s="215" t="s">
        <v>67</v>
      </c>
      <c r="B58" s="215"/>
      <c r="C58" s="216">
        <f t="shared" ref="C58:D58" si="1">IF(MAX(C60:C99)=0,"",MAX(C60:C99))</f>
        <v>1.4</v>
      </c>
      <c r="D58" s="216">
        <f t="shared" si="1"/>
        <v>1.1399999999999999</v>
      </c>
      <c r="E58" s="216" t="str">
        <f>IF(MAX(E60:E99)=0,"",MAX(E60:E99))</f>
        <v/>
      </c>
      <c r="F58" s="216" t="str">
        <f t="shared" ref="F58:N58" si="2">IF(MAX(F60:F99)=0,"",MAX(F60:F99))</f>
        <v/>
      </c>
      <c r="G58" s="216" t="str">
        <f t="shared" si="2"/>
        <v/>
      </c>
      <c r="H58" s="216" t="str">
        <f t="shared" si="2"/>
        <v/>
      </c>
      <c r="I58" s="216" t="str">
        <f t="shared" si="2"/>
        <v/>
      </c>
      <c r="J58" s="216" t="str">
        <f t="shared" si="2"/>
        <v/>
      </c>
      <c r="K58" s="216" t="str">
        <f t="shared" si="2"/>
        <v/>
      </c>
      <c r="L58" s="216" t="str">
        <f t="shared" si="2"/>
        <v/>
      </c>
      <c r="M58" s="216" t="str">
        <f t="shared" si="2"/>
        <v/>
      </c>
      <c r="N58" s="216" t="str">
        <f t="shared" si="2"/>
        <v/>
      </c>
      <c r="O58" s="216">
        <f>MAX(C58:N58)</f>
        <v>1.4</v>
      </c>
      <c r="P58" s="215"/>
      <c r="Q58" s="201">
        <f>MATCH(O58,C58:N58,)</f>
        <v>1</v>
      </c>
      <c r="R58" s="217">
        <f>HLOOKUP(Q58,C55:N56,2,)</f>
        <v>43525</v>
      </c>
      <c r="S58" s="201" t="str">
        <f>TEXT(R58,"DD/MM/YYYY")</f>
        <v>01/03/2019</v>
      </c>
    </row>
    <row r="59" spans="1:19">
      <c r="A59" s="215" t="s">
        <v>151</v>
      </c>
      <c r="B59" s="215"/>
      <c r="C59" s="216">
        <f t="shared" ref="C59:D59" si="3">IF(MAX(C60:C99)=0,"",AVERAGE(C60:C99))</f>
        <v>1.22</v>
      </c>
      <c r="D59" s="216">
        <f t="shared" si="3"/>
        <v>0.83000000000000007</v>
      </c>
      <c r="E59" s="216" t="str">
        <f>IF(MAX(E60:E99)=0,"",AVERAGE(E60:E99))</f>
        <v/>
      </c>
      <c r="F59" s="216" t="str">
        <f t="shared" ref="F59" si="4">IF(MAX(F60:F99)=0,"",AVERAGE(F60:F99))</f>
        <v/>
      </c>
      <c r="G59" s="216" t="str">
        <f t="shared" ref="G59:H59" si="5">IF(MAX(G60:G99)=0,"",AVERAGE(G60:G99))</f>
        <v/>
      </c>
      <c r="H59" s="216" t="str">
        <f t="shared" si="5"/>
        <v/>
      </c>
      <c r="I59" s="216" t="str">
        <f t="shared" ref="I59" si="6">IF(MAX(I60:I99)=0,"",AVERAGE(I60:I99))</f>
        <v/>
      </c>
      <c r="J59" s="216" t="str">
        <f t="shared" ref="J59:K59" si="7">IF(MAX(J60:J99)=0,"",AVERAGE(J60:J99))</f>
        <v/>
      </c>
      <c r="K59" s="216" t="str">
        <f t="shared" si="7"/>
        <v/>
      </c>
      <c r="L59" s="216" t="str">
        <f t="shared" ref="L59" si="8">IF(MAX(L60:L99)=0,"",AVERAGE(L60:L99))</f>
        <v/>
      </c>
      <c r="M59" s="216" t="str">
        <f t="shared" ref="M59:N59" si="9">IF(MAX(M60:M99)=0,"",AVERAGE(M60:M99))</f>
        <v/>
      </c>
      <c r="N59" s="216" t="str">
        <f t="shared" si="9"/>
        <v/>
      </c>
      <c r="O59" s="216">
        <f>AVERAGE(C59:N59)</f>
        <v>1.0249999999999999</v>
      </c>
      <c r="P59" s="215"/>
      <c r="R59" s="217"/>
    </row>
    <row r="60" spans="1:19">
      <c r="A60" s="215">
        <v>1</v>
      </c>
      <c r="B60" s="215" t="str">
        <f>IF('1 - Detail Entry'!C22="","",'1 - Detail Entry'!C22)</f>
        <v>DS02</v>
      </c>
      <c r="C60" s="216">
        <f>IF('1 - Detail Entry'!P22="","",'1 - Detail Entry'!P22)</f>
        <v>1.04</v>
      </c>
      <c r="D60" s="216">
        <f>IF('2'!$P21="","",'2'!$P21)</f>
        <v>1.1000000000000001</v>
      </c>
      <c r="E60" s="216" t="str">
        <f>IF('3'!$P21="","",'3'!$P21)</f>
        <v/>
      </c>
      <c r="F60" s="216" t="str">
        <f>IF('4'!$P21="","",'4'!$P21)</f>
        <v/>
      </c>
      <c r="G60" s="216" t="str">
        <f>IF('5'!$P21="","",'5'!$P21)</f>
        <v/>
      </c>
      <c r="H60" s="216" t="str">
        <f>IF('6'!$P21="","",'6'!$P21)</f>
        <v/>
      </c>
      <c r="I60" s="216" t="str">
        <f>IF('7'!$P21="","",'7'!$P21)</f>
        <v/>
      </c>
      <c r="J60" s="216" t="str">
        <f>IF('8'!$P21="","",'8'!$P21)</f>
        <v/>
      </c>
      <c r="K60" s="216" t="str">
        <f>IF('9'!$P21="","",'9'!$P21)</f>
        <v/>
      </c>
      <c r="L60" s="216" t="str">
        <f>IF('10'!$P21="","",'10'!$P21)</f>
        <v/>
      </c>
      <c r="M60" s="216" t="str">
        <f>IF('11'!$P21="","",'11'!$P21)</f>
        <v/>
      </c>
      <c r="N60" s="216" t="str">
        <f>IF('12'!$P21="","",'12'!$P21)</f>
        <v/>
      </c>
      <c r="O60" s="216"/>
      <c r="P60" s="216">
        <f>IF('1 - Detail Entry'!Y22="","",'1 - Detail Entry'!Y22)</f>
        <v>61.289000000000001</v>
      </c>
    </row>
    <row r="61" spans="1:19">
      <c r="A61" s="215">
        <v>2</v>
      </c>
      <c r="B61" s="215" t="str">
        <f>IF('1 - Detail Entry'!C23="","",'1 - Detail Entry'!C23)</f>
        <v>DS04</v>
      </c>
      <c r="C61" s="216">
        <f>IF('1 - Detail Entry'!P23="","",'1 - Detail Entry'!P23)</f>
        <v>1.4</v>
      </c>
      <c r="D61" s="216">
        <f>IF('2'!$P22="","",'2'!$P22)</f>
        <v>1.1399999999999999</v>
      </c>
      <c r="E61" s="216" t="str">
        <f>IF('3'!$P22="","",'3'!$P22)</f>
        <v/>
      </c>
      <c r="F61" s="216" t="str">
        <f>IF('4'!$P22="","",'4'!$P22)</f>
        <v/>
      </c>
      <c r="G61" s="216" t="str">
        <f>IF('5'!$P22="","",'5'!$P22)</f>
        <v/>
      </c>
      <c r="H61" s="216" t="str">
        <f>IF('6'!$P22="","",'6'!$P22)</f>
        <v/>
      </c>
      <c r="I61" s="216" t="str">
        <f>IF('7'!$P22="","",'7'!$P22)</f>
        <v/>
      </c>
      <c r="J61" s="216" t="str">
        <f>IF('8'!$P22="","",'8'!$P22)</f>
        <v/>
      </c>
      <c r="K61" s="216" t="str">
        <f>IF('9'!$P22="","",'9'!$P22)</f>
        <v/>
      </c>
      <c r="L61" s="216" t="str">
        <f>IF('10'!$P22="","",'10'!$P22)</f>
        <v/>
      </c>
      <c r="M61" s="216" t="str">
        <f>IF('11'!$P22="","",'11'!$P22)</f>
        <v/>
      </c>
      <c r="N61" s="216" t="str">
        <f>IF('12'!$P22="","",'12'!$P22)</f>
        <v/>
      </c>
      <c r="O61" s="216"/>
      <c r="P61" s="216">
        <f>IF('1 - Detail Entry'!Y23="","",'1 - Detail Entry'!Y23)</f>
        <v>59.493000000000002</v>
      </c>
    </row>
    <row r="62" spans="1:19">
      <c r="A62" s="215">
        <v>3</v>
      </c>
      <c r="B62" s="215" t="str">
        <f>IF('1 - Detail Entry'!C24="","",'1 - Detail Entry'!C24)</f>
        <v>DS07</v>
      </c>
      <c r="C62" s="216" t="str">
        <f>IF('1 - Detail Entry'!P24="","",'1 - Detail Entry'!P24)</f>
        <v/>
      </c>
      <c r="D62" s="216">
        <f>IF('2'!$P23="","",'2'!$P23)</f>
        <v>0.61</v>
      </c>
      <c r="E62" s="216" t="str">
        <f>IF('3'!$P23="","",'3'!$P23)</f>
        <v/>
      </c>
      <c r="F62" s="216" t="str">
        <f>IF('4'!$P23="","",'4'!$P23)</f>
        <v/>
      </c>
      <c r="G62" s="216" t="str">
        <f>IF('5'!$P23="","",'5'!$P23)</f>
        <v/>
      </c>
      <c r="H62" s="216" t="str">
        <f>IF('6'!$P23="","",'6'!$P23)</f>
        <v/>
      </c>
      <c r="I62" s="216" t="str">
        <f>IF('7'!$P23="","",'7'!$P23)</f>
        <v/>
      </c>
      <c r="J62" s="216" t="str">
        <f>IF('8'!$P23="","",'8'!$P23)</f>
        <v/>
      </c>
      <c r="K62" s="216" t="str">
        <f>IF('9'!$P23="","",'9'!$P23)</f>
        <v/>
      </c>
      <c r="L62" s="216" t="str">
        <f>IF('10'!$P23="","",'10'!$P23)</f>
        <v/>
      </c>
      <c r="M62" s="216" t="str">
        <f>IF('11'!$P23="","",'11'!$P23)</f>
        <v/>
      </c>
      <c r="N62" s="216" t="str">
        <f>IF('12'!$P23="","",'12'!$P23)</f>
        <v/>
      </c>
      <c r="O62" s="216"/>
      <c r="P62" s="216">
        <f>IF('1 - Detail Entry'!Y24="","",'1 - Detail Entry'!Y24)</f>
        <v>58.183999999999997</v>
      </c>
    </row>
    <row r="63" spans="1:19">
      <c r="A63" s="215">
        <v>4</v>
      </c>
      <c r="B63" s="215" t="str">
        <f>IF('1 - Detail Entry'!C25="","",'1 - Detail Entry'!C25)</f>
        <v>DS08</v>
      </c>
      <c r="C63" s="216" t="str">
        <f>IF('1 - Detail Entry'!P25="","",'1 - Detail Entry'!P25)</f>
        <v/>
      </c>
      <c r="D63" s="216">
        <f>IF('2'!$P24="","",'2'!$P24)</f>
        <v>0.47</v>
      </c>
      <c r="E63" s="216" t="str">
        <f>IF('3'!$P24="","",'3'!$P24)</f>
        <v/>
      </c>
      <c r="F63" s="216" t="str">
        <f>IF('4'!$P24="","",'4'!$P24)</f>
        <v/>
      </c>
      <c r="G63" s="216" t="str">
        <f>IF('5'!$P24="","",'5'!$P24)</f>
        <v/>
      </c>
      <c r="H63" s="216" t="str">
        <f>IF('6'!$P24="","",'6'!$P24)</f>
        <v/>
      </c>
      <c r="I63" s="216" t="str">
        <f>IF('7'!$P24="","",'7'!$P24)</f>
        <v/>
      </c>
      <c r="J63" s="216" t="str">
        <f>IF('8'!$P24="","",'8'!$P24)</f>
        <v/>
      </c>
      <c r="K63" s="216" t="str">
        <f>IF('9'!$P24="","",'9'!$P24)</f>
        <v/>
      </c>
      <c r="L63" s="216" t="str">
        <f>IF('10'!$P24="","",'10'!$P24)</f>
        <v/>
      </c>
      <c r="M63" s="216" t="str">
        <f>IF('11'!$P24="","",'11'!$P24)</f>
        <v/>
      </c>
      <c r="N63" s="216" t="str">
        <f>IF('12'!$P24="","",'12'!$P24)</f>
        <v/>
      </c>
      <c r="O63" s="216"/>
      <c r="P63" s="216">
        <f>IF('1 - Detail Entry'!Y25="","",'1 - Detail Entry'!Y25)</f>
        <v>57.451999999999998</v>
      </c>
    </row>
    <row r="64" spans="1:19">
      <c r="A64" s="215">
        <v>5</v>
      </c>
      <c r="B64" s="215" t="str">
        <f>IF('1 - Detail Entry'!C26="","",'1 - Detail Entry'!C26)</f>
        <v/>
      </c>
      <c r="C64" s="216" t="str">
        <f>IF('1 - Detail Entry'!P26="","",'1 - Detail Entry'!P26)</f>
        <v/>
      </c>
      <c r="D64" s="216" t="str">
        <f>IF('2'!$P25="","",'2'!$P25)</f>
        <v/>
      </c>
      <c r="E64" s="216" t="str">
        <f>IF('3'!$P25="","",'3'!$P25)</f>
        <v/>
      </c>
      <c r="F64" s="216" t="str">
        <f>IF('4'!$P25="","",'4'!$P25)</f>
        <v/>
      </c>
      <c r="G64" s="216" t="str">
        <f>IF('5'!$P25="","",'5'!$P25)</f>
        <v/>
      </c>
      <c r="H64" s="216" t="str">
        <f>IF('6'!$P25="","",'6'!$P25)</f>
        <v/>
      </c>
      <c r="I64" s="216" t="str">
        <f>IF('7'!$P25="","",'7'!$P25)</f>
        <v/>
      </c>
      <c r="J64" s="216" t="str">
        <f>IF('8'!$P25="","",'8'!$P25)</f>
        <v/>
      </c>
      <c r="K64" s="216" t="str">
        <f>IF('9'!$P25="","",'9'!$P25)</f>
        <v/>
      </c>
      <c r="L64" s="216" t="str">
        <f>IF('10'!$P25="","",'10'!$P25)</f>
        <v/>
      </c>
      <c r="M64" s="216" t="str">
        <f>IF('11'!$P25="","",'11'!$P25)</f>
        <v/>
      </c>
      <c r="N64" s="216" t="str">
        <f>IF('12'!$P25="","",'12'!$P25)</f>
        <v/>
      </c>
      <c r="O64" s="216"/>
      <c r="P64" s="216" t="str">
        <f>IF('1 - Detail Entry'!Y26="","",'1 - Detail Entry'!Y26)</f>
        <v/>
      </c>
    </row>
    <row r="65" spans="1:20">
      <c r="A65" s="215">
        <v>6</v>
      </c>
      <c r="B65" s="215" t="str">
        <f>IF('1 - Detail Entry'!C27="","",'1 - Detail Entry'!C27)</f>
        <v/>
      </c>
      <c r="C65" s="216" t="str">
        <f>IF('1 - Detail Entry'!P27="","",'1 - Detail Entry'!P27)</f>
        <v/>
      </c>
      <c r="D65" s="216" t="str">
        <f>IF('2'!$P26="","",'2'!$P26)</f>
        <v/>
      </c>
      <c r="E65" s="216" t="str">
        <f>IF('3'!$P26="","",'3'!$P26)</f>
        <v/>
      </c>
      <c r="F65" s="216" t="str">
        <f>IF('4'!$P26="","",'4'!$P26)</f>
        <v/>
      </c>
      <c r="G65" s="216" t="str">
        <f>IF('5'!$P26="","",'5'!$P26)</f>
        <v/>
      </c>
      <c r="H65" s="216" t="str">
        <f>IF('6'!$P26="","",'6'!$P26)</f>
        <v/>
      </c>
      <c r="I65" s="216" t="str">
        <f>IF('7'!$P26="","",'7'!$P26)</f>
        <v/>
      </c>
      <c r="J65" s="216" t="str">
        <f>IF('8'!$P26="","",'8'!$P26)</f>
        <v/>
      </c>
      <c r="K65" s="216" t="str">
        <f>IF('9'!$P26="","",'9'!$P26)</f>
        <v/>
      </c>
      <c r="L65" s="216" t="str">
        <f>IF('10'!$P26="","",'10'!$P26)</f>
        <v/>
      </c>
      <c r="M65" s="216" t="str">
        <f>IF('11'!$P26="","",'11'!$P26)</f>
        <v/>
      </c>
      <c r="N65" s="216" t="str">
        <f>IF('12'!$P26="","",'12'!$P26)</f>
        <v/>
      </c>
      <c r="O65" s="216"/>
      <c r="P65" s="216" t="str">
        <f>IF('1 - Detail Entry'!Y27="","",'1 - Detail Entry'!Y27)</f>
        <v/>
      </c>
    </row>
    <row r="66" spans="1:20">
      <c r="A66" s="215">
        <v>7</v>
      </c>
      <c r="B66" s="215" t="str">
        <f>IF('1 - Detail Entry'!C28="","",'1 - Detail Entry'!C28)</f>
        <v/>
      </c>
      <c r="C66" s="216" t="str">
        <f>IF('1 - Detail Entry'!P28="","",'1 - Detail Entry'!P28)</f>
        <v/>
      </c>
      <c r="D66" s="216" t="str">
        <f>IF('2'!$P27="","",'2'!$P27)</f>
        <v/>
      </c>
      <c r="E66" s="216" t="str">
        <f>IF('3'!$P27="","",'3'!$P27)</f>
        <v/>
      </c>
      <c r="F66" s="216" t="str">
        <f>IF('4'!$P27="","",'4'!$P27)</f>
        <v/>
      </c>
      <c r="G66" s="216" t="str">
        <f>IF('5'!$P27="","",'5'!$P27)</f>
        <v/>
      </c>
      <c r="H66" s="216" t="str">
        <f>IF('6'!$P27="","",'6'!$P27)</f>
        <v/>
      </c>
      <c r="I66" s="216" t="str">
        <f>IF('7'!$P27="","",'7'!$P27)</f>
        <v/>
      </c>
      <c r="J66" s="216" t="str">
        <f>IF('8'!$P27="","",'8'!$P27)</f>
        <v/>
      </c>
      <c r="K66" s="216" t="str">
        <f>IF('9'!$P27="","",'9'!$P27)</f>
        <v/>
      </c>
      <c r="L66" s="216" t="str">
        <f>IF('10'!$P27="","",'10'!$P27)</f>
        <v/>
      </c>
      <c r="M66" s="216" t="str">
        <f>IF('11'!$P27="","",'11'!$P27)</f>
        <v/>
      </c>
      <c r="N66" s="216" t="str">
        <f>IF('12'!$P27="","",'12'!$P27)</f>
        <v/>
      </c>
      <c r="O66" s="216"/>
      <c r="P66" s="216" t="str">
        <f>IF('1 - Detail Entry'!Y28="","",'1 - Detail Entry'!Y28)</f>
        <v/>
      </c>
    </row>
    <row r="67" spans="1:20">
      <c r="A67" s="215">
        <v>8</v>
      </c>
      <c r="B67" s="215" t="str">
        <f>IF('1 - Detail Entry'!C29="","",'1 - Detail Entry'!C29)</f>
        <v/>
      </c>
      <c r="C67" s="216" t="str">
        <f>IF('1 - Detail Entry'!P29="","",'1 - Detail Entry'!P29)</f>
        <v/>
      </c>
      <c r="D67" s="216" t="str">
        <f>IF('2'!$P28="","",'2'!$P28)</f>
        <v/>
      </c>
      <c r="E67" s="216" t="str">
        <f>IF('3'!$P28="","",'3'!$P28)</f>
        <v/>
      </c>
      <c r="F67" s="216" t="str">
        <f>IF('4'!$P28="","",'4'!$P28)</f>
        <v/>
      </c>
      <c r="G67" s="216" t="str">
        <f>IF('5'!$P28="","",'5'!$P28)</f>
        <v/>
      </c>
      <c r="H67" s="216" t="str">
        <f>IF('6'!$P28="","",'6'!$P28)</f>
        <v/>
      </c>
      <c r="I67" s="216" t="str">
        <f>IF('7'!$P28="","",'7'!$P28)</f>
        <v/>
      </c>
      <c r="J67" s="216" t="str">
        <f>IF('8'!$P28="","",'8'!$P28)</f>
        <v/>
      </c>
      <c r="K67" s="216" t="str">
        <f>IF('9'!$P28="","",'9'!$P28)</f>
        <v/>
      </c>
      <c r="L67" s="216" t="str">
        <f>IF('10'!$P28="","",'10'!$P28)</f>
        <v/>
      </c>
      <c r="M67" s="216" t="str">
        <f>IF('11'!$P28="","",'11'!$P28)</f>
        <v/>
      </c>
      <c r="N67" s="216" t="str">
        <f>IF('12'!$P28="","",'12'!$P28)</f>
        <v/>
      </c>
      <c r="O67" s="216"/>
      <c r="P67" s="216" t="str">
        <f>IF('1 - Detail Entry'!Y29="","",'1 - Detail Entry'!Y29)</f>
        <v/>
      </c>
    </row>
    <row r="68" spans="1:20">
      <c r="A68" s="215">
        <v>9</v>
      </c>
      <c r="B68" s="215" t="str">
        <f>IF('1 - Detail Entry'!C30="","",'1 - Detail Entry'!C30)</f>
        <v/>
      </c>
      <c r="C68" s="216" t="str">
        <f>IF('1 - Detail Entry'!P30="","",'1 - Detail Entry'!P30)</f>
        <v/>
      </c>
      <c r="D68" s="216" t="str">
        <f>IF('2'!$P29="","",'2'!$P29)</f>
        <v/>
      </c>
      <c r="E68" s="216" t="str">
        <f>IF('3'!$P29="","",'3'!$P29)</f>
        <v/>
      </c>
      <c r="F68" s="216" t="str">
        <f>IF('4'!$P29="","",'4'!$P29)</f>
        <v/>
      </c>
      <c r="G68" s="216" t="str">
        <f>IF('5'!$P29="","",'5'!$P29)</f>
        <v/>
      </c>
      <c r="H68" s="216" t="str">
        <f>IF('6'!$P29="","",'6'!$P29)</f>
        <v/>
      </c>
      <c r="I68" s="216" t="str">
        <f>IF('7'!$P29="","",'7'!$P29)</f>
        <v/>
      </c>
      <c r="J68" s="216" t="str">
        <f>IF('8'!$P29="","",'8'!$P29)</f>
        <v/>
      </c>
      <c r="K68" s="216" t="str">
        <f>IF('9'!$P29="","",'9'!$P29)</f>
        <v/>
      </c>
      <c r="L68" s="216" t="str">
        <f>IF('10'!$P29="","",'10'!$P29)</f>
        <v/>
      </c>
      <c r="M68" s="216" t="str">
        <f>IF('11'!$P29="","",'11'!$P29)</f>
        <v/>
      </c>
      <c r="N68" s="216" t="str">
        <f>IF('12'!$P29="","",'12'!$P29)</f>
        <v/>
      </c>
      <c r="O68" s="216"/>
      <c r="P68" s="216" t="str">
        <f>IF('1 - Detail Entry'!Y30="","",'1 - Detail Entry'!Y30)</f>
        <v/>
      </c>
    </row>
    <row r="69" spans="1:20">
      <c r="A69" s="215">
        <v>10</v>
      </c>
      <c r="B69" s="215" t="str">
        <f>IF('1 - Detail Entry'!C31="","",'1 - Detail Entry'!C31)</f>
        <v/>
      </c>
      <c r="C69" s="216" t="str">
        <f>IF('1 - Detail Entry'!P31="","",'1 - Detail Entry'!P31)</f>
        <v/>
      </c>
      <c r="D69" s="216" t="str">
        <f>IF('2'!$P30="","",'2'!$P30)</f>
        <v/>
      </c>
      <c r="E69" s="216" t="str">
        <f>IF('3'!$P30="","",'3'!$P30)</f>
        <v/>
      </c>
      <c r="F69" s="216" t="str">
        <f>IF('4'!$P30="","",'4'!$P30)</f>
        <v/>
      </c>
      <c r="G69" s="216" t="str">
        <f>IF('5'!$P30="","",'5'!$P30)</f>
        <v/>
      </c>
      <c r="H69" s="216" t="str">
        <f>IF('6'!$P30="","",'6'!$P30)</f>
        <v/>
      </c>
      <c r="I69" s="216" t="str">
        <f>IF('7'!$P30="","",'7'!$P30)</f>
        <v/>
      </c>
      <c r="J69" s="216" t="str">
        <f>IF('8'!$P30="","",'8'!$P30)</f>
        <v/>
      </c>
      <c r="K69" s="216" t="str">
        <f>IF('9'!$P30="","",'9'!$P30)</f>
        <v/>
      </c>
      <c r="L69" s="216" t="str">
        <f>IF('10'!$P30="","",'10'!$P30)</f>
        <v/>
      </c>
      <c r="M69" s="216" t="str">
        <f>IF('11'!$P30="","",'11'!$P30)</f>
        <v/>
      </c>
      <c r="N69" s="216" t="str">
        <f>IF('12'!$P30="","",'12'!$P30)</f>
        <v/>
      </c>
      <c r="O69" s="216"/>
      <c r="P69" s="216" t="str">
        <f>IF('1 - Detail Entry'!Y31="","",'1 - Detail Entry'!Y31)</f>
        <v/>
      </c>
      <c r="T69" s="217"/>
    </row>
    <row r="70" spans="1:20">
      <c r="A70" s="215">
        <v>11</v>
      </c>
      <c r="B70" s="215" t="str">
        <f>IF('1 - Detail Entry'!C32="","",'1 - Detail Entry'!C32)</f>
        <v/>
      </c>
      <c r="C70" s="216" t="str">
        <f>IF('1 - Detail Entry'!P32="","",'1 - Detail Entry'!P32)</f>
        <v/>
      </c>
      <c r="D70" s="216" t="str">
        <f>IF('2'!$P31="","",'2'!$P31)</f>
        <v/>
      </c>
      <c r="E70" s="216" t="str">
        <f>IF('3'!$P31="","",'3'!$P31)</f>
        <v/>
      </c>
      <c r="F70" s="216" t="str">
        <f>IF('4'!$P31="","",'4'!$P31)</f>
        <v/>
      </c>
      <c r="G70" s="216" t="str">
        <f>IF('5'!$P31="","",'5'!$P31)</f>
        <v/>
      </c>
      <c r="H70" s="216" t="str">
        <f>IF('6'!$P31="","",'6'!$P31)</f>
        <v/>
      </c>
      <c r="I70" s="216" t="str">
        <f>IF('7'!$P31="","",'7'!$P31)</f>
        <v/>
      </c>
      <c r="J70" s="216" t="str">
        <f>IF('8'!$P31="","",'8'!$P31)</f>
        <v/>
      </c>
      <c r="K70" s="216" t="str">
        <f>IF('9'!$P31="","",'9'!$P31)</f>
        <v/>
      </c>
      <c r="L70" s="216" t="str">
        <f>IF('10'!$P31="","",'10'!$P31)</f>
        <v/>
      </c>
      <c r="M70" s="216" t="str">
        <f>IF('11'!$P31="","",'11'!$P31)</f>
        <v/>
      </c>
      <c r="N70" s="216" t="str">
        <f>IF('12'!$P31="","",'12'!$P31)</f>
        <v/>
      </c>
      <c r="O70" s="216"/>
      <c r="P70" s="216" t="str">
        <f>IF('1 - Detail Entry'!Y32="","",'1 - Detail Entry'!Y32)</f>
        <v/>
      </c>
    </row>
    <row r="71" spans="1:20">
      <c r="A71" s="215">
        <v>12</v>
      </c>
      <c r="B71" s="215" t="str">
        <f>IF('1 - Detail Entry'!C33="","",'1 - Detail Entry'!C33)</f>
        <v/>
      </c>
      <c r="C71" s="216" t="str">
        <f>IF('1 - Detail Entry'!P33="","",'1 - Detail Entry'!P33)</f>
        <v/>
      </c>
      <c r="D71" s="216" t="str">
        <f>IF('2'!$P32="","",'2'!$P32)</f>
        <v/>
      </c>
      <c r="E71" s="216" t="str">
        <f>IF('3'!$P32="","",'3'!$P32)</f>
        <v/>
      </c>
      <c r="F71" s="216" t="str">
        <f>IF('4'!$P32="","",'4'!$P32)</f>
        <v/>
      </c>
      <c r="G71" s="216" t="str">
        <f>IF('5'!$P32="","",'5'!$P32)</f>
        <v/>
      </c>
      <c r="H71" s="216" t="str">
        <f>IF('6'!$P32="","",'6'!$P32)</f>
        <v/>
      </c>
      <c r="I71" s="216" t="str">
        <f>IF('7'!$P32="","",'7'!$P32)</f>
        <v/>
      </c>
      <c r="J71" s="216" t="str">
        <f>IF('8'!$P32="","",'8'!$P32)</f>
        <v/>
      </c>
      <c r="K71" s="216" t="str">
        <f>IF('9'!$P32="","",'9'!$P32)</f>
        <v/>
      </c>
      <c r="L71" s="216" t="str">
        <f>IF('10'!$P32="","",'10'!$P32)</f>
        <v/>
      </c>
      <c r="M71" s="216" t="str">
        <f>IF('11'!$P32="","",'11'!$P32)</f>
        <v/>
      </c>
      <c r="N71" s="216" t="str">
        <f>IF('12'!$P32="","",'12'!$P32)</f>
        <v/>
      </c>
      <c r="O71" s="216"/>
      <c r="P71" s="216" t="str">
        <f>IF('1 - Detail Entry'!Y33="","",'1 - Detail Entry'!Y33)</f>
        <v/>
      </c>
    </row>
    <row r="72" spans="1:20">
      <c r="A72" s="215">
        <v>13</v>
      </c>
      <c r="B72" s="215" t="str">
        <f>IF('1 - Detail Entry'!C34="","",'1 - Detail Entry'!C34)</f>
        <v/>
      </c>
      <c r="C72" s="216" t="str">
        <f>IF('1 - Detail Entry'!P34="","",'1 - Detail Entry'!P34)</f>
        <v/>
      </c>
      <c r="D72" s="216" t="str">
        <f>IF('2'!$P33="","",'2'!$P33)</f>
        <v/>
      </c>
      <c r="E72" s="216" t="str">
        <f>IF('3'!$P33="","",'3'!$P33)</f>
        <v/>
      </c>
      <c r="F72" s="216" t="str">
        <f>IF('4'!$P33="","",'4'!$P33)</f>
        <v/>
      </c>
      <c r="G72" s="216" t="str">
        <f>IF('5'!$P33="","",'5'!$P33)</f>
        <v/>
      </c>
      <c r="H72" s="216" t="str">
        <f>IF('6'!$P33="","",'6'!$P33)</f>
        <v/>
      </c>
      <c r="I72" s="216" t="str">
        <f>IF('7'!$P33="","",'7'!$P33)</f>
        <v/>
      </c>
      <c r="J72" s="216" t="str">
        <f>IF('8'!$P33="","",'8'!$P33)</f>
        <v/>
      </c>
      <c r="K72" s="216" t="str">
        <f>IF('9'!$P33="","",'9'!$P33)</f>
        <v/>
      </c>
      <c r="L72" s="216" t="str">
        <f>IF('10'!$P33="","",'10'!$P33)</f>
        <v/>
      </c>
      <c r="M72" s="216" t="str">
        <f>IF('11'!$P33="","",'11'!$P33)</f>
        <v/>
      </c>
      <c r="N72" s="216" t="str">
        <f>IF('12'!$P33="","",'12'!$P33)</f>
        <v/>
      </c>
      <c r="O72" s="216"/>
      <c r="P72" s="216" t="str">
        <f>IF('1 - Detail Entry'!Y34="","",'1 - Detail Entry'!Y34)</f>
        <v/>
      </c>
    </row>
    <row r="73" spans="1:20">
      <c r="A73" s="215">
        <v>14</v>
      </c>
      <c r="B73" s="215" t="str">
        <f>IF('1 - Detail Entry'!C35="","",'1 - Detail Entry'!C35)</f>
        <v/>
      </c>
      <c r="C73" s="216" t="str">
        <f>IF('1 - Detail Entry'!P35="","",'1 - Detail Entry'!P35)</f>
        <v/>
      </c>
      <c r="D73" s="216" t="str">
        <f>IF('2'!$P34="","",'2'!$P34)</f>
        <v/>
      </c>
      <c r="E73" s="216" t="str">
        <f>IF('3'!$P34="","",'3'!$P34)</f>
        <v/>
      </c>
      <c r="F73" s="216" t="str">
        <f>IF('4'!$P34="","",'4'!$P34)</f>
        <v/>
      </c>
      <c r="G73" s="216" t="str">
        <f>IF('5'!$P34="","",'5'!$P34)</f>
        <v/>
      </c>
      <c r="H73" s="216" t="str">
        <f>IF('6'!$P34="","",'6'!$P34)</f>
        <v/>
      </c>
      <c r="I73" s="216" t="str">
        <f>IF('7'!$P34="","",'7'!$P34)</f>
        <v/>
      </c>
      <c r="J73" s="216" t="str">
        <f>IF('8'!$P34="","",'8'!$P34)</f>
        <v/>
      </c>
      <c r="K73" s="216" t="str">
        <f>IF('9'!$P34="","",'9'!$P34)</f>
        <v/>
      </c>
      <c r="L73" s="216" t="str">
        <f>IF('10'!$P34="","",'10'!$P34)</f>
        <v/>
      </c>
      <c r="M73" s="216" t="str">
        <f>IF('11'!$P34="","",'11'!$P34)</f>
        <v/>
      </c>
      <c r="N73" s="216" t="str">
        <f>IF('12'!$P34="","",'12'!$P34)</f>
        <v/>
      </c>
      <c r="O73" s="216"/>
      <c r="P73" s="216" t="str">
        <f>IF('1 - Detail Entry'!Y35="","",'1 - Detail Entry'!Y35)</f>
        <v/>
      </c>
    </row>
    <row r="74" spans="1:20">
      <c r="A74" s="215">
        <v>15</v>
      </c>
      <c r="B74" s="215" t="str">
        <f>IF('1 - Detail Entry'!C36="","",'1 - Detail Entry'!C36)</f>
        <v/>
      </c>
      <c r="C74" s="216" t="str">
        <f>IF('1 - Detail Entry'!P36="","",'1 - Detail Entry'!P36)</f>
        <v/>
      </c>
      <c r="D74" s="216" t="str">
        <f>IF('2'!$P35="","",'2'!$P35)</f>
        <v/>
      </c>
      <c r="E74" s="216" t="str">
        <f>IF('3'!$P35="","",'3'!$P35)</f>
        <v/>
      </c>
      <c r="F74" s="216" t="str">
        <f>IF('4'!$P35="","",'4'!$P35)</f>
        <v/>
      </c>
      <c r="G74" s="216" t="str">
        <f>IF('5'!$P35="","",'5'!$P35)</f>
        <v/>
      </c>
      <c r="H74" s="216" t="str">
        <f>IF('6'!$P35="","",'6'!$P35)</f>
        <v/>
      </c>
      <c r="I74" s="216" t="str">
        <f>IF('7'!$P35="","",'7'!$P35)</f>
        <v/>
      </c>
      <c r="J74" s="216" t="str">
        <f>IF('8'!$P35="","",'8'!$P35)</f>
        <v/>
      </c>
      <c r="K74" s="216" t="str">
        <f>IF('9'!$P35="","",'9'!$P35)</f>
        <v/>
      </c>
      <c r="L74" s="216" t="str">
        <f>IF('10'!$P35="","",'10'!$P35)</f>
        <v/>
      </c>
      <c r="M74" s="216" t="str">
        <f>IF('11'!$P35="","",'11'!$P35)</f>
        <v/>
      </c>
      <c r="N74" s="216" t="str">
        <f>IF('12'!$P35="","",'12'!$P35)</f>
        <v/>
      </c>
      <c r="O74" s="216"/>
      <c r="P74" s="216" t="str">
        <f>IF('1 - Detail Entry'!Y36="","",'1 - Detail Entry'!Y36)</f>
        <v/>
      </c>
    </row>
    <row r="75" spans="1:20">
      <c r="A75" s="215">
        <v>16</v>
      </c>
      <c r="B75" s="215" t="str">
        <f>IF('1 - Detail Entry'!C37="","",'1 - Detail Entry'!C37)</f>
        <v/>
      </c>
      <c r="C75" s="216" t="str">
        <f>IF('1 - Detail Entry'!P37="","",'1 - Detail Entry'!P37)</f>
        <v/>
      </c>
      <c r="D75" s="216" t="str">
        <f>IF('2'!$P36="","",'2'!$P36)</f>
        <v/>
      </c>
      <c r="E75" s="216" t="str">
        <f>IF('3'!$P36="","",'3'!$P36)</f>
        <v/>
      </c>
      <c r="F75" s="216" t="str">
        <f>IF('4'!$P36="","",'4'!$P36)</f>
        <v/>
      </c>
      <c r="G75" s="216" t="str">
        <f>IF('5'!$P36="","",'5'!$P36)</f>
        <v/>
      </c>
      <c r="H75" s="216" t="str">
        <f>IF('6'!$P36="","",'6'!$P36)</f>
        <v/>
      </c>
      <c r="I75" s="216" t="str">
        <f>IF('7'!$P36="","",'7'!$P36)</f>
        <v/>
      </c>
      <c r="J75" s="216" t="str">
        <f>IF('8'!$P36="","",'8'!$P36)</f>
        <v/>
      </c>
      <c r="K75" s="216" t="str">
        <f>IF('9'!$P36="","",'9'!$P36)</f>
        <v/>
      </c>
      <c r="L75" s="216" t="str">
        <f>IF('10'!$P36="","",'10'!$P36)</f>
        <v/>
      </c>
      <c r="M75" s="216" t="str">
        <f>IF('11'!$P36="","",'11'!$P36)</f>
        <v/>
      </c>
      <c r="N75" s="216" t="str">
        <f>IF('12'!$P36="","",'12'!$P36)</f>
        <v/>
      </c>
      <c r="O75" s="216"/>
      <c r="P75" s="216" t="str">
        <f>IF('1 - Detail Entry'!Y37="","",'1 - Detail Entry'!Y37)</f>
        <v/>
      </c>
    </row>
    <row r="76" spans="1:20">
      <c r="A76" s="215">
        <v>17</v>
      </c>
      <c r="B76" s="215" t="str">
        <f>IF('1 - Detail Entry'!C38="","",'1 - Detail Entry'!C38)</f>
        <v/>
      </c>
      <c r="C76" s="216" t="str">
        <f>IF('1 - Detail Entry'!P38="","",'1 - Detail Entry'!P38)</f>
        <v/>
      </c>
      <c r="D76" s="216" t="str">
        <f>IF('2'!$P37="","",'2'!$P37)</f>
        <v/>
      </c>
      <c r="E76" s="216" t="str">
        <f>IF('3'!$P37="","",'3'!$P37)</f>
        <v/>
      </c>
      <c r="F76" s="216" t="str">
        <f>IF('4'!$P37="","",'4'!$P37)</f>
        <v/>
      </c>
      <c r="G76" s="216" t="str">
        <f>IF('5'!$P37="","",'5'!$P37)</f>
        <v/>
      </c>
      <c r="H76" s="216" t="str">
        <f>IF('6'!$P37="","",'6'!$P37)</f>
        <v/>
      </c>
      <c r="I76" s="216" t="str">
        <f>IF('7'!$P37="","",'7'!$P37)</f>
        <v/>
      </c>
      <c r="J76" s="216" t="str">
        <f>IF('8'!$P37="","",'8'!$P37)</f>
        <v/>
      </c>
      <c r="K76" s="216" t="str">
        <f>IF('9'!$P37="","",'9'!$P37)</f>
        <v/>
      </c>
      <c r="L76" s="216" t="str">
        <f>IF('10'!$P37="","",'10'!$P37)</f>
        <v/>
      </c>
      <c r="M76" s="216" t="str">
        <f>IF('11'!$P37="","",'11'!$P37)</f>
        <v/>
      </c>
      <c r="N76" s="216" t="str">
        <f>IF('12'!$P37="","",'12'!$P37)</f>
        <v/>
      </c>
      <c r="O76" s="216"/>
      <c r="P76" s="216" t="str">
        <f>IF('1 - Detail Entry'!Y38="","",'1 - Detail Entry'!Y38)</f>
        <v/>
      </c>
    </row>
    <row r="77" spans="1:20">
      <c r="A77" s="215">
        <v>18</v>
      </c>
      <c r="B77" s="215" t="str">
        <f>IF('1 - Detail Entry'!C39="","",'1 - Detail Entry'!C39)</f>
        <v/>
      </c>
      <c r="C77" s="216" t="str">
        <f>IF('1 - Detail Entry'!P39="","",'1 - Detail Entry'!P39)</f>
        <v/>
      </c>
      <c r="D77" s="216" t="str">
        <f>IF('2'!$P38="","",'2'!$P38)</f>
        <v/>
      </c>
      <c r="E77" s="216" t="str">
        <f>IF('3'!$P38="","",'3'!$P38)</f>
        <v/>
      </c>
      <c r="F77" s="216" t="str">
        <f>IF('4'!$P38="","",'4'!$P38)</f>
        <v/>
      </c>
      <c r="G77" s="216" t="str">
        <f>IF('5'!$P38="","",'5'!$P38)</f>
        <v/>
      </c>
      <c r="H77" s="216" t="str">
        <f>IF('6'!$P38="","",'6'!$P38)</f>
        <v/>
      </c>
      <c r="I77" s="216" t="str">
        <f>IF('7'!$P38="","",'7'!$P38)</f>
        <v/>
      </c>
      <c r="J77" s="216" t="str">
        <f>IF('8'!$P38="","",'8'!$P38)</f>
        <v/>
      </c>
      <c r="K77" s="216" t="str">
        <f>IF('9'!$P38="","",'9'!$P38)</f>
        <v/>
      </c>
      <c r="L77" s="216" t="str">
        <f>IF('10'!$P38="","",'10'!$P38)</f>
        <v/>
      </c>
      <c r="M77" s="216" t="str">
        <f>IF('11'!$P38="","",'11'!$P38)</f>
        <v/>
      </c>
      <c r="N77" s="216" t="str">
        <f>IF('12'!$P38="","",'12'!$P38)</f>
        <v/>
      </c>
      <c r="O77" s="216"/>
      <c r="P77" s="216" t="str">
        <f>IF('1 - Detail Entry'!Y39="","",'1 - Detail Entry'!Y39)</f>
        <v/>
      </c>
    </row>
    <row r="78" spans="1:20">
      <c r="A78" s="215">
        <v>19</v>
      </c>
      <c r="B78" s="215" t="str">
        <f>IF('1 - Detail Entry'!C40="","",'1 - Detail Entry'!C40)</f>
        <v/>
      </c>
      <c r="C78" s="216" t="str">
        <f>IF('1 - Detail Entry'!P40="","",'1 - Detail Entry'!P40)</f>
        <v/>
      </c>
      <c r="D78" s="216" t="str">
        <f>IF('2'!$P39="","",'2'!$P39)</f>
        <v/>
      </c>
      <c r="E78" s="216" t="str">
        <f>IF('3'!$P39="","",'3'!$P39)</f>
        <v/>
      </c>
      <c r="F78" s="216" t="str">
        <f>IF('4'!$P39="","",'4'!$P39)</f>
        <v/>
      </c>
      <c r="G78" s="216" t="str">
        <f>IF('5'!$P39="","",'5'!$P39)</f>
        <v/>
      </c>
      <c r="H78" s="216" t="str">
        <f>IF('6'!$P39="","",'6'!$P39)</f>
        <v/>
      </c>
      <c r="I78" s="216" t="str">
        <f>IF('7'!$P39="","",'7'!$P39)</f>
        <v/>
      </c>
      <c r="J78" s="216" t="str">
        <f>IF('8'!$P39="","",'8'!$P39)</f>
        <v/>
      </c>
      <c r="K78" s="216" t="str">
        <f>IF('9'!$P39="","",'9'!$P39)</f>
        <v/>
      </c>
      <c r="L78" s="216" t="str">
        <f>IF('10'!$P39="","",'10'!$P39)</f>
        <v/>
      </c>
      <c r="M78" s="216" t="str">
        <f>IF('11'!$P39="","",'11'!$P39)</f>
        <v/>
      </c>
      <c r="N78" s="216" t="str">
        <f>IF('12'!$P39="","",'12'!$P39)</f>
        <v/>
      </c>
      <c r="O78" s="216"/>
      <c r="P78" s="216" t="str">
        <f>IF('1 - Detail Entry'!Y40="","",'1 - Detail Entry'!Y40)</f>
        <v/>
      </c>
    </row>
    <row r="79" spans="1:20">
      <c r="A79" s="215">
        <v>20</v>
      </c>
      <c r="B79" s="215" t="str">
        <f>IF('1 - Detail Entry'!C41="","",'1 - Detail Entry'!C41)</f>
        <v/>
      </c>
      <c r="C79" s="216" t="str">
        <f>IF('1 - Detail Entry'!P41="","",'1 - Detail Entry'!P41)</f>
        <v/>
      </c>
      <c r="D79" s="216" t="str">
        <f>IF('2'!$P40="","",'2'!$P40)</f>
        <v/>
      </c>
      <c r="E79" s="216" t="str">
        <f>IF('3'!$P40="","",'3'!$P40)</f>
        <v/>
      </c>
      <c r="F79" s="216" t="str">
        <f>IF('4'!$P40="","",'4'!$P40)</f>
        <v/>
      </c>
      <c r="G79" s="216" t="str">
        <f>IF('5'!$P40="","",'5'!$P40)</f>
        <v/>
      </c>
      <c r="H79" s="216" t="str">
        <f>IF('6'!$P40="","",'6'!$P40)</f>
        <v/>
      </c>
      <c r="I79" s="216" t="str">
        <f>IF('7'!$P40="","",'7'!$P40)</f>
        <v/>
      </c>
      <c r="J79" s="216" t="str">
        <f>IF('8'!$P40="","",'8'!$P40)</f>
        <v/>
      </c>
      <c r="K79" s="216" t="str">
        <f>IF('9'!$P40="","",'9'!$P40)</f>
        <v/>
      </c>
      <c r="L79" s="216" t="str">
        <f>IF('10'!$P40="","",'10'!$P40)</f>
        <v/>
      </c>
      <c r="M79" s="216" t="str">
        <f>IF('11'!$P40="","",'11'!$P40)</f>
        <v/>
      </c>
      <c r="N79" s="216" t="str">
        <f>IF('12'!$P40="","",'12'!$P40)</f>
        <v/>
      </c>
      <c r="O79" s="216"/>
      <c r="P79" s="216" t="str">
        <f>IF('1 - Detail Entry'!Y41="","",'1 - Detail Entry'!Y41)</f>
        <v/>
      </c>
    </row>
    <row r="80" spans="1:20">
      <c r="A80" s="215">
        <v>21</v>
      </c>
      <c r="B80" s="215" t="str">
        <f>IF('1 - Detail Entry'!C42="","",'1 - Detail Entry'!C42)</f>
        <v/>
      </c>
      <c r="C80" s="216" t="str">
        <f>IF('1 - Detail Entry'!P42="","",'1 - Detail Entry'!P42)</f>
        <v/>
      </c>
      <c r="D80" s="216" t="str">
        <f>IF('2'!$P41="","",'2'!$P41)</f>
        <v/>
      </c>
      <c r="E80" s="216" t="str">
        <f>IF('3'!$P41="","",'3'!$P41)</f>
        <v/>
      </c>
      <c r="F80" s="216" t="str">
        <f>IF('4'!$P41="","",'4'!$P41)</f>
        <v/>
      </c>
      <c r="G80" s="216" t="str">
        <f>IF('5'!$P41="","",'5'!$P41)</f>
        <v/>
      </c>
      <c r="H80" s="216" t="str">
        <f>IF('6'!$P41="","",'6'!$P41)</f>
        <v/>
      </c>
      <c r="I80" s="216" t="str">
        <f>IF('7'!$P41="","",'7'!$P41)</f>
        <v/>
      </c>
      <c r="J80" s="216" t="str">
        <f>IF('8'!$P41="","",'8'!$P41)</f>
        <v/>
      </c>
      <c r="K80" s="216" t="str">
        <f>IF('9'!$P41="","",'9'!$P41)</f>
        <v/>
      </c>
      <c r="L80" s="216" t="str">
        <f>IF('10'!$P41="","",'10'!$P41)</f>
        <v/>
      </c>
      <c r="M80" s="216" t="str">
        <f>IF('11'!$P41="","",'11'!$P41)</f>
        <v/>
      </c>
      <c r="N80" s="216" t="str">
        <f>IF('12'!$P41="","",'12'!$P41)</f>
        <v/>
      </c>
      <c r="O80" s="216"/>
      <c r="P80" s="216" t="str">
        <f>IF('1 - Detail Entry'!Y42="","",'1 - Detail Entry'!Y42)</f>
        <v/>
      </c>
    </row>
    <row r="81" spans="1:16">
      <c r="A81" s="215">
        <v>22</v>
      </c>
      <c r="B81" s="215" t="str">
        <f>IF('1 - Detail Entry'!C43="","",'1 - Detail Entry'!C43)</f>
        <v/>
      </c>
      <c r="C81" s="216" t="str">
        <f>IF('1 - Detail Entry'!P43="","",'1 - Detail Entry'!P43)</f>
        <v/>
      </c>
      <c r="D81" s="216" t="str">
        <f>IF('2'!$P42="","",'2'!$P42)</f>
        <v/>
      </c>
      <c r="E81" s="216" t="str">
        <f>IF('3'!$P42="","",'3'!$P42)</f>
        <v/>
      </c>
      <c r="F81" s="216" t="str">
        <f>IF('4'!$P42="","",'4'!$P42)</f>
        <v/>
      </c>
      <c r="G81" s="216" t="str">
        <f>IF('5'!$P42="","",'5'!$P42)</f>
        <v/>
      </c>
      <c r="H81" s="216" t="str">
        <f>IF('6'!$P42="","",'6'!$P42)</f>
        <v/>
      </c>
      <c r="I81" s="216" t="str">
        <f>IF('7'!$P42="","",'7'!$P42)</f>
        <v/>
      </c>
      <c r="J81" s="216" t="str">
        <f>IF('8'!$P42="","",'8'!$P42)</f>
        <v/>
      </c>
      <c r="K81" s="216" t="str">
        <f>IF('9'!$P42="","",'9'!$P42)</f>
        <v/>
      </c>
      <c r="L81" s="216" t="str">
        <f>IF('10'!$P42="","",'10'!$P42)</f>
        <v/>
      </c>
      <c r="M81" s="216" t="str">
        <f>IF('11'!$P42="","",'11'!$P42)</f>
        <v/>
      </c>
      <c r="N81" s="216" t="str">
        <f>IF('12'!$P42="","",'12'!$P42)</f>
        <v/>
      </c>
      <c r="O81" s="216"/>
      <c r="P81" s="216" t="str">
        <f>IF('1 - Detail Entry'!Y43="","",'1 - Detail Entry'!Y43)</f>
        <v/>
      </c>
    </row>
    <row r="82" spans="1:16">
      <c r="A82" s="215">
        <v>23</v>
      </c>
      <c r="B82" s="215" t="str">
        <f>IF('1 - Detail Entry'!C44="","",'1 - Detail Entry'!C44)</f>
        <v/>
      </c>
      <c r="C82" s="216" t="str">
        <f>IF('1 - Detail Entry'!P44="","",'1 - Detail Entry'!P44)</f>
        <v/>
      </c>
      <c r="D82" s="216" t="str">
        <f>IF('2'!$P43="","",'2'!$P43)</f>
        <v/>
      </c>
      <c r="E82" s="216" t="str">
        <f>IF('3'!$P43="","",'3'!$P43)</f>
        <v/>
      </c>
      <c r="F82" s="216" t="str">
        <f>IF('4'!$P43="","",'4'!$P43)</f>
        <v/>
      </c>
      <c r="G82" s="216" t="str">
        <f>IF('5'!$P43="","",'5'!$P43)</f>
        <v/>
      </c>
      <c r="H82" s="216" t="str">
        <f>IF('6'!$P43="","",'6'!$P43)</f>
        <v/>
      </c>
      <c r="I82" s="216" t="str">
        <f>IF('7'!$P43="","",'7'!$P43)</f>
        <v/>
      </c>
      <c r="J82" s="216" t="str">
        <f>IF('8'!$P43="","",'8'!$P43)</f>
        <v/>
      </c>
      <c r="K82" s="216" t="str">
        <f>IF('9'!$P43="","",'9'!$P43)</f>
        <v/>
      </c>
      <c r="L82" s="216" t="str">
        <f>IF('10'!$P43="","",'10'!$P43)</f>
        <v/>
      </c>
      <c r="M82" s="216" t="str">
        <f>IF('11'!$P43="","",'11'!$P43)</f>
        <v/>
      </c>
      <c r="N82" s="216" t="str">
        <f>IF('12'!$P43="","",'12'!$P43)</f>
        <v/>
      </c>
      <c r="O82" s="216"/>
      <c r="P82" s="216" t="str">
        <f>IF('1 - Detail Entry'!Y44="","",'1 - Detail Entry'!Y44)</f>
        <v/>
      </c>
    </row>
    <row r="83" spans="1:16">
      <c r="A83" s="215">
        <v>24</v>
      </c>
      <c r="B83" s="215" t="str">
        <f>IF('1 - Detail Entry'!C45="","",'1 - Detail Entry'!C45)</f>
        <v/>
      </c>
      <c r="C83" s="216" t="str">
        <f>IF('1 - Detail Entry'!P45="","",'1 - Detail Entry'!P45)</f>
        <v/>
      </c>
      <c r="D83" s="216" t="str">
        <f>IF('2'!$P44="","",'2'!$P44)</f>
        <v/>
      </c>
      <c r="E83" s="216" t="str">
        <f>IF('3'!$P44="","",'3'!$P44)</f>
        <v/>
      </c>
      <c r="F83" s="216" t="str">
        <f>IF('4'!$P44="","",'4'!$P44)</f>
        <v/>
      </c>
      <c r="G83" s="216" t="str">
        <f>IF('5'!$P44="","",'5'!$P44)</f>
        <v/>
      </c>
      <c r="H83" s="216" t="str">
        <f>IF('6'!$P44="","",'6'!$P44)</f>
        <v/>
      </c>
      <c r="I83" s="216" t="str">
        <f>IF('7'!$P44="","",'7'!$P44)</f>
        <v/>
      </c>
      <c r="J83" s="216" t="str">
        <f>IF('8'!$P44="","",'8'!$P44)</f>
        <v/>
      </c>
      <c r="K83" s="216" t="str">
        <f>IF('9'!$P44="","",'9'!$P44)</f>
        <v/>
      </c>
      <c r="L83" s="216" t="str">
        <f>IF('10'!$P44="","",'10'!$P44)</f>
        <v/>
      </c>
      <c r="M83" s="216" t="str">
        <f>IF('11'!$P44="","",'11'!$P44)</f>
        <v/>
      </c>
      <c r="N83" s="216" t="str">
        <f>IF('12'!$P44="","",'12'!$P44)</f>
        <v/>
      </c>
      <c r="O83" s="216"/>
      <c r="P83" s="216" t="str">
        <f>IF('1 - Detail Entry'!Y45="","",'1 - Detail Entry'!Y45)</f>
        <v/>
      </c>
    </row>
    <row r="84" spans="1:16">
      <c r="A84" s="215">
        <v>25</v>
      </c>
      <c r="B84" s="215" t="str">
        <f>IF('1 - Detail Entry'!C46="","",'1 - Detail Entry'!C46)</f>
        <v/>
      </c>
      <c r="C84" s="216" t="str">
        <f>IF('1 - Detail Entry'!P46="","",'1 - Detail Entry'!P46)</f>
        <v/>
      </c>
      <c r="D84" s="216" t="str">
        <f>IF('2'!$P45="","",'2'!$P45)</f>
        <v/>
      </c>
      <c r="E84" s="216" t="str">
        <f>IF('3'!$P45="","",'3'!$P45)</f>
        <v/>
      </c>
      <c r="F84" s="216" t="str">
        <f>IF('4'!$P45="","",'4'!$P45)</f>
        <v/>
      </c>
      <c r="G84" s="216" t="str">
        <f>IF('5'!$P45="","",'5'!$P45)</f>
        <v/>
      </c>
      <c r="H84" s="216" t="str">
        <f>IF('6'!$P45="","",'6'!$P45)</f>
        <v/>
      </c>
      <c r="I84" s="216" t="str">
        <f>IF('7'!$P45="","",'7'!$P45)</f>
        <v/>
      </c>
      <c r="J84" s="216" t="str">
        <f>IF('8'!$P45="","",'8'!$P45)</f>
        <v/>
      </c>
      <c r="K84" s="216" t="str">
        <f>IF('9'!$P45="","",'9'!$P45)</f>
        <v/>
      </c>
      <c r="L84" s="216" t="str">
        <f>IF('10'!$P45="","",'10'!$P45)</f>
        <v/>
      </c>
      <c r="M84" s="216" t="str">
        <f>IF('11'!$P45="","",'11'!$P45)</f>
        <v/>
      </c>
      <c r="N84" s="216" t="str">
        <f>IF('12'!$P45="","",'12'!$P45)</f>
        <v/>
      </c>
      <c r="O84" s="216"/>
      <c r="P84" s="216" t="str">
        <f>IF('1 - Detail Entry'!Y46="","",'1 - Detail Entry'!Y46)</f>
        <v/>
      </c>
    </row>
    <row r="85" spans="1:16">
      <c r="A85" s="215">
        <v>26</v>
      </c>
      <c r="B85" s="215" t="str">
        <f>IF('1 - Detail Entry'!C47="","",'1 - Detail Entry'!C47)</f>
        <v/>
      </c>
      <c r="C85" s="216" t="str">
        <f>IF('1 - Detail Entry'!P47="","",'1 - Detail Entry'!P47)</f>
        <v/>
      </c>
      <c r="D85" s="216" t="str">
        <f>IF('2'!$P46="","",'2'!$P46)</f>
        <v/>
      </c>
      <c r="E85" s="216" t="str">
        <f>IF('3'!$P46="","",'3'!$P46)</f>
        <v/>
      </c>
      <c r="F85" s="216" t="str">
        <f>IF('4'!$P46="","",'4'!$P46)</f>
        <v/>
      </c>
      <c r="G85" s="216" t="str">
        <f>IF('5'!$P46="","",'5'!$P46)</f>
        <v/>
      </c>
      <c r="H85" s="216" t="str">
        <f>IF('6'!$P46="","",'6'!$P46)</f>
        <v/>
      </c>
      <c r="I85" s="216" t="str">
        <f>IF('7'!$P46="","",'7'!$P46)</f>
        <v/>
      </c>
      <c r="J85" s="216" t="str">
        <f>IF('8'!$P46="","",'8'!$P46)</f>
        <v/>
      </c>
      <c r="K85" s="216" t="str">
        <f>IF('9'!$P46="","",'9'!$P46)</f>
        <v/>
      </c>
      <c r="L85" s="216" t="str">
        <f>IF('10'!$P46="","",'10'!$P46)</f>
        <v/>
      </c>
      <c r="M85" s="216" t="str">
        <f>IF('11'!$P46="","",'11'!$P46)</f>
        <v/>
      </c>
      <c r="N85" s="216" t="str">
        <f>IF('12'!$P46="","",'12'!$P46)</f>
        <v/>
      </c>
      <c r="O85" s="216"/>
      <c r="P85" s="216" t="str">
        <f>IF('1 - Detail Entry'!Y47="","",'1 - Detail Entry'!Y47)</f>
        <v/>
      </c>
    </row>
    <row r="86" spans="1:16">
      <c r="A86" s="215">
        <v>27</v>
      </c>
      <c r="B86" s="215" t="str">
        <f>IF('1 - Detail Entry'!C48="","",'1 - Detail Entry'!C48)</f>
        <v/>
      </c>
      <c r="C86" s="216" t="str">
        <f>IF('1 - Detail Entry'!P48="","",'1 - Detail Entry'!P48)</f>
        <v/>
      </c>
      <c r="D86" s="216" t="str">
        <f>IF('2'!$P47="","",'2'!$P47)</f>
        <v/>
      </c>
      <c r="E86" s="216" t="str">
        <f>IF('3'!$P47="","",'3'!$P47)</f>
        <v/>
      </c>
      <c r="F86" s="216" t="str">
        <f>IF('4'!$P47="","",'4'!$P47)</f>
        <v/>
      </c>
      <c r="G86" s="216" t="str">
        <f>IF('5'!$P47="","",'5'!$P47)</f>
        <v/>
      </c>
      <c r="H86" s="216" t="str">
        <f>IF('6'!$P47="","",'6'!$P47)</f>
        <v/>
      </c>
      <c r="I86" s="216" t="str">
        <f>IF('7'!$P47="","",'7'!$P47)</f>
        <v/>
      </c>
      <c r="J86" s="216" t="str">
        <f>IF('8'!$P47="","",'8'!$P47)</f>
        <v/>
      </c>
      <c r="K86" s="216" t="str">
        <f>IF('9'!$P47="","",'9'!$P47)</f>
        <v/>
      </c>
      <c r="L86" s="216" t="str">
        <f>IF('10'!$P47="","",'10'!$P47)</f>
        <v/>
      </c>
      <c r="M86" s="216" t="str">
        <f>IF('11'!$P47="","",'11'!$P47)</f>
        <v/>
      </c>
      <c r="N86" s="216" t="str">
        <f>IF('12'!$P47="","",'12'!$P47)</f>
        <v/>
      </c>
      <c r="O86" s="216"/>
      <c r="P86" s="216" t="str">
        <f>IF('1 - Detail Entry'!Y48="","",'1 - Detail Entry'!Y48)</f>
        <v/>
      </c>
    </row>
    <row r="87" spans="1:16">
      <c r="A87" s="215">
        <v>28</v>
      </c>
      <c r="B87" s="215" t="str">
        <f>IF('1 - Detail Entry'!C49="","",'1 - Detail Entry'!C49)</f>
        <v/>
      </c>
      <c r="C87" s="216" t="str">
        <f>IF('1 - Detail Entry'!P49="","",'1 - Detail Entry'!P49)</f>
        <v/>
      </c>
      <c r="D87" s="216" t="str">
        <f>IF('2'!$P48="","",'2'!$P48)</f>
        <v/>
      </c>
      <c r="E87" s="216" t="str">
        <f>IF('3'!$P48="","",'3'!$P48)</f>
        <v/>
      </c>
      <c r="F87" s="216" t="str">
        <f>IF('4'!$P48="","",'4'!$P48)</f>
        <v/>
      </c>
      <c r="G87" s="216" t="str">
        <f>IF('5'!$P48="","",'5'!$P48)</f>
        <v/>
      </c>
      <c r="H87" s="216" t="str">
        <f>IF('6'!$P48="","",'6'!$P48)</f>
        <v/>
      </c>
      <c r="I87" s="216" t="str">
        <f>IF('7'!$P48="","",'7'!$P48)</f>
        <v/>
      </c>
      <c r="J87" s="216" t="str">
        <f>IF('8'!$P48="","",'8'!$P48)</f>
        <v/>
      </c>
      <c r="K87" s="216" t="str">
        <f>IF('9'!$P48="","",'9'!$P48)</f>
        <v/>
      </c>
      <c r="L87" s="216" t="str">
        <f>IF('10'!$P48="","",'10'!$P48)</f>
        <v/>
      </c>
      <c r="M87" s="216" t="str">
        <f>IF('11'!$P48="","",'11'!$P48)</f>
        <v/>
      </c>
      <c r="N87" s="216" t="str">
        <f>IF('12'!$P48="","",'12'!$P48)</f>
        <v/>
      </c>
      <c r="O87" s="216"/>
      <c r="P87" s="216" t="str">
        <f>IF('1 - Detail Entry'!Y49="","",'1 - Detail Entry'!Y49)</f>
        <v/>
      </c>
    </row>
    <row r="88" spans="1:16">
      <c r="A88" s="215">
        <v>29</v>
      </c>
      <c r="B88" s="215" t="str">
        <f>IF('1 - Detail Entry'!C50="","",'1 - Detail Entry'!C50)</f>
        <v/>
      </c>
      <c r="C88" s="216" t="str">
        <f>IF('1 - Detail Entry'!P50="","",'1 - Detail Entry'!P50)</f>
        <v/>
      </c>
      <c r="D88" s="216" t="str">
        <f>IF('2'!$P49="","",'2'!$P49)</f>
        <v/>
      </c>
      <c r="E88" s="216" t="str">
        <f>IF('3'!$P49="","",'3'!$P49)</f>
        <v/>
      </c>
      <c r="F88" s="216" t="str">
        <f>IF('4'!$P49="","",'4'!$P49)</f>
        <v/>
      </c>
      <c r="G88" s="216" t="str">
        <f>IF('5'!$P49="","",'5'!$P49)</f>
        <v/>
      </c>
      <c r="H88" s="216" t="str">
        <f>IF('6'!$P49="","",'6'!$P49)</f>
        <v/>
      </c>
      <c r="I88" s="216" t="str">
        <f>IF('7'!$P49="","",'7'!$P49)</f>
        <v/>
      </c>
      <c r="J88" s="216" t="str">
        <f>IF('8'!$P49="","",'8'!$P49)</f>
        <v/>
      </c>
      <c r="K88" s="216" t="str">
        <f>IF('9'!$P49="","",'9'!$P49)</f>
        <v/>
      </c>
      <c r="L88" s="216" t="str">
        <f>IF('10'!$P49="","",'10'!$P49)</f>
        <v/>
      </c>
      <c r="M88" s="216" t="str">
        <f>IF('11'!$P49="","",'11'!$P49)</f>
        <v/>
      </c>
      <c r="N88" s="216" t="str">
        <f>IF('12'!$P49="","",'12'!$P49)</f>
        <v/>
      </c>
      <c r="O88" s="216"/>
      <c r="P88" s="216" t="str">
        <f>IF('1 - Detail Entry'!Y50="","",'1 - Detail Entry'!Y50)</f>
        <v/>
      </c>
    </row>
    <row r="89" spans="1:16">
      <c r="A89" s="215">
        <v>30</v>
      </c>
      <c r="B89" s="215" t="str">
        <f>IF('1 - Detail Entry'!C51="","",'1 - Detail Entry'!C51)</f>
        <v/>
      </c>
      <c r="C89" s="216" t="str">
        <f>IF('1 - Detail Entry'!P51="","",'1 - Detail Entry'!P51)</f>
        <v/>
      </c>
      <c r="D89" s="216" t="str">
        <f>IF('2'!$P50="","",'2'!$P50)</f>
        <v/>
      </c>
      <c r="E89" s="216" t="str">
        <f>IF('3'!$P50="","",'3'!$P50)</f>
        <v/>
      </c>
      <c r="F89" s="216" t="str">
        <f>IF('4'!$P50="","",'4'!$P50)</f>
        <v/>
      </c>
      <c r="G89" s="216" t="str">
        <f>IF('5'!$P50="","",'5'!$P50)</f>
        <v/>
      </c>
      <c r="H89" s="216" t="str">
        <f>IF('6'!$P50="","",'6'!$P50)</f>
        <v/>
      </c>
      <c r="I89" s="216" t="str">
        <f>IF('7'!$P50="","",'7'!$P50)</f>
        <v/>
      </c>
      <c r="J89" s="216" t="str">
        <f>IF('8'!$P50="","",'8'!$P50)</f>
        <v/>
      </c>
      <c r="K89" s="216" t="str">
        <f>IF('9'!$P50="","",'9'!$P50)</f>
        <v/>
      </c>
      <c r="L89" s="216" t="str">
        <f>IF('10'!$P50="","",'10'!$P50)</f>
        <v/>
      </c>
      <c r="M89" s="216" t="str">
        <f>IF('11'!$P50="","",'11'!$P50)</f>
        <v/>
      </c>
      <c r="N89" s="216" t="str">
        <f>IF('12'!$P50="","",'12'!$P50)</f>
        <v/>
      </c>
      <c r="O89" s="216"/>
      <c r="P89" s="216" t="str">
        <f>IF('1 - Detail Entry'!Y51="","",'1 - Detail Entry'!Y51)</f>
        <v/>
      </c>
    </row>
    <row r="90" spans="1:16">
      <c r="A90" s="215">
        <v>31</v>
      </c>
      <c r="B90" s="215" t="str">
        <f>IF('1 - Detail Entry'!C52="","",'1 - Detail Entry'!C52)</f>
        <v/>
      </c>
      <c r="C90" s="216" t="str">
        <f>IF('1 - Detail Entry'!P52="","",'1 - Detail Entry'!P52)</f>
        <v/>
      </c>
      <c r="D90" s="216" t="str">
        <f>IF('2'!$P51="","",'2'!$P51)</f>
        <v/>
      </c>
      <c r="E90" s="216" t="str">
        <f>IF('3'!$P51="","",'3'!$P51)</f>
        <v/>
      </c>
      <c r="F90" s="216" t="str">
        <f>IF('4'!$P51="","",'4'!$P51)</f>
        <v/>
      </c>
      <c r="G90" s="216" t="str">
        <f>IF('5'!$P51="","",'5'!$P51)</f>
        <v/>
      </c>
      <c r="H90" s="216" t="str">
        <f>IF('6'!$P51="","",'6'!$P51)</f>
        <v/>
      </c>
      <c r="I90" s="216" t="str">
        <f>IF('7'!$P51="","",'7'!$P51)</f>
        <v/>
      </c>
      <c r="J90" s="216" t="str">
        <f>IF('8'!$P51="","",'8'!$P51)</f>
        <v/>
      </c>
      <c r="K90" s="216" t="str">
        <f>IF('9'!$P51="","",'9'!$P51)</f>
        <v/>
      </c>
      <c r="L90" s="216" t="str">
        <f>IF('10'!$P51="","",'10'!$P51)</f>
        <v/>
      </c>
      <c r="M90" s="216" t="str">
        <f>IF('11'!$P51="","",'11'!$P51)</f>
        <v/>
      </c>
      <c r="N90" s="216" t="str">
        <f>IF('12'!$P51="","",'12'!$P51)</f>
        <v/>
      </c>
      <c r="O90" s="216"/>
      <c r="P90" s="216" t="str">
        <f>IF('1 - Detail Entry'!Y52="","",'1 - Detail Entry'!Y52)</f>
        <v/>
      </c>
    </row>
    <row r="91" spans="1:16">
      <c r="A91" s="215">
        <v>32</v>
      </c>
      <c r="B91" s="215" t="str">
        <f>IF('1 - Detail Entry'!C53="","",'1 - Detail Entry'!C53)</f>
        <v/>
      </c>
      <c r="C91" s="216" t="str">
        <f>IF('1 - Detail Entry'!P53="","",'1 - Detail Entry'!P53)</f>
        <v/>
      </c>
      <c r="D91" s="216" t="str">
        <f>IF('2'!$P52="","",'2'!$P52)</f>
        <v/>
      </c>
      <c r="E91" s="216" t="str">
        <f>IF('3'!$P52="","",'3'!$P52)</f>
        <v/>
      </c>
      <c r="F91" s="216" t="str">
        <f>IF('4'!$P52="","",'4'!$P52)</f>
        <v/>
      </c>
      <c r="G91" s="216" t="str">
        <f>IF('5'!$P52="","",'5'!$P52)</f>
        <v/>
      </c>
      <c r="H91" s="216" t="str">
        <f>IF('6'!$P52="","",'6'!$P52)</f>
        <v/>
      </c>
      <c r="I91" s="216" t="str">
        <f>IF('7'!$P52="","",'7'!$P52)</f>
        <v/>
      </c>
      <c r="J91" s="216" t="str">
        <f>IF('8'!$P52="","",'8'!$P52)</f>
        <v/>
      </c>
      <c r="K91" s="216" t="str">
        <f>IF('9'!$P52="","",'9'!$P52)</f>
        <v/>
      </c>
      <c r="L91" s="216" t="str">
        <f>IF('10'!$P52="","",'10'!$P52)</f>
        <v/>
      </c>
      <c r="M91" s="216" t="str">
        <f>IF('11'!$P52="","",'11'!$P52)</f>
        <v/>
      </c>
      <c r="N91" s="216" t="str">
        <f>IF('12'!$P52="","",'12'!$P52)</f>
        <v/>
      </c>
      <c r="O91" s="216"/>
      <c r="P91" s="216" t="str">
        <f>IF('1 - Detail Entry'!Y53="","",'1 - Detail Entry'!Y53)</f>
        <v/>
      </c>
    </row>
    <row r="92" spans="1:16">
      <c r="A92" s="215">
        <v>33</v>
      </c>
      <c r="B92" s="215" t="str">
        <f>IF('1 - Detail Entry'!C54="","",'1 - Detail Entry'!C54)</f>
        <v/>
      </c>
      <c r="C92" s="216" t="str">
        <f>IF('1 - Detail Entry'!P54="","",'1 - Detail Entry'!P54)</f>
        <v/>
      </c>
      <c r="D92" s="216" t="str">
        <f>IF('2'!$P53="","",'2'!$P53)</f>
        <v/>
      </c>
      <c r="E92" s="216" t="str">
        <f>IF('3'!$P53="","",'3'!$P53)</f>
        <v/>
      </c>
      <c r="F92" s="216" t="str">
        <f>IF('4'!$P53="","",'4'!$P53)</f>
        <v/>
      </c>
      <c r="G92" s="216" t="str">
        <f>IF('5'!$P53="","",'5'!$P53)</f>
        <v/>
      </c>
      <c r="H92" s="216" t="str">
        <f>IF('6'!$P53="","",'6'!$P53)</f>
        <v/>
      </c>
      <c r="I92" s="216" t="str">
        <f>IF('7'!$P53="","",'7'!$P53)</f>
        <v/>
      </c>
      <c r="J92" s="216" t="str">
        <f>IF('8'!$P53="","",'8'!$P53)</f>
        <v/>
      </c>
      <c r="K92" s="216" t="str">
        <f>IF('9'!$P53="","",'9'!$P53)</f>
        <v/>
      </c>
      <c r="L92" s="216" t="str">
        <f>IF('10'!$P53="","",'10'!$P53)</f>
        <v/>
      </c>
      <c r="M92" s="216" t="str">
        <f>IF('11'!$P53="","",'11'!$P53)</f>
        <v/>
      </c>
      <c r="N92" s="216" t="str">
        <f>IF('12'!$P53="","",'12'!$P53)</f>
        <v/>
      </c>
      <c r="O92" s="216"/>
      <c r="P92" s="216" t="str">
        <f>IF('1 - Detail Entry'!Y54="","",'1 - Detail Entry'!Y54)</f>
        <v/>
      </c>
    </row>
    <row r="93" spans="1:16">
      <c r="A93" s="215">
        <v>34</v>
      </c>
      <c r="B93" s="215" t="str">
        <f>IF('1 - Detail Entry'!C55="","",'1 - Detail Entry'!C55)</f>
        <v/>
      </c>
      <c r="C93" s="216" t="str">
        <f>IF('1 - Detail Entry'!P55="","",'1 - Detail Entry'!P55)</f>
        <v/>
      </c>
      <c r="D93" s="216" t="str">
        <f>IF('2'!$P54="","",'2'!$P54)</f>
        <v/>
      </c>
      <c r="E93" s="216" t="str">
        <f>IF('3'!$P54="","",'3'!$P54)</f>
        <v/>
      </c>
      <c r="F93" s="216" t="str">
        <f>IF('4'!$P54="","",'4'!$P54)</f>
        <v/>
      </c>
      <c r="G93" s="216" t="str">
        <f>IF('5'!$P54="","",'5'!$P54)</f>
        <v/>
      </c>
      <c r="H93" s="216" t="str">
        <f>IF('6'!$P54="","",'6'!$P54)</f>
        <v/>
      </c>
      <c r="I93" s="216" t="str">
        <f>IF('7'!$P54="","",'7'!$P54)</f>
        <v/>
      </c>
      <c r="J93" s="216" t="str">
        <f>IF('8'!$P54="","",'8'!$P54)</f>
        <v/>
      </c>
      <c r="K93" s="216" t="str">
        <f>IF('9'!$P54="","",'9'!$P54)</f>
        <v/>
      </c>
      <c r="L93" s="216" t="str">
        <f>IF('10'!$P54="","",'10'!$P54)</f>
        <v/>
      </c>
      <c r="M93" s="216" t="str">
        <f>IF('11'!$P54="","",'11'!$P54)</f>
        <v/>
      </c>
      <c r="N93" s="216" t="str">
        <f>IF('12'!$P54="","",'12'!$P54)</f>
        <v/>
      </c>
      <c r="O93" s="216"/>
      <c r="P93" s="216" t="str">
        <f>IF('1 - Detail Entry'!Y55="","",'1 - Detail Entry'!Y55)</f>
        <v/>
      </c>
    </row>
    <row r="94" spans="1:16">
      <c r="A94" s="215">
        <v>35</v>
      </c>
      <c r="B94" s="215" t="str">
        <f>IF('1 - Detail Entry'!C56="","",'1 - Detail Entry'!C56)</f>
        <v/>
      </c>
      <c r="C94" s="216" t="str">
        <f>IF('1 - Detail Entry'!P56="","",'1 - Detail Entry'!P56)</f>
        <v/>
      </c>
      <c r="D94" s="216" t="str">
        <f>IF('2'!$P55="","",'2'!$P55)</f>
        <v/>
      </c>
      <c r="E94" s="216" t="str">
        <f>IF('3'!$P55="","",'3'!$P55)</f>
        <v/>
      </c>
      <c r="F94" s="216" t="str">
        <f>IF('4'!$P55="","",'4'!$P55)</f>
        <v/>
      </c>
      <c r="G94" s="216" t="str">
        <f>IF('5'!$P55="","",'5'!$P55)</f>
        <v/>
      </c>
      <c r="H94" s="216" t="str">
        <f>IF('6'!$P55="","",'6'!$P55)</f>
        <v/>
      </c>
      <c r="I94" s="216" t="str">
        <f>IF('7'!$P55="","",'7'!$P55)</f>
        <v/>
      </c>
      <c r="J94" s="216" t="str">
        <f>IF('8'!$P55="","",'8'!$P55)</f>
        <v/>
      </c>
      <c r="K94" s="216" t="str">
        <f>IF('9'!$P55="","",'9'!$P55)</f>
        <v/>
      </c>
      <c r="L94" s="216" t="str">
        <f>IF('10'!$P55="","",'10'!$P55)</f>
        <v/>
      </c>
      <c r="M94" s="216" t="str">
        <f>IF('11'!$P55="","",'11'!$P55)</f>
        <v/>
      </c>
      <c r="N94" s="216" t="str">
        <f>IF('12'!$P55="","",'12'!$P55)</f>
        <v/>
      </c>
      <c r="O94" s="216"/>
      <c r="P94" s="216" t="str">
        <f>IF('1 - Detail Entry'!Y56="","",'1 - Detail Entry'!Y56)</f>
        <v/>
      </c>
    </row>
    <row r="95" spans="1:16">
      <c r="A95" s="215">
        <v>36</v>
      </c>
      <c r="B95" s="215" t="str">
        <f>IF('1 - Detail Entry'!C57="","",'1 - Detail Entry'!C57)</f>
        <v/>
      </c>
      <c r="C95" s="216" t="str">
        <f>IF('1 - Detail Entry'!P57="","",'1 - Detail Entry'!P57)</f>
        <v/>
      </c>
      <c r="D95" s="216" t="str">
        <f>IF('2'!$P56="","",'2'!$P56)</f>
        <v/>
      </c>
      <c r="E95" s="216" t="str">
        <f>IF('3'!$P56="","",'3'!$P56)</f>
        <v/>
      </c>
      <c r="F95" s="216" t="str">
        <f>IF('4'!$P56="","",'4'!$P56)</f>
        <v/>
      </c>
      <c r="G95" s="216" t="str">
        <f>IF('5'!$P56="","",'5'!$P56)</f>
        <v/>
      </c>
      <c r="H95" s="216" t="str">
        <f>IF('6'!$P56="","",'6'!$P56)</f>
        <v/>
      </c>
      <c r="I95" s="216" t="str">
        <f>IF('7'!$P56="","",'7'!$P56)</f>
        <v/>
      </c>
      <c r="J95" s="216" t="str">
        <f>IF('8'!$P56="","",'8'!$P56)</f>
        <v/>
      </c>
      <c r="K95" s="216" t="str">
        <f>IF('9'!$P56="","",'9'!$P56)</f>
        <v/>
      </c>
      <c r="L95" s="216" t="str">
        <f>IF('10'!$P56="","",'10'!$P56)</f>
        <v/>
      </c>
      <c r="M95" s="216" t="str">
        <f>IF('11'!$P56="","",'11'!$P56)</f>
        <v/>
      </c>
      <c r="N95" s="216" t="str">
        <f>IF('12'!$P56="","",'12'!$P56)</f>
        <v/>
      </c>
      <c r="O95" s="216"/>
      <c r="P95" s="216" t="str">
        <f>IF('1 - Detail Entry'!Y57="","",'1 - Detail Entry'!Y57)</f>
        <v/>
      </c>
    </row>
    <row r="96" spans="1:16">
      <c r="A96" s="215">
        <v>37</v>
      </c>
      <c r="B96" s="215" t="str">
        <f>IF('1 - Detail Entry'!C58="","",'1 - Detail Entry'!C58)</f>
        <v/>
      </c>
      <c r="C96" s="216" t="str">
        <f>IF('1 - Detail Entry'!P58="","",'1 - Detail Entry'!P58)</f>
        <v/>
      </c>
      <c r="D96" s="216" t="str">
        <f>IF('2'!$P57="","",'2'!$P57)</f>
        <v/>
      </c>
      <c r="E96" s="216" t="str">
        <f>IF('3'!$P57="","",'3'!$P57)</f>
        <v/>
      </c>
      <c r="F96" s="216" t="str">
        <f>IF('4'!$P57="","",'4'!$P57)</f>
        <v/>
      </c>
      <c r="G96" s="216" t="str">
        <f>IF('5'!$P57="","",'5'!$P57)</f>
        <v/>
      </c>
      <c r="H96" s="216" t="str">
        <f>IF('6'!$P57="","",'6'!$P57)</f>
        <v/>
      </c>
      <c r="I96" s="216" t="str">
        <f>IF('7'!$P57="","",'7'!$P57)</f>
        <v/>
      </c>
      <c r="J96" s="216" t="str">
        <f>IF('8'!$P57="","",'8'!$P57)</f>
        <v/>
      </c>
      <c r="K96" s="216" t="str">
        <f>IF('9'!$P57="","",'9'!$P57)</f>
        <v/>
      </c>
      <c r="L96" s="216" t="str">
        <f>IF('10'!$P57="","",'10'!$P57)</f>
        <v/>
      </c>
      <c r="M96" s="216" t="str">
        <f>IF('11'!$P57="","",'11'!$P57)</f>
        <v/>
      </c>
      <c r="N96" s="216" t="str">
        <f>IF('12'!$P57="","",'12'!$P57)</f>
        <v/>
      </c>
      <c r="O96" s="216"/>
      <c r="P96" s="216" t="str">
        <f>IF('1 - Detail Entry'!Y58="","",'1 - Detail Entry'!Y58)</f>
        <v/>
      </c>
    </row>
    <row r="97" spans="1:16">
      <c r="A97" s="215">
        <v>38</v>
      </c>
      <c r="B97" s="215" t="str">
        <f>IF('1 - Detail Entry'!C59="","",'1 - Detail Entry'!C59)</f>
        <v/>
      </c>
      <c r="C97" s="216" t="str">
        <f>IF('1 - Detail Entry'!P59="","",'1 - Detail Entry'!P59)</f>
        <v/>
      </c>
      <c r="D97" s="216" t="str">
        <f>IF('2'!$P58="","",'2'!$P58)</f>
        <v/>
      </c>
      <c r="E97" s="216" t="str">
        <f>IF('3'!$P58="","",'3'!$P58)</f>
        <v/>
      </c>
      <c r="F97" s="216" t="str">
        <f>IF('4'!$P58="","",'4'!$P58)</f>
        <v/>
      </c>
      <c r="G97" s="216" t="str">
        <f>IF('5'!$P58="","",'5'!$P58)</f>
        <v/>
      </c>
      <c r="H97" s="216" t="str">
        <f>IF('6'!$P58="","",'6'!$P58)</f>
        <v/>
      </c>
      <c r="I97" s="216" t="str">
        <f>IF('7'!$P58="","",'7'!$P58)</f>
        <v/>
      </c>
      <c r="J97" s="216" t="str">
        <f>IF('8'!$P58="","",'8'!$P58)</f>
        <v/>
      </c>
      <c r="K97" s="216" t="str">
        <f>IF('9'!$P58="","",'9'!$P58)</f>
        <v/>
      </c>
      <c r="L97" s="216" t="str">
        <f>IF('10'!$P58="","",'10'!$P58)</f>
        <v/>
      </c>
      <c r="M97" s="216" t="str">
        <f>IF('11'!$P58="","",'11'!$P58)</f>
        <v/>
      </c>
      <c r="N97" s="216" t="str">
        <f>IF('12'!$P58="","",'12'!$P58)</f>
        <v/>
      </c>
      <c r="O97" s="216"/>
      <c r="P97" s="216" t="str">
        <f>IF('1 - Detail Entry'!Y59="","",'1 - Detail Entry'!Y59)</f>
        <v/>
      </c>
    </row>
    <row r="98" spans="1:16">
      <c r="A98" s="215">
        <v>39</v>
      </c>
      <c r="B98" s="215" t="str">
        <f>IF('1 - Detail Entry'!C60="","",'1 - Detail Entry'!C60)</f>
        <v/>
      </c>
      <c r="C98" s="216" t="str">
        <f>IF('1 - Detail Entry'!P60="","",'1 - Detail Entry'!P60)</f>
        <v/>
      </c>
      <c r="D98" s="216" t="str">
        <f>IF('2'!$P59="","",'2'!$P59)</f>
        <v/>
      </c>
      <c r="E98" s="216" t="str">
        <f>IF('3'!$P59="","",'3'!$P59)</f>
        <v/>
      </c>
      <c r="F98" s="216" t="str">
        <f>IF('4'!$P59="","",'4'!$P59)</f>
        <v/>
      </c>
      <c r="G98" s="216" t="str">
        <f>IF('5'!$P59="","",'5'!$P59)</f>
        <v/>
      </c>
      <c r="H98" s="216" t="str">
        <f>IF('6'!$P59="","",'6'!$P59)</f>
        <v/>
      </c>
      <c r="I98" s="216" t="str">
        <f>IF('7'!$P59="","",'7'!$P59)</f>
        <v/>
      </c>
      <c r="J98" s="216" t="str">
        <f>IF('8'!$P59="","",'8'!$P59)</f>
        <v/>
      </c>
      <c r="K98" s="216" t="str">
        <f>IF('9'!$P59="","",'9'!$P59)</f>
        <v/>
      </c>
      <c r="L98" s="216" t="str">
        <f>IF('10'!$P59="","",'10'!$P59)</f>
        <v/>
      </c>
      <c r="M98" s="216" t="str">
        <f>IF('11'!$P59="","",'11'!$P59)</f>
        <v/>
      </c>
      <c r="N98" s="216" t="str">
        <f>IF('12'!$P59="","",'12'!$P59)</f>
        <v/>
      </c>
      <c r="O98" s="216"/>
      <c r="P98" s="216" t="str">
        <f>IF('1 - Detail Entry'!Y60="","",'1 - Detail Entry'!Y60)</f>
        <v/>
      </c>
    </row>
    <row r="99" spans="1:16">
      <c r="A99" s="215">
        <v>40</v>
      </c>
      <c r="B99" s="215" t="str">
        <f>IF('1 - Detail Entry'!C61="","",'1 - Detail Entry'!C61)</f>
        <v/>
      </c>
      <c r="C99" s="216" t="str">
        <f>IF('1 - Detail Entry'!P61="","",'1 - Detail Entry'!P61)</f>
        <v/>
      </c>
      <c r="D99" s="216" t="str">
        <f>IF('2'!$P60="","",'2'!$P60)</f>
        <v/>
      </c>
      <c r="E99" s="216" t="str">
        <f>IF('3'!$P60="","",'3'!$P60)</f>
        <v/>
      </c>
      <c r="F99" s="216" t="str">
        <f>IF('4'!$P60="","",'4'!$P60)</f>
        <v/>
      </c>
      <c r="G99" s="216" t="str">
        <f>IF('5'!$P60="","",'5'!$P60)</f>
        <v/>
      </c>
      <c r="H99" s="216" t="str">
        <f>IF('6'!$P60="","",'6'!$P60)</f>
        <v/>
      </c>
      <c r="I99" s="216" t="str">
        <f>IF('7'!$P60="","",'7'!$P60)</f>
        <v/>
      </c>
      <c r="J99" s="216" t="str">
        <f>IF('8'!$P60="","",'8'!$P60)</f>
        <v/>
      </c>
      <c r="K99" s="216" t="str">
        <f>IF('9'!$P60="","",'9'!$P60)</f>
        <v/>
      </c>
      <c r="L99" s="216" t="str">
        <f>IF('10'!$P60="","",'10'!$P60)</f>
        <v/>
      </c>
      <c r="M99" s="216" t="str">
        <f>IF('11'!$P60="","",'11'!$P60)</f>
        <v/>
      </c>
      <c r="N99" s="216" t="str">
        <f>IF('12'!$P60="","",'12'!$P60)</f>
        <v/>
      </c>
      <c r="O99" s="216"/>
      <c r="P99" s="216" t="str">
        <f>IF('1 - Detail Entry'!Y61="","",'1 - Detail Entry'!Y61)</f>
        <v/>
      </c>
    </row>
    <row r="101" spans="1:16">
      <c r="B101" s="810" t="s">
        <v>172</v>
      </c>
      <c r="C101" s="810"/>
      <c r="D101" s="810"/>
      <c r="E101" s="810"/>
      <c r="F101" s="810"/>
      <c r="G101" s="810"/>
      <c r="H101" s="810"/>
      <c r="I101" s="810"/>
      <c r="J101" s="810"/>
    </row>
    <row r="102" spans="1:16" ht="12.75" customHeight="1">
      <c r="B102" s="809" t="e">
        <f>"During the post-site investigation monitoring programme resting groundwater levels were measured at depths ranging between "&amp;O57&amp;"m bgl (recorded on "&amp;S57&amp;") and "&amp;O114&amp;"m bgl (recorded on "&amp;S58&amp;"). The resting levels were recorded at elevations raging between "&amp;O113&amp;"m bgl (recorded on "&amp;S113&amp;") and "&amp;O114&amp;"m bgl (recorded on "&amp;S114&amp;"). The resting groundwater levels and GPS positions have been used to infer the likely groundwater flow direction at the site, which is indicated to be in a ............... direction with a gradient of approximately "&amp;S43&amp;"%. The inferred groundwater flow profile(s) is presented as Drawing X."</f>
        <v>#N/A</v>
      </c>
      <c r="C102" s="809"/>
      <c r="D102" s="809"/>
      <c r="E102" s="809"/>
      <c r="F102" s="809"/>
      <c r="G102" s="809"/>
      <c r="H102" s="809"/>
      <c r="I102" s="809"/>
      <c r="J102" s="809"/>
    </row>
    <row r="103" spans="1:16">
      <c r="B103" s="809"/>
      <c r="C103" s="809"/>
      <c r="D103" s="809"/>
      <c r="E103" s="809"/>
      <c r="F103" s="809"/>
      <c r="G103" s="809"/>
      <c r="H103" s="809"/>
      <c r="I103" s="809"/>
      <c r="J103" s="809"/>
    </row>
    <row r="104" spans="1:16">
      <c r="B104" s="809"/>
      <c r="C104" s="809"/>
      <c r="D104" s="809"/>
      <c r="E104" s="809"/>
      <c r="F104" s="809"/>
      <c r="G104" s="809"/>
      <c r="H104" s="809"/>
      <c r="I104" s="809"/>
      <c r="J104" s="809"/>
    </row>
    <row r="105" spans="1:16">
      <c r="B105" s="809"/>
      <c r="C105" s="809"/>
      <c r="D105" s="809"/>
      <c r="E105" s="809"/>
      <c r="F105" s="809"/>
      <c r="G105" s="809"/>
      <c r="H105" s="809"/>
      <c r="I105" s="809"/>
      <c r="J105" s="809"/>
    </row>
    <row r="106" spans="1:16">
      <c r="B106" s="809"/>
      <c r="C106" s="809"/>
      <c r="D106" s="809"/>
      <c r="E106" s="809"/>
      <c r="F106" s="809"/>
      <c r="G106" s="809"/>
      <c r="H106" s="809"/>
      <c r="I106" s="809"/>
      <c r="J106" s="809"/>
    </row>
    <row r="107" spans="1:16">
      <c r="B107" s="809"/>
      <c r="C107" s="809"/>
      <c r="D107" s="809"/>
      <c r="E107" s="809"/>
      <c r="F107" s="809"/>
      <c r="G107" s="809"/>
      <c r="H107" s="809"/>
      <c r="I107" s="809"/>
      <c r="J107" s="809"/>
    </row>
    <row r="109" spans="1:16">
      <c r="A109" s="807" t="s">
        <v>153</v>
      </c>
      <c r="B109" s="808"/>
      <c r="C109" s="808"/>
      <c r="D109" s="808"/>
      <c r="E109" s="808"/>
      <c r="F109" s="808"/>
      <c r="G109" s="808"/>
      <c r="H109" s="808"/>
      <c r="I109" s="808"/>
      <c r="J109" s="808"/>
      <c r="K109" s="808"/>
      <c r="L109" s="808"/>
      <c r="M109" s="808"/>
      <c r="N109" s="808"/>
      <c r="O109" s="808"/>
      <c r="P109" s="808"/>
    </row>
    <row r="110" spans="1:16" ht="24">
      <c r="A110" s="309"/>
      <c r="B110" s="309" t="s">
        <v>149</v>
      </c>
      <c r="C110" s="310" t="s">
        <v>154</v>
      </c>
      <c r="D110" s="310" t="s">
        <v>155</v>
      </c>
      <c r="E110" s="310" t="s">
        <v>156</v>
      </c>
      <c r="F110" s="310" t="s">
        <v>157</v>
      </c>
      <c r="G110" s="310" t="s">
        <v>158</v>
      </c>
      <c r="H110" s="310" t="s">
        <v>159</v>
      </c>
      <c r="I110" s="310" t="s">
        <v>160</v>
      </c>
      <c r="J110" s="310" t="s">
        <v>161</v>
      </c>
      <c r="K110" s="310" t="s">
        <v>162</v>
      </c>
      <c r="L110" s="310" t="s">
        <v>163</v>
      </c>
      <c r="M110" s="310" t="s">
        <v>164</v>
      </c>
      <c r="N110" s="310" t="s">
        <v>165</v>
      </c>
      <c r="O110" s="311" t="s">
        <v>152</v>
      </c>
      <c r="P110" s="311" t="s">
        <v>150</v>
      </c>
    </row>
    <row r="111" spans="1:16" hidden="1">
      <c r="A111" s="309"/>
      <c r="B111" s="309"/>
      <c r="C111" s="311">
        <v>1</v>
      </c>
      <c r="D111" s="311">
        <v>2</v>
      </c>
      <c r="E111" s="311">
        <v>3</v>
      </c>
      <c r="F111" s="311">
        <v>4</v>
      </c>
      <c r="G111" s="311">
        <v>5</v>
      </c>
      <c r="H111" s="311">
        <v>6</v>
      </c>
      <c r="I111" s="311">
        <v>7</v>
      </c>
      <c r="J111" s="311">
        <v>8</v>
      </c>
      <c r="K111" s="311">
        <v>9</v>
      </c>
      <c r="L111" s="311">
        <v>10</v>
      </c>
      <c r="M111" s="311">
        <v>11</v>
      </c>
      <c r="N111" s="311">
        <v>12</v>
      </c>
      <c r="O111" s="311"/>
      <c r="P111" s="311"/>
    </row>
    <row r="112" spans="1:16">
      <c r="A112" s="309"/>
      <c r="B112" s="309"/>
      <c r="C112" s="312">
        <f>C56</f>
        <v>43525</v>
      </c>
      <c r="D112" s="312">
        <f t="shared" ref="D112:N112" si="10">D56</f>
        <v>43529</v>
      </c>
      <c r="E112" s="312" t="str">
        <f t="shared" si="10"/>
        <v/>
      </c>
      <c r="F112" s="312" t="str">
        <f t="shared" si="10"/>
        <v/>
      </c>
      <c r="G112" s="312" t="str">
        <f t="shared" si="10"/>
        <v/>
      </c>
      <c r="H112" s="312" t="str">
        <f t="shared" si="10"/>
        <v/>
      </c>
      <c r="I112" s="312" t="str">
        <f t="shared" si="10"/>
        <v/>
      </c>
      <c r="J112" s="312" t="str">
        <f t="shared" si="10"/>
        <v/>
      </c>
      <c r="K112" s="312" t="str">
        <f t="shared" si="10"/>
        <v/>
      </c>
      <c r="L112" s="312" t="str">
        <f t="shared" si="10"/>
        <v/>
      </c>
      <c r="M112" s="312" t="str">
        <f t="shared" si="10"/>
        <v/>
      </c>
      <c r="N112" s="312" t="str">
        <f t="shared" si="10"/>
        <v/>
      </c>
      <c r="O112" s="311"/>
      <c r="P112" s="311"/>
    </row>
    <row r="113" spans="1:19">
      <c r="A113" s="215" t="s">
        <v>66</v>
      </c>
      <c r="B113" s="215"/>
      <c r="C113" s="216">
        <f>IF(MIN(C116:C155)=0,"",MIN(C116:C155))</f>
        <v>58.093000000000004</v>
      </c>
      <c r="D113" s="216">
        <f t="shared" ref="D113:M113" si="11">IF(MIN(D116:D155)=0,"",MIN(D116:D155))</f>
        <v>56.981999999999999</v>
      </c>
      <c r="E113" s="216" t="str">
        <f t="shared" si="11"/>
        <v/>
      </c>
      <c r="F113" s="216" t="str">
        <f t="shared" si="11"/>
        <v/>
      </c>
      <c r="G113" s="216" t="str">
        <f t="shared" si="11"/>
        <v/>
      </c>
      <c r="H113" s="216" t="str">
        <f t="shared" si="11"/>
        <v/>
      </c>
      <c r="I113" s="216" t="str">
        <f t="shared" si="11"/>
        <v/>
      </c>
      <c r="J113" s="216" t="str">
        <f t="shared" si="11"/>
        <v/>
      </c>
      <c r="K113" s="216" t="str">
        <f t="shared" si="11"/>
        <v/>
      </c>
      <c r="L113" s="216" t="str">
        <f t="shared" si="11"/>
        <v/>
      </c>
      <c r="M113" s="216" t="str">
        <f t="shared" si="11"/>
        <v/>
      </c>
      <c r="N113" s="216" t="str">
        <f>IF(MIN(N116:N155)=0,"",MIN(N116:N155))</f>
        <v/>
      </c>
      <c r="O113" s="216">
        <f>MIN(C113:N113)</f>
        <v>56.981999999999999</v>
      </c>
      <c r="P113" s="215"/>
      <c r="Q113" s="201">
        <f>MATCH(O113,C113:N113,)</f>
        <v>2</v>
      </c>
      <c r="R113" s="217">
        <f>HLOOKUP(Q113,C111:N112,2,)</f>
        <v>43529</v>
      </c>
      <c r="S113" s="201" t="str">
        <f>TEXT(R113,"DD/MM/YYYY")</f>
        <v>05/03/2019</v>
      </c>
    </row>
    <row r="114" spans="1:19">
      <c r="A114" s="215" t="s">
        <v>67</v>
      </c>
      <c r="B114" s="215"/>
      <c r="C114" s="216">
        <f t="shared" ref="C114" si="12">IF(MAX(C116:C155)=0,"",MAX(C116:C155))</f>
        <v>60.249000000000002</v>
      </c>
      <c r="D114" s="216">
        <f t="shared" ref="D114:N114" si="13">IF(MAX(D116:D155)=0,"",MAX(D116:D155))</f>
        <v>60.189</v>
      </c>
      <c r="E114" s="216" t="str">
        <f t="shared" si="13"/>
        <v/>
      </c>
      <c r="F114" s="216" t="str">
        <f t="shared" si="13"/>
        <v/>
      </c>
      <c r="G114" s="216" t="str">
        <f t="shared" si="13"/>
        <v/>
      </c>
      <c r="H114" s="216" t="str">
        <f t="shared" si="13"/>
        <v/>
      </c>
      <c r="I114" s="216" t="str">
        <f t="shared" si="13"/>
        <v/>
      </c>
      <c r="J114" s="216" t="str">
        <f t="shared" si="13"/>
        <v/>
      </c>
      <c r="K114" s="216" t="str">
        <f t="shared" si="13"/>
        <v/>
      </c>
      <c r="L114" s="216" t="str">
        <f t="shared" si="13"/>
        <v/>
      </c>
      <c r="M114" s="216" t="str">
        <f t="shared" si="13"/>
        <v/>
      </c>
      <c r="N114" s="216" t="str">
        <f t="shared" si="13"/>
        <v/>
      </c>
      <c r="O114" s="216">
        <f>MAX(C114:N114)</f>
        <v>60.249000000000002</v>
      </c>
      <c r="P114" s="215"/>
      <c r="Q114" s="201">
        <f>MATCH(O114,C114:N114,)</f>
        <v>1</v>
      </c>
      <c r="R114" s="217">
        <f>HLOOKUP(Q114,C111:N112,2,)</f>
        <v>43525</v>
      </c>
      <c r="S114" s="201" t="str">
        <f>TEXT(R114,"DD/MM/YYYY")</f>
        <v>01/03/2019</v>
      </c>
    </row>
    <row r="115" spans="1:19">
      <c r="A115" s="215" t="s">
        <v>151</v>
      </c>
      <c r="B115" s="215"/>
      <c r="C115" s="216">
        <f t="shared" ref="C115" si="14">IF(MAX(C116:C155)=0,"",AVERAGE(C116:C155))</f>
        <v>59.171000000000006</v>
      </c>
      <c r="D115" s="216">
        <f t="shared" ref="D115" si="15">IF(MAX(D116:D155)=0,"",AVERAGE(D116:D155))</f>
        <v>58.274499999999996</v>
      </c>
      <c r="E115" s="216" t="str">
        <f t="shared" ref="E115" si="16">IF(MAX(E116:E155)=0,"",AVERAGE(E116:E155))</f>
        <v/>
      </c>
      <c r="F115" s="216" t="str">
        <f t="shared" ref="F115" si="17">IF(MAX(F116:F155)=0,"",AVERAGE(F116:F155))</f>
        <v/>
      </c>
      <c r="G115" s="216" t="str">
        <f t="shared" ref="G115" si="18">IF(MAX(G116:G155)=0,"",AVERAGE(G116:G155))</f>
        <v/>
      </c>
      <c r="H115" s="216" t="str">
        <f t="shared" ref="H115" si="19">IF(MAX(H116:H155)=0,"",AVERAGE(H116:H155))</f>
        <v/>
      </c>
      <c r="I115" s="216" t="str">
        <f t="shared" ref="I115" si="20">IF(MAX(I116:I155)=0,"",AVERAGE(I116:I155))</f>
        <v/>
      </c>
      <c r="J115" s="216" t="str">
        <f t="shared" ref="J115" si="21">IF(MAX(J116:J155)=0,"",AVERAGE(J116:J155))</f>
        <v/>
      </c>
      <c r="K115" s="216" t="str">
        <f t="shared" ref="K115" si="22">IF(MAX(K116:K155)=0,"",AVERAGE(K116:K155))</f>
        <v/>
      </c>
      <c r="L115" s="216" t="str">
        <f t="shared" ref="L115" si="23">IF(MAX(L116:L155)=0,"",AVERAGE(L116:L155))</f>
        <v/>
      </c>
      <c r="M115" s="216" t="str">
        <f t="shared" ref="M115:N115" si="24">IF(MAX(M116:M155)=0,"",AVERAGE(M116:M155))</f>
        <v/>
      </c>
      <c r="N115" s="216" t="str">
        <f t="shared" si="24"/>
        <v/>
      </c>
      <c r="O115" s="216">
        <f>AVERAGE(C115:N115)</f>
        <v>58.722750000000005</v>
      </c>
      <c r="P115" s="215"/>
    </row>
    <row r="116" spans="1:19">
      <c r="A116" s="215">
        <v>1</v>
      </c>
      <c r="B116" s="215" t="str">
        <f>IF('1 - Detail Entry'!C22="","",'1 - Detail Entry'!C22)</f>
        <v>DS02</v>
      </c>
      <c r="C116" s="216">
        <f>IF(C60="","",'1 - Detail Entry'!$Y22-C60)</f>
        <v>60.249000000000002</v>
      </c>
      <c r="D116" s="216">
        <f>IF(D60="","",'1 - Detail Entry'!$Y22-D60)</f>
        <v>60.189</v>
      </c>
      <c r="E116" s="216" t="str">
        <f>IF(E60="","",'1 - Detail Entry'!$Y22-E60)</f>
        <v/>
      </c>
      <c r="F116" s="216" t="str">
        <f>IF(F60="","",'1 - Detail Entry'!$Y22-F60)</f>
        <v/>
      </c>
      <c r="G116" s="216" t="str">
        <f>IF(G60="","",'1 - Detail Entry'!$Y22-G60)</f>
        <v/>
      </c>
      <c r="H116" s="216" t="str">
        <f>IF(H60="","",'1 - Detail Entry'!$Y22-H60)</f>
        <v/>
      </c>
      <c r="I116" s="216" t="str">
        <f>IF(I60="","",'1 - Detail Entry'!$Y22-I60)</f>
        <v/>
      </c>
      <c r="J116" s="216" t="str">
        <f>IF(J60="","",'1 - Detail Entry'!$Y22-J60)</f>
        <v/>
      </c>
      <c r="K116" s="216" t="str">
        <f>IF(K60="","",'1 - Detail Entry'!$Y22-K60)</f>
        <v/>
      </c>
      <c r="L116" s="216" t="str">
        <f>IF(L60="","",'1 - Detail Entry'!$Y22-L60)</f>
        <v/>
      </c>
      <c r="M116" s="216" t="str">
        <f>IF(M60="","",'1 - Detail Entry'!$Y22-M60)</f>
        <v/>
      </c>
      <c r="N116" s="216" t="str">
        <f>IF(N60="","",'1 - Detail Entry'!$Y22-N60)</f>
        <v/>
      </c>
      <c r="O116" s="216"/>
      <c r="P116" s="216">
        <f>P60</f>
        <v>61.289000000000001</v>
      </c>
    </row>
    <row r="117" spans="1:19">
      <c r="A117" s="215">
        <v>2</v>
      </c>
      <c r="B117" s="215" t="str">
        <f>IF('1 - Detail Entry'!C23="","",'1 - Detail Entry'!C23)</f>
        <v>DS04</v>
      </c>
      <c r="C117" s="216">
        <f>IF(C61="","",'1 - Detail Entry'!$Y23-C61)</f>
        <v>58.093000000000004</v>
      </c>
      <c r="D117" s="216">
        <f>IF(D61="","",'1 - Detail Entry'!$Y23-D61)</f>
        <v>58.353000000000002</v>
      </c>
      <c r="E117" s="216" t="str">
        <f>IF(E61="","",'1 - Detail Entry'!$Y23-E61)</f>
        <v/>
      </c>
      <c r="F117" s="216" t="str">
        <f>IF(F61="","",'1 - Detail Entry'!$Y23-F61)</f>
        <v/>
      </c>
      <c r="G117" s="216" t="str">
        <f>IF(G61="","",'1 - Detail Entry'!$Y23-G61)</f>
        <v/>
      </c>
      <c r="H117" s="216" t="str">
        <f>IF(H61="","",'1 - Detail Entry'!$Y23-H61)</f>
        <v/>
      </c>
      <c r="I117" s="216" t="str">
        <f>IF(I61="","",'1 - Detail Entry'!$Y23-I61)</f>
        <v/>
      </c>
      <c r="J117" s="216" t="str">
        <f>IF(J61="","",'1 - Detail Entry'!$Y23-J61)</f>
        <v/>
      </c>
      <c r="K117" s="216" t="str">
        <f>IF(K61="","",'1 - Detail Entry'!$Y23-K61)</f>
        <v/>
      </c>
      <c r="L117" s="216" t="str">
        <f>IF(L61="","",'1 - Detail Entry'!$Y23-L61)</f>
        <v/>
      </c>
      <c r="M117" s="216" t="str">
        <f>IF(M61="","",'1 - Detail Entry'!$Y23-M61)</f>
        <v/>
      </c>
      <c r="N117" s="216" t="str">
        <f>IF(N61="","",'1 - Detail Entry'!$Y23-N61)</f>
        <v/>
      </c>
      <c r="O117" s="216"/>
      <c r="P117" s="216">
        <f t="shared" ref="P117:P155" si="25">P61</f>
        <v>59.493000000000002</v>
      </c>
    </row>
    <row r="118" spans="1:19">
      <c r="A118" s="215">
        <v>3</v>
      </c>
      <c r="B118" s="215" t="str">
        <f>IF('1 - Detail Entry'!C24="","",'1 - Detail Entry'!C24)</f>
        <v>DS07</v>
      </c>
      <c r="C118" s="216" t="str">
        <f>IF(C62="","",'1 - Detail Entry'!$Y24-C62)</f>
        <v/>
      </c>
      <c r="D118" s="216">
        <f>IF(D62="","",'1 - Detail Entry'!$Y24-D62)</f>
        <v>57.573999999999998</v>
      </c>
      <c r="E118" s="216" t="str">
        <f>IF(E62="","",'1 - Detail Entry'!$Y24-E62)</f>
        <v/>
      </c>
      <c r="F118" s="216" t="str">
        <f>IF(F62="","",'1 - Detail Entry'!$Y24-F62)</f>
        <v/>
      </c>
      <c r="G118" s="216" t="str">
        <f>IF(G62="","",'1 - Detail Entry'!$Y24-G62)</f>
        <v/>
      </c>
      <c r="H118" s="216" t="str">
        <f>IF(H62="","",'1 - Detail Entry'!$Y24-H62)</f>
        <v/>
      </c>
      <c r="I118" s="216" t="str">
        <f>IF(I62="","",'1 - Detail Entry'!$Y24-I62)</f>
        <v/>
      </c>
      <c r="J118" s="216" t="str">
        <f>IF(J62="","",'1 - Detail Entry'!$Y24-J62)</f>
        <v/>
      </c>
      <c r="K118" s="216" t="str">
        <f>IF(K62="","",'1 - Detail Entry'!$Y24-K62)</f>
        <v/>
      </c>
      <c r="L118" s="216" t="str">
        <f>IF(L62="","",'1 - Detail Entry'!$Y24-L62)</f>
        <v/>
      </c>
      <c r="M118" s="216" t="str">
        <f>IF(M62="","",'1 - Detail Entry'!$Y24-M62)</f>
        <v/>
      </c>
      <c r="N118" s="216" t="str">
        <f>IF(N62="","",'1 - Detail Entry'!$Y24-N62)</f>
        <v/>
      </c>
      <c r="O118" s="216"/>
      <c r="P118" s="216">
        <f t="shared" si="25"/>
        <v>58.183999999999997</v>
      </c>
    </row>
    <row r="119" spans="1:19">
      <c r="A119" s="215">
        <v>4</v>
      </c>
      <c r="B119" s="215" t="str">
        <f>IF('1 - Detail Entry'!C25="","",'1 - Detail Entry'!C25)</f>
        <v>DS08</v>
      </c>
      <c r="C119" s="216" t="str">
        <f>IF(C63="","",'1 - Detail Entry'!$Y25-C63)</f>
        <v/>
      </c>
      <c r="D119" s="216">
        <f>IF(D63="","",'1 - Detail Entry'!$Y25-D63)</f>
        <v>56.981999999999999</v>
      </c>
      <c r="E119" s="216" t="str">
        <f>IF(E63="","",'1 - Detail Entry'!$Y25-E63)</f>
        <v/>
      </c>
      <c r="F119" s="216" t="str">
        <f>IF(F63="","",'1 - Detail Entry'!$Y25-F63)</f>
        <v/>
      </c>
      <c r="G119" s="216" t="str">
        <f>IF(G63="","",'1 - Detail Entry'!$Y25-G63)</f>
        <v/>
      </c>
      <c r="H119" s="216" t="str">
        <f>IF(H63="","",'1 - Detail Entry'!$Y25-H63)</f>
        <v/>
      </c>
      <c r="I119" s="216" t="str">
        <f>IF(I63="","",'1 - Detail Entry'!$Y25-I63)</f>
        <v/>
      </c>
      <c r="J119" s="216" t="str">
        <f>IF(J63="","",'1 - Detail Entry'!$Y25-J63)</f>
        <v/>
      </c>
      <c r="K119" s="216" t="str">
        <f>IF(K63="","",'1 - Detail Entry'!$Y25-K63)</f>
        <v/>
      </c>
      <c r="L119" s="216" t="str">
        <f>IF(L63="","",'1 - Detail Entry'!$Y25-L63)</f>
        <v/>
      </c>
      <c r="M119" s="216" t="str">
        <f>IF(M63="","",'1 - Detail Entry'!$Y25-M63)</f>
        <v/>
      </c>
      <c r="N119" s="216" t="str">
        <f>IF(N63="","",'1 - Detail Entry'!$Y25-N63)</f>
        <v/>
      </c>
      <c r="O119" s="216"/>
      <c r="P119" s="216">
        <f t="shared" si="25"/>
        <v>57.451999999999998</v>
      </c>
    </row>
    <row r="120" spans="1:19">
      <c r="A120" s="215">
        <v>5</v>
      </c>
      <c r="B120" s="215" t="str">
        <f>IF('1 - Detail Entry'!C26="","",'1 - Detail Entry'!C26)</f>
        <v/>
      </c>
      <c r="C120" s="216" t="str">
        <f>IF(C64="","",'1 - Detail Entry'!$Y26-C64)</f>
        <v/>
      </c>
      <c r="D120" s="216" t="str">
        <f>IF(D64="","",'1 - Detail Entry'!$Y26-D64)</f>
        <v/>
      </c>
      <c r="E120" s="216" t="str">
        <f>IF(E64="","",'1 - Detail Entry'!$Y26-E64)</f>
        <v/>
      </c>
      <c r="F120" s="216" t="str">
        <f>IF(F64="","",'1 - Detail Entry'!$Y26-F64)</f>
        <v/>
      </c>
      <c r="G120" s="216" t="str">
        <f>IF(G64="","",'1 - Detail Entry'!$Y26-G64)</f>
        <v/>
      </c>
      <c r="H120" s="216" t="str">
        <f>IF(H64="","",'1 - Detail Entry'!$Y26-H64)</f>
        <v/>
      </c>
      <c r="I120" s="216" t="str">
        <f>IF(I64="","",'1 - Detail Entry'!$Y26-I64)</f>
        <v/>
      </c>
      <c r="J120" s="216" t="str">
        <f>IF(J64="","",'1 - Detail Entry'!$Y26-J64)</f>
        <v/>
      </c>
      <c r="K120" s="216" t="str">
        <f>IF(K64="","",'1 - Detail Entry'!$Y26-K64)</f>
        <v/>
      </c>
      <c r="L120" s="216" t="str">
        <f>IF(L64="","",'1 - Detail Entry'!$Y26-L64)</f>
        <v/>
      </c>
      <c r="M120" s="216" t="str">
        <f>IF(M64="","",'1 - Detail Entry'!$Y26-M64)</f>
        <v/>
      </c>
      <c r="N120" s="216" t="str">
        <f>IF(N64="","",'1 - Detail Entry'!$Y26-N64)</f>
        <v/>
      </c>
      <c r="O120" s="216"/>
      <c r="P120" s="216" t="str">
        <f t="shared" si="25"/>
        <v/>
      </c>
    </row>
    <row r="121" spans="1:19">
      <c r="A121" s="215">
        <v>6</v>
      </c>
      <c r="B121" s="215" t="str">
        <f>IF('1 - Detail Entry'!C27="","",'1 - Detail Entry'!C27)</f>
        <v/>
      </c>
      <c r="C121" s="216" t="str">
        <f>IF(C65="","",'1 - Detail Entry'!$Y27-C65)</f>
        <v/>
      </c>
      <c r="D121" s="216" t="str">
        <f>IF(D65="","",'1 - Detail Entry'!$Y27-D65)</f>
        <v/>
      </c>
      <c r="E121" s="216" t="str">
        <f>IF(E65="","",'1 - Detail Entry'!$Y27-E65)</f>
        <v/>
      </c>
      <c r="F121" s="216" t="str">
        <f>IF(F65="","",'1 - Detail Entry'!$Y27-F65)</f>
        <v/>
      </c>
      <c r="G121" s="216" t="str">
        <f>IF(G65="","",'1 - Detail Entry'!$Y27-G65)</f>
        <v/>
      </c>
      <c r="H121" s="216" t="str">
        <f>IF(H65="","",'1 - Detail Entry'!$Y27-H65)</f>
        <v/>
      </c>
      <c r="I121" s="216" t="str">
        <f>IF(I65="","",'1 - Detail Entry'!$Y27-I65)</f>
        <v/>
      </c>
      <c r="J121" s="216" t="str">
        <f>IF(J65="","",'1 - Detail Entry'!$Y27-J65)</f>
        <v/>
      </c>
      <c r="K121" s="216" t="str">
        <f>IF(K65="","",'1 - Detail Entry'!$Y27-K65)</f>
        <v/>
      </c>
      <c r="L121" s="216" t="str">
        <f>IF(L65="","",'1 - Detail Entry'!$Y27-L65)</f>
        <v/>
      </c>
      <c r="M121" s="216" t="str">
        <f>IF(M65="","",'1 - Detail Entry'!$Y27-M65)</f>
        <v/>
      </c>
      <c r="N121" s="216" t="str">
        <f>IF(N65="","",'1 - Detail Entry'!$Y27-N65)</f>
        <v/>
      </c>
      <c r="O121" s="216"/>
      <c r="P121" s="216" t="str">
        <f t="shared" si="25"/>
        <v/>
      </c>
    </row>
    <row r="122" spans="1:19">
      <c r="A122" s="215">
        <v>7</v>
      </c>
      <c r="B122" s="215" t="str">
        <f>IF('1 - Detail Entry'!C28="","",'1 - Detail Entry'!C28)</f>
        <v/>
      </c>
      <c r="C122" s="216" t="str">
        <f>IF(C66="","",'1 - Detail Entry'!$Y28-C66)</f>
        <v/>
      </c>
      <c r="D122" s="216" t="str">
        <f>IF(D66="","",'1 - Detail Entry'!$Y28-D66)</f>
        <v/>
      </c>
      <c r="E122" s="216" t="str">
        <f>IF(E66="","",'1 - Detail Entry'!$Y28-E66)</f>
        <v/>
      </c>
      <c r="F122" s="216" t="str">
        <f>IF(F66="","",'1 - Detail Entry'!$Y28-F66)</f>
        <v/>
      </c>
      <c r="G122" s="216" t="str">
        <f>IF(G66="","",'1 - Detail Entry'!$Y28-G66)</f>
        <v/>
      </c>
      <c r="H122" s="216" t="str">
        <f>IF(H66="","",'1 - Detail Entry'!$Y28-H66)</f>
        <v/>
      </c>
      <c r="I122" s="216" t="str">
        <f>IF(I66="","",'1 - Detail Entry'!$Y28-I66)</f>
        <v/>
      </c>
      <c r="J122" s="216" t="str">
        <f>IF(J66="","",'1 - Detail Entry'!$Y28-J66)</f>
        <v/>
      </c>
      <c r="K122" s="216" t="str">
        <f>IF(K66="","",'1 - Detail Entry'!$Y28-K66)</f>
        <v/>
      </c>
      <c r="L122" s="216" t="str">
        <f>IF(L66="","",'1 - Detail Entry'!$Y28-L66)</f>
        <v/>
      </c>
      <c r="M122" s="216" t="str">
        <f>IF(M66="","",'1 - Detail Entry'!$Y28-M66)</f>
        <v/>
      </c>
      <c r="N122" s="216" t="str">
        <f>IF(N66="","",'1 - Detail Entry'!$Y28-N66)</f>
        <v/>
      </c>
      <c r="O122" s="216"/>
      <c r="P122" s="216" t="str">
        <f t="shared" si="25"/>
        <v/>
      </c>
    </row>
    <row r="123" spans="1:19">
      <c r="A123" s="215">
        <v>8</v>
      </c>
      <c r="B123" s="215" t="str">
        <f>IF('1 - Detail Entry'!C29="","",'1 - Detail Entry'!C29)</f>
        <v/>
      </c>
      <c r="C123" s="216" t="str">
        <f>IF(C67="","",'1 - Detail Entry'!$Y29-C67)</f>
        <v/>
      </c>
      <c r="D123" s="216" t="str">
        <f>IF(D67="","",'1 - Detail Entry'!$Y29-D67)</f>
        <v/>
      </c>
      <c r="E123" s="216" t="str">
        <f>IF(E67="","",'1 - Detail Entry'!$Y29-E67)</f>
        <v/>
      </c>
      <c r="F123" s="216" t="str">
        <f>IF(F67="","",'1 - Detail Entry'!$Y29-F67)</f>
        <v/>
      </c>
      <c r="G123" s="216" t="str">
        <f>IF(G67="","",'1 - Detail Entry'!$Y29-G67)</f>
        <v/>
      </c>
      <c r="H123" s="216" t="str">
        <f>IF(H67="","",'1 - Detail Entry'!$Y29-H67)</f>
        <v/>
      </c>
      <c r="I123" s="216" t="str">
        <f>IF(I67="","",'1 - Detail Entry'!$Y29-I67)</f>
        <v/>
      </c>
      <c r="J123" s="216" t="str">
        <f>IF(J67="","",'1 - Detail Entry'!$Y29-J67)</f>
        <v/>
      </c>
      <c r="K123" s="216" t="str">
        <f>IF(K67="","",'1 - Detail Entry'!$Y29-K67)</f>
        <v/>
      </c>
      <c r="L123" s="216" t="str">
        <f>IF(L67="","",'1 - Detail Entry'!$Y29-L67)</f>
        <v/>
      </c>
      <c r="M123" s="216" t="str">
        <f>IF(M67="","",'1 - Detail Entry'!$Y29-M67)</f>
        <v/>
      </c>
      <c r="N123" s="216" t="str">
        <f>IF(N67="","",'1 - Detail Entry'!$Y29-N67)</f>
        <v/>
      </c>
      <c r="O123" s="216"/>
      <c r="P123" s="216" t="str">
        <f t="shared" si="25"/>
        <v/>
      </c>
    </row>
    <row r="124" spans="1:19">
      <c r="A124" s="215">
        <v>9</v>
      </c>
      <c r="B124" s="215" t="str">
        <f>IF('1 - Detail Entry'!C30="","",'1 - Detail Entry'!C30)</f>
        <v/>
      </c>
      <c r="C124" s="216" t="str">
        <f>IF(C68="","",'1 - Detail Entry'!$Y30-C68)</f>
        <v/>
      </c>
      <c r="D124" s="216" t="str">
        <f>IF(D68="","",'1 - Detail Entry'!$Y30-D68)</f>
        <v/>
      </c>
      <c r="E124" s="216" t="str">
        <f>IF(E68="","",'1 - Detail Entry'!$Y30-E68)</f>
        <v/>
      </c>
      <c r="F124" s="216" t="str">
        <f>IF(F68="","",'1 - Detail Entry'!$Y30-F68)</f>
        <v/>
      </c>
      <c r="G124" s="216" t="str">
        <f>IF(G68="","",'1 - Detail Entry'!$Y30-G68)</f>
        <v/>
      </c>
      <c r="H124" s="216" t="str">
        <f>IF(H68="","",'1 - Detail Entry'!$Y30-H68)</f>
        <v/>
      </c>
      <c r="I124" s="216" t="str">
        <f>IF(I68="","",'1 - Detail Entry'!$Y30-I68)</f>
        <v/>
      </c>
      <c r="J124" s="216" t="str">
        <f>IF(J68="","",'1 - Detail Entry'!$Y30-J68)</f>
        <v/>
      </c>
      <c r="K124" s="216" t="str">
        <f>IF(K68="","",'1 - Detail Entry'!$Y30-K68)</f>
        <v/>
      </c>
      <c r="L124" s="216" t="str">
        <f>IF(L68="","",'1 - Detail Entry'!$Y30-L68)</f>
        <v/>
      </c>
      <c r="M124" s="216" t="str">
        <f>IF(M68="","",'1 - Detail Entry'!$Y30-M68)</f>
        <v/>
      </c>
      <c r="N124" s="216" t="str">
        <f>IF(N68="","",'1 - Detail Entry'!$Y30-N68)</f>
        <v/>
      </c>
      <c r="O124" s="216"/>
      <c r="P124" s="216" t="str">
        <f t="shared" si="25"/>
        <v/>
      </c>
    </row>
    <row r="125" spans="1:19">
      <c r="A125" s="215">
        <v>10</v>
      </c>
      <c r="B125" s="215" t="str">
        <f>IF('1 - Detail Entry'!C31="","",'1 - Detail Entry'!C31)</f>
        <v/>
      </c>
      <c r="C125" s="216" t="str">
        <f>IF(C69="","",'1 - Detail Entry'!$Y31-C69)</f>
        <v/>
      </c>
      <c r="D125" s="216" t="str">
        <f>IF(D69="","",'1 - Detail Entry'!$Y31-D69)</f>
        <v/>
      </c>
      <c r="E125" s="216" t="str">
        <f>IF(E69="","",'1 - Detail Entry'!$Y31-E69)</f>
        <v/>
      </c>
      <c r="F125" s="216" t="str">
        <f>IF(F69="","",'1 - Detail Entry'!$Y31-F69)</f>
        <v/>
      </c>
      <c r="G125" s="216" t="str">
        <f>IF(G69="","",'1 - Detail Entry'!$Y31-G69)</f>
        <v/>
      </c>
      <c r="H125" s="216" t="str">
        <f>IF(H69="","",'1 - Detail Entry'!$Y31-H69)</f>
        <v/>
      </c>
      <c r="I125" s="216" t="str">
        <f>IF(I69="","",'1 - Detail Entry'!$Y31-I69)</f>
        <v/>
      </c>
      <c r="J125" s="216" t="str">
        <f>IF(J69="","",'1 - Detail Entry'!$Y31-J69)</f>
        <v/>
      </c>
      <c r="K125" s="216" t="str">
        <f>IF(K69="","",'1 - Detail Entry'!$Y31-K69)</f>
        <v/>
      </c>
      <c r="L125" s="216" t="str">
        <f>IF(L69="","",'1 - Detail Entry'!$Y31-L69)</f>
        <v/>
      </c>
      <c r="M125" s="216" t="str">
        <f>IF(M69="","",'1 - Detail Entry'!$Y31-M69)</f>
        <v/>
      </c>
      <c r="N125" s="216" t="str">
        <f>IF(N69="","",'1 - Detail Entry'!$Y31-N69)</f>
        <v/>
      </c>
      <c r="O125" s="216"/>
      <c r="P125" s="216" t="str">
        <f t="shared" si="25"/>
        <v/>
      </c>
    </row>
    <row r="126" spans="1:19">
      <c r="A126" s="215">
        <v>11</v>
      </c>
      <c r="B126" s="215" t="str">
        <f>IF('1 - Detail Entry'!C32="","",'1 - Detail Entry'!C32)</f>
        <v/>
      </c>
      <c r="C126" s="216" t="str">
        <f>IF(C70="","",'1 - Detail Entry'!$Y32-C70)</f>
        <v/>
      </c>
      <c r="D126" s="216" t="str">
        <f>IF(D70="","",'1 - Detail Entry'!$Y32-D70)</f>
        <v/>
      </c>
      <c r="E126" s="216" t="str">
        <f>IF(E70="","",'1 - Detail Entry'!$Y32-E70)</f>
        <v/>
      </c>
      <c r="F126" s="216" t="str">
        <f>IF(F70="","",'1 - Detail Entry'!$Y32-F70)</f>
        <v/>
      </c>
      <c r="G126" s="216" t="str">
        <f>IF(G70="","",'1 - Detail Entry'!$Y32-G70)</f>
        <v/>
      </c>
      <c r="H126" s="216" t="str">
        <f>IF(H70="","",'1 - Detail Entry'!$Y32-H70)</f>
        <v/>
      </c>
      <c r="I126" s="216" t="str">
        <f>IF(I70="","",'1 - Detail Entry'!$Y32-I70)</f>
        <v/>
      </c>
      <c r="J126" s="216" t="str">
        <f>IF(J70="","",'1 - Detail Entry'!$Y32-J70)</f>
        <v/>
      </c>
      <c r="K126" s="216" t="str">
        <f>IF(K70="","",'1 - Detail Entry'!$Y32-K70)</f>
        <v/>
      </c>
      <c r="L126" s="216" t="str">
        <f>IF(L70="","",'1 - Detail Entry'!$Y32-L70)</f>
        <v/>
      </c>
      <c r="M126" s="216" t="str">
        <f>IF(M70="","",'1 - Detail Entry'!$Y32-M70)</f>
        <v/>
      </c>
      <c r="N126" s="216" t="str">
        <f>IF(N70="","",'1 - Detail Entry'!$Y32-N70)</f>
        <v/>
      </c>
      <c r="O126" s="216"/>
      <c r="P126" s="216" t="str">
        <f t="shared" si="25"/>
        <v/>
      </c>
    </row>
    <row r="127" spans="1:19">
      <c r="A127" s="215">
        <v>12</v>
      </c>
      <c r="B127" s="215" t="str">
        <f>IF('1 - Detail Entry'!C33="","",'1 - Detail Entry'!C33)</f>
        <v/>
      </c>
      <c r="C127" s="216" t="str">
        <f>IF(C71="","",'1 - Detail Entry'!$Y33-C71)</f>
        <v/>
      </c>
      <c r="D127" s="216" t="str">
        <f>IF(D71="","",'1 - Detail Entry'!$Y33-D71)</f>
        <v/>
      </c>
      <c r="E127" s="216" t="str">
        <f>IF(E71="","",'1 - Detail Entry'!$Y33-E71)</f>
        <v/>
      </c>
      <c r="F127" s="216" t="str">
        <f>IF(F71="","",'1 - Detail Entry'!$Y33-F71)</f>
        <v/>
      </c>
      <c r="G127" s="216" t="str">
        <f>IF(G71="","",'1 - Detail Entry'!$Y33-G71)</f>
        <v/>
      </c>
      <c r="H127" s="216" t="str">
        <f>IF(H71="","",'1 - Detail Entry'!$Y33-H71)</f>
        <v/>
      </c>
      <c r="I127" s="216" t="str">
        <f>IF(I71="","",'1 - Detail Entry'!$Y33-I71)</f>
        <v/>
      </c>
      <c r="J127" s="216" t="str">
        <f>IF(J71="","",'1 - Detail Entry'!$Y33-J71)</f>
        <v/>
      </c>
      <c r="K127" s="216" t="str">
        <f>IF(K71="","",'1 - Detail Entry'!$Y33-K71)</f>
        <v/>
      </c>
      <c r="L127" s="216" t="str">
        <f>IF(L71="","",'1 - Detail Entry'!$Y33-L71)</f>
        <v/>
      </c>
      <c r="M127" s="216" t="str">
        <f>IF(M71="","",'1 - Detail Entry'!$Y33-M71)</f>
        <v/>
      </c>
      <c r="N127" s="216" t="str">
        <f>IF(N71="","",'1 - Detail Entry'!$Y33-N71)</f>
        <v/>
      </c>
      <c r="O127" s="216"/>
      <c r="P127" s="216" t="str">
        <f t="shared" si="25"/>
        <v/>
      </c>
    </row>
    <row r="128" spans="1:19">
      <c r="A128" s="215">
        <v>13</v>
      </c>
      <c r="B128" s="215" t="str">
        <f>IF('1 - Detail Entry'!C34="","",'1 - Detail Entry'!C34)</f>
        <v/>
      </c>
      <c r="C128" s="216" t="str">
        <f>IF(C72="","",'1 - Detail Entry'!$Y34-C72)</f>
        <v/>
      </c>
      <c r="D128" s="216" t="str">
        <f>IF(D72="","",'1 - Detail Entry'!$Y34-D72)</f>
        <v/>
      </c>
      <c r="E128" s="216" t="str">
        <f>IF(E72="","",'1 - Detail Entry'!$Y34-E72)</f>
        <v/>
      </c>
      <c r="F128" s="216" t="str">
        <f>IF(F72="","",'1 - Detail Entry'!$Y34-F72)</f>
        <v/>
      </c>
      <c r="G128" s="216" t="str">
        <f>IF(G72="","",'1 - Detail Entry'!$Y34-G72)</f>
        <v/>
      </c>
      <c r="H128" s="216" t="str">
        <f>IF(H72="","",'1 - Detail Entry'!$Y34-H72)</f>
        <v/>
      </c>
      <c r="I128" s="216" t="str">
        <f>IF(I72="","",'1 - Detail Entry'!$Y34-I72)</f>
        <v/>
      </c>
      <c r="J128" s="216" t="str">
        <f>IF(J72="","",'1 - Detail Entry'!$Y34-J72)</f>
        <v/>
      </c>
      <c r="K128" s="216" t="str">
        <f>IF(K72="","",'1 - Detail Entry'!$Y34-K72)</f>
        <v/>
      </c>
      <c r="L128" s="216" t="str">
        <f>IF(L72="","",'1 - Detail Entry'!$Y34-L72)</f>
        <v/>
      </c>
      <c r="M128" s="216" t="str">
        <f>IF(M72="","",'1 - Detail Entry'!$Y34-M72)</f>
        <v/>
      </c>
      <c r="N128" s="216" t="str">
        <f>IF(N72="","",'1 - Detail Entry'!$Y34-N72)</f>
        <v/>
      </c>
      <c r="O128" s="216"/>
      <c r="P128" s="216" t="str">
        <f t="shared" si="25"/>
        <v/>
      </c>
    </row>
    <row r="129" spans="1:16">
      <c r="A129" s="215">
        <v>14</v>
      </c>
      <c r="B129" s="215" t="str">
        <f>IF('1 - Detail Entry'!C35="","",'1 - Detail Entry'!C35)</f>
        <v/>
      </c>
      <c r="C129" s="216" t="str">
        <f>IF(C73="","",'1 - Detail Entry'!$Y35-C73)</f>
        <v/>
      </c>
      <c r="D129" s="216" t="str">
        <f>IF(D73="","",'1 - Detail Entry'!$Y35-D73)</f>
        <v/>
      </c>
      <c r="E129" s="216" t="str">
        <f>IF(E73="","",'1 - Detail Entry'!$Y35-E73)</f>
        <v/>
      </c>
      <c r="F129" s="216" t="str">
        <f>IF(F73="","",'1 - Detail Entry'!$Y35-F73)</f>
        <v/>
      </c>
      <c r="G129" s="216" t="str">
        <f>IF(G73="","",'1 - Detail Entry'!$Y35-G73)</f>
        <v/>
      </c>
      <c r="H129" s="216" t="str">
        <f>IF(H73="","",'1 - Detail Entry'!$Y35-H73)</f>
        <v/>
      </c>
      <c r="I129" s="216" t="str">
        <f>IF(I73="","",'1 - Detail Entry'!$Y35-I73)</f>
        <v/>
      </c>
      <c r="J129" s="216" t="str">
        <f>IF(J73="","",'1 - Detail Entry'!$Y35-J73)</f>
        <v/>
      </c>
      <c r="K129" s="216" t="str">
        <f>IF(K73="","",'1 - Detail Entry'!$Y35-K73)</f>
        <v/>
      </c>
      <c r="L129" s="216" t="str">
        <f>IF(L73="","",'1 - Detail Entry'!$Y35-L73)</f>
        <v/>
      </c>
      <c r="M129" s="216" t="str">
        <f>IF(M73="","",'1 - Detail Entry'!$Y35-M73)</f>
        <v/>
      </c>
      <c r="N129" s="216" t="str">
        <f>IF(N73="","",'1 - Detail Entry'!$Y35-N73)</f>
        <v/>
      </c>
      <c r="O129" s="216"/>
      <c r="P129" s="216" t="str">
        <f t="shared" si="25"/>
        <v/>
      </c>
    </row>
    <row r="130" spans="1:16">
      <c r="A130" s="215">
        <v>15</v>
      </c>
      <c r="B130" s="215" t="str">
        <f>IF('1 - Detail Entry'!C36="","",'1 - Detail Entry'!C36)</f>
        <v/>
      </c>
      <c r="C130" s="216" t="str">
        <f>IF(C74="","",'1 - Detail Entry'!$Y36-C74)</f>
        <v/>
      </c>
      <c r="D130" s="216" t="str">
        <f>IF(D74="","",'1 - Detail Entry'!$Y36-D74)</f>
        <v/>
      </c>
      <c r="E130" s="216" t="str">
        <f>IF(E74="","",'1 - Detail Entry'!$Y36-E74)</f>
        <v/>
      </c>
      <c r="F130" s="216" t="str">
        <f>IF(F74="","",'1 - Detail Entry'!$Y36-F74)</f>
        <v/>
      </c>
      <c r="G130" s="216" t="str">
        <f>IF(G74="","",'1 - Detail Entry'!$Y36-G74)</f>
        <v/>
      </c>
      <c r="H130" s="216" t="str">
        <f>IF(H74="","",'1 - Detail Entry'!$Y36-H74)</f>
        <v/>
      </c>
      <c r="I130" s="216" t="str">
        <f>IF(I74="","",'1 - Detail Entry'!$Y36-I74)</f>
        <v/>
      </c>
      <c r="J130" s="216" t="str">
        <f>IF(J74="","",'1 - Detail Entry'!$Y36-J74)</f>
        <v/>
      </c>
      <c r="K130" s="216" t="str">
        <f>IF(K74="","",'1 - Detail Entry'!$Y36-K74)</f>
        <v/>
      </c>
      <c r="L130" s="216" t="str">
        <f>IF(L74="","",'1 - Detail Entry'!$Y36-L74)</f>
        <v/>
      </c>
      <c r="M130" s="216" t="str">
        <f>IF(M74="","",'1 - Detail Entry'!$Y36-M74)</f>
        <v/>
      </c>
      <c r="N130" s="216" t="str">
        <f>IF(N74="","",'1 - Detail Entry'!$Y36-N74)</f>
        <v/>
      </c>
      <c r="O130" s="216"/>
      <c r="P130" s="216" t="str">
        <f t="shared" si="25"/>
        <v/>
      </c>
    </row>
    <row r="131" spans="1:16">
      <c r="A131" s="215">
        <v>16</v>
      </c>
      <c r="B131" s="215" t="str">
        <f>IF('1 - Detail Entry'!C37="","",'1 - Detail Entry'!C37)</f>
        <v/>
      </c>
      <c r="C131" s="216" t="str">
        <f>IF(C75="","",'1 - Detail Entry'!$Y37-C75)</f>
        <v/>
      </c>
      <c r="D131" s="216" t="str">
        <f>IF(D75="","",'1 - Detail Entry'!$Y37-D75)</f>
        <v/>
      </c>
      <c r="E131" s="216" t="str">
        <f>IF(E75="","",'1 - Detail Entry'!$Y37-E75)</f>
        <v/>
      </c>
      <c r="F131" s="216" t="str">
        <f>IF(F75="","",'1 - Detail Entry'!$Y37-F75)</f>
        <v/>
      </c>
      <c r="G131" s="216" t="str">
        <f>IF(G75="","",'1 - Detail Entry'!$Y37-G75)</f>
        <v/>
      </c>
      <c r="H131" s="216" t="str">
        <f>IF(H75="","",'1 - Detail Entry'!$Y37-H75)</f>
        <v/>
      </c>
      <c r="I131" s="216" t="str">
        <f>IF(I75="","",'1 - Detail Entry'!$Y37-I75)</f>
        <v/>
      </c>
      <c r="J131" s="216" t="str">
        <f>IF(J75="","",'1 - Detail Entry'!$Y37-J75)</f>
        <v/>
      </c>
      <c r="K131" s="216" t="str">
        <f>IF(K75="","",'1 - Detail Entry'!$Y37-K75)</f>
        <v/>
      </c>
      <c r="L131" s="216" t="str">
        <f>IF(L75="","",'1 - Detail Entry'!$Y37-L75)</f>
        <v/>
      </c>
      <c r="M131" s="216" t="str">
        <f>IF(M75="","",'1 - Detail Entry'!$Y37-M75)</f>
        <v/>
      </c>
      <c r="N131" s="216" t="str">
        <f>IF(N75="","",'1 - Detail Entry'!$Y37-N75)</f>
        <v/>
      </c>
      <c r="O131" s="216"/>
      <c r="P131" s="216" t="str">
        <f t="shared" si="25"/>
        <v/>
      </c>
    </row>
    <row r="132" spans="1:16">
      <c r="A132" s="215">
        <v>17</v>
      </c>
      <c r="B132" s="215" t="str">
        <f>IF('1 - Detail Entry'!C38="","",'1 - Detail Entry'!C38)</f>
        <v/>
      </c>
      <c r="C132" s="216" t="str">
        <f>IF(C76="","",'1 - Detail Entry'!$Y38-C76)</f>
        <v/>
      </c>
      <c r="D132" s="216" t="str">
        <f>IF(D76="","",'1 - Detail Entry'!$Y38-D76)</f>
        <v/>
      </c>
      <c r="E132" s="216" t="str">
        <f>IF(E76="","",'1 - Detail Entry'!$Y38-E76)</f>
        <v/>
      </c>
      <c r="F132" s="216" t="str">
        <f>IF(F76="","",'1 - Detail Entry'!$Y38-F76)</f>
        <v/>
      </c>
      <c r="G132" s="216" t="str">
        <f>IF(G76="","",'1 - Detail Entry'!$Y38-G76)</f>
        <v/>
      </c>
      <c r="H132" s="216" t="str">
        <f>IF(H76="","",'1 - Detail Entry'!$Y38-H76)</f>
        <v/>
      </c>
      <c r="I132" s="216" t="str">
        <f>IF(I76="","",'1 - Detail Entry'!$Y38-I76)</f>
        <v/>
      </c>
      <c r="J132" s="216" t="str">
        <f>IF(J76="","",'1 - Detail Entry'!$Y38-J76)</f>
        <v/>
      </c>
      <c r="K132" s="216" t="str">
        <f>IF(K76="","",'1 - Detail Entry'!$Y38-K76)</f>
        <v/>
      </c>
      <c r="L132" s="216" t="str">
        <f>IF(L76="","",'1 - Detail Entry'!$Y38-L76)</f>
        <v/>
      </c>
      <c r="M132" s="216" t="str">
        <f>IF(M76="","",'1 - Detail Entry'!$Y38-M76)</f>
        <v/>
      </c>
      <c r="N132" s="216" t="str">
        <f>IF(N76="","",'1 - Detail Entry'!$Y38-N76)</f>
        <v/>
      </c>
      <c r="O132" s="216"/>
      <c r="P132" s="216" t="str">
        <f t="shared" si="25"/>
        <v/>
      </c>
    </row>
    <row r="133" spans="1:16">
      <c r="A133" s="215">
        <v>18</v>
      </c>
      <c r="B133" s="215" t="str">
        <f>IF('1 - Detail Entry'!C39="","",'1 - Detail Entry'!C39)</f>
        <v/>
      </c>
      <c r="C133" s="216" t="str">
        <f>IF(C77="","",'1 - Detail Entry'!$Y39-C77)</f>
        <v/>
      </c>
      <c r="D133" s="216" t="str">
        <f>IF(D77="","",'1 - Detail Entry'!$Y39-D77)</f>
        <v/>
      </c>
      <c r="E133" s="216" t="str">
        <f>IF(E77="","",'1 - Detail Entry'!$Y39-E77)</f>
        <v/>
      </c>
      <c r="F133" s="216" t="str">
        <f>IF(F77="","",'1 - Detail Entry'!$Y39-F77)</f>
        <v/>
      </c>
      <c r="G133" s="216" t="str">
        <f>IF(G77="","",'1 - Detail Entry'!$Y39-G77)</f>
        <v/>
      </c>
      <c r="H133" s="216" t="str">
        <f>IF(H77="","",'1 - Detail Entry'!$Y39-H77)</f>
        <v/>
      </c>
      <c r="I133" s="216" t="str">
        <f>IF(I77="","",'1 - Detail Entry'!$Y39-I77)</f>
        <v/>
      </c>
      <c r="J133" s="216" t="str">
        <f>IF(J77="","",'1 - Detail Entry'!$Y39-J77)</f>
        <v/>
      </c>
      <c r="K133" s="216" t="str">
        <f>IF(K77="","",'1 - Detail Entry'!$Y39-K77)</f>
        <v/>
      </c>
      <c r="L133" s="216" t="str">
        <f>IF(L77="","",'1 - Detail Entry'!$Y39-L77)</f>
        <v/>
      </c>
      <c r="M133" s="216" t="str">
        <f>IF(M77="","",'1 - Detail Entry'!$Y39-M77)</f>
        <v/>
      </c>
      <c r="N133" s="216" t="str">
        <f>IF(N77="","",'1 - Detail Entry'!$Y39-N77)</f>
        <v/>
      </c>
      <c r="O133" s="216"/>
      <c r="P133" s="216" t="str">
        <f t="shared" si="25"/>
        <v/>
      </c>
    </row>
    <row r="134" spans="1:16">
      <c r="A134" s="215">
        <v>19</v>
      </c>
      <c r="B134" s="215" t="str">
        <f>IF('1 - Detail Entry'!C40="","",'1 - Detail Entry'!C40)</f>
        <v/>
      </c>
      <c r="C134" s="216" t="str">
        <f>IF(C78="","",'1 - Detail Entry'!$Y40-C78)</f>
        <v/>
      </c>
      <c r="D134" s="216" t="str">
        <f>IF(D78="","",'1 - Detail Entry'!$Y40-D78)</f>
        <v/>
      </c>
      <c r="E134" s="216" t="str">
        <f>IF(E78="","",'1 - Detail Entry'!$Y40-E78)</f>
        <v/>
      </c>
      <c r="F134" s="216" t="str">
        <f>IF(F78="","",'1 - Detail Entry'!$Y40-F78)</f>
        <v/>
      </c>
      <c r="G134" s="216" t="str">
        <f>IF(G78="","",'1 - Detail Entry'!$Y40-G78)</f>
        <v/>
      </c>
      <c r="H134" s="216" t="str">
        <f>IF(H78="","",'1 - Detail Entry'!$Y40-H78)</f>
        <v/>
      </c>
      <c r="I134" s="216" t="str">
        <f>IF(I78="","",'1 - Detail Entry'!$Y40-I78)</f>
        <v/>
      </c>
      <c r="J134" s="216" t="str">
        <f>IF(J78="","",'1 - Detail Entry'!$Y40-J78)</f>
        <v/>
      </c>
      <c r="K134" s="216" t="str">
        <f>IF(K78="","",'1 - Detail Entry'!$Y40-K78)</f>
        <v/>
      </c>
      <c r="L134" s="216" t="str">
        <f>IF(L78="","",'1 - Detail Entry'!$Y40-L78)</f>
        <v/>
      </c>
      <c r="M134" s="216" t="str">
        <f>IF(M78="","",'1 - Detail Entry'!$Y40-M78)</f>
        <v/>
      </c>
      <c r="N134" s="216" t="str">
        <f>IF(N78="","",'1 - Detail Entry'!$Y40-N78)</f>
        <v/>
      </c>
      <c r="O134" s="216"/>
      <c r="P134" s="216" t="str">
        <f t="shared" si="25"/>
        <v/>
      </c>
    </row>
    <row r="135" spans="1:16">
      <c r="A135" s="215">
        <v>20</v>
      </c>
      <c r="B135" s="215" t="str">
        <f>IF('1 - Detail Entry'!C41="","",'1 - Detail Entry'!C41)</f>
        <v/>
      </c>
      <c r="C135" s="216" t="str">
        <f>IF(C79="","",'1 - Detail Entry'!$Y41-C79)</f>
        <v/>
      </c>
      <c r="D135" s="216" t="str">
        <f>IF(D79="","",'1 - Detail Entry'!$Y41-D79)</f>
        <v/>
      </c>
      <c r="E135" s="216" t="str">
        <f>IF(E79="","",'1 - Detail Entry'!$Y41-E79)</f>
        <v/>
      </c>
      <c r="F135" s="216" t="str">
        <f>IF(F79="","",'1 - Detail Entry'!$Y41-F79)</f>
        <v/>
      </c>
      <c r="G135" s="216" t="str">
        <f>IF(G79="","",'1 - Detail Entry'!$Y41-G79)</f>
        <v/>
      </c>
      <c r="H135" s="216" t="str">
        <f>IF(H79="","",'1 - Detail Entry'!$Y41-H79)</f>
        <v/>
      </c>
      <c r="I135" s="216" t="str">
        <f>IF(I79="","",'1 - Detail Entry'!$Y41-I79)</f>
        <v/>
      </c>
      <c r="J135" s="216" t="str">
        <f>IF(J79="","",'1 - Detail Entry'!$Y41-J79)</f>
        <v/>
      </c>
      <c r="K135" s="216" t="str">
        <f>IF(K79="","",'1 - Detail Entry'!$Y41-K79)</f>
        <v/>
      </c>
      <c r="L135" s="216" t="str">
        <f>IF(L79="","",'1 - Detail Entry'!$Y41-L79)</f>
        <v/>
      </c>
      <c r="M135" s="216" t="str">
        <f>IF(M79="","",'1 - Detail Entry'!$Y41-M79)</f>
        <v/>
      </c>
      <c r="N135" s="216" t="str">
        <f>IF(N79="","",'1 - Detail Entry'!$Y41-N79)</f>
        <v/>
      </c>
      <c r="O135" s="216"/>
      <c r="P135" s="216" t="str">
        <f t="shared" si="25"/>
        <v/>
      </c>
    </row>
    <row r="136" spans="1:16">
      <c r="A136" s="215">
        <v>21</v>
      </c>
      <c r="B136" s="215" t="str">
        <f>IF('1 - Detail Entry'!C42="","",'1 - Detail Entry'!C42)</f>
        <v/>
      </c>
      <c r="C136" s="216" t="str">
        <f>IF(C80="","",'1 - Detail Entry'!$Y42-C80)</f>
        <v/>
      </c>
      <c r="D136" s="216" t="str">
        <f>IF(D80="","",'1 - Detail Entry'!$Y42-D80)</f>
        <v/>
      </c>
      <c r="E136" s="216" t="str">
        <f>IF(E80="","",'1 - Detail Entry'!$Y42-E80)</f>
        <v/>
      </c>
      <c r="F136" s="216" t="str">
        <f>IF(F80="","",'1 - Detail Entry'!$Y42-F80)</f>
        <v/>
      </c>
      <c r="G136" s="216" t="str">
        <f>IF(G80="","",'1 - Detail Entry'!$Y42-G80)</f>
        <v/>
      </c>
      <c r="H136" s="216" t="str">
        <f>IF(H80="","",'1 - Detail Entry'!$Y42-H80)</f>
        <v/>
      </c>
      <c r="I136" s="216" t="str">
        <f>IF(I80="","",'1 - Detail Entry'!$Y42-I80)</f>
        <v/>
      </c>
      <c r="J136" s="216" t="str">
        <f>IF(J80="","",'1 - Detail Entry'!$Y42-J80)</f>
        <v/>
      </c>
      <c r="K136" s="216" t="str">
        <f>IF(K80="","",'1 - Detail Entry'!$Y42-K80)</f>
        <v/>
      </c>
      <c r="L136" s="216" t="str">
        <f>IF(L80="","",'1 - Detail Entry'!$Y42-L80)</f>
        <v/>
      </c>
      <c r="M136" s="216" t="str">
        <f>IF(M80="","",'1 - Detail Entry'!$Y42-M80)</f>
        <v/>
      </c>
      <c r="N136" s="216" t="str">
        <f>IF(N80="","",'1 - Detail Entry'!$Y42-N80)</f>
        <v/>
      </c>
      <c r="O136" s="216"/>
      <c r="P136" s="216" t="str">
        <f t="shared" si="25"/>
        <v/>
      </c>
    </row>
    <row r="137" spans="1:16">
      <c r="A137" s="215">
        <v>22</v>
      </c>
      <c r="B137" s="215" t="str">
        <f>IF('1 - Detail Entry'!C43="","",'1 - Detail Entry'!C43)</f>
        <v/>
      </c>
      <c r="C137" s="216" t="str">
        <f>IF(C81="","",'1 - Detail Entry'!$Y43-C81)</f>
        <v/>
      </c>
      <c r="D137" s="216" t="str">
        <f>IF(D81="","",'1 - Detail Entry'!$Y43-D81)</f>
        <v/>
      </c>
      <c r="E137" s="216" t="str">
        <f>IF(E81="","",'1 - Detail Entry'!$Y43-E81)</f>
        <v/>
      </c>
      <c r="F137" s="216" t="str">
        <f>IF(F81="","",'1 - Detail Entry'!$Y43-F81)</f>
        <v/>
      </c>
      <c r="G137" s="216" t="str">
        <f>IF(G81="","",'1 - Detail Entry'!$Y43-G81)</f>
        <v/>
      </c>
      <c r="H137" s="216" t="str">
        <f>IF(H81="","",'1 - Detail Entry'!$Y43-H81)</f>
        <v/>
      </c>
      <c r="I137" s="216" t="str">
        <f>IF(I81="","",'1 - Detail Entry'!$Y43-I81)</f>
        <v/>
      </c>
      <c r="J137" s="216" t="str">
        <f>IF(J81="","",'1 - Detail Entry'!$Y43-J81)</f>
        <v/>
      </c>
      <c r="K137" s="216" t="str">
        <f>IF(K81="","",'1 - Detail Entry'!$Y43-K81)</f>
        <v/>
      </c>
      <c r="L137" s="216" t="str">
        <f>IF(L81="","",'1 - Detail Entry'!$Y43-L81)</f>
        <v/>
      </c>
      <c r="M137" s="216" t="str">
        <f>IF(M81="","",'1 - Detail Entry'!$Y43-M81)</f>
        <v/>
      </c>
      <c r="N137" s="216" t="str">
        <f>IF(N81="","",'1 - Detail Entry'!$Y43-N81)</f>
        <v/>
      </c>
      <c r="O137" s="216"/>
      <c r="P137" s="216" t="str">
        <f t="shared" si="25"/>
        <v/>
      </c>
    </row>
    <row r="138" spans="1:16">
      <c r="A138" s="215">
        <v>23</v>
      </c>
      <c r="B138" s="215" t="str">
        <f>IF('1 - Detail Entry'!C44="","",'1 - Detail Entry'!C44)</f>
        <v/>
      </c>
      <c r="C138" s="216" t="str">
        <f>IF(C82="","",'1 - Detail Entry'!$Y44-C82)</f>
        <v/>
      </c>
      <c r="D138" s="216" t="str">
        <f>IF(D82="","",'1 - Detail Entry'!$Y44-D82)</f>
        <v/>
      </c>
      <c r="E138" s="216" t="str">
        <f>IF(E82="","",'1 - Detail Entry'!$Y44-E82)</f>
        <v/>
      </c>
      <c r="F138" s="216" t="str">
        <f>IF(F82="","",'1 - Detail Entry'!$Y44-F82)</f>
        <v/>
      </c>
      <c r="G138" s="216" t="str">
        <f>IF(G82="","",'1 - Detail Entry'!$Y44-G82)</f>
        <v/>
      </c>
      <c r="H138" s="216" t="str">
        <f>IF(H82="","",'1 - Detail Entry'!$Y44-H82)</f>
        <v/>
      </c>
      <c r="I138" s="216" t="str">
        <f>IF(I82="","",'1 - Detail Entry'!$Y44-I82)</f>
        <v/>
      </c>
      <c r="J138" s="216" t="str">
        <f>IF(J82="","",'1 - Detail Entry'!$Y44-J82)</f>
        <v/>
      </c>
      <c r="K138" s="216" t="str">
        <f>IF(K82="","",'1 - Detail Entry'!$Y44-K82)</f>
        <v/>
      </c>
      <c r="L138" s="216" t="str">
        <f>IF(L82="","",'1 - Detail Entry'!$Y44-L82)</f>
        <v/>
      </c>
      <c r="M138" s="216" t="str">
        <f>IF(M82="","",'1 - Detail Entry'!$Y44-M82)</f>
        <v/>
      </c>
      <c r="N138" s="216" t="str">
        <f>IF(N82="","",'1 - Detail Entry'!$Y44-N82)</f>
        <v/>
      </c>
      <c r="O138" s="216"/>
      <c r="P138" s="216" t="str">
        <f t="shared" si="25"/>
        <v/>
      </c>
    </row>
    <row r="139" spans="1:16">
      <c r="A139" s="215">
        <v>24</v>
      </c>
      <c r="B139" s="215" t="str">
        <f>IF('1 - Detail Entry'!C45="","",'1 - Detail Entry'!C45)</f>
        <v/>
      </c>
      <c r="C139" s="216" t="str">
        <f>IF(C83="","",'1 - Detail Entry'!$Y45-C83)</f>
        <v/>
      </c>
      <c r="D139" s="216" t="str">
        <f>IF(D83="","",'1 - Detail Entry'!$Y45-D83)</f>
        <v/>
      </c>
      <c r="E139" s="216" t="str">
        <f>IF(E83="","",'1 - Detail Entry'!$Y45-E83)</f>
        <v/>
      </c>
      <c r="F139" s="216" t="str">
        <f>IF(F83="","",'1 - Detail Entry'!$Y45-F83)</f>
        <v/>
      </c>
      <c r="G139" s="216" t="str">
        <f>IF(G83="","",'1 - Detail Entry'!$Y45-G83)</f>
        <v/>
      </c>
      <c r="H139" s="216" t="str">
        <f>IF(H83="","",'1 - Detail Entry'!$Y45-H83)</f>
        <v/>
      </c>
      <c r="I139" s="216" t="str">
        <f>IF(I83="","",'1 - Detail Entry'!$Y45-I83)</f>
        <v/>
      </c>
      <c r="J139" s="216" t="str">
        <f>IF(J83="","",'1 - Detail Entry'!$Y45-J83)</f>
        <v/>
      </c>
      <c r="K139" s="216" t="str">
        <f>IF(K83="","",'1 - Detail Entry'!$Y45-K83)</f>
        <v/>
      </c>
      <c r="L139" s="216" t="str">
        <f>IF(L83="","",'1 - Detail Entry'!$Y45-L83)</f>
        <v/>
      </c>
      <c r="M139" s="216" t="str">
        <f>IF(M83="","",'1 - Detail Entry'!$Y45-M83)</f>
        <v/>
      </c>
      <c r="N139" s="216" t="str">
        <f>IF(N83="","",'1 - Detail Entry'!$Y45-N83)</f>
        <v/>
      </c>
      <c r="O139" s="216"/>
      <c r="P139" s="216" t="str">
        <f t="shared" si="25"/>
        <v/>
      </c>
    </row>
    <row r="140" spans="1:16">
      <c r="A140" s="215">
        <v>25</v>
      </c>
      <c r="B140" s="215" t="str">
        <f>IF('1 - Detail Entry'!C46="","",'1 - Detail Entry'!C46)</f>
        <v/>
      </c>
      <c r="C140" s="216" t="str">
        <f>IF(C84="","",'1 - Detail Entry'!$Y46-C84)</f>
        <v/>
      </c>
      <c r="D140" s="216" t="str">
        <f>IF(D84="","",'1 - Detail Entry'!$Y46-D84)</f>
        <v/>
      </c>
      <c r="E140" s="216" t="str">
        <f>IF(E84="","",'1 - Detail Entry'!$Y46-E84)</f>
        <v/>
      </c>
      <c r="F140" s="216" t="str">
        <f>IF(F84="","",'1 - Detail Entry'!$Y46-F84)</f>
        <v/>
      </c>
      <c r="G140" s="216" t="str">
        <f>IF(G84="","",'1 - Detail Entry'!$Y46-G84)</f>
        <v/>
      </c>
      <c r="H140" s="216" t="str">
        <f>IF(H84="","",'1 - Detail Entry'!$Y46-H84)</f>
        <v/>
      </c>
      <c r="I140" s="216" t="str">
        <f>IF(I84="","",'1 - Detail Entry'!$Y46-I84)</f>
        <v/>
      </c>
      <c r="J140" s="216" t="str">
        <f>IF(J84="","",'1 - Detail Entry'!$Y46-J84)</f>
        <v/>
      </c>
      <c r="K140" s="216" t="str">
        <f>IF(K84="","",'1 - Detail Entry'!$Y46-K84)</f>
        <v/>
      </c>
      <c r="L140" s="216" t="str">
        <f>IF(L84="","",'1 - Detail Entry'!$Y46-L84)</f>
        <v/>
      </c>
      <c r="M140" s="216" t="str">
        <f>IF(M84="","",'1 - Detail Entry'!$Y46-M84)</f>
        <v/>
      </c>
      <c r="N140" s="216" t="str">
        <f>IF(N84="","",'1 - Detail Entry'!$Y46-N84)</f>
        <v/>
      </c>
      <c r="O140" s="216"/>
      <c r="P140" s="216" t="str">
        <f t="shared" si="25"/>
        <v/>
      </c>
    </row>
    <row r="141" spans="1:16">
      <c r="A141" s="215">
        <v>26</v>
      </c>
      <c r="B141" s="215" t="str">
        <f>IF('1 - Detail Entry'!C47="","",'1 - Detail Entry'!C47)</f>
        <v/>
      </c>
      <c r="C141" s="216" t="str">
        <f>IF(C85="","",'1 - Detail Entry'!$Y47-C85)</f>
        <v/>
      </c>
      <c r="D141" s="216" t="str">
        <f>IF(D85="","",'1 - Detail Entry'!$Y47-D85)</f>
        <v/>
      </c>
      <c r="E141" s="216" t="str">
        <f>IF(E85="","",'1 - Detail Entry'!$Y47-E85)</f>
        <v/>
      </c>
      <c r="F141" s="216" t="str">
        <f>IF(F85="","",'1 - Detail Entry'!$Y47-F85)</f>
        <v/>
      </c>
      <c r="G141" s="216" t="str">
        <f>IF(G85="","",'1 - Detail Entry'!$Y47-G85)</f>
        <v/>
      </c>
      <c r="H141" s="216" t="str">
        <f>IF(H85="","",'1 - Detail Entry'!$Y47-H85)</f>
        <v/>
      </c>
      <c r="I141" s="216" t="str">
        <f>IF(I85="","",'1 - Detail Entry'!$Y47-I85)</f>
        <v/>
      </c>
      <c r="J141" s="216" t="str">
        <f>IF(J85="","",'1 - Detail Entry'!$Y47-J85)</f>
        <v/>
      </c>
      <c r="K141" s="216" t="str">
        <f>IF(K85="","",'1 - Detail Entry'!$Y47-K85)</f>
        <v/>
      </c>
      <c r="L141" s="216" t="str">
        <f>IF(L85="","",'1 - Detail Entry'!$Y47-L85)</f>
        <v/>
      </c>
      <c r="M141" s="216" t="str">
        <f>IF(M85="","",'1 - Detail Entry'!$Y47-M85)</f>
        <v/>
      </c>
      <c r="N141" s="216" t="str">
        <f>IF(N85="","",'1 - Detail Entry'!$Y47-N85)</f>
        <v/>
      </c>
      <c r="O141" s="216"/>
      <c r="P141" s="216" t="str">
        <f t="shared" si="25"/>
        <v/>
      </c>
    </row>
    <row r="142" spans="1:16">
      <c r="A142" s="215">
        <v>27</v>
      </c>
      <c r="B142" s="215" t="str">
        <f>IF('1 - Detail Entry'!C48="","",'1 - Detail Entry'!C48)</f>
        <v/>
      </c>
      <c r="C142" s="216" t="str">
        <f>IF(C86="","",'1 - Detail Entry'!$Y48-C86)</f>
        <v/>
      </c>
      <c r="D142" s="216" t="str">
        <f>IF(D86="","",'1 - Detail Entry'!$Y48-D86)</f>
        <v/>
      </c>
      <c r="E142" s="216" t="str">
        <f>IF(E86="","",'1 - Detail Entry'!$Y48-E86)</f>
        <v/>
      </c>
      <c r="F142" s="216" t="str">
        <f>IF(F86="","",'1 - Detail Entry'!$Y48-F86)</f>
        <v/>
      </c>
      <c r="G142" s="216" t="str">
        <f>IF(G86="","",'1 - Detail Entry'!$Y48-G86)</f>
        <v/>
      </c>
      <c r="H142" s="216" t="str">
        <f>IF(H86="","",'1 - Detail Entry'!$Y48-H86)</f>
        <v/>
      </c>
      <c r="I142" s="216" t="str">
        <f>IF(I86="","",'1 - Detail Entry'!$Y48-I86)</f>
        <v/>
      </c>
      <c r="J142" s="216" t="str">
        <f>IF(J86="","",'1 - Detail Entry'!$Y48-J86)</f>
        <v/>
      </c>
      <c r="K142" s="216" t="str">
        <f>IF(K86="","",'1 - Detail Entry'!$Y48-K86)</f>
        <v/>
      </c>
      <c r="L142" s="216" t="str">
        <f>IF(L86="","",'1 - Detail Entry'!$Y48-L86)</f>
        <v/>
      </c>
      <c r="M142" s="216" t="str">
        <f>IF(M86="","",'1 - Detail Entry'!$Y48-M86)</f>
        <v/>
      </c>
      <c r="N142" s="216" t="str">
        <f>IF(N86="","",'1 - Detail Entry'!$Y48-N86)</f>
        <v/>
      </c>
      <c r="O142" s="216"/>
      <c r="P142" s="216" t="str">
        <f t="shared" si="25"/>
        <v/>
      </c>
    </row>
    <row r="143" spans="1:16">
      <c r="A143" s="215">
        <v>28</v>
      </c>
      <c r="B143" s="215" t="str">
        <f>IF('1 - Detail Entry'!C49="","",'1 - Detail Entry'!C49)</f>
        <v/>
      </c>
      <c r="C143" s="216" t="str">
        <f>IF(C87="","",'1 - Detail Entry'!$Y49-C87)</f>
        <v/>
      </c>
      <c r="D143" s="216" t="str">
        <f>IF(D87="","",'1 - Detail Entry'!$Y49-D87)</f>
        <v/>
      </c>
      <c r="E143" s="216" t="str">
        <f>IF(E87="","",'1 - Detail Entry'!$Y49-E87)</f>
        <v/>
      </c>
      <c r="F143" s="216" t="str">
        <f>IF(F87="","",'1 - Detail Entry'!$Y49-F87)</f>
        <v/>
      </c>
      <c r="G143" s="216" t="str">
        <f>IF(G87="","",'1 - Detail Entry'!$Y49-G87)</f>
        <v/>
      </c>
      <c r="H143" s="216" t="str">
        <f>IF(H87="","",'1 - Detail Entry'!$Y49-H87)</f>
        <v/>
      </c>
      <c r="I143" s="216" t="str">
        <f>IF(I87="","",'1 - Detail Entry'!$Y49-I87)</f>
        <v/>
      </c>
      <c r="J143" s="216" t="str">
        <f>IF(J87="","",'1 - Detail Entry'!$Y49-J87)</f>
        <v/>
      </c>
      <c r="K143" s="216" t="str">
        <f>IF(K87="","",'1 - Detail Entry'!$Y49-K87)</f>
        <v/>
      </c>
      <c r="L143" s="216" t="str">
        <f>IF(L87="","",'1 - Detail Entry'!$Y49-L87)</f>
        <v/>
      </c>
      <c r="M143" s="216" t="str">
        <f>IF(M87="","",'1 - Detail Entry'!$Y49-M87)</f>
        <v/>
      </c>
      <c r="N143" s="216" t="str">
        <f>IF(N87="","",'1 - Detail Entry'!$Y49-N87)</f>
        <v/>
      </c>
      <c r="O143" s="216"/>
      <c r="P143" s="216" t="str">
        <f t="shared" si="25"/>
        <v/>
      </c>
    </row>
    <row r="144" spans="1:16">
      <c r="A144" s="215">
        <v>29</v>
      </c>
      <c r="B144" s="215" t="str">
        <f>IF('1 - Detail Entry'!C50="","",'1 - Detail Entry'!C50)</f>
        <v/>
      </c>
      <c r="C144" s="216" t="str">
        <f>IF(C88="","",'1 - Detail Entry'!$Y50-C88)</f>
        <v/>
      </c>
      <c r="D144" s="216" t="str">
        <f>IF(D88="","",'1 - Detail Entry'!$Y50-D88)</f>
        <v/>
      </c>
      <c r="E144" s="216" t="str">
        <f>IF(E88="","",'1 - Detail Entry'!$Y50-E88)</f>
        <v/>
      </c>
      <c r="F144" s="216" t="str">
        <f>IF(F88="","",'1 - Detail Entry'!$Y50-F88)</f>
        <v/>
      </c>
      <c r="G144" s="216" t="str">
        <f>IF(G88="","",'1 - Detail Entry'!$Y50-G88)</f>
        <v/>
      </c>
      <c r="H144" s="216" t="str">
        <f>IF(H88="","",'1 - Detail Entry'!$Y50-H88)</f>
        <v/>
      </c>
      <c r="I144" s="216" t="str">
        <f>IF(I88="","",'1 - Detail Entry'!$Y50-I88)</f>
        <v/>
      </c>
      <c r="J144" s="216" t="str">
        <f>IF(J88="","",'1 - Detail Entry'!$Y50-J88)</f>
        <v/>
      </c>
      <c r="K144" s="216" t="str">
        <f>IF(K88="","",'1 - Detail Entry'!$Y50-K88)</f>
        <v/>
      </c>
      <c r="L144" s="216" t="str">
        <f>IF(L88="","",'1 - Detail Entry'!$Y50-L88)</f>
        <v/>
      </c>
      <c r="M144" s="216" t="str">
        <f>IF(M88="","",'1 - Detail Entry'!$Y50-M88)</f>
        <v/>
      </c>
      <c r="N144" s="216" t="str">
        <f>IF(N88="","",'1 - Detail Entry'!$Y50-N88)</f>
        <v/>
      </c>
      <c r="O144" s="216"/>
      <c r="P144" s="216" t="str">
        <f t="shared" si="25"/>
        <v/>
      </c>
    </row>
    <row r="145" spans="1:16">
      <c r="A145" s="215">
        <v>30</v>
      </c>
      <c r="B145" s="215" t="str">
        <f>IF('1 - Detail Entry'!C51="","",'1 - Detail Entry'!C51)</f>
        <v/>
      </c>
      <c r="C145" s="216" t="str">
        <f>IF(C89="","",'1 - Detail Entry'!$Y51-C89)</f>
        <v/>
      </c>
      <c r="D145" s="216" t="str">
        <f>IF(D89="","",'1 - Detail Entry'!$Y51-D89)</f>
        <v/>
      </c>
      <c r="E145" s="216" t="str">
        <f>IF(E89="","",'1 - Detail Entry'!$Y51-E89)</f>
        <v/>
      </c>
      <c r="F145" s="216" t="str">
        <f>IF(F89="","",'1 - Detail Entry'!$Y51-F89)</f>
        <v/>
      </c>
      <c r="G145" s="216" t="str">
        <f>IF(G89="","",'1 - Detail Entry'!$Y51-G89)</f>
        <v/>
      </c>
      <c r="H145" s="216" t="str">
        <f>IF(H89="","",'1 - Detail Entry'!$Y51-H89)</f>
        <v/>
      </c>
      <c r="I145" s="216" t="str">
        <f>IF(I89="","",'1 - Detail Entry'!$Y51-I89)</f>
        <v/>
      </c>
      <c r="J145" s="216" t="str">
        <f>IF(J89="","",'1 - Detail Entry'!$Y51-J89)</f>
        <v/>
      </c>
      <c r="K145" s="216" t="str">
        <f>IF(K89="","",'1 - Detail Entry'!$Y51-K89)</f>
        <v/>
      </c>
      <c r="L145" s="216" t="str">
        <f>IF(L89="","",'1 - Detail Entry'!$Y51-L89)</f>
        <v/>
      </c>
      <c r="M145" s="216" t="str">
        <f>IF(M89="","",'1 - Detail Entry'!$Y51-M89)</f>
        <v/>
      </c>
      <c r="N145" s="216" t="str">
        <f>IF(N89="","",'1 - Detail Entry'!$Y51-N89)</f>
        <v/>
      </c>
      <c r="O145" s="216"/>
      <c r="P145" s="216" t="str">
        <f t="shared" si="25"/>
        <v/>
      </c>
    </row>
    <row r="146" spans="1:16">
      <c r="A146" s="215">
        <v>31</v>
      </c>
      <c r="B146" s="215" t="str">
        <f>IF('1 - Detail Entry'!C52="","",'1 - Detail Entry'!C52)</f>
        <v/>
      </c>
      <c r="C146" s="216" t="str">
        <f>IF(C90="","",'1 - Detail Entry'!$Y52-C90)</f>
        <v/>
      </c>
      <c r="D146" s="216" t="str">
        <f>IF(D90="","",'1 - Detail Entry'!$Y52-D90)</f>
        <v/>
      </c>
      <c r="E146" s="216" t="str">
        <f>IF(E90="","",'1 - Detail Entry'!$Y52-E90)</f>
        <v/>
      </c>
      <c r="F146" s="216" t="str">
        <f>IF(F90="","",'1 - Detail Entry'!$Y52-F90)</f>
        <v/>
      </c>
      <c r="G146" s="216" t="str">
        <f>IF(G90="","",'1 - Detail Entry'!$Y52-G90)</f>
        <v/>
      </c>
      <c r="H146" s="216" t="str">
        <f>IF(H90="","",'1 - Detail Entry'!$Y52-H90)</f>
        <v/>
      </c>
      <c r="I146" s="216" t="str">
        <f>IF(I90="","",'1 - Detail Entry'!$Y52-I90)</f>
        <v/>
      </c>
      <c r="J146" s="216" t="str">
        <f>IF(J90="","",'1 - Detail Entry'!$Y52-J90)</f>
        <v/>
      </c>
      <c r="K146" s="216" t="str">
        <f>IF(K90="","",'1 - Detail Entry'!$Y52-K90)</f>
        <v/>
      </c>
      <c r="L146" s="216" t="str">
        <f>IF(L90="","",'1 - Detail Entry'!$Y52-L90)</f>
        <v/>
      </c>
      <c r="M146" s="216" t="str">
        <f>IF(M90="","",'1 - Detail Entry'!$Y52-M90)</f>
        <v/>
      </c>
      <c r="N146" s="216" t="str">
        <f>IF(N90="","",'1 - Detail Entry'!$Y52-N90)</f>
        <v/>
      </c>
      <c r="O146" s="216"/>
      <c r="P146" s="216" t="str">
        <f t="shared" si="25"/>
        <v/>
      </c>
    </row>
    <row r="147" spans="1:16">
      <c r="A147" s="215">
        <v>32</v>
      </c>
      <c r="B147" s="215" t="str">
        <f>IF('1 - Detail Entry'!C53="","",'1 - Detail Entry'!C53)</f>
        <v/>
      </c>
      <c r="C147" s="216" t="str">
        <f>IF(C91="","",'1 - Detail Entry'!$Y53-C91)</f>
        <v/>
      </c>
      <c r="D147" s="216" t="str">
        <f>IF(D91="","",'1 - Detail Entry'!$Y53-D91)</f>
        <v/>
      </c>
      <c r="E147" s="216" t="str">
        <f>IF(E91="","",'1 - Detail Entry'!$Y53-E91)</f>
        <v/>
      </c>
      <c r="F147" s="216" t="str">
        <f>IF(F91="","",'1 - Detail Entry'!$Y53-F91)</f>
        <v/>
      </c>
      <c r="G147" s="216" t="str">
        <f>IF(G91="","",'1 - Detail Entry'!$Y53-G91)</f>
        <v/>
      </c>
      <c r="H147" s="216" t="str">
        <f>IF(H91="","",'1 - Detail Entry'!$Y53-H91)</f>
        <v/>
      </c>
      <c r="I147" s="216" t="str">
        <f>IF(I91="","",'1 - Detail Entry'!$Y53-I91)</f>
        <v/>
      </c>
      <c r="J147" s="216" t="str">
        <f>IF(J91="","",'1 - Detail Entry'!$Y53-J91)</f>
        <v/>
      </c>
      <c r="K147" s="216" t="str">
        <f>IF(K91="","",'1 - Detail Entry'!$Y53-K91)</f>
        <v/>
      </c>
      <c r="L147" s="216" t="str">
        <f>IF(L91="","",'1 - Detail Entry'!$Y53-L91)</f>
        <v/>
      </c>
      <c r="M147" s="216" t="str">
        <f>IF(M91="","",'1 - Detail Entry'!$Y53-M91)</f>
        <v/>
      </c>
      <c r="N147" s="216" t="str">
        <f>IF(N91="","",'1 - Detail Entry'!$Y53-N91)</f>
        <v/>
      </c>
      <c r="O147" s="216"/>
      <c r="P147" s="216" t="str">
        <f t="shared" si="25"/>
        <v/>
      </c>
    </row>
    <row r="148" spans="1:16">
      <c r="A148" s="215">
        <v>33</v>
      </c>
      <c r="B148" s="215" t="str">
        <f>IF('1 - Detail Entry'!C54="","",'1 - Detail Entry'!C54)</f>
        <v/>
      </c>
      <c r="C148" s="216" t="str">
        <f>IF(C92="","",'1 - Detail Entry'!$Y54-C92)</f>
        <v/>
      </c>
      <c r="D148" s="216" t="str">
        <f>IF(D92="","",'1 - Detail Entry'!$Y54-D92)</f>
        <v/>
      </c>
      <c r="E148" s="216" t="str">
        <f>IF(E92="","",'1 - Detail Entry'!$Y54-E92)</f>
        <v/>
      </c>
      <c r="F148" s="216" t="str">
        <f>IF(F92="","",'1 - Detail Entry'!$Y54-F92)</f>
        <v/>
      </c>
      <c r="G148" s="216" t="str">
        <f>IF(G92="","",'1 - Detail Entry'!$Y54-G92)</f>
        <v/>
      </c>
      <c r="H148" s="216" t="str">
        <f>IF(H92="","",'1 - Detail Entry'!$Y54-H92)</f>
        <v/>
      </c>
      <c r="I148" s="216" t="str">
        <f>IF(I92="","",'1 - Detail Entry'!$Y54-I92)</f>
        <v/>
      </c>
      <c r="J148" s="216" t="str">
        <f>IF(J92="","",'1 - Detail Entry'!$Y54-J92)</f>
        <v/>
      </c>
      <c r="K148" s="216" t="str">
        <f>IF(K92="","",'1 - Detail Entry'!$Y54-K92)</f>
        <v/>
      </c>
      <c r="L148" s="216" t="str">
        <f>IF(L92="","",'1 - Detail Entry'!$Y54-L92)</f>
        <v/>
      </c>
      <c r="M148" s="216" t="str">
        <f>IF(M92="","",'1 - Detail Entry'!$Y54-M92)</f>
        <v/>
      </c>
      <c r="N148" s="216" t="str">
        <f>IF(N92="","",'1 - Detail Entry'!$Y54-N92)</f>
        <v/>
      </c>
      <c r="O148" s="216"/>
      <c r="P148" s="216" t="str">
        <f t="shared" si="25"/>
        <v/>
      </c>
    </row>
    <row r="149" spans="1:16">
      <c r="A149" s="215">
        <v>34</v>
      </c>
      <c r="B149" s="215" t="str">
        <f>IF('1 - Detail Entry'!C55="","",'1 - Detail Entry'!C55)</f>
        <v/>
      </c>
      <c r="C149" s="216" t="str">
        <f>IF(C93="","",'1 - Detail Entry'!$Y55-C93)</f>
        <v/>
      </c>
      <c r="D149" s="216" t="str">
        <f>IF(D93="","",'1 - Detail Entry'!$Y55-D93)</f>
        <v/>
      </c>
      <c r="E149" s="216" t="str">
        <f>IF(E93="","",'1 - Detail Entry'!$Y55-E93)</f>
        <v/>
      </c>
      <c r="F149" s="216" t="str">
        <f>IF(F93="","",'1 - Detail Entry'!$Y55-F93)</f>
        <v/>
      </c>
      <c r="G149" s="216" t="str">
        <f>IF(G93="","",'1 - Detail Entry'!$Y55-G93)</f>
        <v/>
      </c>
      <c r="H149" s="216" t="str">
        <f>IF(H93="","",'1 - Detail Entry'!$Y55-H93)</f>
        <v/>
      </c>
      <c r="I149" s="216" t="str">
        <f>IF(I93="","",'1 - Detail Entry'!$Y55-I93)</f>
        <v/>
      </c>
      <c r="J149" s="216" t="str">
        <f>IF(J93="","",'1 - Detail Entry'!$Y55-J93)</f>
        <v/>
      </c>
      <c r="K149" s="216" t="str">
        <f>IF(K93="","",'1 - Detail Entry'!$Y55-K93)</f>
        <v/>
      </c>
      <c r="L149" s="216" t="str">
        <f>IF(L93="","",'1 - Detail Entry'!$Y55-L93)</f>
        <v/>
      </c>
      <c r="M149" s="216" t="str">
        <f>IF(M93="","",'1 - Detail Entry'!$Y55-M93)</f>
        <v/>
      </c>
      <c r="N149" s="216" t="str">
        <f>IF(N93="","",'1 - Detail Entry'!$Y55-N93)</f>
        <v/>
      </c>
      <c r="O149" s="216"/>
      <c r="P149" s="216" t="str">
        <f t="shared" si="25"/>
        <v/>
      </c>
    </row>
    <row r="150" spans="1:16">
      <c r="A150" s="215">
        <v>35</v>
      </c>
      <c r="B150" s="215" t="str">
        <f>IF('1 - Detail Entry'!C56="","",'1 - Detail Entry'!C56)</f>
        <v/>
      </c>
      <c r="C150" s="216" t="str">
        <f>IF(C94="","",'1 - Detail Entry'!$Y56-C94)</f>
        <v/>
      </c>
      <c r="D150" s="216" t="str">
        <f>IF(D94="","",'1 - Detail Entry'!$Y56-D94)</f>
        <v/>
      </c>
      <c r="E150" s="216" t="str">
        <f>IF(E94="","",'1 - Detail Entry'!$Y56-E94)</f>
        <v/>
      </c>
      <c r="F150" s="216" t="str">
        <f>IF(F94="","",'1 - Detail Entry'!$Y56-F94)</f>
        <v/>
      </c>
      <c r="G150" s="216" t="str">
        <f>IF(G94="","",'1 - Detail Entry'!$Y56-G94)</f>
        <v/>
      </c>
      <c r="H150" s="216" t="str">
        <f>IF(H94="","",'1 - Detail Entry'!$Y56-H94)</f>
        <v/>
      </c>
      <c r="I150" s="216" t="str">
        <f>IF(I94="","",'1 - Detail Entry'!$Y56-I94)</f>
        <v/>
      </c>
      <c r="J150" s="216" t="str">
        <f>IF(J94="","",'1 - Detail Entry'!$Y56-J94)</f>
        <v/>
      </c>
      <c r="K150" s="216" t="str">
        <f>IF(K94="","",'1 - Detail Entry'!$Y56-K94)</f>
        <v/>
      </c>
      <c r="L150" s="216" t="str">
        <f>IF(L94="","",'1 - Detail Entry'!$Y56-L94)</f>
        <v/>
      </c>
      <c r="M150" s="216" t="str">
        <f>IF(M94="","",'1 - Detail Entry'!$Y56-M94)</f>
        <v/>
      </c>
      <c r="N150" s="216" t="str">
        <f>IF(N94="","",'1 - Detail Entry'!$Y56-N94)</f>
        <v/>
      </c>
      <c r="O150" s="216"/>
      <c r="P150" s="216" t="str">
        <f t="shared" si="25"/>
        <v/>
      </c>
    </row>
    <row r="151" spans="1:16">
      <c r="A151" s="215">
        <v>36</v>
      </c>
      <c r="B151" s="215" t="str">
        <f>IF('1 - Detail Entry'!C57="","",'1 - Detail Entry'!C57)</f>
        <v/>
      </c>
      <c r="C151" s="216" t="str">
        <f>IF(C95="","",'1 - Detail Entry'!$Y57-C95)</f>
        <v/>
      </c>
      <c r="D151" s="216" t="str">
        <f>IF(D95="","",'1 - Detail Entry'!$Y57-D95)</f>
        <v/>
      </c>
      <c r="E151" s="216" t="str">
        <f>IF(E95="","",'1 - Detail Entry'!$Y57-E95)</f>
        <v/>
      </c>
      <c r="F151" s="216" t="str">
        <f>IF(F95="","",'1 - Detail Entry'!$Y57-F95)</f>
        <v/>
      </c>
      <c r="G151" s="216" t="str">
        <f>IF(G95="","",'1 - Detail Entry'!$Y57-G95)</f>
        <v/>
      </c>
      <c r="H151" s="216" t="str">
        <f>IF(H95="","",'1 - Detail Entry'!$Y57-H95)</f>
        <v/>
      </c>
      <c r="I151" s="216" t="str">
        <f>IF(I95="","",'1 - Detail Entry'!$Y57-I95)</f>
        <v/>
      </c>
      <c r="J151" s="216" t="str">
        <f>IF(J95="","",'1 - Detail Entry'!$Y57-J95)</f>
        <v/>
      </c>
      <c r="K151" s="216" t="str">
        <f>IF(K95="","",'1 - Detail Entry'!$Y57-K95)</f>
        <v/>
      </c>
      <c r="L151" s="216" t="str">
        <f>IF(L95="","",'1 - Detail Entry'!$Y57-L95)</f>
        <v/>
      </c>
      <c r="M151" s="216" t="str">
        <f>IF(M95="","",'1 - Detail Entry'!$Y57-M95)</f>
        <v/>
      </c>
      <c r="N151" s="216" t="str">
        <f>IF(N95="","",'1 - Detail Entry'!$Y57-N95)</f>
        <v/>
      </c>
      <c r="O151" s="216"/>
      <c r="P151" s="216" t="str">
        <f t="shared" si="25"/>
        <v/>
      </c>
    </row>
    <row r="152" spans="1:16">
      <c r="A152" s="215">
        <v>37</v>
      </c>
      <c r="B152" s="215" t="str">
        <f>IF('1 - Detail Entry'!C58="","",'1 - Detail Entry'!C58)</f>
        <v/>
      </c>
      <c r="C152" s="216" t="str">
        <f>IF(C96="","",'1 - Detail Entry'!$Y58-C96)</f>
        <v/>
      </c>
      <c r="D152" s="216" t="str">
        <f>IF(D96="","",'1 - Detail Entry'!$Y58-D96)</f>
        <v/>
      </c>
      <c r="E152" s="216" t="str">
        <f>IF(E96="","",'1 - Detail Entry'!$Y58-E96)</f>
        <v/>
      </c>
      <c r="F152" s="216" t="str">
        <f>IF(F96="","",'1 - Detail Entry'!$Y58-F96)</f>
        <v/>
      </c>
      <c r="G152" s="216" t="str">
        <f>IF(G96="","",'1 - Detail Entry'!$Y58-G96)</f>
        <v/>
      </c>
      <c r="H152" s="216" t="str">
        <f>IF(H96="","",'1 - Detail Entry'!$Y58-H96)</f>
        <v/>
      </c>
      <c r="I152" s="216" t="str">
        <f>IF(I96="","",'1 - Detail Entry'!$Y58-I96)</f>
        <v/>
      </c>
      <c r="J152" s="216" t="str">
        <f>IF(J96="","",'1 - Detail Entry'!$Y58-J96)</f>
        <v/>
      </c>
      <c r="K152" s="216" t="str">
        <f>IF(K96="","",'1 - Detail Entry'!$Y58-K96)</f>
        <v/>
      </c>
      <c r="L152" s="216" t="str">
        <f>IF(L96="","",'1 - Detail Entry'!$Y58-L96)</f>
        <v/>
      </c>
      <c r="M152" s="216" t="str">
        <f>IF(M96="","",'1 - Detail Entry'!$Y58-M96)</f>
        <v/>
      </c>
      <c r="N152" s="216" t="str">
        <f>IF(N96="","",'1 - Detail Entry'!$Y58-N96)</f>
        <v/>
      </c>
      <c r="O152" s="216"/>
      <c r="P152" s="216" t="str">
        <f t="shared" si="25"/>
        <v/>
      </c>
    </row>
    <row r="153" spans="1:16">
      <c r="A153" s="215">
        <v>38</v>
      </c>
      <c r="B153" s="215" t="str">
        <f>IF('1 - Detail Entry'!C59="","",'1 - Detail Entry'!C59)</f>
        <v/>
      </c>
      <c r="C153" s="216" t="str">
        <f>IF(C97="","",'1 - Detail Entry'!$Y59-C97)</f>
        <v/>
      </c>
      <c r="D153" s="216" t="str">
        <f>IF(D97="","",'1 - Detail Entry'!$Y59-D97)</f>
        <v/>
      </c>
      <c r="E153" s="216" t="str">
        <f>IF(E97="","",'1 - Detail Entry'!$Y59-E97)</f>
        <v/>
      </c>
      <c r="F153" s="216" t="str">
        <f>IF(F97="","",'1 - Detail Entry'!$Y59-F97)</f>
        <v/>
      </c>
      <c r="G153" s="216" t="str">
        <f>IF(G97="","",'1 - Detail Entry'!$Y59-G97)</f>
        <v/>
      </c>
      <c r="H153" s="216" t="str">
        <f>IF(H97="","",'1 - Detail Entry'!$Y59-H97)</f>
        <v/>
      </c>
      <c r="I153" s="216" t="str">
        <f>IF(I97="","",'1 - Detail Entry'!$Y59-I97)</f>
        <v/>
      </c>
      <c r="J153" s="216" t="str">
        <f>IF(J97="","",'1 - Detail Entry'!$Y59-J97)</f>
        <v/>
      </c>
      <c r="K153" s="216" t="str">
        <f>IF(K97="","",'1 - Detail Entry'!$Y59-K97)</f>
        <v/>
      </c>
      <c r="L153" s="216" t="str">
        <f>IF(L97="","",'1 - Detail Entry'!$Y59-L97)</f>
        <v/>
      </c>
      <c r="M153" s="216" t="str">
        <f>IF(M97="","",'1 - Detail Entry'!$Y59-M97)</f>
        <v/>
      </c>
      <c r="N153" s="216" t="str">
        <f>IF(N97="","",'1 - Detail Entry'!$Y59-N97)</f>
        <v/>
      </c>
      <c r="O153" s="216"/>
      <c r="P153" s="216" t="str">
        <f t="shared" si="25"/>
        <v/>
      </c>
    </row>
    <row r="154" spans="1:16">
      <c r="A154" s="215">
        <v>39</v>
      </c>
      <c r="B154" s="215" t="str">
        <f>IF('1 - Detail Entry'!C60="","",'1 - Detail Entry'!C60)</f>
        <v/>
      </c>
      <c r="C154" s="216" t="str">
        <f>IF(C98="","",'1 - Detail Entry'!$Y60-C98)</f>
        <v/>
      </c>
      <c r="D154" s="216" t="str">
        <f>IF(D98="","",'1 - Detail Entry'!$Y60-D98)</f>
        <v/>
      </c>
      <c r="E154" s="216" t="str">
        <f>IF(E98="","",'1 - Detail Entry'!$Y60-E98)</f>
        <v/>
      </c>
      <c r="F154" s="216" t="str">
        <f>IF(F98="","",'1 - Detail Entry'!$Y60-F98)</f>
        <v/>
      </c>
      <c r="G154" s="216" t="str">
        <f>IF(G98="","",'1 - Detail Entry'!$Y60-G98)</f>
        <v/>
      </c>
      <c r="H154" s="216" t="str">
        <f>IF(H98="","",'1 - Detail Entry'!$Y60-H98)</f>
        <v/>
      </c>
      <c r="I154" s="216" t="str">
        <f>IF(I98="","",'1 - Detail Entry'!$Y60-I98)</f>
        <v/>
      </c>
      <c r="J154" s="216" t="str">
        <f>IF(J98="","",'1 - Detail Entry'!$Y60-J98)</f>
        <v/>
      </c>
      <c r="K154" s="216" t="str">
        <f>IF(K98="","",'1 - Detail Entry'!$Y60-K98)</f>
        <v/>
      </c>
      <c r="L154" s="216" t="str">
        <f>IF(L98="","",'1 - Detail Entry'!$Y60-L98)</f>
        <v/>
      </c>
      <c r="M154" s="216" t="str">
        <f>IF(M98="","",'1 - Detail Entry'!$Y60-M98)</f>
        <v/>
      </c>
      <c r="N154" s="216" t="str">
        <f>IF(N98="","",'1 - Detail Entry'!$Y60-N98)</f>
        <v/>
      </c>
      <c r="O154" s="216"/>
      <c r="P154" s="216" t="str">
        <f t="shared" si="25"/>
        <v/>
      </c>
    </row>
    <row r="155" spans="1:16">
      <c r="A155" s="215">
        <v>40</v>
      </c>
      <c r="B155" s="215" t="str">
        <f>IF('1 - Detail Entry'!C61="","",'1 - Detail Entry'!C61)</f>
        <v/>
      </c>
      <c r="C155" s="216" t="str">
        <f>IF(C99="","",'1 - Detail Entry'!$Y61-C99)</f>
        <v/>
      </c>
      <c r="D155" s="216" t="str">
        <f>IF(D99="","",'1 - Detail Entry'!$Y61-D99)</f>
        <v/>
      </c>
      <c r="E155" s="216" t="str">
        <f>IF(E99="","",'1 - Detail Entry'!$Y61-E99)</f>
        <v/>
      </c>
      <c r="F155" s="216" t="str">
        <f>IF(F99="","",'1 - Detail Entry'!$Y61-F99)</f>
        <v/>
      </c>
      <c r="G155" s="216" t="str">
        <f>IF(G99="","",'1 - Detail Entry'!$Y61-G99)</f>
        <v/>
      </c>
      <c r="H155" s="216" t="str">
        <f>IF(H99="","",'1 - Detail Entry'!$Y61-H99)</f>
        <v/>
      </c>
      <c r="I155" s="216" t="str">
        <f>IF(I99="","",'1 - Detail Entry'!$Y61-I99)</f>
        <v/>
      </c>
      <c r="J155" s="216" t="str">
        <f>IF(J99="","",'1 - Detail Entry'!$Y61-J99)</f>
        <v/>
      </c>
      <c r="K155" s="216" t="str">
        <f>IF(K99="","",'1 - Detail Entry'!$Y61-K99)</f>
        <v/>
      </c>
      <c r="L155" s="216" t="str">
        <f>IF(L99="","",'1 - Detail Entry'!$Y61-L99)</f>
        <v/>
      </c>
      <c r="M155" s="216" t="str">
        <f>IF(M99="","",'1 - Detail Entry'!$Y61-M99)</f>
        <v/>
      </c>
      <c r="N155" s="216" t="str">
        <f>IF(N99="","",'1 - Detail Entry'!$Y61-N99)</f>
        <v/>
      </c>
      <c r="O155" s="216"/>
      <c r="P155" s="216" t="str">
        <f t="shared" si="25"/>
        <v/>
      </c>
    </row>
  </sheetData>
  <mergeCells count="5">
    <mergeCell ref="B39:C39"/>
    <mergeCell ref="A53:P53"/>
    <mergeCell ref="A109:P109"/>
    <mergeCell ref="B102:J107"/>
    <mergeCell ref="B101:J101"/>
  </mergeCells>
  <conditionalFormatting sqref="C60:N99">
    <cfRule type="top10" dxfId="8" priority="3" bottom="1" rank="1"/>
    <cfRule type="top10" dxfId="7" priority="4" rank="1"/>
  </conditionalFormatting>
  <conditionalFormatting sqref="C116:N155">
    <cfRule type="top10" dxfId="6" priority="1" bottom="1" rank="1"/>
    <cfRule type="top10" dxfId="5" priority="2" rank="1"/>
  </conditionalFormatting>
  <dataValidations count="2">
    <dataValidation type="list" allowBlank="1" showInputMessage="1" showErrorMessage="1" sqref="C40 C41" xr:uid="{00000000-0002-0000-0E00-000000000000}">
      <formula1>$B$60:$B$99</formula1>
    </dataValidation>
    <dataValidation type="list" allowBlank="1" showInputMessage="1" showErrorMessage="1" sqref="C42" xr:uid="{00000000-0002-0000-0E00-000001000000}">
      <formula1>$C$54:$N$54</formula1>
    </dataValidation>
  </dataValidations>
  <pageMargins left="0.7" right="0.7" top="0.75" bottom="0.75" header="0.3" footer="0.3"/>
  <pageSetup orientation="portrait" horizontalDpi="300" verticalDpi="300" r:id="rId1"/>
  <ignoredErrors>
    <ignoredError sqref="E58" formula="1"/>
  </ignoredError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4">
    <tabColor indexed="12"/>
  </sheetPr>
  <dimension ref="A1:CX49"/>
  <sheetViews>
    <sheetView zoomScaleNormal="100" workbookViewId="0">
      <selection activeCell="G21" sqref="G21"/>
    </sheetView>
  </sheetViews>
  <sheetFormatPr defaultColWidth="9.140625" defaultRowHeight="13.5"/>
  <cols>
    <col min="1" max="1" width="9.5703125" style="1" bestFit="1" customWidth="1"/>
    <col min="2" max="2" width="10.85546875" style="1" customWidth="1"/>
    <col min="3" max="3" width="17.85546875" style="1" customWidth="1"/>
    <col min="4" max="5" width="9.140625" style="1"/>
    <col min="6" max="6" width="9.140625" style="221"/>
    <col min="7" max="15" width="9.140625" style="1"/>
    <col min="16" max="16" width="11.7109375" style="1" customWidth="1"/>
    <col min="17" max="102" width="9.140625" style="222"/>
    <col min="103" max="16384" width="9.140625" style="1"/>
  </cols>
  <sheetData>
    <row r="1" spans="1:102" s="174" customFormat="1">
      <c r="A1" s="174" t="s">
        <v>141</v>
      </c>
      <c r="B1" s="174" t="s">
        <v>28</v>
      </c>
      <c r="C1" s="174" t="s">
        <v>29</v>
      </c>
      <c r="D1" s="174" t="s">
        <v>30</v>
      </c>
      <c r="E1" s="174" t="s">
        <v>31</v>
      </c>
      <c r="F1" s="219" t="s">
        <v>32</v>
      </c>
      <c r="G1" s="174" t="s">
        <v>33</v>
      </c>
      <c r="H1" s="174" t="s">
        <v>34</v>
      </c>
      <c r="I1" s="174" t="s">
        <v>35</v>
      </c>
      <c r="J1" s="174" t="s">
        <v>37</v>
      </c>
      <c r="K1" s="174" t="s">
        <v>38</v>
      </c>
      <c r="L1" s="174" t="s">
        <v>39</v>
      </c>
      <c r="M1" s="174" t="s">
        <v>100</v>
      </c>
      <c r="N1" s="174" t="s">
        <v>101</v>
      </c>
      <c r="O1" s="174" t="s">
        <v>102</v>
      </c>
      <c r="P1" s="174" t="s">
        <v>36</v>
      </c>
      <c r="Q1" s="220" t="s">
        <v>80</v>
      </c>
      <c r="R1" s="220" t="s">
        <v>81</v>
      </c>
      <c r="S1" s="220" t="s">
        <v>40</v>
      </c>
      <c r="T1" s="220" t="s">
        <v>41</v>
      </c>
      <c r="U1" s="220" t="s">
        <v>42</v>
      </c>
      <c r="V1" s="220"/>
      <c r="W1" s="220"/>
      <c r="X1" s="220"/>
      <c r="Y1" s="220"/>
      <c r="Z1" s="220"/>
      <c r="AA1" s="220"/>
      <c r="AB1" s="220"/>
      <c r="AC1" s="220"/>
      <c r="AD1" s="220"/>
      <c r="AE1" s="220"/>
      <c r="AF1" s="220"/>
      <c r="AG1" s="220"/>
      <c r="AH1" s="220"/>
      <c r="AI1" s="220"/>
      <c r="AJ1" s="220"/>
      <c r="AK1" s="220"/>
      <c r="AL1" s="220"/>
      <c r="AM1" s="220"/>
      <c r="AN1" s="220"/>
      <c r="AO1" s="220"/>
      <c r="AP1" s="220"/>
      <c r="AQ1" s="220"/>
      <c r="AR1" s="220"/>
      <c r="AS1" s="220"/>
      <c r="AT1" s="220"/>
      <c r="AU1" s="220"/>
      <c r="AV1" s="220"/>
      <c r="AW1" s="220"/>
      <c r="AX1" s="220"/>
      <c r="AY1" s="220"/>
      <c r="AZ1" s="220"/>
      <c r="BA1" s="220"/>
      <c r="BB1" s="220"/>
      <c r="BC1" s="220"/>
      <c r="BD1" s="220"/>
      <c r="BE1" s="220"/>
      <c r="BF1" s="220"/>
      <c r="BG1" s="220"/>
      <c r="BH1" s="220"/>
      <c r="BI1" s="220"/>
      <c r="BJ1" s="220"/>
      <c r="BK1" s="220"/>
      <c r="BL1" s="220"/>
      <c r="BM1" s="220"/>
      <c r="BN1" s="220"/>
      <c r="BO1" s="220"/>
      <c r="BP1" s="220"/>
      <c r="BQ1" s="220"/>
      <c r="BR1" s="220"/>
      <c r="BS1" s="220"/>
      <c r="BT1" s="220"/>
      <c r="BU1" s="220"/>
      <c r="BV1" s="220"/>
      <c r="BW1" s="220"/>
      <c r="BX1" s="220"/>
      <c r="BY1" s="220"/>
      <c r="BZ1" s="220"/>
      <c r="CA1" s="220"/>
      <c r="CB1" s="220"/>
      <c r="CC1" s="220"/>
      <c r="CD1" s="220"/>
      <c r="CE1" s="220"/>
      <c r="CF1" s="220"/>
      <c r="CG1" s="220"/>
      <c r="CH1" s="220"/>
      <c r="CI1" s="220"/>
      <c r="CJ1" s="220"/>
      <c r="CK1" s="220"/>
      <c r="CL1" s="220"/>
      <c r="CM1" s="220"/>
      <c r="CN1" s="220"/>
      <c r="CO1" s="220"/>
      <c r="CP1" s="220"/>
      <c r="CQ1" s="220"/>
      <c r="CR1" s="220"/>
      <c r="CS1" s="220"/>
      <c r="CT1" s="220"/>
      <c r="CU1" s="220"/>
      <c r="CV1" s="220"/>
      <c r="CW1" s="220"/>
      <c r="CX1" s="220"/>
    </row>
    <row r="2" spans="1:102" hidden="1">
      <c r="D2" s="1">
        <v>4</v>
      </c>
      <c r="E2" s="1">
        <v>5</v>
      </c>
      <c r="F2" s="221">
        <v>6</v>
      </c>
      <c r="G2" s="1">
        <v>7</v>
      </c>
      <c r="H2" s="1">
        <v>8</v>
      </c>
      <c r="I2" s="1">
        <v>9</v>
      </c>
      <c r="J2" s="1">
        <v>10</v>
      </c>
      <c r="K2" s="1">
        <v>11</v>
      </c>
      <c r="L2" s="1">
        <v>12</v>
      </c>
      <c r="M2" s="1">
        <v>13</v>
      </c>
      <c r="N2" s="1">
        <v>14</v>
      </c>
      <c r="O2" s="1">
        <v>15</v>
      </c>
    </row>
    <row r="3" spans="1:102">
      <c r="A3" s="223" t="str">
        <f>IF('1 - Detail Entry'!C22=0,"",'1 - Detail Entry'!C22)</f>
        <v>DS02</v>
      </c>
      <c r="B3" s="223">
        <f>IF('1 - Detail Entry'!Z22=0,"",'1 - Detail Entry'!Z22)</f>
        <v>388309.97499999998</v>
      </c>
      <c r="C3" s="223">
        <f>IF('1 - Detail Entry'!AA22=0,"",'1 - Detail Entry'!AA22)</f>
        <v>159743.67999999999</v>
      </c>
      <c r="D3" s="224">
        <f>'1 - Detail Entry'!S22</f>
        <v>60.249000000000002</v>
      </c>
      <c r="E3" s="224">
        <f>'2'!S21</f>
        <v>0</v>
      </c>
      <c r="F3" s="224" t="str">
        <f>'3'!S21</f>
        <v/>
      </c>
      <c r="G3" s="224" t="str">
        <f>'4'!S21</f>
        <v/>
      </c>
      <c r="H3" s="224" t="str">
        <f>'5'!S21</f>
        <v/>
      </c>
      <c r="I3" s="224" t="str">
        <f>'6'!S21</f>
        <v/>
      </c>
      <c r="J3" s="224" t="str">
        <f>'7'!S21</f>
        <v/>
      </c>
      <c r="K3" s="224" t="str">
        <f>'8'!S21</f>
        <v/>
      </c>
      <c r="L3" s="224" t="str">
        <f>'9'!S21</f>
        <v/>
      </c>
      <c r="M3" s="224" t="str">
        <f>'10'!S21</f>
        <v/>
      </c>
      <c r="N3" s="224" t="str">
        <f>'11'!S21</f>
        <v/>
      </c>
      <c r="O3" s="224" t="str">
        <f>'12'!S21</f>
        <v/>
      </c>
      <c r="P3" s="224">
        <f>IF('1 - Detail Entry'!Y22=0,"",'1 - Detail Entry'!Y22)</f>
        <v>61.289000000000001</v>
      </c>
      <c r="Q3" s="225"/>
    </row>
    <row r="4" spans="1:102">
      <c r="A4" s="223" t="str">
        <f>IF('1 - Detail Entry'!C23=0,"",'1 - Detail Entry'!C23)</f>
        <v>DS04</v>
      </c>
      <c r="B4" s="223">
        <f>IF('1 - Detail Entry'!Z23=0,"",'1 - Detail Entry'!Z23)</f>
        <v>388326.49099999998</v>
      </c>
      <c r="C4" s="223">
        <f>IF('1 - Detail Entry'!AA23=0,"",'1 - Detail Entry'!AA23)</f>
        <v>159624.351</v>
      </c>
      <c r="D4" s="224">
        <f>'1 - Detail Entry'!S23</f>
        <v>58.093000000000004</v>
      </c>
      <c r="E4" s="224">
        <f>'2'!S22</f>
        <v>0</v>
      </c>
      <c r="F4" s="224" t="str">
        <f>'3'!S22</f>
        <v/>
      </c>
      <c r="G4" s="224" t="str">
        <f>'4'!S22</f>
        <v/>
      </c>
      <c r="H4" s="224" t="str">
        <f>'5'!S22</f>
        <v/>
      </c>
      <c r="I4" s="224" t="str">
        <f>'6'!S22</f>
        <v/>
      </c>
      <c r="J4" s="224" t="str">
        <f>'7'!S22</f>
        <v/>
      </c>
      <c r="K4" s="224" t="str">
        <f>'8'!S22</f>
        <v/>
      </c>
      <c r="L4" s="224" t="str">
        <f>'9'!S22</f>
        <v/>
      </c>
      <c r="M4" s="224" t="str">
        <f>'10'!S22</f>
        <v/>
      </c>
      <c r="N4" s="224" t="str">
        <f>'11'!S22</f>
        <v/>
      </c>
      <c r="O4" s="224" t="str">
        <f>'12'!S22</f>
        <v/>
      </c>
      <c r="P4" s="224">
        <f>IF('1 - Detail Entry'!Y23=0,"",'1 - Detail Entry'!Y23)</f>
        <v>59.493000000000002</v>
      </c>
    </row>
    <row r="5" spans="1:102">
      <c r="A5" s="223" t="str">
        <f>IF('1 - Detail Entry'!C24=0,"",'1 - Detail Entry'!C24)</f>
        <v>DS07</v>
      </c>
      <c r="B5" s="223">
        <f>IF('1 - Detail Entry'!Z24=0,"",'1 - Detail Entry'!Z24)</f>
        <v>388382.88199999998</v>
      </c>
      <c r="C5" s="223">
        <f>IF('1 - Detail Entry'!AA24=0,"",'1 - Detail Entry'!AA24)</f>
        <v>159533.56599999999</v>
      </c>
      <c r="D5" s="224" t="str">
        <f>'1 - Detail Entry'!S24</f>
        <v/>
      </c>
      <c r="E5" s="224">
        <f>'2'!S23</f>
        <v>0</v>
      </c>
      <c r="F5" s="224" t="str">
        <f>'3'!S23</f>
        <v/>
      </c>
      <c r="G5" s="224" t="str">
        <f>'4'!S23</f>
        <v/>
      </c>
      <c r="H5" s="224" t="str">
        <f>'5'!S23</f>
        <v/>
      </c>
      <c r="I5" s="224" t="str">
        <f>'6'!S23</f>
        <v/>
      </c>
      <c r="J5" s="224" t="str">
        <f>'7'!S23</f>
        <v/>
      </c>
      <c r="K5" s="224" t="str">
        <f>'8'!S23</f>
        <v/>
      </c>
      <c r="L5" s="224" t="str">
        <f>'9'!S23</f>
        <v/>
      </c>
      <c r="M5" s="224" t="str">
        <f>'10'!S23</f>
        <v/>
      </c>
      <c r="N5" s="224" t="str">
        <f>'11'!S23</f>
        <v/>
      </c>
      <c r="O5" s="224" t="str">
        <f>'12'!S23</f>
        <v/>
      </c>
      <c r="P5" s="224">
        <f>IF('1 - Detail Entry'!Y24=0,"",'1 - Detail Entry'!Y24)</f>
        <v>58.183999999999997</v>
      </c>
    </row>
    <row r="6" spans="1:102">
      <c r="A6" s="223" t="str">
        <f>IF('1 - Detail Entry'!C25=0,"",'1 - Detail Entry'!C25)</f>
        <v>DS08</v>
      </c>
      <c r="B6" s="223">
        <f>IF('1 - Detail Entry'!Z25=0,"",'1 - Detail Entry'!Z25)</f>
        <v>388437.51199999999</v>
      </c>
      <c r="C6" s="223">
        <f>IF('1 - Detail Entry'!AA25=0,"",'1 - Detail Entry'!AA25)</f>
        <v>159526.39600000001</v>
      </c>
      <c r="D6" s="224" t="str">
        <f>'1 - Detail Entry'!S25</f>
        <v/>
      </c>
      <c r="E6" s="224">
        <f>'2'!S24</f>
        <v>0</v>
      </c>
      <c r="F6" s="224" t="str">
        <f>'3'!S24</f>
        <v/>
      </c>
      <c r="G6" s="224" t="str">
        <f>'4'!S24</f>
        <v/>
      </c>
      <c r="H6" s="224" t="str">
        <f>'5'!S24</f>
        <v/>
      </c>
      <c r="I6" s="224" t="str">
        <f>'6'!S24</f>
        <v/>
      </c>
      <c r="J6" s="224" t="str">
        <f>'7'!S24</f>
        <v/>
      </c>
      <c r="K6" s="224" t="str">
        <f>'8'!S24</f>
        <v/>
      </c>
      <c r="L6" s="224" t="str">
        <f>'9'!S24</f>
        <v/>
      </c>
      <c r="M6" s="224" t="str">
        <f>'10'!S24</f>
        <v/>
      </c>
      <c r="N6" s="224" t="str">
        <f>'11'!S24</f>
        <v/>
      </c>
      <c r="O6" s="224" t="str">
        <f>'12'!S24</f>
        <v/>
      </c>
      <c r="P6" s="224">
        <f>IF('1 - Detail Entry'!Y25=0,"",'1 - Detail Entry'!Y25)</f>
        <v>57.451999999999998</v>
      </c>
    </row>
    <row r="7" spans="1:102">
      <c r="A7" s="223" t="str">
        <f>IF('1 - Detail Entry'!C26=0,"",'1 - Detail Entry'!C26)</f>
        <v/>
      </c>
      <c r="B7" s="223" t="str">
        <f>IF('1 - Detail Entry'!Z26=0,"",'1 - Detail Entry'!Z26)</f>
        <v/>
      </c>
      <c r="C7" s="223" t="str">
        <f>IF('1 - Detail Entry'!AA26=0,"",'1 - Detail Entry'!AA26)</f>
        <v/>
      </c>
      <c r="D7" s="224" t="str">
        <f>'1 - Detail Entry'!S26</f>
        <v/>
      </c>
      <c r="E7" s="224">
        <f>'2'!S25</f>
        <v>0</v>
      </c>
      <c r="F7" s="224" t="str">
        <f>'3'!S25</f>
        <v/>
      </c>
      <c r="G7" s="224" t="str">
        <f>'4'!S25</f>
        <v/>
      </c>
      <c r="H7" s="224" t="str">
        <f>'5'!S25</f>
        <v/>
      </c>
      <c r="I7" s="224" t="str">
        <f>'6'!S25</f>
        <v/>
      </c>
      <c r="J7" s="224" t="str">
        <f>'7'!S25</f>
        <v/>
      </c>
      <c r="K7" s="224" t="str">
        <f>'8'!S25</f>
        <v/>
      </c>
      <c r="L7" s="224" t="str">
        <f>'9'!S25</f>
        <v/>
      </c>
      <c r="M7" s="224" t="str">
        <f>'10'!S25</f>
        <v/>
      </c>
      <c r="N7" s="224" t="str">
        <f>'11'!S25</f>
        <v/>
      </c>
      <c r="O7" s="224" t="str">
        <f>'12'!S25</f>
        <v/>
      </c>
      <c r="P7" s="224" t="str">
        <f>IF('1 - Detail Entry'!Y26=0,"",'1 - Detail Entry'!Y26)</f>
        <v/>
      </c>
    </row>
    <row r="8" spans="1:102">
      <c r="A8" s="223" t="str">
        <f>IF('1 - Detail Entry'!C27=0,"",'1 - Detail Entry'!C27)</f>
        <v/>
      </c>
      <c r="B8" s="223" t="str">
        <f>IF('1 - Detail Entry'!Z27=0,"",'1 - Detail Entry'!Z27)</f>
        <v/>
      </c>
      <c r="C8" s="223" t="str">
        <f>IF('1 - Detail Entry'!AA27=0,"",'1 - Detail Entry'!AA27)</f>
        <v/>
      </c>
      <c r="D8" s="224" t="str">
        <f>'1 - Detail Entry'!S27</f>
        <v/>
      </c>
      <c r="E8" s="224">
        <f>'2'!S26</f>
        <v>0</v>
      </c>
      <c r="F8" s="224" t="str">
        <f>'3'!S26</f>
        <v/>
      </c>
      <c r="G8" s="224" t="str">
        <f>'4'!S26</f>
        <v/>
      </c>
      <c r="H8" s="224" t="str">
        <f>'5'!S26</f>
        <v/>
      </c>
      <c r="I8" s="224" t="str">
        <f>'6'!S26</f>
        <v/>
      </c>
      <c r="J8" s="224" t="str">
        <f>'7'!S26</f>
        <v/>
      </c>
      <c r="K8" s="224" t="str">
        <f>'8'!S26</f>
        <v/>
      </c>
      <c r="L8" s="224" t="str">
        <f>'9'!S26</f>
        <v/>
      </c>
      <c r="M8" s="224" t="str">
        <f>'10'!S26</f>
        <v/>
      </c>
      <c r="N8" s="224" t="str">
        <f>'11'!S26</f>
        <v/>
      </c>
      <c r="O8" s="224" t="str">
        <f>'12'!S26</f>
        <v/>
      </c>
      <c r="P8" s="224" t="str">
        <f>IF('1 - Detail Entry'!Y27=0,"",'1 - Detail Entry'!Y27)</f>
        <v/>
      </c>
    </row>
    <row r="9" spans="1:102">
      <c r="A9" s="223" t="str">
        <f>IF('1 - Detail Entry'!C28=0,"",'1 - Detail Entry'!C28)</f>
        <v/>
      </c>
      <c r="B9" s="223" t="str">
        <f>IF('1 - Detail Entry'!Z28=0,"",'1 - Detail Entry'!Z28)</f>
        <v/>
      </c>
      <c r="C9" s="223" t="str">
        <f>IF('1 - Detail Entry'!AA28=0,"",'1 - Detail Entry'!AA28)</f>
        <v/>
      </c>
      <c r="D9" s="224" t="str">
        <f>'1 - Detail Entry'!S28</f>
        <v/>
      </c>
      <c r="E9" s="224">
        <f>'2'!S27</f>
        <v>0</v>
      </c>
      <c r="F9" s="224" t="str">
        <f>'3'!S27</f>
        <v/>
      </c>
      <c r="G9" s="224" t="str">
        <f>'4'!S27</f>
        <v/>
      </c>
      <c r="H9" s="224" t="str">
        <f>'5'!S27</f>
        <v/>
      </c>
      <c r="I9" s="224" t="str">
        <f>'6'!S27</f>
        <v/>
      </c>
      <c r="J9" s="224" t="str">
        <f>'7'!S27</f>
        <v/>
      </c>
      <c r="K9" s="224" t="str">
        <f>'8'!S27</f>
        <v/>
      </c>
      <c r="L9" s="224" t="str">
        <f>'9'!S27</f>
        <v/>
      </c>
      <c r="M9" s="224" t="str">
        <f>'10'!S27</f>
        <v/>
      </c>
      <c r="N9" s="224" t="str">
        <f>'11'!S27</f>
        <v/>
      </c>
      <c r="O9" s="224" t="str">
        <f>'12'!S27</f>
        <v/>
      </c>
    </row>
    <row r="10" spans="1:102">
      <c r="A10" s="223" t="str">
        <f>IF('1 - Detail Entry'!C29=0,"",'1 - Detail Entry'!C29)</f>
        <v/>
      </c>
      <c r="B10" s="223" t="str">
        <f>IF('1 - Detail Entry'!Z29=0,"",'1 - Detail Entry'!Z29)</f>
        <v/>
      </c>
      <c r="C10" s="223" t="str">
        <f>IF('1 - Detail Entry'!AA29=0,"",'1 - Detail Entry'!AA29)</f>
        <v/>
      </c>
      <c r="D10" s="224" t="str">
        <f>'1 - Detail Entry'!S29</f>
        <v/>
      </c>
      <c r="E10" s="224">
        <f>'2'!S28</f>
        <v>0</v>
      </c>
      <c r="F10" s="224" t="str">
        <f>'3'!S28</f>
        <v/>
      </c>
      <c r="G10" s="224" t="str">
        <f>'4'!S28</f>
        <v/>
      </c>
      <c r="H10" s="224" t="str">
        <f>'5'!S28</f>
        <v/>
      </c>
      <c r="I10" s="224" t="str">
        <f>'6'!S28</f>
        <v/>
      </c>
      <c r="J10" s="224" t="str">
        <f>'7'!S28</f>
        <v/>
      </c>
      <c r="K10" s="224" t="str">
        <f>'8'!S28</f>
        <v/>
      </c>
      <c r="L10" s="224" t="str">
        <f>'9'!S28</f>
        <v/>
      </c>
      <c r="M10" s="224" t="str">
        <f>'10'!S28</f>
        <v/>
      </c>
      <c r="N10" s="224" t="str">
        <f>'11'!S28</f>
        <v/>
      </c>
      <c r="O10" s="224" t="str">
        <f>'12'!S28</f>
        <v/>
      </c>
      <c r="P10" s="224" t="str">
        <f>IF('1 - Detail Entry'!Y28=0,"",'1 - Detail Entry'!Y28)</f>
        <v/>
      </c>
    </row>
    <row r="11" spans="1:102">
      <c r="A11" s="223" t="str">
        <f>IF('1 - Detail Entry'!C30=0,"",'1 - Detail Entry'!C30)</f>
        <v/>
      </c>
      <c r="B11" s="223" t="str">
        <f>IF('1 - Detail Entry'!Z30=0,"",'1 - Detail Entry'!Z30)</f>
        <v/>
      </c>
      <c r="C11" s="223" t="str">
        <f>IF('1 - Detail Entry'!AA30=0,"",'1 - Detail Entry'!AA30)</f>
        <v/>
      </c>
      <c r="D11" s="224" t="str">
        <f>'1 - Detail Entry'!S30</f>
        <v/>
      </c>
      <c r="E11" s="224">
        <f>'2'!S29</f>
        <v>0</v>
      </c>
      <c r="F11" s="224" t="str">
        <f>'3'!S29</f>
        <v/>
      </c>
      <c r="G11" s="224" t="str">
        <f>'4'!S29</f>
        <v/>
      </c>
      <c r="H11" s="224" t="str">
        <f>'5'!S29</f>
        <v/>
      </c>
      <c r="I11" s="224" t="str">
        <f>'6'!S29</f>
        <v/>
      </c>
      <c r="J11" s="224" t="str">
        <f>'7'!S29</f>
        <v/>
      </c>
      <c r="K11" s="224" t="str">
        <f>'8'!S29</f>
        <v/>
      </c>
      <c r="L11" s="224" t="str">
        <f>'9'!S29</f>
        <v/>
      </c>
      <c r="M11" s="224" t="str">
        <f>'10'!S29</f>
        <v/>
      </c>
      <c r="N11" s="224" t="str">
        <f>'11'!S29</f>
        <v/>
      </c>
      <c r="O11" s="224" t="str">
        <f>'12'!S29</f>
        <v/>
      </c>
      <c r="P11" s="224" t="str">
        <f>IF('1 - Detail Entry'!Y29=0,"",'1 - Detail Entry'!Y29)</f>
        <v/>
      </c>
    </row>
    <row r="12" spans="1:102">
      <c r="A12" s="223" t="str">
        <f>IF('1 - Detail Entry'!C31=0,"",'1 - Detail Entry'!C31)</f>
        <v/>
      </c>
      <c r="B12" s="223" t="str">
        <f>IF('1 - Detail Entry'!Z31=0,"",'1 - Detail Entry'!Z31)</f>
        <v/>
      </c>
      <c r="C12" s="223" t="str">
        <f>IF('1 - Detail Entry'!AA31=0,"",'1 - Detail Entry'!AA31)</f>
        <v/>
      </c>
      <c r="D12" s="224" t="str">
        <f>'1 - Detail Entry'!S31</f>
        <v/>
      </c>
      <c r="E12" s="224">
        <f>'2'!S30</f>
        <v>0</v>
      </c>
      <c r="F12" s="224" t="str">
        <f>'3'!S30</f>
        <v/>
      </c>
      <c r="G12" s="224" t="str">
        <f>'4'!S30</f>
        <v/>
      </c>
      <c r="H12" s="224" t="str">
        <f>'5'!S30</f>
        <v/>
      </c>
      <c r="I12" s="224" t="str">
        <f>'6'!S30</f>
        <v/>
      </c>
      <c r="J12" s="224" t="str">
        <f>'7'!S30</f>
        <v/>
      </c>
      <c r="K12" s="224" t="str">
        <f>'8'!S30</f>
        <v/>
      </c>
      <c r="L12" s="224" t="str">
        <f>'9'!S30</f>
        <v/>
      </c>
      <c r="M12" s="224" t="str">
        <f>'10'!S30</f>
        <v/>
      </c>
      <c r="N12" s="224" t="str">
        <f>'11'!S30</f>
        <v/>
      </c>
      <c r="O12" s="224" t="str">
        <f>'12'!S30</f>
        <v/>
      </c>
      <c r="P12" s="224" t="str">
        <f>IF('1 - Detail Entry'!Y30=0,"",'1 - Detail Entry'!Y30)</f>
        <v/>
      </c>
    </row>
    <row r="13" spans="1:102">
      <c r="A13" s="223" t="str">
        <f>IF('1 - Detail Entry'!C32=0,"",'1 - Detail Entry'!C32)</f>
        <v/>
      </c>
      <c r="B13" s="223" t="str">
        <f>IF('1 - Detail Entry'!Z32=0,"",'1 - Detail Entry'!Z32)</f>
        <v/>
      </c>
      <c r="C13" s="223" t="str">
        <f>IF('1 - Detail Entry'!AA32=0,"",'1 - Detail Entry'!AA32)</f>
        <v/>
      </c>
      <c r="D13" s="224" t="str">
        <f>'1 - Detail Entry'!S32</f>
        <v/>
      </c>
      <c r="E13" s="224">
        <f>'2'!S31</f>
        <v>0</v>
      </c>
      <c r="F13" s="224" t="str">
        <f>'3'!S31</f>
        <v/>
      </c>
      <c r="G13" s="224" t="str">
        <f>'4'!S31</f>
        <v/>
      </c>
      <c r="H13" s="224" t="str">
        <f>'5'!S31</f>
        <v/>
      </c>
      <c r="I13" s="224" t="str">
        <f>'6'!S31</f>
        <v/>
      </c>
      <c r="J13" s="224" t="str">
        <f>'7'!S31</f>
        <v/>
      </c>
      <c r="K13" s="224" t="str">
        <f>'8'!S31</f>
        <v/>
      </c>
      <c r="L13" s="224" t="str">
        <f>'9'!S31</f>
        <v/>
      </c>
      <c r="M13" s="224" t="str">
        <f>'10'!S31</f>
        <v/>
      </c>
      <c r="N13" s="224" t="str">
        <f>'11'!S31</f>
        <v/>
      </c>
      <c r="O13" s="224" t="str">
        <f>'12'!S31</f>
        <v/>
      </c>
      <c r="P13" s="224" t="str">
        <f>IF('1 - Detail Entry'!Y31=0,"",'1 - Detail Entry'!Y31)</f>
        <v/>
      </c>
    </row>
    <row r="14" spans="1:102">
      <c r="A14" s="223" t="str">
        <f>IF('1 - Detail Entry'!C33=0,"",'1 - Detail Entry'!C33)</f>
        <v/>
      </c>
      <c r="B14" s="223" t="str">
        <f>IF('1 - Detail Entry'!Z33=0,"",'1 - Detail Entry'!Z33)</f>
        <v/>
      </c>
      <c r="C14" s="223" t="str">
        <f>IF('1 - Detail Entry'!AA33=0,"",'1 - Detail Entry'!AA33)</f>
        <v/>
      </c>
      <c r="D14" s="224" t="str">
        <f>'1 - Detail Entry'!S33</f>
        <v/>
      </c>
      <c r="E14" s="224">
        <f>'2'!S32</f>
        <v>0</v>
      </c>
      <c r="F14" s="224" t="str">
        <f>'3'!S32</f>
        <v/>
      </c>
      <c r="G14" s="224" t="str">
        <f>'4'!S32</f>
        <v/>
      </c>
      <c r="H14" s="224" t="str">
        <f>'5'!S32</f>
        <v/>
      </c>
      <c r="I14" s="224" t="str">
        <f>'6'!S32</f>
        <v/>
      </c>
      <c r="J14" s="224" t="str">
        <f>'7'!S32</f>
        <v/>
      </c>
      <c r="K14" s="224" t="str">
        <f>'8'!S32</f>
        <v/>
      </c>
      <c r="L14" s="224" t="str">
        <f>'9'!S32</f>
        <v/>
      </c>
      <c r="M14" s="224" t="str">
        <f>'10'!S32</f>
        <v/>
      </c>
      <c r="N14" s="224" t="str">
        <f>'11'!S32</f>
        <v/>
      </c>
      <c r="O14" s="224" t="str">
        <f>'12'!S32</f>
        <v/>
      </c>
      <c r="P14" s="224" t="str">
        <f>IF('1 - Detail Entry'!Y32=0,"",'1 - Detail Entry'!Y32)</f>
        <v/>
      </c>
    </row>
    <row r="15" spans="1:102">
      <c r="A15" s="223" t="str">
        <f>IF('1 - Detail Entry'!C34=0,"",'1 - Detail Entry'!C34)</f>
        <v/>
      </c>
      <c r="B15" s="223" t="str">
        <f>IF('1 - Detail Entry'!Z34=0,"",'1 - Detail Entry'!Z34)</f>
        <v/>
      </c>
      <c r="C15" s="223" t="str">
        <f>IF('1 - Detail Entry'!AA34=0,"",'1 - Detail Entry'!AA34)</f>
        <v/>
      </c>
      <c r="D15" s="224" t="str">
        <f>'1 - Detail Entry'!S34</f>
        <v/>
      </c>
      <c r="E15" s="224" t="str">
        <f>'2'!S33</f>
        <v/>
      </c>
      <c r="F15" s="224" t="str">
        <f>'3'!S33</f>
        <v/>
      </c>
      <c r="G15" s="224" t="str">
        <f>'4'!S33</f>
        <v/>
      </c>
      <c r="H15" s="224" t="str">
        <f>'5'!S33</f>
        <v/>
      </c>
      <c r="I15" s="224" t="str">
        <f>'6'!S33</f>
        <v/>
      </c>
      <c r="J15" s="224" t="str">
        <f>'7'!S33</f>
        <v/>
      </c>
      <c r="K15" s="224" t="str">
        <f>'8'!S33</f>
        <v/>
      </c>
      <c r="L15" s="224" t="str">
        <f>'9'!S33</f>
        <v/>
      </c>
      <c r="M15" s="224" t="str">
        <f>'10'!S33</f>
        <v/>
      </c>
      <c r="N15" s="224" t="str">
        <f>'11'!S33</f>
        <v/>
      </c>
      <c r="O15" s="224" t="str">
        <f>'12'!S33</f>
        <v/>
      </c>
      <c r="P15" s="224" t="str">
        <f>IF('1 - Detail Entry'!Y33=0,"",'1 - Detail Entry'!Y33)</f>
        <v/>
      </c>
    </row>
    <row r="16" spans="1:102">
      <c r="A16" s="223" t="str">
        <f>IF('1 - Detail Entry'!C35=0,"",'1 - Detail Entry'!C35)</f>
        <v/>
      </c>
      <c r="B16" s="223" t="str">
        <f>IF('1 - Detail Entry'!Z35=0,"",'1 - Detail Entry'!Z35)</f>
        <v/>
      </c>
      <c r="C16" s="223" t="str">
        <f>IF('1 - Detail Entry'!AA35=0,"",'1 - Detail Entry'!AA35)</f>
        <v/>
      </c>
      <c r="D16" s="224" t="str">
        <f>'1 - Detail Entry'!S35</f>
        <v/>
      </c>
      <c r="E16" s="224" t="str">
        <f>'2'!S34</f>
        <v/>
      </c>
      <c r="F16" s="224" t="str">
        <f>'3'!S34</f>
        <v/>
      </c>
      <c r="G16" s="224" t="str">
        <f>'4'!S34</f>
        <v/>
      </c>
      <c r="H16" s="224" t="str">
        <f>'5'!S34</f>
        <v/>
      </c>
      <c r="I16" s="224" t="str">
        <f>'6'!S34</f>
        <v/>
      </c>
      <c r="J16" s="224" t="str">
        <f>'7'!S34</f>
        <v/>
      </c>
      <c r="K16" s="224" t="str">
        <f>'8'!S34</f>
        <v/>
      </c>
      <c r="L16" s="224" t="str">
        <f>'9'!S34</f>
        <v/>
      </c>
      <c r="M16" s="224" t="str">
        <f>'10'!S34</f>
        <v/>
      </c>
      <c r="N16" s="224" t="str">
        <f>'11'!S34</f>
        <v/>
      </c>
      <c r="O16" s="224" t="str">
        <f>'12'!S34</f>
        <v/>
      </c>
      <c r="P16" s="224" t="str">
        <f>IF('1 - Detail Entry'!Y34=0,"",'1 - Detail Entry'!Y34)</f>
        <v/>
      </c>
    </row>
    <row r="17" spans="1:16">
      <c r="A17" s="223" t="str">
        <f>IF('1 - Detail Entry'!C36=0,"",'1 - Detail Entry'!C36)</f>
        <v/>
      </c>
      <c r="B17" s="223" t="str">
        <f>IF('1 - Detail Entry'!Z36=0,"",'1 - Detail Entry'!Z36)</f>
        <v/>
      </c>
      <c r="C17" s="223" t="str">
        <f>IF('1 - Detail Entry'!AA36=0,"",'1 - Detail Entry'!AA36)</f>
        <v/>
      </c>
      <c r="D17" s="224" t="str">
        <f>'1 - Detail Entry'!S36</f>
        <v/>
      </c>
      <c r="E17" s="224" t="str">
        <f>'2'!S35</f>
        <v/>
      </c>
      <c r="F17" s="224" t="str">
        <f>'3'!S35</f>
        <v/>
      </c>
      <c r="G17" s="224" t="str">
        <f>'4'!S35</f>
        <v/>
      </c>
      <c r="H17" s="224" t="str">
        <f>'5'!S35</f>
        <v/>
      </c>
      <c r="I17" s="224" t="str">
        <f>'6'!S35</f>
        <v/>
      </c>
      <c r="J17" s="224" t="str">
        <f>'7'!S35</f>
        <v/>
      </c>
      <c r="K17" s="224" t="str">
        <f>'8'!S35</f>
        <v/>
      </c>
      <c r="L17" s="224" t="str">
        <f>'9'!S35</f>
        <v/>
      </c>
      <c r="M17" s="224" t="str">
        <f>'10'!S35</f>
        <v/>
      </c>
      <c r="N17" s="224" t="str">
        <f>'11'!S35</f>
        <v/>
      </c>
      <c r="O17" s="224" t="str">
        <f>'12'!S35</f>
        <v/>
      </c>
      <c r="P17" s="224" t="str">
        <f>IF('1 - Detail Entry'!Y35=0,"",'1 - Detail Entry'!Y35)</f>
        <v/>
      </c>
    </row>
    <row r="18" spans="1:16">
      <c r="A18" s="223" t="str">
        <f>IF('1 - Detail Entry'!C37=0,"",'1 - Detail Entry'!C37)</f>
        <v/>
      </c>
      <c r="B18" s="223" t="str">
        <f>IF('1 - Detail Entry'!Z37=0,"",'1 - Detail Entry'!Z37)</f>
        <v/>
      </c>
      <c r="C18" s="223" t="str">
        <f>IF('1 - Detail Entry'!AA37=0,"",'1 - Detail Entry'!AA37)</f>
        <v/>
      </c>
      <c r="D18" s="224" t="str">
        <f>'1 - Detail Entry'!S37</f>
        <v/>
      </c>
      <c r="E18" s="224" t="str">
        <f>'2'!S36</f>
        <v/>
      </c>
      <c r="F18" s="224" t="str">
        <f>'3'!S36</f>
        <v/>
      </c>
      <c r="G18" s="224" t="str">
        <f>'4'!S36</f>
        <v/>
      </c>
      <c r="H18" s="224" t="str">
        <f>'5'!S36</f>
        <v/>
      </c>
      <c r="I18" s="224" t="str">
        <f>'6'!S36</f>
        <v/>
      </c>
      <c r="J18" s="224" t="str">
        <f>'7'!S36</f>
        <v/>
      </c>
      <c r="K18" s="224" t="str">
        <f>'8'!S36</f>
        <v/>
      </c>
      <c r="L18" s="224" t="str">
        <f>'9'!S36</f>
        <v/>
      </c>
      <c r="M18" s="224" t="str">
        <f>'10'!S36</f>
        <v/>
      </c>
      <c r="N18" s="224" t="str">
        <f>'11'!S36</f>
        <v/>
      </c>
      <c r="O18" s="224" t="str">
        <f>'12'!S36</f>
        <v/>
      </c>
      <c r="P18" s="224" t="str">
        <f>IF('1 - Detail Entry'!Y36=0,"",'1 - Detail Entry'!Y36)</f>
        <v/>
      </c>
    </row>
    <row r="19" spans="1:16">
      <c r="A19" s="223" t="str">
        <f>IF('1 - Detail Entry'!C38=0,"",'1 - Detail Entry'!C38)</f>
        <v/>
      </c>
      <c r="B19" s="223" t="str">
        <f>IF('1 - Detail Entry'!Z38=0,"",'1 - Detail Entry'!Z38)</f>
        <v/>
      </c>
      <c r="C19" s="223" t="str">
        <f>IF('1 - Detail Entry'!AA38=0,"",'1 - Detail Entry'!AA38)</f>
        <v/>
      </c>
      <c r="D19" s="224" t="str">
        <f>'1 - Detail Entry'!S38</f>
        <v/>
      </c>
      <c r="E19" s="224" t="str">
        <f>'2'!S37</f>
        <v/>
      </c>
      <c r="F19" s="224" t="str">
        <f>'3'!S37</f>
        <v/>
      </c>
      <c r="G19" s="224" t="str">
        <f>'4'!S37</f>
        <v/>
      </c>
      <c r="H19" s="224" t="str">
        <f>'5'!S37</f>
        <v/>
      </c>
      <c r="I19" s="224" t="str">
        <f>'6'!S37</f>
        <v/>
      </c>
      <c r="J19" s="224" t="str">
        <f>'7'!S37</f>
        <v/>
      </c>
      <c r="K19" s="224" t="str">
        <f>'8'!S37</f>
        <v/>
      </c>
      <c r="L19" s="224" t="str">
        <f>'9'!S37</f>
        <v/>
      </c>
      <c r="M19" s="224" t="str">
        <f>'10'!S37</f>
        <v/>
      </c>
      <c r="N19" s="224" t="str">
        <f>'11'!S37</f>
        <v/>
      </c>
      <c r="O19" s="224" t="str">
        <f>'12'!S37</f>
        <v/>
      </c>
      <c r="P19" s="224" t="str">
        <f>IF('1 - Detail Entry'!Y37=0,"",'1 - Detail Entry'!Y37)</f>
        <v/>
      </c>
    </row>
    <row r="20" spans="1:16">
      <c r="A20" s="223" t="str">
        <f>IF('1 - Detail Entry'!C39=0,"",'1 - Detail Entry'!C39)</f>
        <v/>
      </c>
      <c r="B20" s="223" t="str">
        <f>IF('1 - Detail Entry'!Z39=0,"",'1 - Detail Entry'!Z39)</f>
        <v/>
      </c>
      <c r="C20" s="223" t="str">
        <f>IF('1 - Detail Entry'!AA39=0,"",'1 - Detail Entry'!AA39)</f>
        <v/>
      </c>
      <c r="D20" s="224" t="str">
        <f>'1 - Detail Entry'!S39</f>
        <v/>
      </c>
      <c r="E20" s="224" t="str">
        <f>'2'!S38</f>
        <v/>
      </c>
      <c r="F20" s="224" t="str">
        <f>'3'!S38</f>
        <v/>
      </c>
      <c r="G20" s="224" t="str">
        <f>'4'!S38</f>
        <v/>
      </c>
      <c r="H20" s="224" t="str">
        <f>'5'!S38</f>
        <v/>
      </c>
      <c r="I20" s="224" t="str">
        <f>'6'!S38</f>
        <v/>
      </c>
      <c r="J20" s="224" t="str">
        <f>'7'!S38</f>
        <v/>
      </c>
      <c r="K20" s="224" t="str">
        <f>'8'!S38</f>
        <v/>
      </c>
      <c r="L20" s="224" t="str">
        <f>'9'!S38</f>
        <v/>
      </c>
      <c r="M20" s="224" t="str">
        <f>'10'!S38</f>
        <v/>
      </c>
      <c r="N20" s="224" t="str">
        <f>'11'!S38</f>
        <v/>
      </c>
      <c r="O20" s="224" t="str">
        <f>'12'!S38</f>
        <v/>
      </c>
      <c r="P20" s="224" t="str">
        <f>IF('1 - Detail Entry'!Y38=0,"",'1 - Detail Entry'!Y38)</f>
        <v/>
      </c>
    </row>
    <row r="21" spans="1:16">
      <c r="A21" s="223" t="str">
        <f>IF('1 - Detail Entry'!C40=0,"",'1 - Detail Entry'!C40)</f>
        <v/>
      </c>
      <c r="B21" s="223" t="str">
        <f>IF('1 - Detail Entry'!Z40=0,"",'1 - Detail Entry'!Z40)</f>
        <v/>
      </c>
      <c r="C21" s="223" t="str">
        <f>IF('1 - Detail Entry'!AA40=0,"",'1 - Detail Entry'!AA40)</f>
        <v/>
      </c>
      <c r="D21" s="224" t="str">
        <f>'1 - Detail Entry'!S40</f>
        <v/>
      </c>
      <c r="E21" s="224" t="str">
        <f>'2'!S39</f>
        <v/>
      </c>
      <c r="F21" s="224" t="str">
        <f>'3'!S39</f>
        <v/>
      </c>
      <c r="G21" s="224" t="str">
        <f>'4'!S39</f>
        <v/>
      </c>
      <c r="H21" s="224" t="str">
        <f>'5'!S39</f>
        <v/>
      </c>
      <c r="I21" s="224" t="str">
        <f>'6'!S39</f>
        <v/>
      </c>
      <c r="J21" s="224" t="str">
        <f>'7'!S39</f>
        <v/>
      </c>
      <c r="K21" s="224" t="str">
        <f>'8'!S39</f>
        <v/>
      </c>
      <c r="L21" s="224" t="str">
        <f>'9'!S39</f>
        <v/>
      </c>
      <c r="M21" s="224" t="str">
        <f>'10'!S39</f>
        <v/>
      </c>
      <c r="N21" s="224" t="str">
        <f>'11'!S39</f>
        <v/>
      </c>
      <c r="O21" s="224" t="str">
        <f>'12'!S39</f>
        <v/>
      </c>
      <c r="P21" s="224" t="str">
        <f>IF('1 - Detail Entry'!Y39=0,"",'1 - Detail Entry'!Y39)</f>
        <v/>
      </c>
    </row>
    <row r="22" spans="1:16">
      <c r="A22" s="223" t="str">
        <f>IF('1 - Detail Entry'!C41=0,"",'1 - Detail Entry'!C41)</f>
        <v/>
      </c>
      <c r="B22" s="223" t="str">
        <f>IF('1 - Detail Entry'!Z41=0,"",'1 - Detail Entry'!Z41)</f>
        <v/>
      </c>
      <c r="C22" s="223" t="str">
        <f>IF('1 - Detail Entry'!AA41=0,"",'1 - Detail Entry'!AA41)</f>
        <v/>
      </c>
      <c r="D22" s="224" t="str">
        <f>'1 - Detail Entry'!S41</f>
        <v/>
      </c>
      <c r="E22" s="224" t="str">
        <f>'2'!S40</f>
        <v/>
      </c>
      <c r="F22" s="224" t="str">
        <f>'3'!S40</f>
        <v/>
      </c>
      <c r="G22" s="224" t="str">
        <f>'4'!S40</f>
        <v/>
      </c>
      <c r="H22" s="224" t="str">
        <f>'5'!S40</f>
        <v/>
      </c>
      <c r="I22" s="224" t="str">
        <f>'6'!S40</f>
        <v/>
      </c>
      <c r="J22" s="224" t="str">
        <f>'7'!S40</f>
        <v/>
      </c>
      <c r="K22" s="224" t="str">
        <f>'8'!S40</f>
        <v/>
      </c>
      <c r="L22" s="224" t="str">
        <f>'9'!S40</f>
        <v/>
      </c>
      <c r="M22" s="224" t="str">
        <f>'10'!S40</f>
        <v/>
      </c>
      <c r="N22" s="224" t="str">
        <f>'11'!S40</f>
        <v/>
      </c>
      <c r="O22" s="224" t="str">
        <f>'12'!S40</f>
        <v/>
      </c>
      <c r="P22" s="224" t="str">
        <f>IF('1 - Detail Entry'!Y40=0,"",'1 - Detail Entry'!Y40)</f>
        <v/>
      </c>
    </row>
    <row r="23" spans="1:16">
      <c r="A23" s="223" t="str">
        <f>IF('1 - Detail Entry'!C42=0,"",'1 - Detail Entry'!C42)</f>
        <v/>
      </c>
      <c r="B23" s="223" t="str">
        <f>IF('1 - Detail Entry'!Z42=0,"",'1 - Detail Entry'!Z42)</f>
        <v/>
      </c>
      <c r="C23" s="223" t="str">
        <f>IF('1 - Detail Entry'!AA42=0,"",'1 - Detail Entry'!AA42)</f>
        <v/>
      </c>
      <c r="D23" s="224" t="str">
        <f>'1 - Detail Entry'!S42</f>
        <v/>
      </c>
      <c r="E23" s="224" t="str">
        <f>'2'!S41</f>
        <v/>
      </c>
      <c r="F23" s="224" t="str">
        <f>'3'!S41</f>
        <v/>
      </c>
      <c r="G23" s="224" t="str">
        <f>'4'!S41</f>
        <v/>
      </c>
      <c r="H23" s="224" t="str">
        <f>'5'!S41</f>
        <v/>
      </c>
      <c r="I23" s="224" t="str">
        <f>'6'!S41</f>
        <v/>
      </c>
      <c r="J23" s="224" t="str">
        <f>'7'!S41</f>
        <v/>
      </c>
      <c r="K23" s="224" t="str">
        <f>'8'!S41</f>
        <v/>
      </c>
      <c r="L23" s="224" t="str">
        <f>'9'!S41</f>
        <v/>
      </c>
      <c r="M23" s="224" t="str">
        <f>'10'!S41</f>
        <v/>
      </c>
      <c r="N23" s="224" t="str">
        <f>'11'!S41</f>
        <v/>
      </c>
      <c r="O23" s="224" t="str">
        <f>'12'!S41</f>
        <v/>
      </c>
      <c r="P23" s="224" t="str">
        <f>IF('1 - Detail Entry'!Y41=0,"",'1 - Detail Entry'!Y41)</f>
        <v/>
      </c>
    </row>
    <row r="24" spans="1:16">
      <c r="A24" s="223" t="str">
        <f>IF('1 - Detail Entry'!C43=0,"",'1 - Detail Entry'!C43)</f>
        <v/>
      </c>
      <c r="B24" s="223" t="str">
        <f>IF('1 - Detail Entry'!Z43=0,"",'1 - Detail Entry'!Z43)</f>
        <v/>
      </c>
      <c r="C24" s="223" t="str">
        <f>IF('1 - Detail Entry'!AA43=0,"",'1 - Detail Entry'!AA43)</f>
        <v/>
      </c>
      <c r="D24" s="224" t="str">
        <f>'1 - Detail Entry'!S43</f>
        <v/>
      </c>
      <c r="E24" s="224" t="str">
        <f>'2'!S42</f>
        <v/>
      </c>
      <c r="F24" s="224" t="str">
        <f>'3'!S42</f>
        <v/>
      </c>
      <c r="G24" s="224" t="str">
        <f>'4'!S42</f>
        <v/>
      </c>
      <c r="H24" s="224" t="str">
        <f>'5'!S42</f>
        <v/>
      </c>
      <c r="I24" s="224" t="str">
        <f>'6'!S42</f>
        <v/>
      </c>
      <c r="J24" s="224" t="str">
        <f>'7'!S42</f>
        <v/>
      </c>
      <c r="K24" s="224" t="str">
        <f>'8'!S42</f>
        <v/>
      </c>
      <c r="L24" s="224" t="str">
        <f>'9'!S42</f>
        <v/>
      </c>
      <c r="M24" s="224" t="str">
        <f>'10'!S42</f>
        <v/>
      </c>
      <c r="N24" s="224" t="str">
        <f>'11'!S42</f>
        <v/>
      </c>
      <c r="O24" s="224" t="str">
        <f>'12'!S42</f>
        <v/>
      </c>
      <c r="P24" s="224" t="str">
        <f>IF('1 - Detail Entry'!Y42=0,"",'1 - Detail Entry'!Y42)</f>
        <v/>
      </c>
    </row>
    <row r="25" spans="1:16">
      <c r="A25" s="223" t="str">
        <f>IF('1 - Detail Entry'!C44=0,"",'1 - Detail Entry'!C44)</f>
        <v/>
      </c>
      <c r="B25" s="223" t="str">
        <f>IF('1 - Detail Entry'!Z44=0,"",'1 - Detail Entry'!Z44)</f>
        <v/>
      </c>
      <c r="C25" s="223" t="str">
        <f>IF('1 - Detail Entry'!AA44=0,"",'1 - Detail Entry'!AA44)</f>
        <v/>
      </c>
      <c r="D25" s="224" t="str">
        <f>'1 - Detail Entry'!S44</f>
        <v/>
      </c>
      <c r="E25" s="224" t="str">
        <f>'2'!S43</f>
        <v/>
      </c>
      <c r="F25" s="224" t="str">
        <f>'3'!S43</f>
        <v/>
      </c>
      <c r="G25" s="224" t="str">
        <f>'4'!S43</f>
        <v/>
      </c>
      <c r="H25" s="224" t="str">
        <f>'5'!S43</f>
        <v/>
      </c>
      <c r="I25" s="224" t="str">
        <f>'6'!S43</f>
        <v/>
      </c>
      <c r="J25" s="224" t="str">
        <f>'7'!S43</f>
        <v/>
      </c>
      <c r="K25" s="224" t="str">
        <f>'8'!S43</f>
        <v/>
      </c>
      <c r="L25" s="224" t="str">
        <f>'9'!S43</f>
        <v/>
      </c>
      <c r="M25" s="224" t="str">
        <f>'10'!S43</f>
        <v/>
      </c>
      <c r="N25" s="224" t="str">
        <f>'11'!S43</f>
        <v/>
      </c>
      <c r="O25" s="224" t="str">
        <f>'12'!S43</f>
        <v/>
      </c>
      <c r="P25" s="224" t="str">
        <f>IF('1 - Detail Entry'!Y43=0,"",'1 - Detail Entry'!Y43)</f>
        <v/>
      </c>
    </row>
    <row r="26" spans="1:16">
      <c r="A26" s="223" t="str">
        <f>IF('1 - Detail Entry'!C45=0,"",'1 - Detail Entry'!C45)</f>
        <v/>
      </c>
      <c r="B26" s="223" t="str">
        <f>IF('1 - Detail Entry'!Z45=0,"",'1 - Detail Entry'!Z45)</f>
        <v/>
      </c>
      <c r="C26" s="223" t="str">
        <f>IF('1 - Detail Entry'!AA45=0,"",'1 - Detail Entry'!AA45)</f>
        <v/>
      </c>
      <c r="D26" s="224" t="str">
        <f>'1 - Detail Entry'!S45</f>
        <v/>
      </c>
      <c r="E26" s="224" t="str">
        <f>'2'!S44</f>
        <v/>
      </c>
      <c r="F26" s="224" t="str">
        <f>'3'!S44</f>
        <v/>
      </c>
      <c r="G26" s="224" t="str">
        <f>'4'!S44</f>
        <v/>
      </c>
      <c r="H26" s="224" t="str">
        <f>'5'!S44</f>
        <v/>
      </c>
      <c r="I26" s="224" t="str">
        <f>'6'!S44</f>
        <v/>
      </c>
      <c r="J26" s="224" t="str">
        <f>'7'!S44</f>
        <v/>
      </c>
      <c r="K26" s="224" t="str">
        <f>'8'!S44</f>
        <v/>
      </c>
      <c r="L26" s="224" t="str">
        <f>'9'!S44</f>
        <v/>
      </c>
      <c r="M26" s="224" t="str">
        <f>'10'!S44</f>
        <v/>
      </c>
      <c r="N26" s="224" t="str">
        <f>'11'!S44</f>
        <v/>
      </c>
      <c r="O26" s="224" t="str">
        <f>'12'!S44</f>
        <v/>
      </c>
      <c r="P26" s="224" t="str">
        <f>IF('1 - Detail Entry'!Y44=0,"",'1 - Detail Entry'!Y44)</f>
        <v/>
      </c>
    </row>
    <row r="27" spans="1:16">
      <c r="A27" s="223" t="str">
        <f>IF('1 - Detail Entry'!C46=0,"",'1 - Detail Entry'!C46)</f>
        <v/>
      </c>
      <c r="B27" s="223" t="str">
        <f>IF('1 - Detail Entry'!Z46=0,"",'1 - Detail Entry'!Z46)</f>
        <v/>
      </c>
      <c r="C27" s="223" t="str">
        <f>IF('1 - Detail Entry'!AA46=0,"",'1 - Detail Entry'!AA46)</f>
        <v/>
      </c>
      <c r="D27" s="224" t="str">
        <f>'1 - Detail Entry'!S46</f>
        <v/>
      </c>
      <c r="E27" s="224" t="str">
        <f>'2'!S45</f>
        <v/>
      </c>
      <c r="F27" s="224" t="str">
        <f>'3'!S45</f>
        <v/>
      </c>
      <c r="G27" s="224" t="str">
        <f>'4'!S45</f>
        <v/>
      </c>
      <c r="H27" s="224" t="str">
        <f>'5'!S45</f>
        <v/>
      </c>
      <c r="I27" s="224" t="str">
        <f>'6'!S45</f>
        <v/>
      </c>
      <c r="J27" s="224" t="str">
        <f>'7'!S45</f>
        <v/>
      </c>
      <c r="K27" s="224" t="str">
        <f>'8'!S45</f>
        <v/>
      </c>
      <c r="L27" s="224" t="str">
        <f>'9'!S45</f>
        <v/>
      </c>
      <c r="M27" s="224" t="str">
        <f>'10'!S45</f>
        <v/>
      </c>
      <c r="N27" s="224" t="str">
        <f>'11'!S45</f>
        <v/>
      </c>
      <c r="O27" s="224" t="str">
        <f>'12'!S45</f>
        <v/>
      </c>
      <c r="P27" s="224" t="str">
        <f>IF('1 - Detail Entry'!Y45=0,"",'1 - Detail Entry'!Y45)</f>
        <v/>
      </c>
    </row>
    <row r="28" spans="1:16">
      <c r="A28" s="223" t="str">
        <f>IF('1 - Detail Entry'!C47=0,"",'1 - Detail Entry'!C47)</f>
        <v/>
      </c>
      <c r="B28" s="223" t="str">
        <f>IF('1 - Detail Entry'!Z47=0,"",'1 - Detail Entry'!Z47)</f>
        <v/>
      </c>
      <c r="C28" s="223" t="str">
        <f>IF('1 - Detail Entry'!AA47=0,"",'1 - Detail Entry'!AA47)</f>
        <v/>
      </c>
      <c r="D28" s="224" t="str">
        <f>'1 - Detail Entry'!S47</f>
        <v/>
      </c>
      <c r="E28" s="224" t="str">
        <f>'2'!S46</f>
        <v/>
      </c>
      <c r="F28" s="224" t="str">
        <f>'3'!S46</f>
        <v/>
      </c>
      <c r="G28" s="224" t="str">
        <f>'4'!S46</f>
        <v/>
      </c>
      <c r="H28" s="224" t="str">
        <f>'5'!S46</f>
        <v/>
      </c>
      <c r="I28" s="224" t="str">
        <f>'6'!S46</f>
        <v/>
      </c>
      <c r="J28" s="224" t="str">
        <f>'7'!S46</f>
        <v/>
      </c>
      <c r="K28" s="224" t="str">
        <f>'8'!S46</f>
        <v/>
      </c>
      <c r="L28" s="224" t="str">
        <f>'9'!S46</f>
        <v/>
      </c>
      <c r="M28" s="224" t="str">
        <f>'10'!S46</f>
        <v/>
      </c>
      <c r="N28" s="224" t="str">
        <f>'11'!S46</f>
        <v/>
      </c>
      <c r="O28" s="224" t="str">
        <f>'12'!S46</f>
        <v/>
      </c>
      <c r="P28" s="224" t="str">
        <f>IF('1 - Detail Entry'!Y46=0,"",'1 - Detail Entry'!Y46)</f>
        <v/>
      </c>
    </row>
    <row r="29" spans="1:16">
      <c r="A29" s="223" t="str">
        <f>IF('1 - Detail Entry'!C48=0,"",'1 - Detail Entry'!C48)</f>
        <v/>
      </c>
      <c r="B29" s="223" t="str">
        <f>IF('1 - Detail Entry'!Z48=0,"",'1 - Detail Entry'!Z48)</f>
        <v/>
      </c>
      <c r="C29" s="223" t="str">
        <f>IF('1 - Detail Entry'!AA48=0,"",'1 - Detail Entry'!AA48)</f>
        <v/>
      </c>
      <c r="D29" s="224" t="str">
        <f>'1 - Detail Entry'!S48</f>
        <v/>
      </c>
      <c r="E29" s="224" t="str">
        <f>'2'!S47</f>
        <v/>
      </c>
      <c r="F29" s="224" t="str">
        <f>'3'!S47</f>
        <v/>
      </c>
      <c r="G29" s="224" t="str">
        <f>'4'!S47</f>
        <v/>
      </c>
      <c r="H29" s="224" t="str">
        <f>'5'!S47</f>
        <v/>
      </c>
      <c r="I29" s="224" t="str">
        <f>'6'!S47</f>
        <v/>
      </c>
      <c r="J29" s="224" t="str">
        <f>'7'!S47</f>
        <v/>
      </c>
      <c r="K29" s="224" t="str">
        <f>'8'!S47</f>
        <v/>
      </c>
      <c r="L29" s="224" t="str">
        <f>'9'!S47</f>
        <v/>
      </c>
      <c r="M29" s="224" t="str">
        <f>'10'!S47</f>
        <v/>
      </c>
      <c r="N29" s="224" t="str">
        <f>'11'!S47</f>
        <v/>
      </c>
      <c r="O29" s="224" t="str">
        <f>'12'!S47</f>
        <v/>
      </c>
      <c r="P29" s="224" t="str">
        <f>IF('1 - Detail Entry'!Y47=0,"",'1 - Detail Entry'!Y47)</f>
        <v/>
      </c>
    </row>
    <row r="30" spans="1:16">
      <c r="A30" s="223" t="str">
        <f>IF('1 - Detail Entry'!C49=0,"",'1 - Detail Entry'!C49)</f>
        <v/>
      </c>
      <c r="B30" s="223" t="str">
        <f>IF('1 - Detail Entry'!Z49=0,"",'1 - Detail Entry'!Z49)</f>
        <v/>
      </c>
      <c r="C30" s="223" t="str">
        <f>IF('1 - Detail Entry'!AA49=0,"",'1 - Detail Entry'!AA49)</f>
        <v/>
      </c>
      <c r="D30" s="224" t="str">
        <f>'1 - Detail Entry'!S49</f>
        <v/>
      </c>
      <c r="E30" s="224" t="str">
        <f>'2'!S48</f>
        <v/>
      </c>
      <c r="F30" s="224" t="str">
        <f>'3'!S48</f>
        <v/>
      </c>
      <c r="G30" s="224" t="str">
        <f>'4'!S48</f>
        <v/>
      </c>
      <c r="H30" s="224" t="str">
        <f>'5'!S48</f>
        <v/>
      </c>
      <c r="I30" s="224" t="str">
        <f>'6'!S48</f>
        <v/>
      </c>
      <c r="J30" s="224" t="str">
        <f>'7'!S48</f>
        <v/>
      </c>
      <c r="K30" s="224" t="str">
        <f>'8'!S48</f>
        <v/>
      </c>
      <c r="L30" s="224" t="str">
        <f>'9'!S48</f>
        <v/>
      </c>
      <c r="M30" s="224" t="str">
        <f>'10'!S48</f>
        <v/>
      </c>
      <c r="N30" s="224" t="str">
        <f>'11'!S48</f>
        <v/>
      </c>
      <c r="O30" s="224" t="str">
        <f>'12'!S48</f>
        <v/>
      </c>
      <c r="P30" s="224" t="str">
        <f>IF('1 - Detail Entry'!Y48=0,"",'1 - Detail Entry'!Y48)</f>
        <v/>
      </c>
    </row>
    <row r="31" spans="1:16">
      <c r="A31" s="223" t="str">
        <f>IF('1 - Detail Entry'!C50=0,"",'1 - Detail Entry'!C50)</f>
        <v/>
      </c>
      <c r="B31" s="223" t="str">
        <f>IF('1 - Detail Entry'!Z50=0,"",'1 - Detail Entry'!Z50)</f>
        <v/>
      </c>
      <c r="C31" s="223" t="str">
        <f>IF('1 - Detail Entry'!AA50=0,"",'1 - Detail Entry'!AA50)</f>
        <v/>
      </c>
      <c r="D31" s="224" t="str">
        <f>'1 - Detail Entry'!S50</f>
        <v/>
      </c>
      <c r="E31" s="224" t="str">
        <f>'2'!S49</f>
        <v/>
      </c>
      <c r="F31" s="224" t="str">
        <f>'3'!S49</f>
        <v/>
      </c>
      <c r="G31" s="224" t="str">
        <f>'4'!S49</f>
        <v/>
      </c>
      <c r="H31" s="224" t="str">
        <f>'5'!S49</f>
        <v/>
      </c>
      <c r="I31" s="224" t="str">
        <f>'6'!S49</f>
        <v/>
      </c>
      <c r="J31" s="224" t="str">
        <f>'7'!S49</f>
        <v/>
      </c>
      <c r="K31" s="224" t="str">
        <f>'8'!S49</f>
        <v/>
      </c>
      <c r="L31" s="224" t="str">
        <f>'9'!S49</f>
        <v/>
      </c>
      <c r="M31" s="224" t="str">
        <f>'10'!S49</f>
        <v/>
      </c>
      <c r="N31" s="224" t="str">
        <f>'11'!S49</f>
        <v/>
      </c>
      <c r="O31" s="224" t="str">
        <f>'12'!S49</f>
        <v/>
      </c>
      <c r="P31" s="224" t="str">
        <f>IF('1 - Detail Entry'!Y49=0,"",'1 - Detail Entry'!Y49)</f>
        <v/>
      </c>
    </row>
    <row r="32" spans="1:16">
      <c r="A32" s="223" t="str">
        <f>IF('1 - Detail Entry'!C51=0,"",'1 - Detail Entry'!C51)</f>
        <v/>
      </c>
      <c r="B32" s="223" t="str">
        <f>IF('1 - Detail Entry'!Z51=0,"",'1 - Detail Entry'!Z51)</f>
        <v/>
      </c>
      <c r="C32" s="223" t="str">
        <f>IF('1 - Detail Entry'!AA51=0,"",'1 - Detail Entry'!AA51)</f>
        <v/>
      </c>
      <c r="D32" s="224" t="str">
        <f>'1 - Detail Entry'!S51</f>
        <v/>
      </c>
      <c r="E32" s="224" t="str">
        <f>'2'!S50</f>
        <v/>
      </c>
      <c r="F32" s="224" t="str">
        <f>'3'!S50</f>
        <v/>
      </c>
      <c r="G32" s="224" t="str">
        <f>'4'!S50</f>
        <v/>
      </c>
      <c r="H32" s="224" t="str">
        <f>'5'!S50</f>
        <v/>
      </c>
      <c r="I32" s="224" t="str">
        <f>'6'!S50</f>
        <v/>
      </c>
      <c r="J32" s="224" t="str">
        <f>'7'!S50</f>
        <v/>
      </c>
      <c r="K32" s="224" t="str">
        <f>'8'!S50</f>
        <v/>
      </c>
      <c r="L32" s="224" t="str">
        <f>'9'!S50</f>
        <v/>
      </c>
      <c r="M32" s="224" t="str">
        <f>'10'!S50</f>
        <v/>
      </c>
      <c r="N32" s="224" t="str">
        <f>'11'!S50</f>
        <v/>
      </c>
      <c r="O32" s="224" t="str">
        <f>'12'!S50</f>
        <v/>
      </c>
      <c r="P32" s="224" t="str">
        <f>IF('1 - Detail Entry'!Y50=0,"",'1 - Detail Entry'!Y50)</f>
        <v/>
      </c>
    </row>
    <row r="33" spans="1:15">
      <c r="A33" s="223" t="str">
        <f>IF('1 - Detail Entry'!C52=0,"",'1 - Detail Entry'!C52)</f>
        <v/>
      </c>
      <c r="B33" s="223" t="str">
        <f>IF('1 - Detail Entry'!Z52=0,"",'1 - Detail Entry'!Z52)</f>
        <v/>
      </c>
      <c r="C33" s="223" t="str">
        <f>IF('1 - Detail Entry'!AA52=0,"",'1 - Detail Entry'!AA52)</f>
        <v/>
      </c>
      <c r="D33" s="224" t="str">
        <f>'1 - Detail Entry'!S52</f>
        <v/>
      </c>
      <c r="E33" s="224" t="str">
        <f>'2'!S51</f>
        <v/>
      </c>
      <c r="F33" s="224" t="str">
        <f>'3'!S51</f>
        <v/>
      </c>
      <c r="G33" s="224" t="str">
        <f>'4'!S51</f>
        <v/>
      </c>
      <c r="H33" s="224" t="str">
        <f>'5'!S51</f>
        <v/>
      </c>
      <c r="I33" s="224" t="str">
        <f>'6'!S51</f>
        <v/>
      </c>
      <c r="J33" s="224" t="str">
        <f>'7'!S51</f>
        <v/>
      </c>
      <c r="K33" s="224" t="str">
        <f>'8'!S51</f>
        <v/>
      </c>
      <c r="L33" s="224" t="str">
        <f>'9'!S51</f>
        <v/>
      </c>
      <c r="M33" s="224" t="str">
        <f>'10'!S51</f>
        <v/>
      </c>
      <c r="N33" s="224" t="str">
        <f>'11'!S51</f>
        <v/>
      </c>
      <c r="O33" s="224" t="str">
        <f>'12'!S51</f>
        <v/>
      </c>
    </row>
    <row r="34" spans="1:15">
      <c r="A34" s="223" t="str">
        <f>IF('1 - Detail Entry'!C53=0,"",'1 - Detail Entry'!C53)</f>
        <v/>
      </c>
      <c r="B34" s="223" t="str">
        <f>IF('1 - Detail Entry'!Z53=0,"",'1 - Detail Entry'!Z53)</f>
        <v/>
      </c>
      <c r="C34" s="223" t="str">
        <f>IF('1 - Detail Entry'!AA53=0,"",'1 - Detail Entry'!AA53)</f>
        <v/>
      </c>
      <c r="D34" s="224" t="str">
        <f>'1 - Detail Entry'!S53</f>
        <v/>
      </c>
      <c r="E34" s="224" t="str">
        <f>'2'!S52</f>
        <v/>
      </c>
      <c r="F34" s="224" t="str">
        <f>'3'!S52</f>
        <v/>
      </c>
      <c r="G34" s="224" t="str">
        <f>'4'!S52</f>
        <v/>
      </c>
      <c r="H34" s="224" t="str">
        <f>'5'!S52</f>
        <v/>
      </c>
      <c r="I34" s="224" t="str">
        <f>'6'!S52</f>
        <v/>
      </c>
      <c r="J34" s="224" t="str">
        <f>'7'!S52</f>
        <v/>
      </c>
      <c r="K34" s="224" t="str">
        <f>'8'!S52</f>
        <v/>
      </c>
      <c r="L34" s="224" t="str">
        <f>'9'!S52</f>
        <v/>
      </c>
      <c r="M34" s="224" t="str">
        <f>'10'!S52</f>
        <v/>
      </c>
      <c r="N34" s="224" t="str">
        <f>'11'!S52</f>
        <v/>
      </c>
      <c r="O34" s="224" t="str">
        <f>'12'!S52</f>
        <v/>
      </c>
    </row>
    <row r="35" spans="1:15">
      <c r="A35" s="223" t="str">
        <f>IF('1 - Detail Entry'!C54=0,"",'1 - Detail Entry'!C54)</f>
        <v/>
      </c>
      <c r="B35" s="223" t="str">
        <f>IF('1 - Detail Entry'!Z54=0,"",'1 - Detail Entry'!Z54)</f>
        <v/>
      </c>
      <c r="C35" s="223" t="str">
        <f>IF('1 - Detail Entry'!AA54=0,"",'1 - Detail Entry'!AA54)</f>
        <v/>
      </c>
      <c r="D35" s="224" t="str">
        <f>'1 - Detail Entry'!S54</f>
        <v/>
      </c>
      <c r="E35" s="224" t="str">
        <f>'2'!S53</f>
        <v/>
      </c>
      <c r="F35" s="224" t="str">
        <f>'3'!S53</f>
        <v/>
      </c>
      <c r="G35" s="224" t="str">
        <f>'4'!S53</f>
        <v/>
      </c>
      <c r="H35" s="224" t="str">
        <f>'5'!S53</f>
        <v/>
      </c>
      <c r="I35" s="224" t="str">
        <f>'6'!S53</f>
        <v/>
      </c>
      <c r="J35" s="224" t="str">
        <f>'7'!S53</f>
        <v/>
      </c>
      <c r="K35" s="224" t="str">
        <f>'8'!S53</f>
        <v/>
      </c>
      <c r="L35" s="224" t="str">
        <f>'9'!S53</f>
        <v/>
      </c>
      <c r="M35" s="224" t="str">
        <f>'10'!S53</f>
        <v/>
      </c>
      <c r="N35" s="224" t="str">
        <f>'11'!S53</f>
        <v/>
      </c>
      <c r="O35" s="224" t="str">
        <f>'12'!S53</f>
        <v/>
      </c>
    </row>
    <row r="36" spans="1:15">
      <c r="A36" s="223" t="str">
        <f>IF('1 - Detail Entry'!C55=0,"",'1 - Detail Entry'!C55)</f>
        <v/>
      </c>
      <c r="B36" s="223" t="str">
        <f>IF('1 - Detail Entry'!Z55=0,"",'1 - Detail Entry'!Z55)</f>
        <v/>
      </c>
      <c r="C36" s="223" t="str">
        <f>IF('1 - Detail Entry'!AA55=0,"",'1 - Detail Entry'!AA55)</f>
        <v/>
      </c>
      <c r="D36" s="224" t="str">
        <f>'1 - Detail Entry'!S55</f>
        <v/>
      </c>
      <c r="E36" s="224" t="str">
        <f>'2'!S54</f>
        <v/>
      </c>
      <c r="F36" s="224" t="str">
        <f>'3'!S54</f>
        <v/>
      </c>
      <c r="G36" s="224" t="str">
        <f>'4'!S54</f>
        <v/>
      </c>
      <c r="H36" s="224" t="str">
        <f>'5'!S54</f>
        <v/>
      </c>
      <c r="I36" s="224" t="str">
        <f>'6'!S54</f>
        <v/>
      </c>
      <c r="J36" s="224" t="str">
        <f>'7'!S54</f>
        <v/>
      </c>
      <c r="K36" s="224" t="str">
        <f>'8'!S54</f>
        <v/>
      </c>
      <c r="L36" s="224" t="str">
        <f>'9'!S54</f>
        <v/>
      </c>
      <c r="M36" s="224" t="str">
        <f>'10'!S54</f>
        <v/>
      </c>
      <c r="N36" s="224" t="str">
        <f>'11'!S54</f>
        <v/>
      </c>
      <c r="O36" s="224" t="str">
        <f>'12'!S54</f>
        <v/>
      </c>
    </row>
    <row r="37" spans="1:15">
      <c r="A37" s="223" t="str">
        <f>IF('1 - Detail Entry'!C56=0,"",'1 - Detail Entry'!C56)</f>
        <v/>
      </c>
      <c r="B37" s="223" t="str">
        <f>IF('1 - Detail Entry'!Z56=0,"",'1 - Detail Entry'!Z56)</f>
        <v/>
      </c>
      <c r="C37" s="223" t="str">
        <f>IF('1 - Detail Entry'!AA56=0,"",'1 - Detail Entry'!AA56)</f>
        <v/>
      </c>
      <c r="D37" s="224" t="str">
        <f>'1 - Detail Entry'!S56</f>
        <v/>
      </c>
      <c r="E37" s="224" t="str">
        <f>'2'!S55</f>
        <v/>
      </c>
      <c r="F37" s="224" t="str">
        <f>'3'!S55</f>
        <v/>
      </c>
      <c r="G37" s="224" t="str">
        <f>'4'!S55</f>
        <v/>
      </c>
      <c r="H37" s="224" t="str">
        <f>'5'!S55</f>
        <v/>
      </c>
      <c r="I37" s="224" t="str">
        <f>'6'!S55</f>
        <v/>
      </c>
      <c r="J37" s="224" t="str">
        <f>'7'!S55</f>
        <v/>
      </c>
      <c r="K37" s="224" t="str">
        <f>'8'!S55</f>
        <v/>
      </c>
      <c r="L37" s="224" t="str">
        <f>'9'!S55</f>
        <v/>
      </c>
      <c r="M37" s="224" t="str">
        <f>'10'!S55</f>
        <v/>
      </c>
      <c r="N37" s="224" t="str">
        <f>'11'!S55</f>
        <v/>
      </c>
      <c r="O37" s="224" t="str">
        <f>'12'!S55</f>
        <v/>
      </c>
    </row>
    <row r="38" spans="1:15">
      <c r="A38" s="223" t="str">
        <f>IF('1 - Detail Entry'!C57=0,"",'1 - Detail Entry'!C57)</f>
        <v/>
      </c>
      <c r="B38" s="223" t="str">
        <f>IF('1 - Detail Entry'!Z57=0,"",'1 - Detail Entry'!Z57)</f>
        <v/>
      </c>
      <c r="C38" s="223" t="str">
        <f>IF('1 - Detail Entry'!AA57=0,"",'1 - Detail Entry'!AA57)</f>
        <v/>
      </c>
      <c r="D38" s="224" t="str">
        <f>'1 - Detail Entry'!S57</f>
        <v/>
      </c>
      <c r="E38" s="224" t="str">
        <f>'2'!S56</f>
        <v/>
      </c>
      <c r="F38" s="224" t="str">
        <f>'3'!S56</f>
        <v/>
      </c>
      <c r="G38" s="224" t="str">
        <f>'4'!S56</f>
        <v/>
      </c>
      <c r="H38" s="224" t="str">
        <f>'5'!S56</f>
        <v/>
      </c>
      <c r="I38" s="224" t="str">
        <f>'6'!S56</f>
        <v/>
      </c>
      <c r="J38" s="224" t="str">
        <f>'7'!S56</f>
        <v/>
      </c>
      <c r="K38" s="224" t="str">
        <f>'8'!S56</f>
        <v/>
      </c>
      <c r="L38" s="224" t="str">
        <f>'9'!S56</f>
        <v/>
      </c>
      <c r="M38" s="224" t="str">
        <f>'10'!S56</f>
        <v/>
      </c>
      <c r="N38" s="224" t="str">
        <f>'11'!S56</f>
        <v/>
      </c>
      <c r="O38" s="224" t="str">
        <f>'12'!S56</f>
        <v/>
      </c>
    </row>
    <row r="39" spans="1:15">
      <c r="A39" s="223" t="str">
        <f>IF('1 - Detail Entry'!C58=0,"",'1 - Detail Entry'!C58)</f>
        <v/>
      </c>
      <c r="B39" s="223" t="str">
        <f>IF('1 - Detail Entry'!Z58=0,"",'1 - Detail Entry'!Z58)</f>
        <v/>
      </c>
      <c r="C39" s="223" t="str">
        <f>IF('1 - Detail Entry'!AA58=0,"",'1 - Detail Entry'!AA58)</f>
        <v/>
      </c>
      <c r="D39" s="224" t="str">
        <f>'1 - Detail Entry'!S58</f>
        <v/>
      </c>
      <c r="E39" s="224" t="str">
        <f>'2'!S57</f>
        <v/>
      </c>
      <c r="F39" s="224" t="str">
        <f>'3'!S57</f>
        <v/>
      </c>
      <c r="G39" s="224" t="str">
        <f>'4'!S57</f>
        <v/>
      </c>
      <c r="H39" s="224" t="str">
        <f>'5'!S57</f>
        <v/>
      </c>
      <c r="I39" s="224" t="str">
        <f>'6'!S57</f>
        <v/>
      </c>
      <c r="J39" s="224" t="str">
        <f>'7'!S57</f>
        <v/>
      </c>
      <c r="K39" s="224" t="str">
        <f>'8'!S57</f>
        <v/>
      </c>
      <c r="L39" s="224" t="str">
        <f>'9'!S57</f>
        <v/>
      </c>
      <c r="M39" s="224" t="str">
        <f>'10'!S57</f>
        <v/>
      </c>
      <c r="N39" s="224" t="str">
        <f>'11'!S57</f>
        <v/>
      </c>
      <c r="O39" s="224" t="str">
        <f>'12'!S57</f>
        <v/>
      </c>
    </row>
    <row r="40" spans="1:15">
      <c r="A40" s="223" t="str">
        <f>IF('1 - Detail Entry'!C59=0,"",'1 - Detail Entry'!C59)</f>
        <v/>
      </c>
      <c r="B40" s="223" t="str">
        <f>IF('1 - Detail Entry'!Z59=0,"",'1 - Detail Entry'!Z59)</f>
        <v/>
      </c>
      <c r="C40" s="223" t="str">
        <f>IF('1 - Detail Entry'!AA59=0,"",'1 - Detail Entry'!AA59)</f>
        <v/>
      </c>
      <c r="D40" s="224" t="str">
        <f>'1 - Detail Entry'!S59</f>
        <v/>
      </c>
      <c r="E40" s="224" t="str">
        <f>'2'!S58</f>
        <v/>
      </c>
      <c r="F40" s="224" t="str">
        <f>'3'!S58</f>
        <v/>
      </c>
      <c r="G40" s="224" t="str">
        <f>'4'!S58</f>
        <v/>
      </c>
      <c r="H40" s="224" t="str">
        <f>'5'!S58</f>
        <v/>
      </c>
      <c r="I40" s="224" t="str">
        <f>'6'!S58</f>
        <v/>
      </c>
      <c r="J40" s="224" t="str">
        <f>'7'!S58</f>
        <v/>
      </c>
      <c r="K40" s="224" t="str">
        <f>'8'!S58</f>
        <v/>
      </c>
      <c r="L40" s="224" t="str">
        <f>'9'!S58</f>
        <v/>
      </c>
      <c r="M40" s="224" t="str">
        <f>'10'!S58</f>
        <v/>
      </c>
      <c r="N40" s="224" t="str">
        <f>'11'!S58</f>
        <v/>
      </c>
      <c r="O40" s="224" t="str">
        <f>'12'!S58</f>
        <v/>
      </c>
    </row>
    <row r="41" spans="1:15">
      <c r="A41" s="223" t="str">
        <f>IF('1 - Detail Entry'!C60=0,"",'1 - Detail Entry'!C60)</f>
        <v/>
      </c>
      <c r="B41" s="223" t="str">
        <f>IF('1 - Detail Entry'!Z60=0,"",'1 - Detail Entry'!Z60)</f>
        <v/>
      </c>
      <c r="C41" s="223" t="str">
        <f>IF('1 - Detail Entry'!AA60=0,"",'1 - Detail Entry'!AA60)</f>
        <v/>
      </c>
      <c r="D41" s="224" t="str">
        <f>'1 - Detail Entry'!S60</f>
        <v/>
      </c>
      <c r="E41" s="224" t="str">
        <f>'2'!S59</f>
        <v/>
      </c>
      <c r="F41" s="224" t="str">
        <f>'3'!S59</f>
        <v/>
      </c>
      <c r="G41" s="224" t="str">
        <f>'4'!S59</f>
        <v/>
      </c>
      <c r="H41" s="224" t="str">
        <f>'5'!S59</f>
        <v/>
      </c>
      <c r="I41" s="224" t="str">
        <f>'6'!S59</f>
        <v/>
      </c>
      <c r="J41" s="224" t="str">
        <f>'7'!S59</f>
        <v/>
      </c>
      <c r="K41" s="224" t="str">
        <f>'8'!S59</f>
        <v/>
      </c>
      <c r="L41" s="224" t="str">
        <f>'9'!S59</f>
        <v/>
      </c>
      <c r="M41" s="224" t="str">
        <f>'10'!S59</f>
        <v/>
      </c>
      <c r="N41" s="224" t="str">
        <f>'11'!S59</f>
        <v/>
      </c>
      <c r="O41" s="224" t="str">
        <f>'12'!S59</f>
        <v/>
      </c>
    </row>
    <row r="42" spans="1:15">
      <c r="A42" s="223" t="str">
        <f>IF('1 - Detail Entry'!C61=0,"",'1 - Detail Entry'!C61)</f>
        <v/>
      </c>
      <c r="B42" s="223" t="str">
        <f>IF('1 - Detail Entry'!Z61=0,"",'1 - Detail Entry'!Z61)</f>
        <v/>
      </c>
      <c r="C42" s="223" t="str">
        <f>IF('1 - Detail Entry'!AA61=0,"",'1 - Detail Entry'!AA61)</f>
        <v/>
      </c>
      <c r="D42" s="224" t="str">
        <f>'1 - Detail Entry'!S61</f>
        <v/>
      </c>
      <c r="E42" s="224" t="str">
        <f>'2'!S60</f>
        <v/>
      </c>
      <c r="F42" s="224" t="str">
        <f>'3'!S60</f>
        <v/>
      </c>
      <c r="G42" s="224" t="str">
        <f>'4'!S60</f>
        <v/>
      </c>
      <c r="H42" s="224" t="str">
        <f>'5'!S60</f>
        <v/>
      </c>
      <c r="I42" s="224" t="str">
        <f>'6'!S60</f>
        <v/>
      </c>
      <c r="J42" s="224" t="str">
        <f>'7'!S60</f>
        <v/>
      </c>
      <c r="K42" s="224" t="str">
        <f>'8'!S60</f>
        <v/>
      </c>
      <c r="L42" s="224" t="str">
        <f>'9'!S60</f>
        <v/>
      </c>
      <c r="M42" s="224" t="str">
        <f>'10'!S60</f>
        <v/>
      </c>
      <c r="N42" s="224" t="str">
        <f>'11'!S60</f>
        <v/>
      </c>
      <c r="O42" s="224" t="str">
        <f>'12'!S60</f>
        <v/>
      </c>
    </row>
    <row r="43" spans="1:15">
      <c r="A43" s="223" t="str">
        <f>IF('1 - Detail Entry'!C62=0,"",'1 - Detail Entry'!C62)</f>
        <v/>
      </c>
      <c r="B43" s="223" t="str">
        <f>IF('1 - Detail Entry'!Z62=0,"",'1 - Detail Entry'!Z62)</f>
        <v/>
      </c>
      <c r="C43" s="223" t="str">
        <f>IF('1 - Detail Entry'!AA62=0,"",'1 - Detail Entry'!AA62)</f>
        <v/>
      </c>
      <c r="D43" s="224" t="str">
        <f>'1 - Detail Entry'!S62</f>
        <v/>
      </c>
      <c r="E43" s="224" t="str">
        <f>'2'!S61</f>
        <v/>
      </c>
      <c r="F43" s="224" t="str">
        <f>'3'!S61</f>
        <v/>
      </c>
      <c r="G43" s="224" t="str">
        <f>'4'!S61</f>
        <v/>
      </c>
      <c r="H43" s="224" t="str">
        <f>'5'!S61</f>
        <v/>
      </c>
      <c r="I43" s="224" t="str">
        <f>'6'!S61</f>
        <v/>
      </c>
      <c r="J43" s="224" t="str">
        <f>'7'!S61</f>
        <v/>
      </c>
      <c r="K43" s="224" t="str">
        <f>'8'!S61</f>
        <v/>
      </c>
      <c r="L43" s="224" t="str">
        <f>'9'!S61</f>
        <v/>
      </c>
      <c r="M43" s="224" t="str">
        <f>'10'!S61</f>
        <v/>
      </c>
      <c r="N43" s="224" t="str">
        <f>'11'!S61</f>
        <v/>
      </c>
      <c r="O43" s="224" t="str">
        <f>'12'!S61</f>
        <v/>
      </c>
    </row>
    <row r="44" spans="1:15">
      <c r="A44" s="223" t="str">
        <f>IF('1 - Detail Entry'!C63=0,"",'1 - Detail Entry'!C63)</f>
        <v/>
      </c>
      <c r="B44" s="223" t="str">
        <f>IF('1 - Detail Entry'!Z63=0,"",'1 - Detail Entry'!Z63)</f>
        <v/>
      </c>
      <c r="C44" s="223" t="str">
        <f>IF('1 - Detail Entry'!AA63=0,"",'1 - Detail Entry'!AA63)</f>
        <v/>
      </c>
      <c r="D44" s="224" t="str">
        <f>'1 - Detail Entry'!S63</f>
        <v/>
      </c>
      <c r="E44" s="224" t="str">
        <f>'2'!S62</f>
        <v/>
      </c>
      <c r="F44" s="224" t="str">
        <f>'3'!S62</f>
        <v/>
      </c>
      <c r="G44" s="224" t="str">
        <f>'4'!S62</f>
        <v/>
      </c>
      <c r="H44" s="224" t="str">
        <f>'5'!S62</f>
        <v/>
      </c>
      <c r="I44" s="224" t="str">
        <f>'6'!S62</f>
        <v/>
      </c>
      <c r="J44" s="224" t="str">
        <f>'7'!S62</f>
        <v/>
      </c>
      <c r="K44" s="224" t="str">
        <f>'8'!S62</f>
        <v/>
      </c>
      <c r="L44" s="224" t="str">
        <f>'9'!S62</f>
        <v/>
      </c>
      <c r="M44" s="224" t="str">
        <f>'10'!S62</f>
        <v/>
      </c>
      <c r="N44" s="224" t="str">
        <f>'11'!S62</f>
        <v/>
      </c>
      <c r="O44" s="224" t="str">
        <f>'12'!S62</f>
        <v/>
      </c>
    </row>
    <row r="45" spans="1:15">
      <c r="A45" s="223"/>
    </row>
    <row r="46" spans="1:15">
      <c r="A46" s="223"/>
    </row>
    <row r="47" spans="1:15">
      <c r="A47" s="223"/>
    </row>
    <row r="48" spans="1:15">
      <c r="A48" s="223"/>
    </row>
    <row r="49" spans="1:1">
      <c r="A49" s="223"/>
    </row>
  </sheetData>
  <phoneticPr fontId="1" type="noConversion"/>
  <pageMargins left="0.75" right="0.75" top="1" bottom="1" header="0.5" footer="0.5"/>
  <pageSetup paperSize="9" orientation="portrait" horizontalDpi="300" verticalDpi="300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1"/>
  </sheetPr>
  <dimension ref="A1:D4"/>
  <sheetViews>
    <sheetView workbookViewId="0">
      <selection activeCell="D17" sqref="D17"/>
    </sheetView>
  </sheetViews>
  <sheetFormatPr defaultRowHeight="12.75"/>
  <cols>
    <col min="1" max="1" width="10.140625" bestFit="1" customWidth="1"/>
    <col min="2" max="2" width="10.140625" customWidth="1"/>
    <col min="4" max="4" width="56.85546875" customWidth="1"/>
  </cols>
  <sheetData>
    <row r="1" spans="1:4">
      <c r="A1" s="313" t="s">
        <v>176</v>
      </c>
      <c r="B1" s="313" t="s">
        <v>184</v>
      </c>
      <c r="C1" s="313" t="s">
        <v>180</v>
      </c>
      <c r="D1" s="313" t="s">
        <v>181</v>
      </c>
    </row>
    <row r="2" spans="1:4" ht="38.25">
      <c r="A2" s="229">
        <v>41914</v>
      </c>
      <c r="B2" s="231" t="s">
        <v>185</v>
      </c>
      <c r="C2" s="230" t="s">
        <v>182</v>
      </c>
      <c r="D2" s="230" t="s">
        <v>183</v>
      </c>
    </row>
    <row r="3" spans="1:4">
      <c r="A3" s="229">
        <v>42706</v>
      </c>
      <c r="B3" s="230" t="s">
        <v>186</v>
      </c>
      <c r="C3" s="230" t="s">
        <v>182</v>
      </c>
      <c r="D3" s="230" t="s">
        <v>187</v>
      </c>
    </row>
    <row r="4" spans="1:4">
      <c r="A4" s="229">
        <v>42766</v>
      </c>
      <c r="B4" s="245" t="s">
        <v>196</v>
      </c>
      <c r="C4" s="230" t="s">
        <v>182</v>
      </c>
      <c r="D4" s="230" t="s">
        <v>197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indexed="52"/>
    <pageSetUpPr fitToPage="1"/>
  </sheetPr>
  <dimension ref="B2:AD78"/>
  <sheetViews>
    <sheetView tabSelected="1" view="pageBreakPreview" topLeftCell="A13" zoomScale="85" zoomScaleNormal="70" zoomScaleSheetLayoutView="85" workbookViewId="0">
      <selection activeCell="E19" sqref="E19"/>
    </sheetView>
  </sheetViews>
  <sheetFormatPr defaultColWidth="9.140625" defaultRowHeight="14.25"/>
  <cols>
    <col min="1" max="1" width="2.140625" style="3" customWidth="1"/>
    <col min="2" max="2" width="1.42578125" style="3" customWidth="1"/>
    <col min="3" max="3" width="20.5703125" style="3" customWidth="1"/>
    <col min="4" max="4" width="11.28515625" style="3" customWidth="1"/>
    <col min="5" max="12" width="10.42578125" style="3" customWidth="1"/>
    <col min="13" max="14" width="12" style="3" customWidth="1"/>
    <col min="15" max="15" width="8.42578125" style="3" customWidth="1"/>
    <col min="16" max="16" width="11.140625" style="3" customWidth="1"/>
    <col min="17" max="17" width="12" style="3" customWidth="1"/>
    <col min="18" max="18" width="14.28515625" style="3" customWidth="1"/>
    <col min="19" max="19" width="15.28515625" style="3" customWidth="1"/>
    <col min="20" max="20" width="4.5703125" style="3" customWidth="1"/>
    <col min="21" max="22" width="26.85546875" style="3" customWidth="1"/>
    <col min="23" max="23" width="1.42578125" style="3" customWidth="1"/>
    <col min="24" max="24" width="2.85546875" style="3" customWidth="1"/>
    <col min="25" max="25" width="12.7109375" style="3" customWidth="1"/>
    <col min="26" max="16384" width="9.140625" style="3"/>
  </cols>
  <sheetData>
    <row r="2" spans="2:30" ht="7.5" customHeight="1">
      <c r="B2" s="314"/>
      <c r="C2" s="314"/>
      <c r="D2" s="314"/>
      <c r="E2" s="314"/>
      <c r="F2" s="314"/>
      <c r="G2" s="314"/>
      <c r="H2" s="314"/>
      <c r="I2" s="314"/>
      <c r="J2" s="314"/>
      <c r="K2" s="314"/>
      <c r="L2" s="314"/>
      <c r="M2" s="314"/>
      <c r="N2" s="314"/>
      <c r="O2" s="314"/>
      <c r="P2" s="314"/>
      <c r="Q2" s="314"/>
      <c r="R2" s="314"/>
      <c r="S2" s="314"/>
      <c r="T2" s="314"/>
      <c r="U2" s="314"/>
      <c r="V2" s="314"/>
      <c r="W2" s="314"/>
    </row>
    <row r="3" spans="2:30">
      <c r="B3" s="314"/>
      <c r="C3" s="585" t="s">
        <v>4</v>
      </c>
      <c r="D3" s="585"/>
      <c r="E3" s="585"/>
      <c r="F3" s="585"/>
      <c r="G3" s="585"/>
      <c r="H3" s="585"/>
      <c r="I3" s="585"/>
      <c r="J3" s="585"/>
      <c r="K3" s="585"/>
      <c r="L3" s="585"/>
      <c r="M3" s="585"/>
      <c r="N3" s="585"/>
      <c r="O3" s="585"/>
      <c r="P3" s="585"/>
      <c r="Q3" s="585"/>
      <c r="R3" s="585"/>
      <c r="S3" s="585"/>
      <c r="T3" s="585"/>
      <c r="U3" s="585"/>
      <c r="V3" s="585"/>
      <c r="W3" s="314"/>
    </row>
    <row r="4" spans="2:30" ht="15.75" customHeight="1">
      <c r="B4" s="314"/>
      <c r="C4" s="317" t="s">
        <v>10</v>
      </c>
      <c r="D4" s="318"/>
      <c r="E4" s="318"/>
      <c r="F4" s="319"/>
      <c r="G4" s="631" t="s">
        <v>203</v>
      </c>
      <c r="H4" s="632"/>
      <c r="I4" s="632"/>
      <c r="J4" s="632"/>
      <c r="K4" s="632"/>
      <c r="L4" s="632"/>
      <c r="M4" s="633"/>
      <c r="N4" s="447"/>
      <c r="O4" s="321" t="s">
        <v>116</v>
      </c>
      <c r="Q4" s="322"/>
      <c r="R4" s="588" t="s">
        <v>19</v>
      </c>
      <c r="S4" s="590"/>
      <c r="T4" s="591"/>
      <c r="U4" s="588" t="s">
        <v>17</v>
      </c>
      <c r="V4" s="586" t="s">
        <v>18</v>
      </c>
      <c r="W4" s="314"/>
    </row>
    <row r="5" spans="2:30" ht="15.75" customHeight="1">
      <c r="B5" s="314"/>
      <c r="C5" s="323" t="s">
        <v>11</v>
      </c>
      <c r="D5" s="324"/>
      <c r="E5" s="324"/>
      <c r="F5" s="325"/>
      <c r="G5" s="634" t="s">
        <v>218</v>
      </c>
      <c r="H5" s="635"/>
      <c r="I5" s="635"/>
      <c r="J5" s="635"/>
      <c r="K5" s="635"/>
      <c r="L5" s="635"/>
      <c r="M5" s="636"/>
      <c r="N5" s="447"/>
      <c r="O5" s="321" t="s">
        <v>117</v>
      </c>
      <c r="Q5" s="316"/>
      <c r="R5" s="589"/>
      <c r="S5" s="592"/>
      <c r="T5" s="593"/>
      <c r="U5" s="630"/>
      <c r="V5" s="629"/>
      <c r="W5" s="314"/>
    </row>
    <row r="6" spans="2:30" ht="15.75" customHeight="1">
      <c r="B6" s="314"/>
      <c r="C6" s="323" t="s">
        <v>12</v>
      </c>
      <c r="D6" s="324"/>
      <c r="E6" s="324"/>
      <c r="F6" s="325"/>
      <c r="G6" s="637" t="s">
        <v>204</v>
      </c>
      <c r="H6" s="638"/>
      <c r="I6" s="638"/>
      <c r="J6" s="638"/>
      <c r="K6" s="638"/>
      <c r="L6" s="638"/>
      <c r="M6" s="639"/>
      <c r="N6" s="447"/>
      <c r="O6" s="326"/>
      <c r="P6" s="316"/>
      <c r="Q6" s="316"/>
      <c r="R6" s="594" t="s">
        <v>16</v>
      </c>
      <c r="S6" s="594"/>
      <c r="T6" s="594"/>
      <c r="U6" s="327" t="s">
        <v>207</v>
      </c>
      <c r="V6" s="327" t="s">
        <v>207</v>
      </c>
      <c r="W6" s="314"/>
      <c r="X6" s="328"/>
      <c r="Y6" s="329"/>
      <c r="Z6" s="329"/>
      <c r="AA6" s="329"/>
      <c r="AB6" s="329"/>
      <c r="AC6" s="329"/>
      <c r="AD6" s="329"/>
    </row>
    <row r="7" spans="2:30" ht="15.75" customHeight="1">
      <c r="B7" s="314"/>
      <c r="C7" s="323" t="s">
        <v>13</v>
      </c>
      <c r="D7" s="324"/>
      <c r="E7" s="324"/>
      <c r="F7" s="325"/>
      <c r="G7" s="640">
        <v>43529</v>
      </c>
      <c r="H7" s="641"/>
      <c r="I7" s="641"/>
      <c r="J7" s="641"/>
      <c r="K7" s="641"/>
      <c r="L7" s="641"/>
      <c r="M7" s="642"/>
      <c r="N7" s="451"/>
      <c r="O7" s="326"/>
      <c r="P7" s="326"/>
      <c r="Q7" s="326"/>
      <c r="R7" s="331" t="s">
        <v>121</v>
      </c>
      <c r="S7" s="332"/>
      <c r="T7" s="333"/>
      <c r="U7" s="334">
        <v>13</v>
      </c>
      <c r="V7" s="334" t="s">
        <v>220</v>
      </c>
      <c r="W7" s="314"/>
    </row>
    <row r="8" spans="2:30" ht="15.75" customHeight="1">
      <c r="B8" s="314"/>
      <c r="C8" s="323" t="s">
        <v>15</v>
      </c>
      <c r="D8" s="324"/>
      <c r="E8" s="324"/>
      <c r="F8" s="325"/>
      <c r="G8" s="555" t="s">
        <v>219</v>
      </c>
      <c r="H8" s="556"/>
      <c r="I8" s="556"/>
      <c r="J8" s="556"/>
      <c r="K8" s="556"/>
      <c r="L8" s="556"/>
      <c r="M8" s="557"/>
      <c r="N8" s="335"/>
      <c r="O8" s="326"/>
      <c r="P8" s="316"/>
      <c r="Q8" s="316"/>
      <c r="R8" s="336" t="s">
        <v>7</v>
      </c>
      <c r="S8" s="337"/>
      <c r="T8" s="338"/>
      <c r="U8" s="339" t="s">
        <v>221</v>
      </c>
      <c r="V8" s="531" t="s">
        <v>220</v>
      </c>
      <c r="W8" s="314"/>
    </row>
    <row r="9" spans="2:30" ht="15.75" customHeight="1">
      <c r="B9" s="314"/>
      <c r="C9" s="323" t="s">
        <v>14</v>
      </c>
      <c r="D9" s="324"/>
      <c r="E9" s="324"/>
      <c r="F9" s="325"/>
      <c r="G9" s="555" t="s">
        <v>206</v>
      </c>
      <c r="H9" s="556"/>
      <c r="I9" s="556"/>
      <c r="J9" s="556"/>
      <c r="K9" s="556"/>
      <c r="L9" s="556"/>
      <c r="M9" s="557"/>
      <c r="N9" s="335"/>
      <c r="O9" s="326"/>
      <c r="P9" s="316"/>
      <c r="Q9" s="316"/>
      <c r="R9" s="352" t="s">
        <v>113</v>
      </c>
      <c r="S9" s="353"/>
      <c r="T9" s="354"/>
      <c r="U9" s="343">
        <v>11</v>
      </c>
      <c r="V9" s="343">
        <v>11</v>
      </c>
      <c r="W9" s="314"/>
    </row>
    <row r="10" spans="2:30" ht="15.75" customHeight="1">
      <c r="B10" s="314"/>
      <c r="C10" s="340" t="s">
        <v>9</v>
      </c>
      <c r="D10" s="341"/>
      <c r="E10" s="538" t="s">
        <v>136</v>
      </c>
      <c r="F10" s="539"/>
      <c r="G10" s="576"/>
      <c r="H10" s="577"/>
      <c r="I10" s="577"/>
      <c r="J10" s="577"/>
      <c r="K10" s="577"/>
      <c r="L10" s="577"/>
      <c r="M10" s="578"/>
      <c r="N10" s="447"/>
      <c r="O10" s="326"/>
      <c r="P10" s="316"/>
      <c r="Q10" s="316"/>
      <c r="R10" s="543" t="s">
        <v>199</v>
      </c>
      <c r="S10" s="544"/>
      <c r="T10" s="545"/>
      <c r="U10" s="530">
        <v>997</v>
      </c>
      <c r="V10" s="343">
        <v>996</v>
      </c>
      <c r="W10" s="314"/>
    </row>
    <row r="11" spans="2:30" ht="15.75" customHeight="1">
      <c r="B11" s="314"/>
      <c r="C11" s="344"/>
      <c r="D11" s="345"/>
      <c r="E11" s="538" t="s">
        <v>137</v>
      </c>
      <c r="F11" s="539"/>
      <c r="G11" s="576"/>
      <c r="H11" s="577"/>
      <c r="I11" s="577"/>
      <c r="J11" s="577"/>
      <c r="K11" s="577"/>
      <c r="L11" s="577"/>
      <c r="M11" s="578"/>
      <c r="N11" s="452"/>
      <c r="O11" s="326"/>
      <c r="P11" s="316"/>
      <c r="Q11" s="316"/>
      <c r="R11" s="543" t="s">
        <v>200</v>
      </c>
      <c r="S11" s="544"/>
      <c r="T11" s="545"/>
      <c r="U11" s="529">
        <v>999</v>
      </c>
      <c r="V11" s="529">
        <v>997</v>
      </c>
      <c r="W11" s="314"/>
    </row>
    <row r="12" spans="2:30" ht="15.75" customHeight="1">
      <c r="B12" s="314"/>
      <c r="C12" s="344"/>
      <c r="D12" s="345"/>
      <c r="E12" s="538" t="s">
        <v>138</v>
      </c>
      <c r="F12" s="539"/>
      <c r="G12" s="576"/>
      <c r="H12" s="577"/>
      <c r="I12" s="577"/>
      <c r="J12" s="577"/>
      <c r="K12" s="577"/>
      <c r="L12" s="577"/>
      <c r="M12" s="578"/>
      <c r="N12" s="452"/>
      <c r="O12" s="326"/>
      <c r="P12" s="316"/>
      <c r="Q12" s="316"/>
      <c r="R12" s="347" t="s">
        <v>198</v>
      </c>
      <c r="S12" s="348"/>
      <c r="T12" s="349"/>
      <c r="U12" s="570" t="s">
        <v>208</v>
      </c>
      <c r="V12" s="571"/>
      <c r="W12" s="314"/>
    </row>
    <row r="13" spans="2:30" ht="15.75" customHeight="1">
      <c r="B13" s="314"/>
      <c r="C13" s="344"/>
      <c r="D13" s="345"/>
      <c r="E13" s="574" t="s">
        <v>139</v>
      </c>
      <c r="F13" s="575"/>
      <c r="G13" s="579"/>
      <c r="H13" s="580"/>
      <c r="I13" s="580"/>
      <c r="J13" s="580"/>
      <c r="K13" s="580"/>
      <c r="L13" s="580"/>
      <c r="M13" s="581"/>
      <c r="N13" s="452"/>
      <c r="O13" s="326"/>
      <c r="P13" s="316"/>
      <c r="Q13" s="316"/>
      <c r="R13" s="352" t="s">
        <v>123</v>
      </c>
      <c r="S13" s="353"/>
      <c r="T13" s="354"/>
      <c r="U13" s="355">
        <v>0</v>
      </c>
      <c r="V13" s="355">
        <v>0</v>
      </c>
      <c r="W13" s="314"/>
    </row>
    <row r="14" spans="2:30" ht="15.75" customHeight="1">
      <c r="B14" s="314"/>
      <c r="C14" s="356"/>
      <c r="D14" s="357"/>
      <c r="E14" s="356"/>
      <c r="F14" s="358"/>
      <c r="G14" s="582"/>
      <c r="H14" s="583"/>
      <c r="I14" s="583"/>
      <c r="J14" s="583"/>
      <c r="K14" s="583"/>
      <c r="L14" s="583"/>
      <c r="M14" s="584"/>
      <c r="N14" s="452"/>
      <c r="O14" s="326"/>
      <c r="P14" s="316"/>
      <c r="Q14" s="316"/>
      <c r="R14" s="567" t="s">
        <v>124</v>
      </c>
      <c r="S14" s="568"/>
      <c r="T14" s="569"/>
      <c r="U14" s="327"/>
      <c r="V14" s="327"/>
      <c r="W14" s="314"/>
    </row>
    <row r="15" spans="2:30" ht="7.5" customHeight="1">
      <c r="S15" s="329"/>
      <c r="T15" s="329"/>
    </row>
    <row r="16" spans="2:30" ht="17.25" customHeight="1">
      <c r="B16" s="314"/>
      <c r="C16" s="561" t="s">
        <v>126</v>
      </c>
      <c r="D16" s="561" t="s">
        <v>201</v>
      </c>
      <c r="E16" s="549" t="s">
        <v>108</v>
      </c>
      <c r="F16" s="550"/>
      <c r="G16" s="549" t="s">
        <v>111</v>
      </c>
      <c r="H16" s="550"/>
      <c r="I16" s="549" t="s">
        <v>112</v>
      </c>
      <c r="J16" s="550"/>
      <c r="K16" s="549" t="s">
        <v>114</v>
      </c>
      <c r="L16" s="550"/>
      <c r="M16" s="546" t="s">
        <v>128</v>
      </c>
      <c r="N16" s="546" t="s">
        <v>129</v>
      </c>
      <c r="O16" s="546" t="s">
        <v>130</v>
      </c>
      <c r="P16" s="546" t="s">
        <v>131</v>
      </c>
      <c r="Q16" s="546" t="s">
        <v>132</v>
      </c>
      <c r="R16" s="546" t="s">
        <v>133</v>
      </c>
      <c r="S16" s="561" t="s">
        <v>140</v>
      </c>
      <c r="T16" s="606"/>
      <c r="U16" s="607"/>
      <c r="V16" s="608"/>
      <c r="W16" s="314"/>
      <c r="Y16" s="453"/>
      <c r="Z16" s="453"/>
      <c r="AA16" s="453"/>
      <c r="AB16" s="453"/>
    </row>
    <row r="17" spans="2:28" ht="14.25" customHeight="1">
      <c r="B17" s="314"/>
      <c r="C17" s="562"/>
      <c r="D17" s="562"/>
      <c r="E17" s="553"/>
      <c r="F17" s="554"/>
      <c r="G17" s="553"/>
      <c r="H17" s="554"/>
      <c r="I17" s="553"/>
      <c r="J17" s="554"/>
      <c r="K17" s="553"/>
      <c r="L17" s="554"/>
      <c r="M17" s="547"/>
      <c r="N17" s="547"/>
      <c r="O17" s="547"/>
      <c r="P17" s="547"/>
      <c r="Q17" s="547"/>
      <c r="R17" s="547"/>
      <c r="S17" s="562"/>
      <c r="T17" s="558" t="s">
        <v>8</v>
      </c>
      <c r="U17" s="559"/>
      <c r="V17" s="560"/>
      <c r="W17" s="314"/>
      <c r="Y17" s="453"/>
      <c r="Z17" s="453"/>
      <c r="AA17" s="453"/>
      <c r="AB17" s="453"/>
    </row>
    <row r="18" spans="2:28" ht="24.75" customHeight="1">
      <c r="B18" s="314"/>
      <c r="C18" s="628"/>
      <c r="D18" s="563"/>
      <c r="E18" s="364" t="s">
        <v>109</v>
      </c>
      <c r="F18" s="365" t="s">
        <v>110</v>
      </c>
      <c r="G18" s="366" t="s">
        <v>109</v>
      </c>
      <c r="H18" s="367" t="s">
        <v>110</v>
      </c>
      <c r="I18" s="368" t="s">
        <v>109</v>
      </c>
      <c r="J18" s="369" t="s">
        <v>110</v>
      </c>
      <c r="K18" s="366" t="s">
        <v>66</v>
      </c>
      <c r="L18" s="370" t="s">
        <v>110</v>
      </c>
      <c r="M18" s="548"/>
      <c r="N18" s="548"/>
      <c r="O18" s="548"/>
      <c r="P18" s="627"/>
      <c r="Q18" s="627"/>
      <c r="R18" s="627"/>
      <c r="S18" s="628"/>
      <c r="T18" s="618"/>
      <c r="U18" s="619"/>
      <c r="V18" s="620"/>
      <c r="W18" s="314"/>
      <c r="Y18" s="454"/>
      <c r="Z18" s="454"/>
      <c r="AA18" s="454"/>
      <c r="AB18" s="454"/>
    </row>
    <row r="19" spans="2:28" ht="28.5" customHeight="1">
      <c r="B19" s="314"/>
      <c r="C19" s="455" t="s">
        <v>134</v>
      </c>
      <c r="D19" s="388">
        <v>997</v>
      </c>
      <c r="E19" s="389">
        <v>0</v>
      </c>
      <c r="F19" s="389">
        <v>0</v>
      </c>
      <c r="G19" s="390">
        <v>0</v>
      </c>
      <c r="H19" s="391">
        <v>0</v>
      </c>
      <c r="I19" s="390">
        <v>0.1</v>
      </c>
      <c r="J19" s="392">
        <v>0.1</v>
      </c>
      <c r="K19" s="390">
        <v>20.399999999999999</v>
      </c>
      <c r="L19" s="392">
        <v>20.399999999999999</v>
      </c>
      <c r="M19" s="393">
        <v>0</v>
      </c>
      <c r="N19" s="393">
        <v>0</v>
      </c>
      <c r="O19" s="392">
        <v>0</v>
      </c>
      <c r="P19" s="395"/>
      <c r="Q19" s="396"/>
      <c r="R19" s="395"/>
      <c r="S19" s="457"/>
      <c r="T19" s="615"/>
      <c r="U19" s="616"/>
      <c r="V19" s="617"/>
      <c r="W19" s="314"/>
    </row>
    <row r="20" spans="2:28" ht="28.5" customHeight="1">
      <c r="B20" s="314"/>
      <c r="C20" s="458" t="s">
        <v>135</v>
      </c>
      <c r="D20" s="403">
        <v>996</v>
      </c>
      <c r="E20" s="404">
        <v>0</v>
      </c>
      <c r="F20" s="404">
        <v>0</v>
      </c>
      <c r="G20" s="405">
        <v>0</v>
      </c>
      <c r="H20" s="406">
        <v>0</v>
      </c>
      <c r="I20" s="405">
        <v>0.1</v>
      </c>
      <c r="J20" s="407">
        <v>0.1</v>
      </c>
      <c r="K20" s="405">
        <v>20.399999999999999</v>
      </c>
      <c r="L20" s="407">
        <v>20.399999999999999</v>
      </c>
      <c r="M20" s="408">
        <v>0</v>
      </c>
      <c r="N20" s="408">
        <v>0</v>
      </c>
      <c r="O20" s="407">
        <v>0</v>
      </c>
      <c r="P20" s="409"/>
      <c r="Q20" s="410"/>
      <c r="R20" s="409"/>
      <c r="S20" s="460"/>
      <c r="T20" s="612"/>
      <c r="U20" s="613"/>
      <c r="V20" s="614"/>
      <c r="W20" s="314"/>
    </row>
    <row r="21" spans="2:28" ht="21" customHeight="1">
      <c r="B21" s="314"/>
      <c r="C21" s="461" t="s">
        <v>210</v>
      </c>
      <c r="D21" s="417">
        <v>0</v>
      </c>
      <c r="E21" s="418">
        <v>0</v>
      </c>
      <c r="F21" s="418">
        <v>0</v>
      </c>
      <c r="G21" s="418">
        <v>0.4</v>
      </c>
      <c r="H21" s="463">
        <v>0</v>
      </c>
      <c r="I21" s="464">
        <v>0.5</v>
      </c>
      <c r="J21" s="465">
        <v>0.1</v>
      </c>
      <c r="K21" s="418">
        <v>20.399999999999999</v>
      </c>
      <c r="L21" s="465">
        <v>20.399999999999999</v>
      </c>
      <c r="M21" s="466">
        <v>0</v>
      </c>
      <c r="N21" s="466">
        <v>0</v>
      </c>
      <c r="O21" s="464">
        <v>0</v>
      </c>
      <c r="P21" s="420">
        <v>1.1000000000000001</v>
      </c>
      <c r="Q21" s="421">
        <v>3.75</v>
      </c>
      <c r="R21" s="420"/>
      <c r="S21" s="467"/>
      <c r="T21" s="621"/>
      <c r="U21" s="622"/>
      <c r="V21" s="623"/>
      <c r="W21" s="314"/>
    </row>
    <row r="22" spans="2:28" ht="21" customHeight="1">
      <c r="B22" s="314"/>
      <c r="C22" s="461" t="s">
        <v>211</v>
      </c>
      <c r="D22" s="417">
        <v>0</v>
      </c>
      <c r="E22" s="419">
        <v>0</v>
      </c>
      <c r="F22" s="419">
        <v>0</v>
      </c>
      <c r="G22" s="419">
        <v>0</v>
      </c>
      <c r="H22" s="468">
        <v>0</v>
      </c>
      <c r="I22" s="469">
        <v>0.7</v>
      </c>
      <c r="J22" s="470">
        <v>0.7</v>
      </c>
      <c r="K22" s="419">
        <v>20</v>
      </c>
      <c r="L22" s="470">
        <v>20</v>
      </c>
      <c r="M22" s="471">
        <v>0</v>
      </c>
      <c r="N22" s="471">
        <v>0</v>
      </c>
      <c r="O22" s="469">
        <v>0</v>
      </c>
      <c r="P22" s="423">
        <v>1.1399999999999999</v>
      </c>
      <c r="Q22" s="472">
        <v>1.55</v>
      </c>
      <c r="R22" s="423"/>
      <c r="S22" s="467"/>
      <c r="T22" s="540"/>
      <c r="U22" s="541"/>
      <c r="V22" s="542"/>
      <c r="W22" s="314"/>
    </row>
    <row r="23" spans="2:28" ht="21" customHeight="1">
      <c r="B23" s="314"/>
      <c r="C23" s="461" t="s">
        <v>212</v>
      </c>
      <c r="D23" s="424">
        <v>0</v>
      </c>
      <c r="E23" s="419">
        <v>0</v>
      </c>
      <c r="F23" s="419">
        <v>0</v>
      </c>
      <c r="G23" s="419">
        <v>0</v>
      </c>
      <c r="H23" s="468">
        <v>0</v>
      </c>
      <c r="I23" s="469">
        <v>0.4</v>
      </c>
      <c r="J23" s="470">
        <v>0.3</v>
      </c>
      <c r="K23" s="419">
        <v>20.2</v>
      </c>
      <c r="L23" s="470">
        <v>20.2</v>
      </c>
      <c r="M23" s="471">
        <v>0</v>
      </c>
      <c r="N23" s="471">
        <v>0</v>
      </c>
      <c r="O23" s="469">
        <v>0</v>
      </c>
      <c r="P23" s="423">
        <v>0.61</v>
      </c>
      <c r="Q23" s="472">
        <v>1.84</v>
      </c>
      <c r="R23" s="485"/>
      <c r="S23" s="467"/>
      <c r="T23" s="540"/>
      <c r="U23" s="541"/>
      <c r="V23" s="542"/>
      <c r="W23" s="314"/>
    </row>
    <row r="24" spans="2:28" ht="21" customHeight="1">
      <c r="B24" s="314"/>
      <c r="C24" s="461" t="s">
        <v>213</v>
      </c>
      <c r="D24" s="417">
        <v>0</v>
      </c>
      <c r="E24" s="419">
        <v>0</v>
      </c>
      <c r="F24" s="419">
        <v>0</v>
      </c>
      <c r="G24" s="419">
        <v>0</v>
      </c>
      <c r="H24" s="468">
        <v>0</v>
      </c>
      <c r="I24" s="469">
        <v>0.1</v>
      </c>
      <c r="J24" s="470">
        <v>0.1</v>
      </c>
      <c r="K24" s="419">
        <v>20.399999999999999</v>
      </c>
      <c r="L24" s="470">
        <v>20.399999999999999</v>
      </c>
      <c r="M24" s="471">
        <v>0</v>
      </c>
      <c r="N24" s="471">
        <v>0</v>
      </c>
      <c r="O24" s="469">
        <v>0</v>
      </c>
      <c r="P24" s="423">
        <v>0.47</v>
      </c>
      <c r="Q24" s="472">
        <v>1.56</v>
      </c>
      <c r="R24" s="423"/>
      <c r="S24" s="467"/>
      <c r="T24" s="540"/>
      <c r="U24" s="541"/>
      <c r="V24" s="542"/>
      <c r="W24" s="314"/>
    </row>
    <row r="25" spans="2:28" ht="21" customHeight="1">
      <c r="B25" s="314"/>
      <c r="C25" s="461"/>
      <c r="D25" s="425"/>
      <c r="E25" s="419"/>
      <c r="F25" s="419"/>
      <c r="G25" s="419"/>
      <c r="H25" s="468"/>
      <c r="I25" s="469"/>
      <c r="J25" s="470"/>
      <c r="K25" s="419"/>
      <c r="L25" s="470"/>
      <c r="M25" s="471"/>
      <c r="N25" s="471"/>
      <c r="O25" s="469"/>
      <c r="P25" s="423"/>
      <c r="Q25" s="472"/>
      <c r="R25" s="423"/>
      <c r="S25" s="467"/>
      <c r="T25" s="540"/>
      <c r="U25" s="541"/>
      <c r="V25" s="542"/>
      <c r="W25" s="314"/>
    </row>
    <row r="26" spans="2:28" ht="21" customHeight="1">
      <c r="B26" s="314"/>
      <c r="C26" s="461"/>
      <c r="D26" s="425"/>
      <c r="E26" s="419"/>
      <c r="F26" s="419"/>
      <c r="G26" s="419"/>
      <c r="H26" s="468"/>
      <c r="I26" s="469"/>
      <c r="J26" s="470"/>
      <c r="K26" s="419"/>
      <c r="L26" s="470"/>
      <c r="M26" s="471"/>
      <c r="N26" s="471"/>
      <c r="O26" s="469"/>
      <c r="P26" s="423"/>
      <c r="Q26" s="472"/>
      <c r="R26" s="423"/>
      <c r="S26" s="467"/>
      <c r="T26" s="540"/>
      <c r="U26" s="541"/>
      <c r="V26" s="542"/>
      <c r="W26" s="314"/>
    </row>
    <row r="27" spans="2:28" ht="21" customHeight="1">
      <c r="B27" s="314"/>
      <c r="C27" s="461"/>
      <c r="D27" s="425"/>
      <c r="E27" s="419"/>
      <c r="F27" s="419"/>
      <c r="G27" s="419"/>
      <c r="H27" s="468"/>
      <c r="I27" s="469"/>
      <c r="J27" s="470"/>
      <c r="K27" s="419"/>
      <c r="L27" s="470"/>
      <c r="M27" s="471"/>
      <c r="N27" s="471"/>
      <c r="O27" s="469"/>
      <c r="P27" s="423"/>
      <c r="Q27" s="472"/>
      <c r="R27" s="423"/>
      <c r="S27" s="467"/>
      <c r="T27" s="540"/>
      <c r="U27" s="541"/>
      <c r="V27" s="542"/>
      <c r="W27" s="314"/>
    </row>
    <row r="28" spans="2:28" ht="21" customHeight="1">
      <c r="B28" s="314"/>
      <c r="C28" s="461"/>
      <c r="D28" s="425"/>
      <c r="E28" s="419"/>
      <c r="F28" s="419"/>
      <c r="G28" s="419"/>
      <c r="H28" s="468"/>
      <c r="I28" s="469"/>
      <c r="J28" s="470"/>
      <c r="K28" s="419"/>
      <c r="L28" s="470"/>
      <c r="M28" s="471"/>
      <c r="N28" s="471"/>
      <c r="O28" s="469"/>
      <c r="P28" s="423"/>
      <c r="Q28" s="472"/>
      <c r="R28" s="423"/>
      <c r="S28" s="467"/>
      <c r="T28" s="540"/>
      <c r="U28" s="541"/>
      <c r="V28" s="542"/>
      <c r="W28" s="314"/>
    </row>
    <row r="29" spans="2:28" ht="21" customHeight="1">
      <c r="B29" s="314"/>
      <c r="C29" s="461"/>
      <c r="D29" s="425"/>
      <c r="E29" s="419"/>
      <c r="F29" s="419"/>
      <c r="G29" s="419"/>
      <c r="H29" s="468"/>
      <c r="I29" s="469"/>
      <c r="J29" s="470"/>
      <c r="K29" s="419"/>
      <c r="L29" s="470"/>
      <c r="M29" s="471"/>
      <c r="N29" s="471"/>
      <c r="O29" s="469"/>
      <c r="P29" s="423"/>
      <c r="Q29" s="472"/>
      <c r="R29" s="423"/>
      <c r="S29" s="467"/>
      <c r="T29" s="540"/>
      <c r="U29" s="541"/>
      <c r="V29" s="542"/>
      <c r="W29" s="314"/>
    </row>
    <row r="30" spans="2:28" ht="21" customHeight="1">
      <c r="B30" s="314"/>
      <c r="C30" s="461"/>
      <c r="D30" s="425"/>
      <c r="E30" s="419"/>
      <c r="F30" s="419"/>
      <c r="G30" s="419"/>
      <c r="H30" s="468"/>
      <c r="I30" s="469"/>
      <c r="J30" s="470"/>
      <c r="K30" s="419"/>
      <c r="L30" s="470"/>
      <c r="M30" s="471"/>
      <c r="N30" s="471"/>
      <c r="O30" s="469"/>
      <c r="P30" s="423"/>
      <c r="Q30" s="472"/>
      <c r="R30" s="423"/>
      <c r="S30" s="467"/>
      <c r="T30" s="540"/>
      <c r="U30" s="541"/>
      <c r="V30" s="542"/>
      <c r="W30" s="314"/>
    </row>
    <row r="31" spans="2:28" ht="21" customHeight="1">
      <c r="B31" s="314"/>
      <c r="C31" s="461"/>
      <c r="D31" s="425"/>
      <c r="E31" s="419"/>
      <c r="F31" s="419"/>
      <c r="G31" s="419"/>
      <c r="H31" s="468"/>
      <c r="I31" s="469"/>
      <c r="J31" s="470"/>
      <c r="K31" s="419"/>
      <c r="L31" s="470"/>
      <c r="M31" s="471"/>
      <c r="N31" s="471"/>
      <c r="O31" s="469"/>
      <c r="P31" s="423"/>
      <c r="Q31" s="472"/>
      <c r="R31" s="423"/>
      <c r="S31" s="467"/>
      <c r="T31" s="540"/>
      <c r="U31" s="541"/>
      <c r="V31" s="542"/>
      <c r="W31" s="314"/>
    </row>
    <row r="32" spans="2:28" ht="21" customHeight="1">
      <c r="B32" s="314"/>
      <c r="C32" s="461"/>
      <c r="D32" s="425"/>
      <c r="E32" s="419"/>
      <c r="F32" s="419"/>
      <c r="G32" s="419"/>
      <c r="H32" s="468"/>
      <c r="I32" s="469"/>
      <c r="J32" s="470"/>
      <c r="K32" s="419"/>
      <c r="L32" s="470"/>
      <c r="M32" s="471"/>
      <c r="N32" s="471"/>
      <c r="O32" s="469"/>
      <c r="P32" s="423"/>
      <c r="Q32" s="472"/>
      <c r="R32" s="423"/>
      <c r="S32" s="467"/>
      <c r="T32" s="540"/>
      <c r="U32" s="541"/>
      <c r="V32" s="542"/>
      <c r="W32" s="314"/>
    </row>
    <row r="33" spans="2:23" ht="21" customHeight="1">
      <c r="B33" s="314"/>
      <c r="C33" s="461" t="str">
        <f>IF('1 - Detail Entry'!C34="","",'1 - Detail Entry'!C34)</f>
        <v/>
      </c>
      <c r="D33" s="425"/>
      <c r="E33" s="419"/>
      <c r="F33" s="419"/>
      <c r="G33" s="419"/>
      <c r="H33" s="468"/>
      <c r="I33" s="469"/>
      <c r="J33" s="470"/>
      <c r="K33" s="419"/>
      <c r="L33" s="470"/>
      <c r="M33" s="471"/>
      <c r="N33" s="471"/>
      <c r="O33" s="469"/>
      <c r="P33" s="423"/>
      <c r="Q33" s="472"/>
      <c r="R33" s="423"/>
      <c r="S33" s="467" t="str">
        <f>IF(OR(P33="NR",P33="",P33="Dry"),"",'1 - Detail Entry'!Y34-P33)</f>
        <v/>
      </c>
      <c r="T33" s="540"/>
      <c r="U33" s="541"/>
      <c r="V33" s="542"/>
      <c r="W33" s="314"/>
    </row>
    <row r="34" spans="2:23" ht="21" customHeight="1">
      <c r="B34" s="314"/>
      <c r="C34" s="461" t="str">
        <f>IF('1 - Detail Entry'!C35="","",'1 - Detail Entry'!C35)</f>
        <v/>
      </c>
      <c r="D34" s="425"/>
      <c r="E34" s="419"/>
      <c r="F34" s="419"/>
      <c r="G34" s="419"/>
      <c r="H34" s="468"/>
      <c r="I34" s="469"/>
      <c r="J34" s="470"/>
      <c r="K34" s="419"/>
      <c r="L34" s="470"/>
      <c r="M34" s="471"/>
      <c r="N34" s="471"/>
      <c r="O34" s="469"/>
      <c r="P34" s="423"/>
      <c r="Q34" s="472"/>
      <c r="R34" s="423"/>
      <c r="S34" s="467" t="str">
        <f>IF(OR(P34="NR",P34="",P34="Dry"),"",'1 - Detail Entry'!Y35-P34)</f>
        <v/>
      </c>
      <c r="T34" s="540"/>
      <c r="U34" s="541"/>
      <c r="V34" s="542"/>
      <c r="W34" s="314"/>
    </row>
    <row r="35" spans="2:23" ht="21" customHeight="1">
      <c r="B35" s="314"/>
      <c r="C35" s="461" t="str">
        <f>IF('1 - Detail Entry'!C36="","",'1 - Detail Entry'!C36)</f>
        <v/>
      </c>
      <c r="D35" s="425"/>
      <c r="E35" s="419"/>
      <c r="F35" s="419"/>
      <c r="G35" s="419"/>
      <c r="H35" s="468"/>
      <c r="I35" s="469"/>
      <c r="J35" s="470"/>
      <c r="K35" s="419"/>
      <c r="L35" s="470"/>
      <c r="M35" s="471"/>
      <c r="N35" s="471"/>
      <c r="O35" s="469"/>
      <c r="P35" s="423"/>
      <c r="Q35" s="472"/>
      <c r="R35" s="423"/>
      <c r="S35" s="467" t="str">
        <f>IF(OR(P35="NR",P35="",P35="Dry"),"",'1 - Detail Entry'!Y36-P35)</f>
        <v/>
      </c>
      <c r="T35" s="540"/>
      <c r="U35" s="541"/>
      <c r="V35" s="542"/>
      <c r="W35" s="314"/>
    </row>
    <row r="36" spans="2:23" ht="21" customHeight="1">
      <c r="B36" s="314"/>
      <c r="C36" s="461" t="str">
        <f>IF('1 - Detail Entry'!C37="","",'1 - Detail Entry'!C37)</f>
        <v/>
      </c>
      <c r="D36" s="425"/>
      <c r="E36" s="419"/>
      <c r="F36" s="419"/>
      <c r="G36" s="419"/>
      <c r="H36" s="468"/>
      <c r="I36" s="469"/>
      <c r="J36" s="470"/>
      <c r="K36" s="419"/>
      <c r="L36" s="470"/>
      <c r="M36" s="471"/>
      <c r="N36" s="471"/>
      <c r="O36" s="469"/>
      <c r="P36" s="423"/>
      <c r="Q36" s="472"/>
      <c r="R36" s="423"/>
      <c r="S36" s="467" t="str">
        <f>IF(OR(P36="NR",P36="",P36="Dry"),"",'1 - Detail Entry'!Y37-P36)</f>
        <v/>
      </c>
      <c r="T36" s="540"/>
      <c r="U36" s="541"/>
      <c r="V36" s="542"/>
      <c r="W36" s="314"/>
    </row>
    <row r="37" spans="2:23" ht="21" customHeight="1">
      <c r="B37" s="314"/>
      <c r="C37" s="461" t="str">
        <f>IF('1 - Detail Entry'!C38="","",'1 - Detail Entry'!C38)</f>
        <v/>
      </c>
      <c r="D37" s="425"/>
      <c r="E37" s="419"/>
      <c r="F37" s="419"/>
      <c r="G37" s="419"/>
      <c r="H37" s="468"/>
      <c r="I37" s="469"/>
      <c r="J37" s="470"/>
      <c r="K37" s="419"/>
      <c r="L37" s="470"/>
      <c r="M37" s="471"/>
      <c r="N37" s="471"/>
      <c r="O37" s="469"/>
      <c r="P37" s="423"/>
      <c r="Q37" s="472"/>
      <c r="R37" s="423"/>
      <c r="S37" s="467" t="str">
        <f>IF(OR(P37="NR",P37="",P37="Dry"),"",'1 - Detail Entry'!Y38-P37)</f>
        <v/>
      </c>
      <c r="T37" s="540"/>
      <c r="U37" s="541"/>
      <c r="V37" s="542"/>
      <c r="W37" s="314"/>
    </row>
    <row r="38" spans="2:23" ht="21" customHeight="1">
      <c r="B38" s="314"/>
      <c r="C38" s="461" t="str">
        <f>IF('1 - Detail Entry'!C39="","",'1 - Detail Entry'!C39)</f>
        <v/>
      </c>
      <c r="D38" s="425"/>
      <c r="E38" s="419"/>
      <c r="F38" s="419"/>
      <c r="G38" s="419"/>
      <c r="H38" s="468"/>
      <c r="I38" s="469"/>
      <c r="J38" s="470"/>
      <c r="K38" s="419"/>
      <c r="L38" s="470"/>
      <c r="M38" s="471"/>
      <c r="N38" s="471"/>
      <c r="O38" s="469"/>
      <c r="P38" s="423"/>
      <c r="Q38" s="472"/>
      <c r="R38" s="423"/>
      <c r="S38" s="467" t="str">
        <f>IF(OR(P38="NR",P38="",P38="Dry"),"",'1 - Detail Entry'!Y39-P38)</f>
        <v/>
      </c>
      <c r="T38" s="540"/>
      <c r="U38" s="541"/>
      <c r="V38" s="542"/>
      <c r="W38" s="314"/>
    </row>
    <row r="39" spans="2:23" ht="21" customHeight="1">
      <c r="B39" s="314"/>
      <c r="C39" s="461" t="str">
        <f>IF('1 - Detail Entry'!C40="","",'1 - Detail Entry'!C40)</f>
        <v/>
      </c>
      <c r="D39" s="425"/>
      <c r="E39" s="419"/>
      <c r="F39" s="419"/>
      <c r="G39" s="419"/>
      <c r="H39" s="468"/>
      <c r="I39" s="469"/>
      <c r="J39" s="470"/>
      <c r="K39" s="419"/>
      <c r="L39" s="470"/>
      <c r="M39" s="471"/>
      <c r="N39" s="471"/>
      <c r="O39" s="469"/>
      <c r="P39" s="423"/>
      <c r="Q39" s="472"/>
      <c r="R39" s="423"/>
      <c r="S39" s="467" t="str">
        <f>IF(OR(P39="NR",P39="",P39="Dry"),"",'1 - Detail Entry'!Y40-P39)</f>
        <v/>
      </c>
      <c r="T39" s="624"/>
      <c r="U39" s="625"/>
      <c r="V39" s="626"/>
      <c r="W39" s="314"/>
    </row>
    <row r="40" spans="2:23" ht="21" customHeight="1">
      <c r="B40" s="314"/>
      <c r="C40" s="461" t="str">
        <f>IF('1 - Detail Entry'!C41="","",'1 - Detail Entry'!C41)</f>
        <v/>
      </c>
      <c r="D40" s="425"/>
      <c r="E40" s="419"/>
      <c r="F40" s="419"/>
      <c r="G40" s="419"/>
      <c r="H40" s="468"/>
      <c r="I40" s="469"/>
      <c r="J40" s="470"/>
      <c r="K40" s="419"/>
      <c r="L40" s="470"/>
      <c r="M40" s="471"/>
      <c r="N40" s="471"/>
      <c r="O40" s="469"/>
      <c r="P40" s="423"/>
      <c r="Q40" s="472"/>
      <c r="R40" s="423"/>
      <c r="S40" s="467" t="str">
        <f>IF(OR(P40="NR",P40="",P40="Dry"),"",'1 - Detail Entry'!Y41-P40)</f>
        <v/>
      </c>
      <c r="T40" s="624"/>
      <c r="U40" s="625"/>
      <c r="V40" s="626"/>
      <c r="W40" s="314"/>
    </row>
    <row r="41" spans="2:23" ht="21" customHeight="1">
      <c r="B41" s="314"/>
      <c r="C41" s="461" t="str">
        <f>IF('1 - Detail Entry'!C42="","",'1 - Detail Entry'!C42)</f>
        <v/>
      </c>
      <c r="D41" s="425"/>
      <c r="E41" s="419"/>
      <c r="F41" s="419"/>
      <c r="G41" s="419"/>
      <c r="H41" s="468"/>
      <c r="I41" s="469"/>
      <c r="J41" s="470"/>
      <c r="K41" s="419"/>
      <c r="L41" s="470"/>
      <c r="M41" s="471"/>
      <c r="N41" s="471"/>
      <c r="O41" s="469"/>
      <c r="P41" s="423"/>
      <c r="Q41" s="472"/>
      <c r="R41" s="423"/>
      <c r="S41" s="467" t="str">
        <f>IF(OR(P41="NR",P41="",P41="Dry"),"",'1 - Detail Entry'!Y42-P41)</f>
        <v/>
      </c>
      <c r="T41" s="526"/>
      <c r="U41" s="527"/>
      <c r="V41" s="528"/>
      <c r="W41" s="314"/>
    </row>
    <row r="42" spans="2:23" ht="21" customHeight="1">
      <c r="B42" s="314"/>
      <c r="C42" s="461" t="str">
        <f>IF('1 - Detail Entry'!C43="","",'1 - Detail Entry'!C43)</f>
        <v/>
      </c>
      <c r="D42" s="425"/>
      <c r="E42" s="419"/>
      <c r="F42" s="419"/>
      <c r="G42" s="419"/>
      <c r="H42" s="468"/>
      <c r="I42" s="469"/>
      <c r="J42" s="470"/>
      <c r="K42" s="419"/>
      <c r="L42" s="470"/>
      <c r="M42" s="471"/>
      <c r="N42" s="471"/>
      <c r="O42" s="469"/>
      <c r="P42" s="423"/>
      <c r="Q42" s="472"/>
      <c r="R42" s="423"/>
      <c r="S42" s="467" t="str">
        <f>IF(OR(P42="NR",P42="",P42="Dry"),"",'1 - Detail Entry'!Y43-P42)</f>
        <v/>
      </c>
      <c r="T42" s="526"/>
      <c r="U42" s="527"/>
      <c r="V42" s="528"/>
      <c r="W42" s="314"/>
    </row>
    <row r="43" spans="2:23" ht="21" customHeight="1">
      <c r="B43" s="314"/>
      <c r="C43" s="461" t="str">
        <f>IF('1 - Detail Entry'!C44="","",'1 - Detail Entry'!C44)</f>
        <v/>
      </c>
      <c r="D43" s="425"/>
      <c r="E43" s="419"/>
      <c r="F43" s="419"/>
      <c r="G43" s="419"/>
      <c r="H43" s="468"/>
      <c r="I43" s="469"/>
      <c r="J43" s="470"/>
      <c r="K43" s="419"/>
      <c r="L43" s="470"/>
      <c r="M43" s="471"/>
      <c r="N43" s="471"/>
      <c r="O43" s="469"/>
      <c r="P43" s="423"/>
      <c r="Q43" s="472"/>
      <c r="R43" s="423"/>
      <c r="S43" s="467" t="str">
        <f>IF(OR(P43="NR",P43="",P43="Dry"),"",'1 - Detail Entry'!Y44-P43)</f>
        <v/>
      </c>
      <c r="T43" s="526"/>
      <c r="U43" s="527"/>
      <c r="V43" s="528"/>
      <c r="W43" s="314"/>
    </row>
    <row r="44" spans="2:23" ht="21" customHeight="1">
      <c r="B44" s="314"/>
      <c r="C44" s="461" t="str">
        <f>IF('1 - Detail Entry'!C45="","",'1 - Detail Entry'!C45)</f>
        <v/>
      </c>
      <c r="D44" s="425"/>
      <c r="E44" s="419"/>
      <c r="F44" s="419"/>
      <c r="G44" s="419"/>
      <c r="H44" s="468"/>
      <c r="I44" s="469"/>
      <c r="J44" s="470"/>
      <c r="K44" s="419"/>
      <c r="L44" s="470"/>
      <c r="M44" s="471"/>
      <c r="N44" s="471"/>
      <c r="O44" s="469"/>
      <c r="P44" s="423"/>
      <c r="Q44" s="472"/>
      <c r="R44" s="423"/>
      <c r="S44" s="467" t="str">
        <f>IF(OR(P44="NR",P44="",P44="Dry"),"",'1 - Detail Entry'!Y45-P44)</f>
        <v/>
      </c>
      <c r="T44" s="526"/>
      <c r="U44" s="527"/>
      <c r="V44" s="528"/>
      <c r="W44" s="314"/>
    </row>
    <row r="45" spans="2:23" ht="21" customHeight="1">
      <c r="B45" s="314"/>
      <c r="C45" s="461" t="str">
        <f>IF('1 - Detail Entry'!C46="","",'1 - Detail Entry'!C46)</f>
        <v/>
      </c>
      <c r="D45" s="425"/>
      <c r="E45" s="419"/>
      <c r="F45" s="419"/>
      <c r="G45" s="419"/>
      <c r="H45" s="468"/>
      <c r="I45" s="469"/>
      <c r="J45" s="470"/>
      <c r="K45" s="419"/>
      <c r="L45" s="470"/>
      <c r="M45" s="471"/>
      <c r="N45" s="471"/>
      <c r="O45" s="469"/>
      <c r="P45" s="423"/>
      <c r="Q45" s="472"/>
      <c r="R45" s="423"/>
      <c r="S45" s="467" t="str">
        <f>IF(OR(P45="NR",P45="",P45="Dry"),"",'1 - Detail Entry'!Y46-P45)</f>
        <v/>
      </c>
      <c r="T45" s="526"/>
      <c r="U45" s="527"/>
      <c r="V45" s="528"/>
      <c r="W45" s="314"/>
    </row>
    <row r="46" spans="2:23" ht="21" customHeight="1">
      <c r="B46" s="314"/>
      <c r="C46" s="461" t="str">
        <f>IF('1 - Detail Entry'!C47="","",'1 - Detail Entry'!C47)</f>
        <v/>
      </c>
      <c r="D46" s="425"/>
      <c r="E46" s="419"/>
      <c r="F46" s="419"/>
      <c r="G46" s="419"/>
      <c r="H46" s="468"/>
      <c r="I46" s="469"/>
      <c r="J46" s="470"/>
      <c r="K46" s="419"/>
      <c r="L46" s="470"/>
      <c r="M46" s="471"/>
      <c r="N46" s="471"/>
      <c r="O46" s="469"/>
      <c r="P46" s="423"/>
      <c r="Q46" s="472"/>
      <c r="R46" s="423"/>
      <c r="S46" s="467" t="str">
        <f>IF(OR(P46="NR",P46="",P46="Dry"),"",'1 - Detail Entry'!Y47-P46)</f>
        <v/>
      </c>
      <c r="T46" s="526"/>
      <c r="U46" s="527"/>
      <c r="V46" s="528"/>
      <c r="W46" s="314"/>
    </row>
    <row r="47" spans="2:23" ht="21" customHeight="1">
      <c r="B47" s="314"/>
      <c r="C47" s="461" t="str">
        <f>IF('1 - Detail Entry'!C48="","",'1 - Detail Entry'!C48)</f>
        <v/>
      </c>
      <c r="D47" s="425"/>
      <c r="E47" s="419"/>
      <c r="F47" s="419"/>
      <c r="G47" s="419"/>
      <c r="H47" s="468"/>
      <c r="I47" s="469"/>
      <c r="J47" s="470"/>
      <c r="K47" s="419"/>
      <c r="L47" s="470"/>
      <c r="M47" s="471"/>
      <c r="N47" s="471"/>
      <c r="O47" s="469"/>
      <c r="P47" s="423"/>
      <c r="Q47" s="472"/>
      <c r="R47" s="423"/>
      <c r="S47" s="467" t="str">
        <f>IF(OR(P47="NR",P47="",P47="Dry"),"",'1 - Detail Entry'!Y48-P47)</f>
        <v/>
      </c>
      <c r="T47" s="624"/>
      <c r="U47" s="625"/>
      <c r="V47" s="626"/>
      <c r="W47" s="314"/>
    </row>
    <row r="48" spans="2:23" ht="21" customHeight="1">
      <c r="B48" s="314"/>
      <c r="C48" s="461" t="str">
        <f>IF('1 - Detail Entry'!C49="","",'1 - Detail Entry'!C49)</f>
        <v/>
      </c>
      <c r="D48" s="425"/>
      <c r="E48" s="419"/>
      <c r="F48" s="419"/>
      <c r="G48" s="419"/>
      <c r="H48" s="468"/>
      <c r="I48" s="469"/>
      <c r="J48" s="470"/>
      <c r="K48" s="419"/>
      <c r="L48" s="470"/>
      <c r="M48" s="471"/>
      <c r="N48" s="471"/>
      <c r="O48" s="469"/>
      <c r="P48" s="423"/>
      <c r="Q48" s="472"/>
      <c r="R48" s="423"/>
      <c r="S48" s="467" t="str">
        <f>IF(OR(P48="NR",P48="",P48="Dry"),"",'1 - Detail Entry'!Y49-P48)</f>
        <v/>
      </c>
      <c r="T48" s="526"/>
      <c r="U48" s="527"/>
      <c r="V48" s="528"/>
      <c r="W48" s="314"/>
    </row>
    <row r="49" spans="2:23" ht="21" customHeight="1">
      <c r="B49" s="314"/>
      <c r="C49" s="461" t="str">
        <f>IF('1 - Detail Entry'!C50="","",'1 - Detail Entry'!C50)</f>
        <v/>
      </c>
      <c r="D49" s="425"/>
      <c r="E49" s="419"/>
      <c r="F49" s="419"/>
      <c r="G49" s="419"/>
      <c r="H49" s="468"/>
      <c r="I49" s="469"/>
      <c r="J49" s="470"/>
      <c r="K49" s="419"/>
      <c r="L49" s="470"/>
      <c r="M49" s="471"/>
      <c r="N49" s="471"/>
      <c r="O49" s="469"/>
      <c r="P49" s="423"/>
      <c r="Q49" s="472"/>
      <c r="R49" s="423"/>
      <c r="S49" s="467" t="str">
        <f>IF(OR(P49="NR",P49="",P49="Dry"),"",'1 - Detail Entry'!Y50-P49)</f>
        <v/>
      </c>
      <c r="T49" s="526"/>
      <c r="U49" s="527"/>
      <c r="V49" s="528"/>
      <c r="W49" s="314"/>
    </row>
    <row r="50" spans="2:23" ht="21" customHeight="1">
      <c r="B50" s="314"/>
      <c r="C50" s="461" t="str">
        <f>IF('1 - Detail Entry'!C51="","",'1 - Detail Entry'!C51)</f>
        <v/>
      </c>
      <c r="D50" s="425"/>
      <c r="E50" s="419"/>
      <c r="F50" s="419"/>
      <c r="G50" s="419"/>
      <c r="H50" s="468"/>
      <c r="I50" s="469"/>
      <c r="J50" s="470"/>
      <c r="K50" s="419"/>
      <c r="L50" s="470"/>
      <c r="M50" s="471"/>
      <c r="N50" s="471"/>
      <c r="O50" s="469"/>
      <c r="P50" s="423"/>
      <c r="Q50" s="472"/>
      <c r="R50" s="423"/>
      <c r="S50" s="467" t="str">
        <f>IF(OR(P50="NR",P50="",P50="Dry"),"",'1 - Detail Entry'!Y51-P50)</f>
        <v/>
      </c>
      <c r="T50" s="526"/>
      <c r="U50" s="527"/>
      <c r="V50" s="528"/>
      <c r="W50" s="314"/>
    </row>
    <row r="51" spans="2:23" ht="21" customHeight="1">
      <c r="B51" s="314"/>
      <c r="C51" s="461" t="str">
        <f>IF('1 - Detail Entry'!C52="","",'1 - Detail Entry'!C52)</f>
        <v/>
      </c>
      <c r="D51" s="425"/>
      <c r="E51" s="419"/>
      <c r="F51" s="419"/>
      <c r="G51" s="419"/>
      <c r="H51" s="468"/>
      <c r="I51" s="469"/>
      <c r="J51" s="470"/>
      <c r="K51" s="419"/>
      <c r="L51" s="470"/>
      <c r="M51" s="471"/>
      <c r="N51" s="471"/>
      <c r="O51" s="469"/>
      <c r="P51" s="423"/>
      <c r="Q51" s="472"/>
      <c r="R51" s="423"/>
      <c r="S51" s="467" t="str">
        <f>IF(OR(P51="NR",P51="",P51="Dry"),"",'1 - Detail Entry'!Y52-P51)</f>
        <v/>
      </c>
      <c r="T51" s="526"/>
      <c r="U51" s="527"/>
      <c r="V51" s="528"/>
      <c r="W51" s="314"/>
    </row>
    <row r="52" spans="2:23" ht="21" customHeight="1">
      <c r="B52" s="314"/>
      <c r="C52" s="461" t="str">
        <f>IF('1 - Detail Entry'!C53="","",'1 - Detail Entry'!C53)</f>
        <v/>
      </c>
      <c r="D52" s="425"/>
      <c r="E52" s="419"/>
      <c r="F52" s="419"/>
      <c r="G52" s="419"/>
      <c r="H52" s="468"/>
      <c r="I52" s="469"/>
      <c r="J52" s="470"/>
      <c r="K52" s="419"/>
      <c r="L52" s="470"/>
      <c r="M52" s="471"/>
      <c r="N52" s="471"/>
      <c r="O52" s="469"/>
      <c r="P52" s="423"/>
      <c r="Q52" s="472"/>
      <c r="R52" s="423"/>
      <c r="S52" s="467" t="str">
        <f>IF(OR(P52="NR",P52="",P52="Dry"),"",'1 - Detail Entry'!Y53-P52)</f>
        <v/>
      </c>
      <c r="T52" s="526"/>
      <c r="U52" s="527"/>
      <c r="V52" s="528"/>
      <c r="W52" s="314"/>
    </row>
    <row r="53" spans="2:23" ht="21" customHeight="1">
      <c r="B53" s="314"/>
      <c r="C53" s="461" t="str">
        <f>IF('1 - Detail Entry'!C54="","",'1 - Detail Entry'!C54)</f>
        <v/>
      </c>
      <c r="D53" s="425"/>
      <c r="E53" s="419"/>
      <c r="F53" s="419"/>
      <c r="G53" s="419"/>
      <c r="H53" s="468"/>
      <c r="I53" s="469"/>
      <c r="J53" s="470"/>
      <c r="K53" s="419"/>
      <c r="L53" s="470"/>
      <c r="M53" s="471"/>
      <c r="N53" s="471"/>
      <c r="O53" s="469"/>
      <c r="P53" s="423"/>
      <c r="Q53" s="472"/>
      <c r="R53" s="423"/>
      <c r="S53" s="467" t="str">
        <f>IF(OR(P53="NR",P53="",P53="Dry"),"",'1 - Detail Entry'!Y54-P53)</f>
        <v/>
      </c>
      <c r="T53" s="526"/>
      <c r="U53" s="527"/>
      <c r="V53" s="528"/>
      <c r="W53" s="314"/>
    </row>
    <row r="54" spans="2:23" ht="21" customHeight="1">
      <c r="B54" s="314"/>
      <c r="C54" s="461" t="str">
        <f>IF('1 - Detail Entry'!C55="","",'1 - Detail Entry'!C55)</f>
        <v/>
      </c>
      <c r="D54" s="425"/>
      <c r="E54" s="419"/>
      <c r="F54" s="419"/>
      <c r="G54" s="419"/>
      <c r="H54" s="468"/>
      <c r="I54" s="469"/>
      <c r="J54" s="470"/>
      <c r="K54" s="419"/>
      <c r="L54" s="470"/>
      <c r="M54" s="471"/>
      <c r="N54" s="471"/>
      <c r="O54" s="469"/>
      <c r="P54" s="423"/>
      <c r="Q54" s="472"/>
      <c r="R54" s="423"/>
      <c r="S54" s="467" t="str">
        <f>IF(OR(P54="NR",P54="",P54="Dry"),"",'1 - Detail Entry'!Y55-P54)</f>
        <v/>
      </c>
      <c r="T54" s="540"/>
      <c r="U54" s="541"/>
      <c r="V54" s="542"/>
      <c r="W54" s="314"/>
    </row>
    <row r="55" spans="2:23" ht="21" customHeight="1">
      <c r="B55" s="314"/>
      <c r="C55" s="461" t="str">
        <f>IF('1 - Detail Entry'!C56="","",'1 - Detail Entry'!C56)</f>
        <v/>
      </c>
      <c r="D55" s="425"/>
      <c r="E55" s="419"/>
      <c r="F55" s="419"/>
      <c r="G55" s="419"/>
      <c r="H55" s="468"/>
      <c r="I55" s="469"/>
      <c r="J55" s="470"/>
      <c r="K55" s="419"/>
      <c r="L55" s="470"/>
      <c r="M55" s="471"/>
      <c r="N55" s="471"/>
      <c r="O55" s="469"/>
      <c r="P55" s="423"/>
      <c r="Q55" s="472"/>
      <c r="R55" s="423"/>
      <c r="S55" s="467" t="str">
        <f>IF(OR(P55="NR",P55="",P55="Dry"),"",'1 - Detail Entry'!Y56-P55)</f>
        <v/>
      </c>
      <c r="T55" s="540"/>
      <c r="U55" s="541"/>
      <c r="V55" s="542"/>
      <c r="W55" s="314"/>
    </row>
    <row r="56" spans="2:23" ht="21" customHeight="1">
      <c r="B56" s="314"/>
      <c r="C56" s="461" t="str">
        <f>IF('1 - Detail Entry'!C57="","",'1 - Detail Entry'!C57)</f>
        <v/>
      </c>
      <c r="D56" s="425"/>
      <c r="E56" s="419"/>
      <c r="F56" s="419"/>
      <c r="G56" s="419"/>
      <c r="H56" s="468"/>
      <c r="I56" s="469"/>
      <c r="J56" s="470"/>
      <c r="K56" s="419"/>
      <c r="L56" s="470"/>
      <c r="M56" s="471"/>
      <c r="N56" s="471"/>
      <c r="O56" s="469"/>
      <c r="P56" s="423"/>
      <c r="Q56" s="472"/>
      <c r="R56" s="423"/>
      <c r="S56" s="467" t="str">
        <f>IF(OR(P56="NR",P56="",P56="Dry"),"",'1 - Detail Entry'!Y57-P56)</f>
        <v/>
      </c>
      <c r="T56" s="540"/>
      <c r="U56" s="541"/>
      <c r="V56" s="542"/>
      <c r="W56" s="314"/>
    </row>
    <row r="57" spans="2:23" ht="21" customHeight="1">
      <c r="B57" s="314"/>
      <c r="C57" s="461" t="str">
        <f>IF('1 - Detail Entry'!C58="","",'1 - Detail Entry'!C58)</f>
        <v/>
      </c>
      <c r="D57" s="425"/>
      <c r="E57" s="419"/>
      <c r="F57" s="419"/>
      <c r="G57" s="419"/>
      <c r="H57" s="468"/>
      <c r="I57" s="469"/>
      <c r="J57" s="470"/>
      <c r="K57" s="419"/>
      <c r="L57" s="470"/>
      <c r="M57" s="471"/>
      <c r="N57" s="471"/>
      <c r="O57" s="469"/>
      <c r="P57" s="423"/>
      <c r="Q57" s="472"/>
      <c r="R57" s="423"/>
      <c r="S57" s="467" t="str">
        <f>IF(OR(P57="NR",P57="",P57="Dry"),"",'1 - Detail Entry'!Y58-P57)</f>
        <v/>
      </c>
      <c r="T57" s="540"/>
      <c r="U57" s="541"/>
      <c r="V57" s="542"/>
      <c r="W57" s="314"/>
    </row>
    <row r="58" spans="2:23" ht="21" customHeight="1">
      <c r="B58" s="314"/>
      <c r="C58" s="461" t="str">
        <f>IF('1 - Detail Entry'!C59="","",'1 - Detail Entry'!C59)</f>
        <v/>
      </c>
      <c r="D58" s="425"/>
      <c r="E58" s="419"/>
      <c r="F58" s="419"/>
      <c r="G58" s="419"/>
      <c r="H58" s="468"/>
      <c r="I58" s="469"/>
      <c r="J58" s="470"/>
      <c r="K58" s="419"/>
      <c r="L58" s="470"/>
      <c r="M58" s="471"/>
      <c r="N58" s="471"/>
      <c r="O58" s="469"/>
      <c r="P58" s="476"/>
      <c r="Q58" s="477"/>
      <c r="R58" s="423"/>
      <c r="S58" s="467" t="str">
        <f>IF(OR(P58="NR",P58="",P58="Dry"),"",'1 - Detail Entry'!Y59-P58)</f>
        <v/>
      </c>
      <c r="T58" s="540"/>
      <c r="U58" s="541"/>
      <c r="V58" s="542"/>
      <c r="W58" s="314"/>
    </row>
    <row r="59" spans="2:23" ht="21" customHeight="1">
      <c r="B59" s="314"/>
      <c r="C59" s="461" t="str">
        <f>IF('1 - Detail Entry'!C60="","",'1 - Detail Entry'!C60)</f>
        <v/>
      </c>
      <c r="D59" s="425"/>
      <c r="E59" s="419"/>
      <c r="F59" s="419"/>
      <c r="G59" s="419"/>
      <c r="H59" s="468"/>
      <c r="I59" s="469"/>
      <c r="J59" s="470"/>
      <c r="K59" s="419"/>
      <c r="L59" s="470"/>
      <c r="M59" s="471"/>
      <c r="N59" s="471"/>
      <c r="O59" s="469"/>
      <c r="P59" s="423"/>
      <c r="Q59" s="472"/>
      <c r="R59" s="423"/>
      <c r="S59" s="467" t="str">
        <f>IF(OR(P59="NR",P59="",P59="Dry"),"",'1 - Detail Entry'!Y60-P59)</f>
        <v/>
      </c>
      <c r="T59" s="540"/>
      <c r="U59" s="541"/>
      <c r="V59" s="542"/>
      <c r="W59" s="478"/>
    </row>
    <row r="60" spans="2:23" ht="21" customHeight="1">
      <c r="B60" s="314"/>
      <c r="C60" s="461" t="str">
        <f>IF('1 - Detail Entry'!C61="","",'1 - Detail Entry'!C61)</f>
        <v/>
      </c>
      <c r="D60" s="479"/>
      <c r="E60" s="480"/>
      <c r="F60" s="480"/>
      <c r="G60" s="480"/>
      <c r="H60" s="481"/>
      <c r="I60" s="482"/>
      <c r="J60" s="483"/>
      <c r="K60" s="480"/>
      <c r="L60" s="483"/>
      <c r="M60" s="484"/>
      <c r="N60" s="484"/>
      <c r="O60" s="482"/>
      <c r="P60" s="485"/>
      <c r="Q60" s="486"/>
      <c r="R60" s="423"/>
      <c r="S60" s="467" t="str">
        <f>IF(OR(P60="NR",P60="",P60="Dry"),"",'1 - Detail Entry'!Y61-P60)</f>
        <v/>
      </c>
      <c r="T60" s="540"/>
      <c r="U60" s="541"/>
      <c r="V60" s="542"/>
      <c r="W60" s="478"/>
    </row>
    <row r="61" spans="2:23" ht="21" customHeight="1">
      <c r="B61" s="314"/>
      <c r="C61" s="461" t="str">
        <f>IF('1 - Detail Entry'!C62="","",'1 - Detail Entry'!C62)</f>
        <v/>
      </c>
      <c r="D61" s="479"/>
      <c r="E61" s="480"/>
      <c r="F61" s="480"/>
      <c r="G61" s="480"/>
      <c r="H61" s="481"/>
      <c r="I61" s="482"/>
      <c r="J61" s="483"/>
      <c r="K61" s="480"/>
      <c r="L61" s="483"/>
      <c r="M61" s="484"/>
      <c r="N61" s="484"/>
      <c r="O61" s="482"/>
      <c r="P61" s="485"/>
      <c r="Q61" s="486"/>
      <c r="R61" s="485"/>
      <c r="S61" s="467" t="str">
        <f>IF(OR(P61="NR",P61="",P61="Dry"),"",'1 - Detail Entry'!Y62-P61)</f>
        <v/>
      </c>
      <c r="T61" s="540"/>
      <c r="U61" s="541"/>
      <c r="V61" s="542"/>
      <c r="W61" s="478"/>
    </row>
    <row r="62" spans="2:23" ht="21" customHeight="1">
      <c r="B62" s="314"/>
      <c r="C62" s="487" t="str">
        <f>IF('1 - Detail Entry'!C63="","",'1 - Detail Entry'!C63)</f>
        <v/>
      </c>
      <c r="D62" s="429"/>
      <c r="E62" s="430"/>
      <c r="F62" s="430"/>
      <c r="G62" s="430"/>
      <c r="H62" s="488"/>
      <c r="I62" s="489"/>
      <c r="J62" s="490"/>
      <c r="K62" s="430"/>
      <c r="L62" s="490"/>
      <c r="M62" s="491"/>
      <c r="N62" s="491"/>
      <c r="O62" s="492"/>
      <c r="P62" s="493"/>
      <c r="Q62" s="514"/>
      <c r="R62" s="493"/>
      <c r="S62" s="467" t="str">
        <f>IF(OR(P62="NR",P62="",P62="Dry"),"",'1 - Detail Entry'!Y63-P62)</f>
        <v/>
      </c>
      <c r="T62" s="609"/>
      <c r="U62" s="610"/>
      <c r="V62" s="611"/>
      <c r="W62" s="314"/>
    </row>
    <row r="63" spans="2:23" ht="3.75" customHeight="1">
      <c r="B63" s="314"/>
      <c r="C63" s="322"/>
      <c r="D63" s="322"/>
      <c r="E63" s="322"/>
      <c r="F63" s="322"/>
      <c r="G63" s="495"/>
      <c r="H63" s="495"/>
      <c r="I63" s="322"/>
      <c r="J63" s="322"/>
      <c r="K63" s="495"/>
      <c r="L63" s="495"/>
      <c r="M63" s="496"/>
      <c r="N63" s="496"/>
      <c r="O63" s="496"/>
      <c r="P63" s="496"/>
      <c r="Q63" s="496"/>
      <c r="R63" s="322"/>
      <c r="S63" s="497"/>
      <c r="T63" s="316"/>
      <c r="U63" s="316"/>
      <c r="V63" s="316"/>
      <c r="W63" s="314"/>
    </row>
    <row r="64" spans="2:23" ht="11.25" customHeight="1">
      <c r="B64" s="314"/>
      <c r="C64" s="316"/>
      <c r="D64" s="4"/>
      <c r="E64" s="537"/>
      <c r="F64" s="537"/>
      <c r="G64" s="537"/>
      <c r="H64" s="537"/>
      <c r="I64" s="316"/>
      <c r="J64" s="316"/>
      <c r="K64" s="316"/>
      <c r="L64" s="316"/>
      <c r="M64" s="316"/>
      <c r="N64" s="316"/>
      <c r="O64" s="316"/>
      <c r="P64" s="316"/>
      <c r="Q64" s="316"/>
      <c r="R64" s="316"/>
      <c r="S64" s="316"/>
      <c r="T64" s="316"/>
      <c r="U64" s="316"/>
      <c r="V64" s="316"/>
      <c r="W64" s="314"/>
    </row>
    <row r="65" spans="2:23" ht="11.25" customHeight="1">
      <c r="B65" s="314"/>
      <c r="C65" s="316"/>
      <c r="D65" s="4"/>
      <c r="E65" s="537"/>
      <c r="F65" s="537"/>
      <c r="G65" s="537"/>
      <c r="H65" s="537"/>
      <c r="I65" s="316"/>
      <c r="J65" s="316"/>
      <c r="K65" s="316"/>
      <c r="L65" s="316"/>
      <c r="M65" s="316"/>
      <c r="N65" s="316"/>
      <c r="O65" s="316"/>
      <c r="P65" s="316"/>
      <c r="Q65" s="316"/>
      <c r="R65" s="316"/>
      <c r="S65" s="316"/>
      <c r="T65" s="316"/>
      <c r="U65" s="316"/>
      <c r="V65" s="316"/>
      <c r="W65" s="314"/>
    </row>
    <row r="66" spans="2:23" ht="10.5" customHeight="1">
      <c r="B66" s="314"/>
      <c r="D66" s="4"/>
      <c r="E66" s="537"/>
      <c r="F66" s="537"/>
      <c r="G66" s="537"/>
      <c r="H66" s="537"/>
      <c r="I66" s="316"/>
      <c r="J66" s="316"/>
      <c r="K66" s="316"/>
      <c r="L66" s="316"/>
      <c r="M66" s="316"/>
      <c r="N66" s="316"/>
      <c r="O66" s="316"/>
      <c r="P66" s="316"/>
      <c r="Q66" s="316"/>
      <c r="R66" s="316"/>
      <c r="S66" s="316"/>
      <c r="T66" s="316"/>
      <c r="U66" s="316"/>
      <c r="V66" s="316"/>
      <c r="W66" s="314"/>
    </row>
    <row r="67" spans="2:23" ht="7.5" customHeight="1">
      <c r="B67" s="314"/>
      <c r="C67" s="314"/>
      <c r="D67" s="314"/>
      <c r="E67" s="314"/>
      <c r="F67" s="314"/>
      <c r="G67" s="314"/>
      <c r="H67" s="314"/>
      <c r="I67" s="314"/>
      <c r="J67" s="314"/>
      <c r="K67" s="314"/>
      <c r="L67" s="314"/>
      <c r="M67" s="314"/>
      <c r="N67" s="314"/>
      <c r="O67" s="314"/>
      <c r="P67" s="314"/>
      <c r="Q67" s="314"/>
      <c r="R67" s="314"/>
      <c r="S67" s="314"/>
      <c r="T67" s="314"/>
      <c r="U67" s="314"/>
      <c r="V67" s="314"/>
      <c r="W67" s="314"/>
    </row>
    <row r="68" spans="2:23" ht="15" thickBot="1"/>
    <row r="69" spans="2:23" ht="15" thickBot="1">
      <c r="E69" s="601" t="s">
        <v>72</v>
      </c>
      <c r="F69" s="602"/>
      <c r="G69" s="602"/>
      <c r="H69" s="602"/>
      <c r="I69" s="602"/>
      <c r="J69" s="602"/>
      <c r="K69" s="602"/>
      <c r="L69" s="602"/>
      <c r="M69" s="602"/>
      <c r="N69" s="602"/>
      <c r="O69" s="603"/>
    </row>
    <row r="70" spans="2:23" ht="15" thickBot="1"/>
    <row r="71" spans="2:23" ht="15" thickBot="1">
      <c r="E71" s="437" t="s">
        <v>96</v>
      </c>
      <c r="F71" s="438"/>
      <c r="G71" s="443"/>
      <c r="H71" s="443"/>
      <c r="I71" s="443"/>
      <c r="J71" s="443"/>
      <c r="K71" s="443"/>
      <c r="L71" s="443"/>
      <c r="M71" s="443"/>
      <c r="N71" s="443"/>
      <c r="O71" s="444"/>
      <c r="P71" s="445"/>
      <c r="Q71" s="498"/>
    </row>
    <row r="72" spans="2:23">
      <c r="O72" s="442"/>
    </row>
    <row r="73" spans="2:23">
      <c r="O73" s="442"/>
    </row>
    <row r="75" spans="2:23">
      <c r="O75" s="442"/>
    </row>
    <row r="76" spans="2:23">
      <c r="O76" s="442"/>
    </row>
    <row r="77" spans="2:23">
      <c r="O77" s="442"/>
    </row>
    <row r="78" spans="2:23">
      <c r="O78" s="442"/>
    </row>
  </sheetData>
  <mergeCells count="78">
    <mergeCell ref="R10:T10"/>
    <mergeCell ref="G10:M10"/>
    <mergeCell ref="C3:V3"/>
    <mergeCell ref="V4:V5"/>
    <mergeCell ref="U4:U5"/>
    <mergeCell ref="R4:T5"/>
    <mergeCell ref="R6:T6"/>
    <mergeCell ref="G4:M4"/>
    <mergeCell ref="G5:M5"/>
    <mergeCell ref="G6:M6"/>
    <mergeCell ref="G7:M7"/>
    <mergeCell ref="C16:C18"/>
    <mergeCell ref="D16:D18"/>
    <mergeCell ref="G16:H17"/>
    <mergeCell ref="G13:M14"/>
    <mergeCell ref="E10:F10"/>
    <mergeCell ref="R16:R18"/>
    <mergeCell ref="S16:S18"/>
    <mergeCell ref="E11:F11"/>
    <mergeCell ref="E12:F12"/>
    <mergeCell ref="E13:F13"/>
    <mergeCell ref="E16:F17"/>
    <mergeCell ref="I16:J17"/>
    <mergeCell ref="K16:L17"/>
    <mergeCell ref="T22:V22"/>
    <mergeCell ref="T23:V23"/>
    <mergeCell ref="T24:V24"/>
    <mergeCell ref="T25:V25"/>
    <mergeCell ref="G8:M8"/>
    <mergeCell ref="G9:M9"/>
    <mergeCell ref="T16:V16"/>
    <mergeCell ref="P16:P18"/>
    <mergeCell ref="M16:M18"/>
    <mergeCell ref="N16:N18"/>
    <mergeCell ref="O16:O18"/>
    <mergeCell ref="T17:V17"/>
    <mergeCell ref="T18:V18"/>
    <mergeCell ref="G11:M11"/>
    <mergeCell ref="G12:M12"/>
    <mergeCell ref="Q16:Q18"/>
    <mergeCell ref="T27:V27"/>
    <mergeCell ref="T28:V28"/>
    <mergeCell ref="T34:V34"/>
    <mergeCell ref="T35:V35"/>
    <mergeCell ref="T36:V36"/>
    <mergeCell ref="T30:V30"/>
    <mergeCell ref="T26:V26"/>
    <mergeCell ref="E69:O69"/>
    <mergeCell ref="R11:T11"/>
    <mergeCell ref="R14:T14"/>
    <mergeCell ref="T39:V39"/>
    <mergeCell ref="T40:V40"/>
    <mergeCell ref="T47:V47"/>
    <mergeCell ref="T54:V54"/>
    <mergeCell ref="T55:V55"/>
    <mergeCell ref="T60:V60"/>
    <mergeCell ref="T61:V61"/>
    <mergeCell ref="T62:V62"/>
    <mergeCell ref="T19:V19"/>
    <mergeCell ref="T20:V20"/>
    <mergeCell ref="T21:V21"/>
    <mergeCell ref="T59:V59"/>
    <mergeCell ref="U12:V12"/>
    <mergeCell ref="G64:H64"/>
    <mergeCell ref="E64:F64"/>
    <mergeCell ref="G65:H65"/>
    <mergeCell ref="G66:H66"/>
    <mergeCell ref="E66:F66"/>
    <mergeCell ref="E65:F65"/>
    <mergeCell ref="T58:V58"/>
    <mergeCell ref="T29:V29"/>
    <mergeCell ref="T31:V31"/>
    <mergeCell ref="T32:V32"/>
    <mergeCell ref="T33:V33"/>
    <mergeCell ref="T57:V57"/>
    <mergeCell ref="T56:V56"/>
    <mergeCell ref="T37:V37"/>
    <mergeCell ref="T38:V38"/>
  </mergeCells>
  <phoneticPr fontId="0" type="noConversion"/>
  <pageMargins left="0.25" right="0.25" top="0.75" bottom="0.75" header="0.3" footer="0.3"/>
  <pageSetup paperSize="9" scale="54" fitToHeight="0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indexed="52"/>
    <pageSetUpPr fitToPage="1"/>
  </sheetPr>
  <dimension ref="B2:AD78"/>
  <sheetViews>
    <sheetView view="pageBreakPreview" zoomScale="60" zoomScaleNormal="70" workbookViewId="0">
      <selection activeCell="G4" sqref="G4:M4"/>
    </sheetView>
  </sheetViews>
  <sheetFormatPr defaultColWidth="9.140625" defaultRowHeight="14.25"/>
  <cols>
    <col min="1" max="1" width="2.140625" style="3" customWidth="1"/>
    <col min="2" max="2" width="1.42578125" style="3" customWidth="1"/>
    <col min="3" max="3" width="20.5703125" style="3" customWidth="1"/>
    <col min="4" max="4" width="11.28515625" style="3" customWidth="1"/>
    <col min="5" max="12" width="10.42578125" style="3" customWidth="1"/>
    <col min="13" max="14" width="12" style="3" customWidth="1"/>
    <col min="15" max="15" width="8.42578125" style="3" customWidth="1"/>
    <col min="16" max="16" width="11.140625" style="3" customWidth="1"/>
    <col min="17" max="17" width="12" style="3" customWidth="1"/>
    <col min="18" max="18" width="14.28515625" style="3" customWidth="1"/>
    <col min="19" max="19" width="15.28515625" style="3" customWidth="1"/>
    <col min="20" max="20" width="4.5703125" style="3" customWidth="1"/>
    <col min="21" max="22" width="26.85546875" style="3" customWidth="1"/>
    <col min="23" max="23" width="1.42578125" style="3" customWidth="1"/>
    <col min="24" max="24" width="2.85546875" style="3" customWidth="1"/>
    <col min="25" max="25" width="12.7109375" style="3" customWidth="1"/>
    <col min="26" max="16384" width="9.140625" style="3"/>
  </cols>
  <sheetData>
    <row r="2" spans="2:30" ht="7.5" customHeight="1">
      <c r="B2" s="314"/>
      <c r="C2" s="314"/>
      <c r="D2" s="314"/>
      <c r="E2" s="314"/>
      <c r="F2" s="314"/>
      <c r="G2" s="314"/>
      <c r="H2" s="314"/>
      <c r="I2" s="314"/>
      <c r="J2" s="314"/>
      <c r="K2" s="314"/>
      <c r="L2" s="314"/>
      <c r="M2" s="314"/>
      <c r="N2" s="314"/>
      <c r="O2" s="314"/>
      <c r="P2" s="314"/>
      <c r="Q2" s="314"/>
      <c r="R2" s="314"/>
      <c r="S2" s="314"/>
      <c r="T2" s="314"/>
      <c r="U2" s="314"/>
      <c r="V2" s="314"/>
      <c r="W2" s="314"/>
    </row>
    <row r="3" spans="2:30">
      <c r="B3" s="314"/>
      <c r="C3" s="585" t="s">
        <v>4</v>
      </c>
      <c r="D3" s="585"/>
      <c r="E3" s="585"/>
      <c r="F3" s="585"/>
      <c r="G3" s="585"/>
      <c r="H3" s="585"/>
      <c r="I3" s="585"/>
      <c r="J3" s="585"/>
      <c r="K3" s="585"/>
      <c r="L3" s="585"/>
      <c r="M3" s="585"/>
      <c r="N3" s="585"/>
      <c r="O3" s="585"/>
      <c r="P3" s="585"/>
      <c r="Q3" s="585"/>
      <c r="R3" s="585"/>
      <c r="S3" s="585"/>
      <c r="T3" s="585"/>
      <c r="U3" s="585"/>
      <c r="V3" s="585"/>
      <c r="W3" s="314"/>
    </row>
    <row r="4" spans="2:30" ht="15.75" customHeight="1">
      <c r="B4" s="314"/>
      <c r="C4" s="317" t="s">
        <v>10</v>
      </c>
      <c r="D4" s="318"/>
      <c r="E4" s="318"/>
      <c r="F4" s="319"/>
      <c r="G4" s="631"/>
      <c r="H4" s="632"/>
      <c r="I4" s="632"/>
      <c r="J4" s="632"/>
      <c r="K4" s="632"/>
      <c r="L4" s="632"/>
      <c r="M4" s="633"/>
      <c r="N4" s="447"/>
      <c r="O4" s="321" t="s">
        <v>116</v>
      </c>
      <c r="Q4" s="322"/>
      <c r="R4" s="588" t="s">
        <v>19</v>
      </c>
      <c r="S4" s="590"/>
      <c r="T4" s="591"/>
      <c r="U4" s="588" t="s">
        <v>17</v>
      </c>
      <c r="V4" s="586" t="s">
        <v>18</v>
      </c>
      <c r="W4" s="314"/>
    </row>
    <row r="5" spans="2:30" ht="15.75" customHeight="1">
      <c r="B5" s="314"/>
      <c r="C5" s="323" t="s">
        <v>11</v>
      </c>
      <c r="D5" s="324"/>
      <c r="E5" s="324"/>
      <c r="F5" s="325"/>
      <c r="G5" s="634"/>
      <c r="H5" s="635"/>
      <c r="I5" s="635"/>
      <c r="J5" s="635"/>
      <c r="K5" s="635"/>
      <c r="L5" s="635"/>
      <c r="M5" s="636"/>
      <c r="N5" s="447"/>
      <c r="O5" s="321" t="s">
        <v>117</v>
      </c>
      <c r="Q5" s="316"/>
      <c r="R5" s="589"/>
      <c r="S5" s="592"/>
      <c r="T5" s="593"/>
      <c r="U5" s="630"/>
      <c r="V5" s="629"/>
      <c r="W5" s="314"/>
    </row>
    <row r="6" spans="2:30" ht="15.75" customHeight="1">
      <c r="B6" s="314"/>
      <c r="C6" s="323" t="s">
        <v>12</v>
      </c>
      <c r="D6" s="324"/>
      <c r="E6" s="324"/>
      <c r="F6" s="325"/>
      <c r="G6" s="637"/>
      <c r="H6" s="638"/>
      <c r="I6" s="638"/>
      <c r="J6" s="638"/>
      <c r="K6" s="638"/>
      <c r="L6" s="638"/>
      <c r="M6" s="639"/>
      <c r="N6" s="447"/>
      <c r="O6" s="326"/>
      <c r="P6" s="316"/>
      <c r="Q6" s="316"/>
      <c r="R6" s="594" t="s">
        <v>16</v>
      </c>
      <c r="S6" s="594"/>
      <c r="T6" s="594"/>
      <c r="U6" s="327"/>
      <c r="V6" s="327"/>
      <c r="W6" s="314"/>
      <c r="X6" s="328"/>
      <c r="Y6" s="329"/>
      <c r="Z6" s="329"/>
      <c r="AA6" s="329"/>
      <c r="AB6" s="329"/>
      <c r="AC6" s="329"/>
      <c r="AD6" s="329"/>
    </row>
    <row r="7" spans="2:30" ht="15.75" customHeight="1">
      <c r="B7" s="314"/>
      <c r="C7" s="323" t="s">
        <v>13</v>
      </c>
      <c r="D7" s="324"/>
      <c r="E7" s="324"/>
      <c r="F7" s="325"/>
      <c r="G7" s="448"/>
      <c r="H7" s="449"/>
      <c r="I7" s="449"/>
      <c r="J7" s="449"/>
      <c r="K7" s="449"/>
      <c r="L7" s="449"/>
      <c r="M7" s="450"/>
      <c r="N7" s="451"/>
      <c r="O7" s="326"/>
      <c r="P7" s="326"/>
      <c r="Q7" s="326"/>
      <c r="R7" s="331" t="s">
        <v>121</v>
      </c>
      <c r="S7" s="332"/>
      <c r="T7" s="333"/>
      <c r="U7" s="334"/>
      <c r="V7" s="334"/>
      <c r="W7" s="314"/>
    </row>
    <row r="8" spans="2:30" ht="15.75" customHeight="1">
      <c r="B8" s="314"/>
      <c r="C8" s="323" t="s">
        <v>15</v>
      </c>
      <c r="D8" s="324"/>
      <c r="E8" s="324"/>
      <c r="F8" s="325"/>
      <c r="G8" s="555"/>
      <c r="H8" s="556"/>
      <c r="I8" s="556"/>
      <c r="J8" s="556"/>
      <c r="K8" s="556"/>
      <c r="L8" s="556"/>
      <c r="M8" s="557"/>
      <c r="N8" s="335"/>
      <c r="O8" s="326"/>
      <c r="P8" s="316"/>
      <c r="Q8" s="316"/>
      <c r="R8" s="336" t="s">
        <v>7</v>
      </c>
      <c r="S8" s="337"/>
      <c r="T8" s="338"/>
      <c r="U8" s="339"/>
      <c r="V8" s="339"/>
      <c r="W8" s="314"/>
    </row>
    <row r="9" spans="2:30" ht="15.75" customHeight="1">
      <c r="B9" s="314"/>
      <c r="C9" s="323" t="s">
        <v>14</v>
      </c>
      <c r="D9" s="324"/>
      <c r="E9" s="324"/>
      <c r="F9" s="325"/>
      <c r="G9" s="555"/>
      <c r="H9" s="556"/>
      <c r="I9" s="556"/>
      <c r="J9" s="556"/>
      <c r="K9" s="556"/>
      <c r="L9" s="556"/>
      <c r="M9" s="557"/>
      <c r="N9" s="335"/>
      <c r="O9" s="326"/>
      <c r="P9" s="316"/>
      <c r="Q9" s="316"/>
      <c r="R9" s="352" t="s">
        <v>113</v>
      </c>
      <c r="S9" s="353"/>
      <c r="T9" s="354"/>
      <c r="U9" s="343"/>
      <c r="V9" s="343"/>
      <c r="W9" s="314"/>
    </row>
    <row r="10" spans="2:30" ht="15.75" customHeight="1">
      <c r="B10" s="314"/>
      <c r="C10" s="340" t="s">
        <v>9</v>
      </c>
      <c r="D10" s="341"/>
      <c r="E10" s="538" t="s">
        <v>136</v>
      </c>
      <c r="F10" s="539"/>
      <c r="G10" s="576"/>
      <c r="H10" s="577"/>
      <c r="I10" s="577"/>
      <c r="J10" s="577"/>
      <c r="K10" s="577"/>
      <c r="L10" s="577"/>
      <c r="M10" s="578"/>
      <c r="N10" s="447"/>
      <c r="O10" s="326"/>
      <c r="P10" s="316"/>
      <c r="Q10" s="316"/>
      <c r="R10" s="543" t="s">
        <v>199</v>
      </c>
      <c r="S10" s="544"/>
      <c r="T10" s="545"/>
      <c r="U10" s="530"/>
      <c r="V10" s="343"/>
      <c r="W10" s="314"/>
    </row>
    <row r="11" spans="2:30" ht="15.75" customHeight="1">
      <c r="B11" s="314"/>
      <c r="C11" s="344"/>
      <c r="D11" s="345"/>
      <c r="E11" s="538" t="s">
        <v>137</v>
      </c>
      <c r="F11" s="539"/>
      <c r="G11" s="576"/>
      <c r="H11" s="577"/>
      <c r="I11" s="577"/>
      <c r="J11" s="577"/>
      <c r="K11" s="577"/>
      <c r="L11" s="577"/>
      <c r="M11" s="578"/>
      <c r="N11" s="452"/>
      <c r="O11" s="326"/>
      <c r="P11" s="316"/>
      <c r="Q11" s="316"/>
      <c r="R11" s="543" t="s">
        <v>200</v>
      </c>
      <c r="S11" s="544"/>
      <c r="T11" s="545"/>
      <c r="U11" s="529"/>
      <c r="V11" s="529"/>
      <c r="W11" s="314"/>
    </row>
    <row r="12" spans="2:30" ht="15.75" customHeight="1">
      <c r="B12" s="314"/>
      <c r="C12" s="344"/>
      <c r="D12" s="345"/>
      <c r="E12" s="538" t="s">
        <v>138</v>
      </c>
      <c r="F12" s="539"/>
      <c r="G12" s="576"/>
      <c r="H12" s="577"/>
      <c r="I12" s="577"/>
      <c r="J12" s="577"/>
      <c r="K12" s="577"/>
      <c r="L12" s="577"/>
      <c r="M12" s="578"/>
      <c r="N12" s="452"/>
      <c r="O12" s="326"/>
      <c r="P12" s="316"/>
      <c r="Q12" s="316"/>
      <c r="R12" s="347" t="s">
        <v>198</v>
      </c>
      <c r="S12" s="348"/>
      <c r="T12" s="349"/>
      <c r="U12" s="570"/>
      <c r="V12" s="571"/>
      <c r="W12" s="314"/>
    </row>
    <row r="13" spans="2:30" ht="15.75" customHeight="1">
      <c r="B13" s="314"/>
      <c r="C13" s="344"/>
      <c r="D13" s="345"/>
      <c r="E13" s="574" t="s">
        <v>139</v>
      </c>
      <c r="F13" s="575"/>
      <c r="G13" s="579"/>
      <c r="H13" s="580"/>
      <c r="I13" s="580"/>
      <c r="J13" s="580"/>
      <c r="K13" s="580"/>
      <c r="L13" s="580"/>
      <c r="M13" s="581"/>
      <c r="N13" s="452"/>
      <c r="O13" s="326"/>
      <c r="P13" s="316"/>
      <c r="Q13" s="316"/>
      <c r="R13" s="352" t="s">
        <v>123</v>
      </c>
      <c r="S13" s="353"/>
      <c r="T13" s="354"/>
      <c r="U13" s="355"/>
      <c r="V13" s="355"/>
      <c r="W13" s="314"/>
    </row>
    <row r="14" spans="2:30" ht="15.75" customHeight="1">
      <c r="B14" s="314"/>
      <c r="C14" s="356"/>
      <c r="D14" s="357"/>
      <c r="E14" s="356"/>
      <c r="F14" s="358"/>
      <c r="G14" s="582"/>
      <c r="H14" s="583"/>
      <c r="I14" s="583"/>
      <c r="J14" s="583"/>
      <c r="K14" s="583"/>
      <c r="L14" s="583"/>
      <c r="M14" s="584"/>
      <c r="N14" s="452"/>
      <c r="O14" s="326"/>
      <c r="P14" s="316"/>
      <c r="Q14" s="316"/>
      <c r="R14" s="567" t="s">
        <v>124</v>
      </c>
      <c r="S14" s="568"/>
      <c r="T14" s="569"/>
      <c r="U14" s="327"/>
      <c r="V14" s="327"/>
      <c r="W14" s="314"/>
    </row>
    <row r="15" spans="2:30" ht="7.5" customHeight="1">
      <c r="S15" s="329"/>
      <c r="T15" s="329"/>
    </row>
    <row r="16" spans="2:30" ht="17.25" customHeight="1">
      <c r="B16" s="314"/>
      <c r="C16" s="561" t="s">
        <v>126</v>
      </c>
      <c r="D16" s="561" t="s">
        <v>201</v>
      </c>
      <c r="E16" s="549" t="s">
        <v>108</v>
      </c>
      <c r="F16" s="550"/>
      <c r="G16" s="549" t="s">
        <v>111</v>
      </c>
      <c r="H16" s="550"/>
      <c r="I16" s="549" t="s">
        <v>112</v>
      </c>
      <c r="J16" s="550"/>
      <c r="K16" s="549" t="s">
        <v>114</v>
      </c>
      <c r="L16" s="572"/>
      <c r="M16" s="546" t="s">
        <v>128</v>
      </c>
      <c r="N16" s="546" t="s">
        <v>129</v>
      </c>
      <c r="O16" s="546" t="s">
        <v>130</v>
      </c>
      <c r="P16" s="546" t="s">
        <v>131</v>
      </c>
      <c r="Q16" s="546" t="s">
        <v>132</v>
      </c>
      <c r="R16" s="546" t="s">
        <v>133</v>
      </c>
      <c r="S16" s="561" t="s">
        <v>140</v>
      </c>
      <c r="T16" s="606"/>
      <c r="U16" s="607"/>
      <c r="V16" s="608"/>
      <c r="W16" s="314"/>
      <c r="Y16" s="453"/>
      <c r="Z16" s="453"/>
      <c r="AA16" s="453"/>
      <c r="AB16" s="453"/>
    </row>
    <row r="17" spans="2:28" ht="14.25" customHeight="1">
      <c r="B17" s="314"/>
      <c r="C17" s="562"/>
      <c r="D17" s="562"/>
      <c r="E17" s="553"/>
      <c r="F17" s="554"/>
      <c r="G17" s="551"/>
      <c r="H17" s="552"/>
      <c r="I17" s="551"/>
      <c r="J17" s="552"/>
      <c r="K17" s="551"/>
      <c r="L17" s="573"/>
      <c r="M17" s="547"/>
      <c r="N17" s="547"/>
      <c r="O17" s="547"/>
      <c r="P17" s="547"/>
      <c r="Q17" s="547"/>
      <c r="R17" s="547"/>
      <c r="S17" s="562"/>
      <c r="T17" s="558" t="s">
        <v>8</v>
      </c>
      <c r="U17" s="559"/>
      <c r="V17" s="560"/>
      <c r="W17" s="314"/>
      <c r="Y17" s="453"/>
      <c r="Z17" s="453"/>
      <c r="AA17" s="453"/>
      <c r="AB17" s="453"/>
    </row>
    <row r="18" spans="2:28" ht="24.75" customHeight="1">
      <c r="B18" s="314"/>
      <c r="C18" s="628"/>
      <c r="D18" s="563"/>
      <c r="E18" s="364" t="s">
        <v>109</v>
      </c>
      <c r="F18" s="365" t="s">
        <v>110</v>
      </c>
      <c r="G18" s="366" t="s">
        <v>109</v>
      </c>
      <c r="H18" s="367" t="s">
        <v>110</v>
      </c>
      <c r="I18" s="368" t="s">
        <v>109</v>
      </c>
      <c r="J18" s="369" t="s">
        <v>110</v>
      </c>
      <c r="K18" s="366" t="s">
        <v>66</v>
      </c>
      <c r="L18" s="370" t="s">
        <v>110</v>
      </c>
      <c r="M18" s="627"/>
      <c r="N18" s="627"/>
      <c r="O18" s="627"/>
      <c r="P18" s="627"/>
      <c r="Q18" s="627"/>
      <c r="R18" s="627"/>
      <c r="S18" s="628"/>
      <c r="T18" s="618"/>
      <c r="U18" s="619"/>
      <c r="V18" s="620"/>
      <c r="W18" s="314"/>
      <c r="Y18" s="454"/>
      <c r="Z18" s="454"/>
      <c r="AA18" s="454"/>
      <c r="AB18" s="454"/>
    </row>
    <row r="19" spans="2:28" ht="28.5" customHeight="1">
      <c r="B19" s="314"/>
      <c r="C19" s="455" t="s">
        <v>134</v>
      </c>
      <c r="D19" s="388"/>
      <c r="E19" s="389"/>
      <c r="F19" s="389"/>
      <c r="G19" s="390"/>
      <c r="H19" s="391"/>
      <c r="I19" s="390"/>
      <c r="J19" s="391"/>
      <c r="K19" s="390"/>
      <c r="L19" s="392"/>
      <c r="M19" s="393"/>
      <c r="N19" s="515"/>
      <c r="O19" s="390"/>
      <c r="P19" s="395"/>
      <c r="Q19" s="396"/>
      <c r="R19" s="395"/>
      <c r="S19" s="457"/>
      <c r="T19" s="615"/>
      <c r="U19" s="616"/>
      <c r="V19" s="617"/>
      <c r="W19" s="314"/>
    </row>
    <row r="20" spans="2:28" ht="28.5" customHeight="1">
      <c r="B20" s="314"/>
      <c r="C20" s="458" t="s">
        <v>135</v>
      </c>
      <c r="D20" s="403"/>
      <c r="E20" s="404"/>
      <c r="F20" s="404"/>
      <c r="G20" s="405"/>
      <c r="H20" s="406"/>
      <c r="I20" s="405"/>
      <c r="J20" s="406"/>
      <c r="K20" s="405"/>
      <c r="L20" s="407"/>
      <c r="M20" s="408"/>
      <c r="N20" s="516"/>
      <c r="O20" s="405"/>
      <c r="P20" s="409"/>
      <c r="Q20" s="410"/>
      <c r="R20" s="409"/>
      <c r="S20" s="460"/>
      <c r="T20" s="612"/>
      <c r="U20" s="613"/>
      <c r="V20" s="614"/>
      <c r="W20" s="314"/>
    </row>
    <row r="21" spans="2:28" ht="21" customHeight="1">
      <c r="B21" s="314"/>
      <c r="C21" s="461" t="str">
        <f>IF('1 - Detail Entry'!C22="","",'1 - Detail Entry'!C22)</f>
        <v>DS02</v>
      </c>
      <c r="D21" s="417"/>
      <c r="E21" s="418"/>
      <c r="F21" s="418"/>
      <c r="G21" s="418"/>
      <c r="H21" s="463"/>
      <c r="I21" s="418"/>
      <c r="J21" s="463"/>
      <c r="K21" s="464"/>
      <c r="L21" s="465"/>
      <c r="M21" s="466"/>
      <c r="N21" s="517"/>
      <c r="O21" s="518"/>
      <c r="P21" s="420"/>
      <c r="Q21" s="421"/>
      <c r="R21" s="420"/>
      <c r="S21" s="467" t="str">
        <f>IF(OR(P21="NR",P21="",P21="Dry"),"",'1 - Detail Entry'!Y22-P21)</f>
        <v/>
      </c>
      <c r="T21" s="621"/>
      <c r="U21" s="622"/>
      <c r="V21" s="623"/>
      <c r="W21" s="314"/>
    </row>
    <row r="22" spans="2:28" ht="21" customHeight="1">
      <c r="B22" s="314"/>
      <c r="C22" s="461" t="str">
        <f>IF('1 - Detail Entry'!C23="","",'1 - Detail Entry'!C23)</f>
        <v>DS04</v>
      </c>
      <c r="D22" s="417"/>
      <c r="E22" s="419"/>
      <c r="F22" s="419"/>
      <c r="G22" s="419"/>
      <c r="H22" s="468"/>
      <c r="I22" s="418"/>
      <c r="J22" s="463"/>
      <c r="K22" s="464"/>
      <c r="L22" s="465"/>
      <c r="M22" s="466"/>
      <c r="N22" s="517"/>
      <c r="O22" s="518"/>
      <c r="P22" s="423"/>
      <c r="Q22" s="421"/>
      <c r="R22" s="423"/>
      <c r="S22" s="467" t="str">
        <f>IF(OR(P22="NR",P22="",P22="Dry"),"",'1 - Detail Entry'!Y23-P22)</f>
        <v/>
      </c>
      <c r="T22" s="540"/>
      <c r="U22" s="541"/>
      <c r="V22" s="542"/>
      <c r="W22" s="314"/>
    </row>
    <row r="23" spans="2:28" ht="21" customHeight="1">
      <c r="B23" s="314"/>
      <c r="C23" s="461" t="str">
        <f>IF('1 - Detail Entry'!C24="","",'1 - Detail Entry'!C24)</f>
        <v>DS07</v>
      </c>
      <c r="D23" s="424"/>
      <c r="E23" s="419"/>
      <c r="F23" s="419"/>
      <c r="G23" s="419"/>
      <c r="H23" s="468"/>
      <c r="I23" s="418"/>
      <c r="J23" s="463"/>
      <c r="K23" s="464"/>
      <c r="L23" s="465"/>
      <c r="M23" s="466"/>
      <c r="N23" s="517"/>
      <c r="O23" s="518"/>
      <c r="P23" s="423"/>
      <c r="Q23" s="421"/>
      <c r="R23" s="485"/>
      <c r="S23" s="467" t="str">
        <f>IF(OR(P23="NR",P23="",P23="Dry"),"",'1 - Detail Entry'!Y24-P23)</f>
        <v/>
      </c>
      <c r="T23" s="540"/>
      <c r="U23" s="541"/>
      <c r="V23" s="542"/>
      <c r="W23" s="314"/>
    </row>
    <row r="24" spans="2:28" ht="21" customHeight="1">
      <c r="B24" s="314"/>
      <c r="C24" s="461" t="str">
        <f>IF('1 - Detail Entry'!C25="","",'1 - Detail Entry'!C25)</f>
        <v>DS08</v>
      </c>
      <c r="D24" s="417"/>
      <c r="E24" s="419"/>
      <c r="F24" s="419"/>
      <c r="G24" s="419"/>
      <c r="H24" s="468"/>
      <c r="I24" s="418"/>
      <c r="J24" s="463"/>
      <c r="K24" s="464"/>
      <c r="L24" s="465"/>
      <c r="M24" s="466"/>
      <c r="N24" s="517"/>
      <c r="O24" s="518"/>
      <c r="P24" s="423"/>
      <c r="Q24" s="421"/>
      <c r="R24" s="423"/>
      <c r="S24" s="467" t="str">
        <f>IF(OR(P24="NR",P24="",P24="Dry"),"",'1 - Detail Entry'!Y25-P24)</f>
        <v/>
      </c>
      <c r="T24" s="540"/>
      <c r="U24" s="541"/>
      <c r="V24" s="542"/>
      <c r="W24" s="314"/>
    </row>
    <row r="25" spans="2:28" ht="21" customHeight="1">
      <c r="B25" s="314"/>
      <c r="C25" s="461" t="str">
        <f>IF('1 - Detail Entry'!C26="","",'1 - Detail Entry'!C26)</f>
        <v/>
      </c>
      <c r="D25" s="462"/>
      <c r="E25" s="418"/>
      <c r="F25" s="418"/>
      <c r="G25" s="418"/>
      <c r="H25" s="463"/>
      <c r="I25" s="418"/>
      <c r="J25" s="463"/>
      <c r="K25" s="464"/>
      <c r="L25" s="465"/>
      <c r="M25" s="466"/>
      <c r="N25" s="517"/>
      <c r="O25" s="518"/>
      <c r="P25" s="423"/>
      <c r="Q25" s="421"/>
      <c r="R25" s="423"/>
      <c r="S25" s="467" t="str">
        <f>IF(OR(P25="NR",P25="",P25="Dry"),"",'1 - Detail Entry'!Y26-P25)</f>
        <v/>
      </c>
      <c r="T25" s="540"/>
      <c r="U25" s="541"/>
      <c r="V25" s="542"/>
      <c r="W25" s="314"/>
    </row>
    <row r="26" spans="2:28" ht="21" customHeight="1">
      <c r="B26" s="314"/>
      <c r="C26" s="461" t="str">
        <f>IF('1 - Detail Entry'!C27="","",'1 - Detail Entry'!C27)</f>
        <v/>
      </c>
      <c r="D26" s="462"/>
      <c r="E26" s="418"/>
      <c r="F26" s="418"/>
      <c r="G26" s="418"/>
      <c r="H26" s="463"/>
      <c r="I26" s="418"/>
      <c r="J26" s="463"/>
      <c r="K26" s="464"/>
      <c r="L26" s="465"/>
      <c r="M26" s="466"/>
      <c r="N26" s="517"/>
      <c r="O26" s="518"/>
      <c r="P26" s="423"/>
      <c r="Q26" s="421"/>
      <c r="R26" s="423"/>
      <c r="S26" s="467" t="str">
        <f>IF(OR(P26="NR",P26="",P26="Dry"),"",'1 - Detail Entry'!Y27-P26)</f>
        <v/>
      </c>
      <c r="T26" s="540"/>
      <c r="U26" s="541"/>
      <c r="V26" s="542"/>
      <c r="W26" s="314"/>
    </row>
    <row r="27" spans="2:28" ht="21" customHeight="1">
      <c r="B27" s="314"/>
      <c r="C27" s="461" t="str">
        <f>IF('1 - Detail Entry'!C28="","",'1 - Detail Entry'!C28)</f>
        <v/>
      </c>
      <c r="D27" s="462"/>
      <c r="E27" s="418"/>
      <c r="F27" s="418"/>
      <c r="G27" s="418"/>
      <c r="H27" s="463"/>
      <c r="I27" s="418"/>
      <c r="J27" s="463"/>
      <c r="K27" s="464"/>
      <c r="L27" s="465"/>
      <c r="M27" s="466"/>
      <c r="N27" s="517"/>
      <c r="O27" s="518"/>
      <c r="P27" s="423"/>
      <c r="Q27" s="421"/>
      <c r="R27" s="423"/>
      <c r="S27" s="467" t="str">
        <f>IF(OR(P27="NR",P27="",P27="Dry"),"",'1 - Detail Entry'!Y28-P27)</f>
        <v/>
      </c>
      <c r="T27" s="540"/>
      <c r="U27" s="541"/>
      <c r="V27" s="542"/>
      <c r="W27" s="314"/>
    </row>
    <row r="28" spans="2:28" ht="21" customHeight="1">
      <c r="B28" s="314"/>
      <c r="C28" s="461" t="str">
        <f>IF('1 - Detail Entry'!C29="","",'1 - Detail Entry'!C29)</f>
        <v/>
      </c>
      <c r="D28" s="462"/>
      <c r="E28" s="418"/>
      <c r="F28" s="418"/>
      <c r="G28" s="418"/>
      <c r="H28" s="463"/>
      <c r="I28" s="418"/>
      <c r="J28" s="463"/>
      <c r="K28" s="464"/>
      <c r="L28" s="465"/>
      <c r="M28" s="466"/>
      <c r="N28" s="517"/>
      <c r="O28" s="518"/>
      <c r="P28" s="423"/>
      <c r="Q28" s="421"/>
      <c r="R28" s="423"/>
      <c r="S28" s="467" t="str">
        <f>IF(OR(P28="NR",P28="",P28="Dry"),"",'1 - Detail Entry'!Y29-P28)</f>
        <v/>
      </c>
      <c r="T28" s="540"/>
      <c r="U28" s="541"/>
      <c r="V28" s="542"/>
      <c r="W28" s="314"/>
    </row>
    <row r="29" spans="2:28" ht="21" customHeight="1">
      <c r="B29" s="314"/>
      <c r="C29" s="461" t="str">
        <f>IF('1 - Detail Entry'!C30="","",'1 - Detail Entry'!C30)</f>
        <v/>
      </c>
      <c r="D29" s="462"/>
      <c r="E29" s="418"/>
      <c r="F29" s="418"/>
      <c r="G29" s="418"/>
      <c r="H29" s="463"/>
      <c r="I29" s="418"/>
      <c r="J29" s="463"/>
      <c r="K29" s="464"/>
      <c r="L29" s="465"/>
      <c r="M29" s="466"/>
      <c r="N29" s="517"/>
      <c r="O29" s="518"/>
      <c r="P29" s="423"/>
      <c r="Q29" s="421"/>
      <c r="R29" s="423"/>
      <c r="S29" s="467" t="str">
        <f>IF(OR(P29="NR",P29="",P29="Dry"),"",'1 - Detail Entry'!Y30-P29)</f>
        <v/>
      </c>
      <c r="T29" s="540"/>
      <c r="U29" s="541"/>
      <c r="V29" s="542"/>
      <c r="W29" s="314"/>
    </row>
    <row r="30" spans="2:28" ht="21" customHeight="1">
      <c r="B30" s="314"/>
      <c r="C30" s="461" t="str">
        <f>IF('1 - Detail Entry'!C31="","",'1 - Detail Entry'!C31)</f>
        <v/>
      </c>
      <c r="D30" s="425"/>
      <c r="E30" s="419"/>
      <c r="F30" s="419"/>
      <c r="G30" s="419"/>
      <c r="H30" s="468"/>
      <c r="I30" s="419"/>
      <c r="J30" s="468"/>
      <c r="K30" s="469"/>
      <c r="L30" s="470"/>
      <c r="M30" s="471"/>
      <c r="N30" s="519"/>
      <c r="O30" s="520"/>
      <c r="P30" s="423"/>
      <c r="Q30" s="472"/>
      <c r="R30" s="423"/>
      <c r="S30" s="467" t="str">
        <f>IF(OR(P30="NR",P30="",P30="Dry"),"",'1 - Detail Entry'!Y31-P30)</f>
        <v/>
      </c>
      <c r="T30" s="540"/>
      <c r="U30" s="541"/>
      <c r="V30" s="542"/>
      <c r="W30" s="314"/>
    </row>
    <row r="31" spans="2:28" ht="21" customHeight="1">
      <c r="B31" s="314"/>
      <c r="C31" s="461" t="str">
        <f>IF('1 - Detail Entry'!C32="","",'1 - Detail Entry'!C32)</f>
        <v/>
      </c>
      <c r="D31" s="425"/>
      <c r="E31" s="419"/>
      <c r="F31" s="419"/>
      <c r="G31" s="419"/>
      <c r="H31" s="468"/>
      <c r="I31" s="419"/>
      <c r="J31" s="468"/>
      <c r="K31" s="469"/>
      <c r="L31" s="470"/>
      <c r="M31" s="471"/>
      <c r="N31" s="519"/>
      <c r="O31" s="520"/>
      <c r="P31" s="423"/>
      <c r="Q31" s="472"/>
      <c r="R31" s="423"/>
      <c r="S31" s="467" t="str">
        <f>IF(OR(P31="NR",P31="",P31="Dry"),"",'1 - Detail Entry'!Y32-P31)</f>
        <v/>
      </c>
      <c r="T31" s="540"/>
      <c r="U31" s="541"/>
      <c r="V31" s="542"/>
      <c r="W31" s="314"/>
    </row>
    <row r="32" spans="2:28" ht="21" customHeight="1">
      <c r="B32" s="314"/>
      <c r="C32" s="461" t="str">
        <f>IF('1 - Detail Entry'!C33="","",'1 - Detail Entry'!C33)</f>
        <v/>
      </c>
      <c r="D32" s="425"/>
      <c r="E32" s="419"/>
      <c r="F32" s="419"/>
      <c r="G32" s="419"/>
      <c r="H32" s="468"/>
      <c r="I32" s="419"/>
      <c r="J32" s="468"/>
      <c r="K32" s="469"/>
      <c r="L32" s="470"/>
      <c r="M32" s="471"/>
      <c r="N32" s="519"/>
      <c r="O32" s="520"/>
      <c r="P32" s="423"/>
      <c r="Q32" s="472"/>
      <c r="R32" s="423"/>
      <c r="S32" s="467" t="str">
        <f>IF(OR(P32="NR",P32="",P32="Dry"),"",'1 - Detail Entry'!Y33-P32)</f>
        <v/>
      </c>
      <c r="T32" s="540"/>
      <c r="U32" s="541"/>
      <c r="V32" s="542"/>
      <c r="W32" s="314"/>
    </row>
    <row r="33" spans="2:23" ht="21" customHeight="1">
      <c r="B33" s="314"/>
      <c r="C33" s="461" t="str">
        <f>IF('1 - Detail Entry'!C34="","",'1 - Detail Entry'!C34)</f>
        <v/>
      </c>
      <c r="D33" s="425"/>
      <c r="E33" s="419"/>
      <c r="F33" s="419"/>
      <c r="G33" s="419"/>
      <c r="H33" s="468"/>
      <c r="I33" s="419"/>
      <c r="J33" s="468"/>
      <c r="K33" s="469"/>
      <c r="L33" s="470"/>
      <c r="M33" s="471"/>
      <c r="N33" s="519"/>
      <c r="O33" s="520"/>
      <c r="P33" s="423"/>
      <c r="Q33" s="472"/>
      <c r="R33" s="423"/>
      <c r="S33" s="467" t="str">
        <f>IF(OR(P33="NR",P33="",P33="Dry"),"",'1 - Detail Entry'!Y34-P33)</f>
        <v/>
      </c>
      <c r="T33" s="540"/>
      <c r="U33" s="541"/>
      <c r="V33" s="542"/>
      <c r="W33" s="314"/>
    </row>
    <row r="34" spans="2:23" ht="21" customHeight="1">
      <c r="B34" s="314"/>
      <c r="C34" s="461" t="str">
        <f>IF('1 - Detail Entry'!C35="","",'1 - Detail Entry'!C35)</f>
        <v/>
      </c>
      <c r="D34" s="425"/>
      <c r="E34" s="419"/>
      <c r="F34" s="419"/>
      <c r="G34" s="419"/>
      <c r="H34" s="468"/>
      <c r="I34" s="419"/>
      <c r="J34" s="468"/>
      <c r="K34" s="469"/>
      <c r="L34" s="470"/>
      <c r="M34" s="471"/>
      <c r="N34" s="519"/>
      <c r="O34" s="520"/>
      <c r="P34" s="423"/>
      <c r="Q34" s="472"/>
      <c r="R34" s="423"/>
      <c r="S34" s="467" t="str">
        <f>IF(OR(P34="NR",P34="",P34="Dry"),"",'1 - Detail Entry'!Y35-P34)</f>
        <v/>
      </c>
      <c r="T34" s="540"/>
      <c r="U34" s="541"/>
      <c r="V34" s="542"/>
      <c r="W34" s="314"/>
    </row>
    <row r="35" spans="2:23" ht="21" customHeight="1">
      <c r="B35" s="314"/>
      <c r="C35" s="461" t="str">
        <f>IF('1 - Detail Entry'!C36="","",'1 - Detail Entry'!C36)</f>
        <v/>
      </c>
      <c r="D35" s="425"/>
      <c r="E35" s="419"/>
      <c r="F35" s="419"/>
      <c r="G35" s="419"/>
      <c r="H35" s="468"/>
      <c r="I35" s="419"/>
      <c r="J35" s="468"/>
      <c r="K35" s="469"/>
      <c r="L35" s="470"/>
      <c r="M35" s="471"/>
      <c r="N35" s="519"/>
      <c r="O35" s="520"/>
      <c r="P35" s="423"/>
      <c r="Q35" s="472"/>
      <c r="R35" s="423"/>
      <c r="S35" s="467" t="str">
        <f>IF(OR(P35="NR",P35="",P35="Dry"),"",'1 - Detail Entry'!Y36-P35)</f>
        <v/>
      </c>
      <c r="T35" s="540"/>
      <c r="U35" s="541"/>
      <c r="V35" s="542"/>
      <c r="W35" s="314"/>
    </row>
    <row r="36" spans="2:23" ht="21" customHeight="1">
      <c r="B36" s="314"/>
      <c r="C36" s="461" t="str">
        <f>IF('1 - Detail Entry'!C37="","",'1 - Detail Entry'!C37)</f>
        <v/>
      </c>
      <c r="D36" s="425"/>
      <c r="E36" s="419"/>
      <c r="F36" s="419"/>
      <c r="G36" s="419"/>
      <c r="H36" s="468"/>
      <c r="I36" s="419"/>
      <c r="J36" s="468"/>
      <c r="K36" s="469"/>
      <c r="L36" s="470"/>
      <c r="M36" s="471"/>
      <c r="N36" s="519"/>
      <c r="O36" s="520"/>
      <c r="P36" s="423"/>
      <c r="Q36" s="472"/>
      <c r="R36" s="423"/>
      <c r="S36" s="467" t="str">
        <f>IF(OR(P36="NR",P36="",P36="Dry"),"",'1 - Detail Entry'!Y37-P36)</f>
        <v/>
      </c>
      <c r="T36" s="540"/>
      <c r="U36" s="541"/>
      <c r="V36" s="542"/>
      <c r="W36" s="314"/>
    </row>
    <row r="37" spans="2:23" ht="21" customHeight="1">
      <c r="B37" s="314"/>
      <c r="C37" s="461" t="str">
        <f>IF('1 - Detail Entry'!C38="","",'1 - Detail Entry'!C38)</f>
        <v/>
      </c>
      <c r="D37" s="425"/>
      <c r="E37" s="419"/>
      <c r="F37" s="419"/>
      <c r="G37" s="419"/>
      <c r="H37" s="468"/>
      <c r="I37" s="419"/>
      <c r="J37" s="468"/>
      <c r="K37" s="469"/>
      <c r="L37" s="470"/>
      <c r="M37" s="471"/>
      <c r="N37" s="519"/>
      <c r="O37" s="520"/>
      <c r="P37" s="423"/>
      <c r="Q37" s="472"/>
      <c r="R37" s="423"/>
      <c r="S37" s="467" t="str">
        <f>IF(OR(P37="NR",P37="",P37="Dry"),"",'1 - Detail Entry'!Y38-P37)</f>
        <v/>
      </c>
      <c r="T37" s="540"/>
      <c r="U37" s="541"/>
      <c r="V37" s="542"/>
      <c r="W37" s="314"/>
    </row>
    <row r="38" spans="2:23" ht="21" customHeight="1">
      <c r="B38" s="314"/>
      <c r="C38" s="461" t="str">
        <f>IF('1 - Detail Entry'!C39="","",'1 - Detail Entry'!C39)</f>
        <v/>
      </c>
      <c r="D38" s="425"/>
      <c r="E38" s="419"/>
      <c r="F38" s="419"/>
      <c r="G38" s="419"/>
      <c r="H38" s="468"/>
      <c r="I38" s="419"/>
      <c r="J38" s="468"/>
      <c r="K38" s="469"/>
      <c r="L38" s="470"/>
      <c r="M38" s="471"/>
      <c r="N38" s="519"/>
      <c r="O38" s="520"/>
      <c r="P38" s="423"/>
      <c r="Q38" s="472"/>
      <c r="R38" s="423"/>
      <c r="S38" s="467" t="str">
        <f>IF(OR(P38="NR",P38="",P38="Dry"),"",'1 - Detail Entry'!Y39-P38)</f>
        <v/>
      </c>
      <c r="T38" s="540"/>
      <c r="U38" s="541"/>
      <c r="V38" s="542"/>
      <c r="W38" s="314"/>
    </row>
    <row r="39" spans="2:23" ht="21" customHeight="1">
      <c r="B39" s="314"/>
      <c r="C39" s="461" t="str">
        <f>IF('1 - Detail Entry'!C40="","",'1 - Detail Entry'!C40)</f>
        <v/>
      </c>
      <c r="D39" s="425"/>
      <c r="E39" s="419"/>
      <c r="F39" s="419"/>
      <c r="G39" s="419"/>
      <c r="H39" s="468"/>
      <c r="I39" s="419"/>
      <c r="J39" s="468"/>
      <c r="K39" s="469"/>
      <c r="L39" s="470"/>
      <c r="M39" s="471"/>
      <c r="N39" s="519"/>
      <c r="O39" s="520"/>
      <c r="P39" s="423"/>
      <c r="Q39" s="472"/>
      <c r="R39" s="423"/>
      <c r="S39" s="467" t="str">
        <f>IF(OR(P39="NR",P39="",P39="Dry"),"",'1 - Detail Entry'!Y40-P39)</f>
        <v/>
      </c>
      <c r="T39" s="540"/>
      <c r="U39" s="541"/>
      <c r="V39" s="542"/>
      <c r="W39" s="314"/>
    </row>
    <row r="40" spans="2:23" ht="21" customHeight="1">
      <c r="B40" s="314"/>
      <c r="C40" s="461" t="str">
        <f>IF('1 - Detail Entry'!C41="","",'1 - Detail Entry'!C41)</f>
        <v/>
      </c>
      <c r="D40" s="425"/>
      <c r="E40" s="419"/>
      <c r="F40" s="419"/>
      <c r="G40" s="419"/>
      <c r="H40" s="468"/>
      <c r="I40" s="419"/>
      <c r="J40" s="468"/>
      <c r="K40" s="469"/>
      <c r="L40" s="470"/>
      <c r="M40" s="471"/>
      <c r="N40" s="519"/>
      <c r="O40" s="520"/>
      <c r="P40" s="423"/>
      <c r="Q40" s="472"/>
      <c r="R40" s="423"/>
      <c r="S40" s="467" t="str">
        <f>IF(OR(P40="NR",P40="",P40="Dry"),"",'1 - Detail Entry'!Y41-P40)</f>
        <v/>
      </c>
      <c r="T40" s="540"/>
      <c r="U40" s="541"/>
      <c r="V40" s="542"/>
      <c r="W40" s="314"/>
    </row>
    <row r="41" spans="2:23" ht="21" customHeight="1">
      <c r="B41" s="314"/>
      <c r="C41" s="461" t="str">
        <f>IF('1 - Detail Entry'!C42="","",'1 - Detail Entry'!C42)</f>
        <v/>
      </c>
      <c r="D41" s="425"/>
      <c r="E41" s="419"/>
      <c r="F41" s="419"/>
      <c r="G41" s="419"/>
      <c r="H41" s="468"/>
      <c r="I41" s="419"/>
      <c r="J41" s="468"/>
      <c r="K41" s="469"/>
      <c r="L41" s="470"/>
      <c r="M41" s="471"/>
      <c r="N41" s="519"/>
      <c r="O41" s="520"/>
      <c r="P41" s="423"/>
      <c r="Q41" s="472"/>
      <c r="R41" s="423"/>
      <c r="S41" s="467" t="str">
        <f>IF(OR(P41="NR",P41="",P41="Dry"),"",'1 - Detail Entry'!Y42-P41)</f>
        <v/>
      </c>
      <c r="T41" s="426"/>
      <c r="U41" s="427"/>
      <c r="V41" s="428"/>
      <c r="W41" s="314"/>
    </row>
    <row r="42" spans="2:23" ht="21" customHeight="1">
      <c r="B42" s="314"/>
      <c r="C42" s="461" t="str">
        <f>IF('1 - Detail Entry'!C43="","",'1 - Detail Entry'!C43)</f>
        <v/>
      </c>
      <c r="D42" s="425"/>
      <c r="E42" s="419"/>
      <c r="F42" s="419"/>
      <c r="G42" s="419"/>
      <c r="H42" s="468"/>
      <c r="I42" s="419"/>
      <c r="J42" s="468"/>
      <c r="K42" s="469"/>
      <c r="L42" s="470"/>
      <c r="M42" s="471"/>
      <c r="N42" s="519"/>
      <c r="O42" s="520"/>
      <c r="P42" s="423"/>
      <c r="Q42" s="472"/>
      <c r="R42" s="423"/>
      <c r="S42" s="467" t="str">
        <f>IF(OR(P42="NR",P42="",P42="Dry"),"",'1 - Detail Entry'!Y43-P42)</f>
        <v/>
      </c>
      <c r="T42" s="426"/>
      <c r="U42" s="427"/>
      <c r="V42" s="428"/>
      <c r="W42" s="314"/>
    </row>
    <row r="43" spans="2:23" ht="21" customHeight="1">
      <c r="B43" s="314"/>
      <c r="C43" s="461" t="str">
        <f>IF('1 - Detail Entry'!C44="","",'1 - Detail Entry'!C44)</f>
        <v/>
      </c>
      <c r="D43" s="425"/>
      <c r="E43" s="419"/>
      <c r="F43" s="419"/>
      <c r="G43" s="419"/>
      <c r="H43" s="468"/>
      <c r="I43" s="419"/>
      <c r="J43" s="468"/>
      <c r="K43" s="469"/>
      <c r="L43" s="470"/>
      <c r="M43" s="471"/>
      <c r="N43" s="519"/>
      <c r="O43" s="520"/>
      <c r="P43" s="423"/>
      <c r="Q43" s="472"/>
      <c r="R43" s="423"/>
      <c r="S43" s="467" t="str">
        <f>IF(OR(P43="NR",P43="",P43="Dry"),"",'1 - Detail Entry'!Y44-P43)</f>
        <v/>
      </c>
      <c r="T43" s="426"/>
      <c r="U43" s="427"/>
      <c r="V43" s="428"/>
      <c r="W43" s="314"/>
    </row>
    <row r="44" spans="2:23" ht="21" customHeight="1">
      <c r="B44" s="314"/>
      <c r="C44" s="461" t="str">
        <f>IF('1 - Detail Entry'!C45="","",'1 - Detail Entry'!C45)</f>
        <v/>
      </c>
      <c r="D44" s="425"/>
      <c r="E44" s="419"/>
      <c r="F44" s="419"/>
      <c r="G44" s="419"/>
      <c r="H44" s="468"/>
      <c r="I44" s="419"/>
      <c r="J44" s="468"/>
      <c r="K44" s="469"/>
      <c r="L44" s="470"/>
      <c r="M44" s="471"/>
      <c r="N44" s="519"/>
      <c r="O44" s="520"/>
      <c r="P44" s="423"/>
      <c r="Q44" s="472"/>
      <c r="R44" s="423"/>
      <c r="S44" s="467" t="str">
        <f>IF(OR(P44="NR",P44="",P44="Dry"),"",'1 - Detail Entry'!Y45-P44)</f>
        <v/>
      </c>
      <c r="T44" s="426"/>
      <c r="U44" s="427"/>
      <c r="V44" s="428"/>
      <c r="W44" s="314"/>
    </row>
    <row r="45" spans="2:23" ht="21" customHeight="1">
      <c r="B45" s="314"/>
      <c r="C45" s="461" t="str">
        <f>IF('1 - Detail Entry'!C46="","",'1 - Detail Entry'!C46)</f>
        <v/>
      </c>
      <c r="D45" s="425"/>
      <c r="E45" s="419"/>
      <c r="F45" s="419"/>
      <c r="G45" s="419"/>
      <c r="H45" s="468"/>
      <c r="I45" s="419"/>
      <c r="J45" s="468"/>
      <c r="K45" s="469"/>
      <c r="L45" s="470"/>
      <c r="M45" s="471"/>
      <c r="N45" s="519"/>
      <c r="O45" s="520"/>
      <c r="P45" s="423"/>
      <c r="Q45" s="472"/>
      <c r="R45" s="423"/>
      <c r="S45" s="467" t="str">
        <f>IF(OR(P45="NR",P45="",P45="Dry"),"",'1 - Detail Entry'!Y46-P45)</f>
        <v/>
      </c>
      <c r="T45" s="426"/>
      <c r="U45" s="427"/>
      <c r="V45" s="428"/>
      <c r="W45" s="314"/>
    </row>
    <row r="46" spans="2:23" ht="21" customHeight="1">
      <c r="B46" s="314"/>
      <c r="C46" s="461" t="str">
        <f>IF('1 - Detail Entry'!C47="","",'1 - Detail Entry'!C47)</f>
        <v/>
      </c>
      <c r="D46" s="425"/>
      <c r="E46" s="419"/>
      <c r="F46" s="419"/>
      <c r="G46" s="419"/>
      <c r="H46" s="468"/>
      <c r="I46" s="419"/>
      <c r="J46" s="468"/>
      <c r="K46" s="469"/>
      <c r="L46" s="470"/>
      <c r="M46" s="471"/>
      <c r="N46" s="519"/>
      <c r="O46" s="520"/>
      <c r="P46" s="423"/>
      <c r="Q46" s="472"/>
      <c r="R46" s="423"/>
      <c r="S46" s="467" t="str">
        <f>IF(OR(P46="NR",P46="",P46="Dry"),"",'1 - Detail Entry'!Y47-P46)</f>
        <v/>
      </c>
      <c r="T46" s="426"/>
      <c r="U46" s="427"/>
      <c r="V46" s="428"/>
      <c r="W46" s="314"/>
    </row>
    <row r="47" spans="2:23" ht="21" customHeight="1">
      <c r="B47" s="314"/>
      <c r="C47" s="461" t="str">
        <f>IF('1 - Detail Entry'!C48="","",'1 - Detail Entry'!C48)</f>
        <v/>
      </c>
      <c r="D47" s="425"/>
      <c r="E47" s="419"/>
      <c r="F47" s="419"/>
      <c r="G47" s="419"/>
      <c r="H47" s="468"/>
      <c r="I47" s="419"/>
      <c r="J47" s="468"/>
      <c r="K47" s="469"/>
      <c r="L47" s="470"/>
      <c r="M47" s="471"/>
      <c r="N47" s="519"/>
      <c r="O47" s="520"/>
      <c r="P47" s="423"/>
      <c r="Q47" s="472"/>
      <c r="R47" s="423"/>
      <c r="S47" s="467" t="str">
        <f>IF(OR(P47="NR",P47="",P47="Dry"),"",'1 - Detail Entry'!Y48-P47)</f>
        <v/>
      </c>
      <c r="T47" s="540"/>
      <c r="U47" s="541"/>
      <c r="V47" s="542"/>
      <c r="W47" s="314"/>
    </row>
    <row r="48" spans="2:23" ht="21" customHeight="1">
      <c r="B48" s="314"/>
      <c r="C48" s="461" t="str">
        <f>IF('1 - Detail Entry'!C49="","",'1 - Detail Entry'!C49)</f>
        <v/>
      </c>
      <c r="D48" s="425"/>
      <c r="E48" s="419"/>
      <c r="F48" s="419"/>
      <c r="G48" s="419"/>
      <c r="H48" s="468"/>
      <c r="I48" s="419"/>
      <c r="J48" s="468"/>
      <c r="K48" s="469"/>
      <c r="L48" s="470"/>
      <c r="M48" s="471"/>
      <c r="N48" s="519"/>
      <c r="O48" s="520"/>
      <c r="P48" s="423"/>
      <c r="Q48" s="472"/>
      <c r="R48" s="423"/>
      <c r="S48" s="467" t="str">
        <f>IF(OR(P48="NR",P48="",P48="Dry"),"",'1 - Detail Entry'!Y49-P48)</f>
        <v/>
      </c>
      <c r="T48" s="426"/>
      <c r="U48" s="427"/>
      <c r="V48" s="428"/>
      <c r="W48" s="314"/>
    </row>
    <row r="49" spans="2:23" ht="21" customHeight="1">
      <c r="B49" s="314"/>
      <c r="C49" s="461" t="str">
        <f>IF('1 - Detail Entry'!C50="","",'1 - Detail Entry'!C50)</f>
        <v/>
      </c>
      <c r="D49" s="425"/>
      <c r="E49" s="419"/>
      <c r="F49" s="419"/>
      <c r="G49" s="419"/>
      <c r="H49" s="468"/>
      <c r="I49" s="419"/>
      <c r="J49" s="468"/>
      <c r="K49" s="469"/>
      <c r="L49" s="470"/>
      <c r="M49" s="471"/>
      <c r="N49" s="519"/>
      <c r="O49" s="520"/>
      <c r="P49" s="423"/>
      <c r="Q49" s="472"/>
      <c r="R49" s="423"/>
      <c r="S49" s="467" t="str">
        <f>IF(OR(P49="NR",P49="",P49="Dry"),"",'1 - Detail Entry'!Y50-P49)</f>
        <v/>
      </c>
      <c r="T49" s="426"/>
      <c r="U49" s="427"/>
      <c r="V49" s="428"/>
      <c r="W49" s="314"/>
    </row>
    <row r="50" spans="2:23" ht="21" customHeight="1">
      <c r="B50" s="314"/>
      <c r="C50" s="461" t="str">
        <f>IF('1 - Detail Entry'!C51="","",'1 - Detail Entry'!C51)</f>
        <v/>
      </c>
      <c r="D50" s="425"/>
      <c r="E50" s="419"/>
      <c r="F50" s="419"/>
      <c r="G50" s="419"/>
      <c r="H50" s="468"/>
      <c r="I50" s="419"/>
      <c r="J50" s="468"/>
      <c r="K50" s="469"/>
      <c r="L50" s="470"/>
      <c r="M50" s="471"/>
      <c r="N50" s="519"/>
      <c r="O50" s="520"/>
      <c r="P50" s="423"/>
      <c r="Q50" s="472"/>
      <c r="R50" s="423"/>
      <c r="S50" s="467" t="str">
        <f>IF(OR(P50="NR",P50="",P50="Dry"),"",'1 - Detail Entry'!Y51-P50)</f>
        <v/>
      </c>
      <c r="T50" s="426"/>
      <c r="U50" s="427"/>
      <c r="V50" s="428"/>
      <c r="W50" s="314"/>
    </row>
    <row r="51" spans="2:23" ht="21" customHeight="1">
      <c r="B51" s="314"/>
      <c r="C51" s="461" t="str">
        <f>IF('1 - Detail Entry'!C52="","",'1 - Detail Entry'!C52)</f>
        <v/>
      </c>
      <c r="D51" s="425"/>
      <c r="E51" s="419"/>
      <c r="F51" s="419"/>
      <c r="G51" s="419"/>
      <c r="H51" s="468"/>
      <c r="I51" s="419"/>
      <c r="J51" s="468"/>
      <c r="K51" s="469"/>
      <c r="L51" s="470"/>
      <c r="M51" s="471"/>
      <c r="N51" s="519"/>
      <c r="O51" s="520"/>
      <c r="P51" s="423"/>
      <c r="Q51" s="472"/>
      <c r="R51" s="423"/>
      <c r="S51" s="467" t="str">
        <f>IF(OR(P51="NR",P51="",P51="Dry"),"",'1 - Detail Entry'!Y52-P51)</f>
        <v/>
      </c>
      <c r="T51" s="426"/>
      <c r="U51" s="427"/>
      <c r="V51" s="428"/>
      <c r="W51" s="314"/>
    </row>
    <row r="52" spans="2:23" ht="21" customHeight="1">
      <c r="B52" s="314"/>
      <c r="C52" s="461" t="str">
        <f>IF('1 - Detail Entry'!C53="","",'1 - Detail Entry'!C53)</f>
        <v/>
      </c>
      <c r="D52" s="425"/>
      <c r="E52" s="419"/>
      <c r="F52" s="419"/>
      <c r="G52" s="419"/>
      <c r="H52" s="468"/>
      <c r="I52" s="419"/>
      <c r="J52" s="468"/>
      <c r="K52" s="469"/>
      <c r="L52" s="470"/>
      <c r="M52" s="471"/>
      <c r="N52" s="519"/>
      <c r="O52" s="520"/>
      <c r="P52" s="423"/>
      <c r="Q52" s="472"/>
      <c r="R52" s="423"/>
      <c r="S52" s="467" t="str">
        <f>IF(OR(P52="NR",P52="",P52="Dry"),"",'1 - Detail Entry'!Y53-P52)</f>
        <v/>
      </c>
      <c r="T52" s="426"/>
      <c r="U52" s="427"/>
      <c r="V52" s="428"/>
      <c r="W52" s="314"/>
    </row>
    <row r="53" spans="2:23" ht="21" customHeight="1">
      <c r="B53" s="314"/>
      <c r="C53" s="461" t="str">
        <f>IF('1 - Detail Entry'!C54="","",'1 - Detail Entry'!C54)</f>
        <v/>
      </c>
      <c r="D53" s="425"/>
      <c r="E53" s="419"/>
      <c r="F53" s="419"/>
      <c r="G53" s="419"/>
      <c r="H53" s="468"/>
      <c r="I53" s="419"/>
      <c r="J53" s="468"/>
      <c r="K53" s="469"/>
      <c r="L53" s="470"/>
      <c r="M53" s="471"/>
      <c r="N53" s="519"/>
      <c r="O53" s="520"/>
      <c r="P53" s="423"/>
      <c r="Q53" s="472"/>
      <c r="R53" s="423"/>
      <c r="S53" s="467" t="str">
        <f>IF(OR(P53="NR",P53="",P53="Dry"),"",'1 - Detail Entry'!Y54-P53)</f>
        <v/>
      </c>
      <c r="T53" s="426"/>
      <c r="U53" s="427"/>
      <c r="V53" s="428"/>
      <c r="W53" s="314"/>
    </row>
    <row r="54" spans="2:23" ht="21" customHeight="1">
      <c r="B54" s="314"/>
      <c r="C54" s="461" t="str">
        <f>IF('1 - Detail Entry'!C55="","",'1 - Detail Entry'!C55)</f>
        <v/>
      </c>
      <c r="D54" s="425"/>
      <c r="E54" s="419"/>
      <c r="F54" s="419"/>
      <c r="G54" s="419"/>
      <c r="H54" s="468"/>
      <c r="I54" s="419"/>
      <c r="J54" s="468"/>
      <c r="K54" s="469"/>
      <c r="L54" s="470"/>
      <c r="M54" s="471"/>
      <c r="N54" s="519"/>
      <c r="O54" s="520"/>
      <c r="P54" s="423"/>
      <c r="Q54" s="472"/>
      <c r="R54" s="423"/>
      <c r="S54" s="467" t="str">
        <f>IF(OR(P54="NR",P54="",P54="Dry"),"",'1 - Detail Entry'!Y55-P54)</f>
        <v/>
      </c>
      <c r="T54" s="540"/>
      <c r="U54" s="541"/>
      <c r="V54" s="542"/>
      <c r="W54" s="314"/>
    </row>
    <row r="55" spans="2:23" ht="21" customHeight="1">
      <c r="B55" s="314"/>
      <c r="C55" s="461" t="str">
        <f>IF('1 - Detail Entry'!C56="","",'1 - Detail Entry'!C56)</f>
        <v/>
      </c>
      <c r="D55" s="425"/>
      <c r="E55" s="419"/>
      <c r="F55" s="419"/>
      <c r="G55" s="419"/>
      <c r="H55" s="468"/>
      <c r="I55" s="419"/>
      <c r="J55" s="468"/>
      <c r="K55" s="469"/>
      <c r="L55" s="470"/>
      <c r="M55" s="471"/>
      <c r="N55" s="519"/>
      <c r="O55" s="520"/>
      <c r="P55" s="423"/>
      <c r="Q55" s="472"/>
      <c r="R55" s="423"/>
      <c r="S55" s="467" t="str">
        <f>IF(OR(P55="NR",P55="",P55="Dry"),"",'1 - Detail Entry'!Y56-P55)</f>
        <v/>
      </c>
      <c r="T55" s="540"/>
      <c r="U55" s="541"/>
      <c r="V55" s="542"/>
      <c r="W55" s="314"/>
    </row>
    <row r="56" spans="2:23" ht="21" customHeight="1">
      <c r="B56" s="314"/>
      <c r="C56" s="461" t="str">
        <f>IF('1 - Detail Entry'!C57="","",'1 - Detail Entry'!C57)</f>
        <v/>
      </c>
      <c r="D56" s="425"/>
      <c r="E56" s="419"/>
      <c r="F56" s="419"/>
      <c r="G56" s="419"/>
      <c r="H56" s="468"/>
      <c r="I56" s="419"/>
      <c r="J56" s="468"/>
      <c r="K56" s="469"/>
      <c r="L56" s="470"/>
      <c r="M56" s="471"/>
      <c r="N56" s="519"/>
      <c r="O56" s="520"/>
      <c r="P56" s="423"/>
      <c r="Q56" s="472"/>
      <c r="R56" s="423"/>
      <c r="S56" s="467" t="str">
        <f>IF(OR(P56="NR",P56="",P56="Dry"),"",'1 - Detail Entry'!Y57-P56)</f>
        <v/>
      </c>
      <c r="T56" s="540"/>
      <c r="U56" s="541"/>
      <c r="V56" s="542"/>
      <c r="W56" s="314"/>
    </row>
    <row r="57" spans="2:23" ht="21" customHeight="1">
      <c r="B57" s="314"/>
      <c r="C57" s="461" t="str">
        <f>IF('1 - Detail Entry'!C58="","",'1 - Detail Entry'!C58)</f>
        <v/>
      </c>
      <c r="D57" s="425"/>
      <c r="E57" s="419"/>
      <c r="F57" s="419"/>
      <c r="G57" s="419"/>
      <c r="H57" s="468"/>
      <c r="I57" s="419"/>
      <c r="J57" s="468"/>
      <c r="K57" s="469"/>
      <c r="L57" s="470"/>
      <c r="M57" s="471"/>
      <c r="N57" s="519"/>
      <c r="O57" s="520"/>
      <c r="P57" s="423"/>
      <c r="Q57" s="472"/>
      <c r="R57" s="423"/>
      <c r="S57" s="467" t="str">
        <f>IF(OR(P57="NR",P57="",P57="Dry"),"",'1 - Detail Entry'!Y58-P57)</f>
        <v/>
      </c>
      <c r="T57" s="540"/>
      <c r="U57" s="541"/>
      <c r="V57" s="542"/>
      <c r="W57" s="314"/>
    </row>
    <row r="58" spans="2:23" ht="21" customHeight="1">
      <c r="B58" s="314"/>
      <c r="C58" s="461" t="str">
        <f>IF('1 - Detail Entry'!C59="","",'1 - Detail Entry'!C59)</f>
        <v/>
      </c>
      <c r="D58" s="425"/>
      <c r="E58" s="419"/>
      <c r="F58" s="419"/>
      <c r="G58" s="419"/>
      <c r="H58" s="468"/>
      <c r="I58" s="419"/>
      <c r="J58" s="468"/>
      <c r="K58" s="469"/>
      <c r="L58" s="470"/>
      <c r="M58" s="471"/>
      <c r="N58" s="519"/>
      <c r="O58" s="521"/>
      <c r="P58" s="476"/>
      <c r="Q58" s="477"/>
      <c r="R58" s="423"/>
      <c r="S58" s="467" t="str">
        <f>IF(OR(P58="NR",P58="",P58="Dry"),"",'1 - Detail Entry'!Y59-P58)</f>
        <v/>
      </c>
      <c r="T58" s="540"/>
      <c r="U58" s="541"/>
      <c r="V58" s="542"/>
      <c r="W58" s="314"/>
    </row>
    <row r="59" spans="2:23" ht="21" customHeight="1">
      <c r="B59" s="314"/>
      <c r="C59" s="461" t="str">
        <f>IF('1 - Detail Entry'!C60="","",'1 - Detail Entry'!C60)</f>
        <v/>
      </c>
      <c r="D59" s="425"/>
      <c r="E59" s="419"/>
      <c r="F59" s="419"/>
      <c r="G59" s="419"/>
      <c r="H59" s="468"/>
      <c r="I59" s="419"/>
      <c r="J59" s="468"/>
      <c r="K59" s="469"/>
      <c r="L59" s="470"/>
      <c r="M59" s="471"/>
      <c r="N59" s="519"/>
      <c r="O59" s="520"/>
      <c r="P59" s="423"/>
      <c r="Q59" s="472"/>
      <c r="R59" s="423"/>
      <c r="S59" s="467" t="str">
        <f>IF(OR(P59="NR",P59="",P59="Dry"),"",'1 - Detail Entry'!Y60-P59)</f>
        <v/>
      </c>
      <c r="T59" s="540"/>
      <c r="U59" s="541"/>
      <c r="V59" s="542"/>
      <c r="W59" s="478"/>
    </row>
    <row r="60" spans="2:23" ht="21" customHeight="1">
      <c r="B60" s="314"/>
      <c r="C60" s="461" t="str">
        <f>IF('1 - Detail Entry'!C61="","",'1 - Detail Entry'!C61)</f>
        <v/>
      </c>
      <c r="D60" s="479"/>
      <c r="E60" s="480"/>
      <c r="F60" s="480"/>
      <c r="G60" s="480"/>
      <c r="H60" s="481"/>
      <c r="I60" s="480"/>
      <c r="J60" s="481"/>
      <c r="K60" s="482"/>
      <c r="L60" s="483"/>
      <c r="M60" s="484"/>
      <c r="N60" s="522"/>
      <c r="O60" s="523"/>
      <c r="P60" s="485"/>
      <c r="Q60" s="486"/>
      <c r="R60" s="423"/>
      <c r="S60" s="467" t="str">
        <f>IF(OR(P60="NR",P60="",P60="Dry"),"",'1 - Detail Entry'!Y61-P60)</f>
        <v/>
      </c>
      <c r="T60" s="540"/>
      <c r="U60" s="541"/>
      <c r="V60" s="542"/>
      <c r="W60" s="478"/>
    </row>
    <row r="61" spans="2:23" ht="21" customHeight="1">
      <c r="B61" s="314"/>
      <c r="C61" s="461" t="str">
        <f>IF('1 - Detail Entry'!C62="","",'1 - Detail Entry'!C62)</f>
        <v/>
      </c>
      <c r="D61" s="479"/>
      <c r="E61" s="480"/>
      <c r="F61" s="480"/>
      <c r="G61" s="480"/>
      <c r="H61" s="481"/>
      <c r="I61" s="480"/>
      <c r="J61" s="481"/>
      <c r="K61" s="482"/>
      <c r="L61" s="483"/>
      <c r="M61" s="484"/>
      <c r="N61" s="522"/>
      <c r="O61" s="523"/>
      <c r="P61" s="485"/>
      <c r="Q61" s="486"/>
      <c r="R61" s="485"/>
      <c r="S61" s="467" t="str">
        <f>IF(OR(P61="NR",P61="",P61="Dry"),"",'1 - Detail Entry'!Y62-P61)</f>
        <v/>
      </c>
      <c r="T61" s="540"/>
      <c r="U61" s="541"/>
      <c r="V61" s="542"/>
      <c r="W61" s="478"/>
    </row>
    <row r="62" spans="2:23" ht="21" customHeight="1">
      <c r="B62" s="314"/>
      <c r="C62" s="487" t="str">
        <f>IF('1 - Detail Entry'!C63="","",'1 - Detail Entry'!C63)</f>
        <v/>
      </c>
      <c r="D62" s="429"/>
      <c r="E62" s="430"/>
      <c r="F62" s="430"/>
      <c r="G62" s="430"/>
      <c r="H62" s="488"/>
      <c r="I62" s="430"/>
      <c r="J62" s="488"/>
      <c r="K62" s="489"/>
      <c r="L62" s="490"/>
      <c r="M62" s="491"/>
      <c r="N62" s="524"/>
      <c r="O62" s="525"/>
      <c r="P62" s="493"/>
      <c r="Q62" s="494"/>
      <c r="R62" s="493"/>
      <c r="S62" s="467" t="str">
        <f>IF(OR(P62="NR",P62="",P62="Dry"),"",'1 - Detail Entry'!Y63-P62)</f>
        <v/>
      </c>
      <c r="T62" s="609"/>
      <c r="U62" s="610"/>
      <c r="V62" s="611"/>
      <c r="W62" s="314"/>
    </row>
    <row r="63" spans="2:23" ht="3.75" customHeight="1">
      <c r="B63" s="314"/>
      <c r="C63" s="322"/>
      <c r="D63" s="322"/>
      <c r="E63" s="322"/>
      <c r="F63" s="322"/>
      <c r="G63" s="495"/>
      <c r="H63" s="495"/>
      <c r="I63" s="322"/>
      <c r="J63" s="322"/>
      <c r="K63" s="495"/>
      <c r="L63" s="495"/>
      <c r="M63" s="496"/>
      <c r="N63" s="496"/>
      <c r="O63" s="496"/>
      <c r="P63" s="496"/>
      <c r="Q63" s="496"/>
      <c r="R63" s="322"/>
      <c r="S63" s="497"/>
      <c r="T63" s="316"/>
      <c r="U63" s="316"/>
      <c r="V63" s="316"/>
      <c r="W63" s="314"/>
    </row>
    <row r="64" spans="2:23" ht="11.25" customHeight="1">
      <c r="B64" s="314"/>
      <c r="C64" s="316"/>
      <c r="D64" s="4"/>
      <c r="E64" s="537"/>
      <c r="F64" s="537"/>
      <c r="G64" s="537"/>
      <c r="H64" s="537"/>
      <c r="I64" s="316"/>
      <c r="J64" s="316"/>
      <c r="K64" s="316"/>
      <c r="L64" s="316"/>
      <c r="M64" s="316"/>
      <c r="N64" s="316"/>
      <c r="O64" s="316"/>
      <c r="P64" s="316"/>
      <c r="Q64" s="316"/>
      <c r="R64" s="316"/>
      <c r="S64" s="316"/>
      <c r="T64" s="316"/>
      <c r="U64" s="316"/>
      <c r="V64" s="316"/>
      <c r="W64" s="314"/>
    </row>
    <row r="65" spans="2:23" ht="11.25" customHeight="1">
      <c r="B65" s="314"/>
      <c r="C65" s="316"/>
      <c r="D65" s="4"/>
      <c r="E65" s="537"/>
      <c r="F65" s="537"/>
      <c r="G65" s="537"/>
      <c r="H65" s="537"/>
      <c r="I65" s="316"/>
      <c r="J65" s="316"/>
      <c r="K65" s="316"/>
      <c r="L65" s="316"/>
      <c r="M65" s="316"/>
      <c r="N65" s="316"/>
      <c r="O65" s="316"/>
      <c r="P65" s="316"/>
      <c r="Q65" s="316"/>
      <c r="R65" s="316"/>
      <c r="S65" s="316"/>
      <c r="T65" s="316"/>
      <c r="U65" s="316"/>
      <c r="V65" s="316"/>
      <c r="W65" s="314"/>
    </row>
    <row r="66" spans="2:23" ht="10.5" customHeight="1">
      <c r="B66" s="314"/>
      <c r="D66" s="4"/>
      <c r="E66" s="537"/>
      <c r="F66" s="537"/>
      <c r="G66" s="537"/>
      <c r="H66" s="537"/>
      <c r="I66" s="316"/>
      <c r="J66" s="316"/>
      <c r="K66" s="316"/>
      <c r="L66" s="316"/>
      <c r="M66" s="316"/>
      <c r="N66" s="316"/>
      <c r="O66" s="316"/>
      <c r="P66" s="316"/>
      <c r="Q66" s="316"/>
      <c r="R66" s="316"/>
      <c r="S66" s="316"/>
      <c r="T66" s="316"/>
      <c r="U66" s="316"/>
      <c r="V66" s="316"/>
      <c r="W66" s="314"/>
    </row>
    <row r="67" spans="2:23" ht="7.5" customHeight="1">
      <c r="B67" s="314"/>
      <c r="C67" s="314"/>
      <c r="D67" s="314"/>
      <c r="E67" s="314"/>
      <c r="F67" s="314"/>
      <c r="G67" s="314"/>
      <c r="H67" s="314"/>
      <c r="I67" s="314"/>
      <c r="J67" s="314"/>
      <c r="K67" s="314"/>
      <c r="L67" s="314"/>
      <c r="M67" s="314"/>
      <c r="N67" s="314"/>
      <c r="O67" s="314"/>
      <c r="P67" s="314"/>
      <c r="Q67" s="314"/>
      <c r="R67" s="314"/>
      <c r="S67" s="314"/>
      <c r="T67" s="314"/>
      <c r="U67" s="314"/>
      <c r="V67" s="314"/>
      <c r="W67" s="314"/>
    </row>
    <row r="68" spans="2:23" ht="15" thickBot="1"/>
    <row r="69" spans="2:23" ht="15" thickBot="1">
      <c r="E69" s="601" t="s">
        <v>72</v>
      </c>
      <c r="F69" s="602"/>
      <c r="G69" s="602"/>
      <c r="H69" s="602"/>
      <c r="I69" s="602"/>
      <c r="J69" s="602"/>
      <c r="K69" s="602"/>
      <c r="L69" s="602"/>
      <c r="M69" s="602"/>
      <c r="N69" s="602"/>
      <c r="O69" s="603"/>
    </row>
    <row r="70" spans="2:23" ht="15" thickBot="1"/>
    <row r="71" spans="2:23" ht="15" thickBot="1">
      <c r="E71" s="437" t="s">
        <v>96</v>
      </c>
      <c r="F71" s="438"/>
      <c r="G71" s="443"/>
      <c r="H71" s="443"/>
      <c r="I71" s="443"/>
      <c r="J71" s="443"/>
      <c r="K71" s="443"/>
      <c r="L71" s="443"/>
      <c r="M71" s="443"/>
      <c r="N71" s="443"/>
      <c r="O71" s="444"/>
      <c r="P71" s="445"/>
      <c r="Q71" s="498"/>
    </row>
    <row r="72" spans="2:23">
      <c r="O72" s="442"/>
    </row>
    <row r="73" spans="2:23">
      <c r="O73" s="442"/>
    </row>
    <row r="75" spans="2:23">
      <c r="O75" s="442"/>
    </row>
    <row r="76" spans="2:23">
      <c r="O76" s="442"/>
    </row>
    <row r="77" spans="2:23">
      <c r="O77" s="442"/>
    </row>
    <row r="78" spans="2:23">
      <c r="O78" s="442"/>
    </row>
  </sheetData>
  <mergeCells count="77">
    <mergeCell ref="E16:F17"/>
    <mergeCell ref="K16:L17"/>
    <mergeCell ref="E10:F10"/>
    <mergeCell ref="E11:F11"/>
    <mergeCell ref="E12:F12"/>
    <mergeCell ref="E13:F13"/>
    <mergeCell ref="G10:M10"/>
    <mergeCell ref="G11:M11"/>
    <mergeCell ref="G12:M12"/>
    <mergeCell ref="E69:O69"/>
    <mergeCell ref="C3:V3"/>
    <mergeCell ref="R6:T6"/>
    <mergeCell ref="R11:T11"/>
    <mergeCell ref="T62:V62"/>
    <mergeCell ref="T61:V61"/>
    <mergeCell ref="T60:V60"/>
    <mergeCell ref="T59:V59"/>
    <mergeCell ref="V4:V5"/>
    <mergeCell ref="U4:U5"/>
    <mergeCell ref="R4:T5"/>
    <mergeCell ref="R14:T14"/>
    <mergeCell ref="T54:V54"/>
    <mergeCell ref="C16:C18"/>
    <mergeCell ref="D16:D18"/>
    <mergeCell ref="M16:M18"/>
    <mergeCell ref="T57:V57"/>
    <mergeCell ref="T56:V56"/>
    <mergeCell ref="T34:V34"/>
    <mergeCell ref="T33:V33"/>
    <mergeCell ref="T38:V38"/>
    <mergeCell ref="T37:V37"/>
    <mergeCell ref="T36:V36"/>
    <mergeCell ref="T35:V35"/>
    <mergeCell ref="T55:V55"/>
    <mergeCell ref="T47:V47"/>
    <mergeCell ref="T40:V40"/>
    <mergeCell ref="T39:V39"/>
    <mergeCell ref="R10:T10"/>
    <mergeCell ref="P16:P18"/>
    <mergeCell ref="G8:M8"/>
    <mergeCell ref="G9:M9"/>
    <mergeCell ref="T18:V18"/>
    <mergeCell ref="N16:N18"/>
    <mergeCell ref="O16:O18"/>
    <mergeCell ref="U12:V12"/>
    <mergeCell ref="T17:V17"/>
    <mergeCell ref="T16:V16"/>
    <mergeCell ref="R16:R18"/>
    <mergeCell ref="S16:S18"/>
    <mergeCell ref="G4:M4"/>
    <mergeCell ref="G5:M5"/>
    <mergeCell ref="G6:M6"/>
    <mergeCell ref="G16:H17"/>
    <mergeCell ref="Q16:Q18"/>
    <mergeCell ref="I16:J17"/>
    <mergeCell ref="G13:M14"/>
    <mergeCell ref="E64:F64"/>
    <mergeCell ref="G65:H65"/>
    <mergeCell ref="G66:H66"/>
    <mergeCell ref="E66:F66"/>
    <mergeCell ref="E65:F65"/>
    <mergeCell ref="T21:V21"/>
    <mergeCell ref="T20:V20"/>
    <mergeCell ref="T19:V19"/>
    <mergeCell ref="T32:V32"/>
    <mergeCell ref="G64:H64"/>
    <mergeCell ref="T29:V29"/>
    <mergeCell ref="T28:V28"/>
    <mergeCell ref="T27:V27"/>
    <mergeCell ref="T31:V31"/>
    <mergeCell ref="T30:V30"/>
    <mergeCell ref="T26:V26"/>
    <mergeCell ref="T25:V25"/>
    <mergeCell ref="T24:V24"/>
    <mergeCell ref="T23:V23"/>
    <mergeCell ref="T22:V22"/>
    <mergeCell ref="T58:V58"/>
  </mergeCells>
  <phoneticPr fontId="0" type="noConversion"/>
  <pageMargins left="0.25" right="0.25" top="0.75" bottom="0.75" header="0.3" footer="0.3"/>
  <pageSetup paperSize="9" scale="54" fitToHeight="0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indexed="52"/>
    <pageSetUpPr fitToPage="1"/>
  </sheetPr>
  <dimension ref="B2:AD78"/>
  <sheetViews>
    <sheetView view="pageBreakPreview" zoomScale="60" zoomScaleNormal="70" workbookViewId="0">
      <selection activeCell="U6" sqref="U6:V14"/>
    </sheetView>
  </sheetViews>
  <sheetFormatPr defaultColWidth="9.140625" defaultRowHeight="14.25"/>
  <cols>
    <col min="1" max="1" width="2.140625" style="3" customWidth="1"/>
    <col min="2" max="2" width="1.42578125" style="3" customWidth="1"/>
    <col min="3" max="3" width="20.5703125" style="3" customWidth="1"/>
    <col min="4" max="4" width="11.28515625" style="3" customWidth="1"/>
    <col min="5" max="12" width="10.42578125" style="3" customWidth="1"/>
    <col min="13" max="14" width="12" style="3" customWidth="1"/>
    <col min="15" max="15" width="8.42578125" style="3" customWidth="1"/>
    <col min="16" max="16" width="11.140625" style="3" customWidth="1"/>
    <col min="17" max="17" width="12" style="3" customWidth="1"/>
    <col min="18" max="18" width="14.28515625" style="3" customWidth="1"/>
    <col min="19" max="19" width="15.28515625" style="3" customWidth="1"/>
    <col min="20" max="20" width="4.5703125" style="3" customWidth="1"/>
    <col min="21" max="22" width="26.85546875" style="3" customWidth="1"/>
    <col min="23" max="23" width="1.42578125" style="3" customWidth="1"/>
    <col min="24" max="24" width="2.85546875" style="3" customWidth="1"/>
    <col min="25" max="25" width="12.7109375" style="3" customWidth="1"/>
    <col min="26" max="16384" width="9.140625" style="3"/>
  </cols>
  <sheetData>
    <row r="2" spans="2:30" ht="7.5" customHeight="1">
      <c r="B2" s="314"/>
      <c r="C2" s="314"/>
      <c r="D2" s="314"/>
      <c r="E2" s="314"/>
      <c r="F2" s="314"/>
      <c r="G2" s="314"/>
      <c r="H2" s="314"/>
      <c r="I2" s="314"/>
      <c r="J2" s="314"/>
      <c r="K2" s="314"/>
      <c r="L2" s="314"/>
      <c r="M2" s="314"/>
      <c r="N2" s="314"/>
      <c r="O2" s="314"/>
      <c r="P2" s="314"/>
      <c r="Q2" s="314"/>
      <c r="R2" s="314"/>
      <c r="S2" s="314"/>
      <c r="T2" s="314"/>
      <c r="U2" s="314"/>
      <c r="V2" s="314"/>
      <c r="W2" s="314"/>
    </row>
    <row r="3" spans="2:30">
      <c r="B3" s="314"/>
      <c r="C3" s="585" t="s">
        <v>4</v>
      </c>
      <c r="D3" s="585"/>
      <c r="E3" s="585"/>
      <c r="F3" s="585"/>
      <c r="G3" s="585"/>
      <c r="H3" s="585"/>
      <c r="I3" s="585"/>
      <c r="J3" s="585"/>
      <c r="K3" s="585"/>
      <c r="L3" s="585"/>
      <c r="M3" s="585"/>
      <c r="N3" s="585"/>
      <c r="O3" s="585"/>
      <c r="P3" s="585"/>
      <c r="Q3" s="585"/>
      <c r="R3" s="585"/>
      <c r="S3" s="585"/>
      <c r="T3" s="585"/>
      <c r="U3" s="585"/>
      <c r="V3" s="585"/>
      <c r="W3" s="314"/>
    </row>
    <row r="4" spans="2:30" ht="15.75" customHeight="1">
      <c r="B4" s="314"/>
      <c r="C4" s="317" t="s">
        <v>10</v>
      </c>
      <c r="D4" s="318"/>
      <c r="E4" s="318"/>
      <c r="F4" s="319"/>
      <c r="G4" s="631" t="str">
        <f>'1 - Detail Entry'!G4:N4</f>
        <v>Trowbridge Rugby Club</v>
      </c>
      <c r="H4" s="632"/>
      <c r="I4" s="632"/>
      <c r="J4" s="632"/>
      <c r="K4" s="632"/>
      <c r="L4" s="632"/>
      <c r="M4" s="633"/>
      <c r="N4" s="447"/>
      <c r="O4" s="321" t="s">
        <v>116</v>
      </c>
      <c r="Q4" s="322"/>
      <c r="R4" s="588" t="s">
        <v>19</v>
      </c>
      <c r="S4" s="590"/>
      <c r="T4" s="591"/>
      <c r="U4" s="588" t="s">
        <v>17</v>
      </c>
      <c r="V4" s="586" t="s">
        <v>18</v>
      </c>
      <c r="W4" s="314"/>
    </row>
    <row r="5" spans="2:30" ht="15.75" customHeight="1">
      <c r="B5" s="314"/>
      <c r="C5" s="323" t="s">
        <v>11</v>
      </c>
      <c r="D5" s="324"/>
      <c r="E5" s="324"/>
      <c r="F5" s="325"/>
      <c r="G5" s="634" t="str">
        <f>'1 - Detail Entry'!G5:N5</f>
        <v xml:space="preserve">Trowbridge Town Council </v>
      </c>
      <c r="H5" s="635"/>
      <c r="I5" s="635"/>
      <c r="J5" s="635"/>
      <c r="K5" s="635"/>
      <c r="L5" s="635"/>
      <c r="M5" s="636"/>
      <c r="N5" s="447"/>
      <c r="O5" s="321" t="s">
        <v>117</v>
      </c>
      <c r="Q5" s="316"/>
      <c r="R5" s="589"/>
      <c r="S5" s="592"/>
      <c r="T5" s="593"/>
      <c r="U5" s="630"/>
      <c r="V5" s="629"/>
      <c r="W5" s="314"/>
    </row>
    <row r="6" spans="2:30" ht="15.75" customHeight="1">
      <c r="B6" s="314"/>
      <c r="C6" s="323" t="s">
        <v>12</v>
      </c>
      <c r="D6" s="324"/>
      <c r="E6" s="324"/>
      <c r="F6" s="325"/>
      <c r="G6" s="637" t="str">
        <f>'1 - Detail Entry'!G6:N6</f>
        <v>LDQ2048</v>
      </c>
      <c r="H6" s="638"/>
      <c r="I6" s="638"/>
      <c r="J6" s="638"/>
      <c r="K6" s="638"/>
      <c r="L6" s="638"/>
      <c r="M6" s="639"/>
      <c r="N6" s="447"/>
      <c r="O6" s="326"/>
      <c r="P6" s="316"/>
      <c r="Q6" s="316"/>
      <c r="R6" s="594" t="s">
        <v>16</v>
      </c>
      <c r="S6" s="594"/>
      <c r="T6" s="594"/>
      <c r="U6" s="327"/>
      <c r="V6" s="327"/>
      <c r="W6" s="314"/>
      <c r="X6" s="328"/>
      <c r="Y6" s="329"/>
      <c r="Z6" s="329"/>
      <c r="AA6" s="329"/>
      <c r="AB6" s="329"/>
      <c r="AC6" s="329"/>
      <c r="AD6" s="329"/>
    </row>
    <row r="7" spans="2:30" ht="15.75" customHeight="1">
      <c r="B7" s="314"/>
      <c r="C7" s="323" t="s">
        <v>13</v>
      </c>
      <c r="D7" s="324"/>
      <c r="E7" s="324"/>
      <c r="F7" s="325"/>
      <c r="G7" s="448"/>
      <c r="H7" s="449"/>
      <c r="I7" s="449"/>
      <c r="J7" s="449"/>
      <c r="K7" s="449"/>
      <c r="L7" s="449"/>
      <c r="M7" s="450"/>
      <c r="N7" s="451"/>
      <c r="O7" s="326"/>
      <c r="P7" s="326"/>
      <c r="Q7" s="326"/>
      <c r="R7" s="331" t="s">
        <v>121</v>
      </c>
      <c r="S7" s="332"/>
      <c r="T7" s="333"/>
      <c r="U7" s="334"/>
      <c r="V7" s="334"/>
      <c r="W7" s="314"/>
    </row>
    <row r="8" spans="2:30" ht="15.75" customHeight="1">
      <c r="B8" s="314"/>
      <c r="C8" s="323" t="s">
        <v>15</v>
      </c>
      <c r="D8" s="324"/>
      <c r="E8" s="324"/>
      <c r="F8" s="325"/>
      <c r="G8" s="555"/>
      <c r="H8" s="556"/>
      <c r="I8" s="556"/>
      <c r="J8" s="556"/>
      <c r="K8" s="556"/>
      <c r="L8" s="556"/>
      <c r="M8" s="557"/>
      <c r="N8" s="335"/>
      <c r="O8" s="326"/>
      <c r="P8" s="316"/>
      <c r="Q8" s="316"/>
      <c r="R8" s="336" t="s">
        <v>7</v>
      </c>
      <c r="S8" s="337"/>
      <c r="T8" s="338"/>
      <c r="U8" s="339"/>
      <c r="V8" s="339"/>
      <c r="W8" s="314"/>
    </row>
    <row r="9" spans="2:30" ht="15.75" customHeight="1">
      <c r="B9" s="314"/>
      <c r="C9" s="323" t="s">
        <v>14</v>
      </c>
      <c r="D9" s="324"/>
      <c r="E9" s="324"/>
      <c r="F9" s="325"/>
      <c r="G9" s="555"/>
      <c r="H9" s="556"/>
      <c r="I9" s="556"/>
      <c r="J9" s="556"/>
      <c r="K9" s="556"/>
      <c r="L9" s="556"/>
      <c r="M9" s="557"/>
      <c r="N9" s="335"/>
      <c r="O9" s="326"/>
      <c r="P9" s="316"/>
      <c r="Q9" s="316"/>
      <c r="R9" s="352" t="s">
        <v>113</v>
      </c>
      <c r="S9" s="353"/>
      <c r="T9" s="354"/>
      <c r="U9" s="343"/>
      <c r="V9" s="343"/>
      <c r="W9" s="314"/>
    </row>
    <row r="10" spans="2:30" ht="15.75" customHeight="1">
      <c r="B10" s="314"/>
      <c r="C10" s="340" t="s">
        <v>9</v>
      </c>
      <c r="D10" s="341"/>
      <c r="E10" s="538" t="s">
        <v>136</v>
      </c>
      <c r="F10" s="539"/>
      <c r="G10" s="576"/>
      <c r="H10" s="577"/>
      <c r="I10" s="577"/>
      <c r="J10" s="577"/>
      <c r="K10" s="577"/>
      <c r="L10" s="577"/>
      <c r="M10" s="578"/>
      <c r="N10" s="447"/>
      <c r="O10" s="326"/>
      <c r="P10" s="316"/>
      <c r="Q10" s="316"/>
      <c r="R10" s="543" t="s">
        <v>199</v>
      </c>
      <c r="S10" s="544"/>
      <c r="T10" s="545"/>
      <c r="U10" s="530"/>
      <c r="V10" s="343"/>
      <c r="W10" s="314"/>
    </row>
    <row r="11" spans="2:30" ht="15.75" customHeight="1">
      <c r="B11" s="314"/>
      <c r="C11" s="344"/>
      <c r="D11" s="345"/>
      <c r="E11" s="538" t="s">
        <v>137</v>
      </c>
      <c r="F11" s="539"/>
      <c r="G11" s="576"/>
      <c r="H11" s="577"/>
      <c r="I11" s="577"/>
      <c r="J11" s="577"/>
      <c r="K11" s="577"/>
      <c r="L11" s="577"/>
      <c r="M11" s="578"/>
      <c r="N11" s="452"/>
      <c r="O11" s="326"/>
      <c r="P11" s="316"/>
      <c r="Q11" s="316"/>
      <c r="R11" s="543" t="s">
        <v>200</v>
      </c>
      <c r="S11" s="544"/>
      <c r="T11" s="545"/>
      <c r="U11" s="529"/>
      <c r="V11" s="529"/>
      <c r="W11" s="314"/>
    </row>
    <row r="12" spans="2:30" ht="15.75" customHeight="1">
      <c r="B12" s="314"/>
      <c r="C12" s="344"/>
      <c r="D12" s="345"/>
      <c r="E12" s="538" t="s">
        <v>138</v>
      </c>
      <c r="F12" s="539"/>
      <c r="G12" s="576"/>
      <c r="H12" s="577"/>
      <c r="I12" s="577"/>
      <c r="J12" s="577"/>
      <c r="K12" s="577"/>
      <c r="L12" s="577"/>
      <c r="M12" s="578"/>
      <c r="N12" s="452"/>
      <c r="O12" s="326"/>
      <c r="P12" s="316"/>
      <c r="Q12" s="316"/>
      <c r="R12" s="347" t="s">
        <v>198</v>
      </c>
      <c r="S12" s="348"/>
      <c r="T12" s="349"/>
      <c r="U12" s="570"/>
      <c r="V12" s="571"/>
      <c r="W12" s="314"/>
    </row>
    <row r="13" spans="2:30" ht="15.75" customHeight="1">
      <c r="B13" s="314"/>
      <c r="C13" s="344"/>
      <c r="D13" s="345"/>
      <c r="E13" s="574" t="s">
        <v>139</v>
      </c>
      <c r="F13" s="575"/>
      <c r="G13" s="579"/>
      <c r="H13" s="580"/>
      <c r="I13" s="580"/>
      <c r="J13" s="580"/>
      <c r="K13" s="580"/>
      <c r="L13" s="580"/>
      <c r="M13" s="581"/>
      <c r="N13" s="452"/>
      <c r="O13" s="326"/>
      <c r="P13" s="316"/>
      <c r="Q13" s="316"/>
      <c r="R13" s="352" t="s">
        <v>123</v>
      </c>
      <c r="S13" s="353"/>
      <c r="T13" s="354"/>
      <c r="U13" s="355"/>
      <c r="V13" s="355"/>
      <c r="W13" s="314"/>
    </row>
    <row r="14" spans="2:30" ht="15.75" customHeight="1">
      <c r="B14" s="314"/>
      <c r="C14" s="356"/>
      <c r="D14" s="357"/>
      <c r="E14" s="356"/>
      <c r="F14" s="358"/>
      <c r="G14" s="582"/>
      <c r="H14" s="583"/>
      <c r="I14" s="583"/>
      <c r="J14" s="583"/>
      <c r="K14" s="583"/>
      <c r="L14" s="583"/>
      <c r="M14" s="584"/>
      <c r="N14" s="452"/>
      <c r="O14" s="326"/>
      <c r="P14" s="316"/>
      <c r="Q14" s="316"/>
      <c r="R14" s="567" t="s">
        <v>124</v>
      </c>
      <c r="S14" s="568"/>
      <c r="T14" s="569"/>
      <c r="U14" s="327"/>
      <c r="V14" s="327"/>
      <c r="W14" s="314"/>
    </row>
    <row r="15" spans="2:30" ht="7.5" customHeight="1">
      <c r="S15" s="329"/>
      <c r="T15" s="329"/>
    </row>
    <row r="16" spans="2:30" ht="17.25" customHeight="1">
      <c r="B16" s="314"/>
      <c r="C16" s="561" t="s">
        <v>126</v>
      </c>
      <c r="D16" s="561" t="s">
        <v>201</v>
      </c>
      <c r="E16" s="549" t="s">
        <v>108</v>
      </c>
      <c r="F16" s="550"/>
      <c r="G16" s="549" t="s">
        <v>111</v>
      </c>
      <c r="H16" s="550"/>
      <c r="I16" s="549" t="s">
        <v>112</v>
      </c>
      <c r="J16" s="550"/>
      <c r="K16" s="549" t="s">
        <v>114</v>
      </c>
      <c r="L16" s="572"/>
      <c r="M16" s="546" t="s">
        <v>128</v>
      </c>
      <c r="N16" s="546" t="s">
        <v>129</v>
      </c>
      <c r="O16" s="546" t="s">
        <v>130</v>
      </c>
      <c r="P16" s="546" t="s">
        <v>131</v>
      </c>
      <c r="Q16" s="546" t="s">
        <v>132</v>
      </c>
      <c r="R16" s="546" t="s">
        <v>133</v>
      </c>
      <c r="S16" s="561" t="s">
        <v>140</v>
      </c>
      <c r="T16" s="606"/>
      <c r="U16" s="607"/>
      <c r="V16" s="608"/>
      <c r="W16" s="314"/>
      <c r="Y16" s="453"/>
      <c r="Z16" s="453"/>
      <c r="AA16" s="453"/>
      <c r="AB16" s="453"/>
    </row>
    <row r="17" spans="2:28" ht="14.25" customHeight="1">
      <c r="B17" s="314"/>
      <c r="C17" s="562"/>
      <c r="D17" s="562"/>
      <c r="E17" s="553"/>
      <c r="F17" s="554"/>
      <c r="G17" s="551"/>
      <c r="H17" s="552"/>
      <c r="I17" s="551"/>
      <c r="J17" s="552"/>
      <c r="K17" s="551"/>
      <c r="L17" s="573"/>
      <c r="M17" s="547"/>
      <c r="N17" s="547"/>
      <c r="O17" s="547"/>
      <c r="P17" s="547"/>
      <c r="Q17" s="547"/>
      <c r="R17" s="547"/>
      <c r="S17" s="562"/>
      <c r="T17" s="558" t="s">
        <v>8</v>
      </c>
      <c r="U17" s="559"/>
      <c r="V17" s="560"/>
      <c r="W17" s="314"/>
      <c r="Y17" s="453"/>
      <c r="Z17" s="453"/>
      <c r="AA17" s="453"/>
      <c r="AB17" s="453"/>
    </row>
    <row r="18" spans="2:28" ht="24.75" customHeight="1">
      <c r="B18" s="314"/>
      <c r="C18" s="628"/>
      <c r="D18" s="563"/>
      <c r="E18" s="364" t="s">
        <v>109</v>
      </c>
      <c r="F18" s="365" t="s">
        <v>110</v>
      </c>
      <c r="G18" s="366" t="s">
        <v>109</v>
      </c>
      <c r="H18" s="367" t="s">
        <v>110</v>
      </c>
      <c r="I18" s="508" t="s">
        <v>109</v>
      </c>
      <c r="J18" s="509" t="s">
        <v>110</v>
      </c>
      <c r="K18" s="510" t="s">
        <v>66</v>
      </c>
      <c r="L18" s="511" t="s">
        <v>110</v>
      </c>
      <c r="M18" s="627"/>
      <c r="N18" s="627"/>
      <c r="O18" s="627"/>
      <c r="P18" s="627"/>
      <c r="Q18" s="627"/>
      <c r="R18" s="627"/>
      <c r="S18" s="628"/>
      <c r="T18" s="618"/>
      <c r="U18" s="619"/>
      <c r="V18" s="620"/>
      <c r="W18" s="314"/>
      <c r="Y18" s="454"/>
      <c r="Z18" s="454"/>
      <c r="AA18" s="454"/>
      <c r="AB18" s="454"/>
    </row>
    <row r="19" spans="2:28" ht="28.5" customHeight="1">
      <c r="B19" s="314"/>
      <c r="C19" s="455" t="s">
        <v>134</v>
      </c>
      <c r="D19" s="512"/>
      <c r="E19" s="389"/>
      <c r="F19" s="389"/>
      <c r="G19" s="390"/>
      <c r="H19" s="391"/>
      <c r="I19" s="390"/>
      <c r="J19" s="392"/>
      <c r="K19" s="390"/>
      <c r="L19" s="392"/>
      <c r="M19" s="393"/>
      <c r="N19" s="393"/>
      <c r="O19" s="392"/>
      <c r="P19" s="395"/>
      <c r="Q19" s="396"/>
      <c r="R19" s="395"/>
      <c r="S19" s="457"/>
      <c r="T19" s="615"/>
      <c r="U19" s="616"/>
      <c r="V19" s="617"/>
      <c r="W19" s="314"/>
    </row>
    <row r="20" spans="2:28" ht="28.5" customHeight="1">
      <c r="B20" s="314"/>
      <c r="C20" s="458" t="s">
        <v>135</v>
      </c>
      <c r="D20" s="513"/>
      <c r="E20" s="404"/>
      <c r="F20" s="404"/>
      <c r="G20" s="405"/>
      <c r="H20" s="406"/>
      <c r="I20" s="405"/>
      <c r="J20" s="407"/>
      <c r="K20" s="405"/>
      <c r="L20" s="407"/>
      <c r="M20" s="408"/>
      <c r="N20" s="408"/>
      <c r="O20" s="407"/>
      <c r="P20" s="409"/>
      <c r="Q20" s="410"/>
      <c r="R20" s="409"/>
      <c r="S20" s="460"/>
      <c r="T20" s="612"/>
      <c r="U20" s="613"/>
      <c r="V20" s="614"/>
      <c r="W20" s="314"/>
    </row>
    <row r="21" spans="2:28" ht="21" customHeight="1">
      <c r="B21" s="314"/>
      <c r="C21" s="461" t="str">
        <f>IF('1 - Detail Entry'!C22="","",'1 - Detail Entry'!C22)</f>
        <v>DS02</v>
      </c>
      <c r="D21" s="462"/>
      <c r="E21" s="418"/>
      <c r="F21" s="418"/>
      <c r="G21" s="418"/>
      <c r="H21" s="463"/>
      <c r="I21" s="464"/>
      <c r="J21" s="465"/>
      <c r="K21" s="418"/>
      <c r="L21" s="465"/>
      <c r="M21" s="466"/>
      <c r="N21" s="466"/>
      <c r="O21" s="464"/>
      <c r="P21" s="420"/>
      <c r="Q21" s="421"/>
      <c r="R21" s="420"/>
      <c r="S21" s="467" t="str">
        <f>IF(OR(P21="NR",P21="",P21="Dry"),"",'1 - Detail Entry'!Y22-P21)</f>
        <v/>
      </c>
      <c r="T21" s="621"/>
      <c r="U21" s="622"/>
      <c r="V21" s="623"/>
      <c r="W21" s="314"/>
    </row>
    <row r="22" spans="2:28" ht="21" customHeight="1">
      <c r="B22" s="314"/>
      <c r="C22" s="461" t="str">
        <f>IF('1 - Detail Entry'!C23="","",'1 - Detail Entry'!C23)</f>
        <v>DS04</v>
      </c>
      <c r="D22" s="425"/>
      <c r="E22" s="419"/>
      <c r="F22" s="419"/>
      <c r="G22" s="419"/>
      <c r="H22" s="468"/>
      <c r="I22" s="469"/>
      <c r="J22" s="470"/>
      <c r="K22" s="419"/>
      <c r="L22" s="470"/>
      <c r="M22" s="471"/>
      <c r="N22" s="471"/>
      <c r="O22" s="469"/>
      <c r="P22" s="423"/>
      <c r="Q22" s="472"/>
      <c r="R22" s="423"/>
      <c r="S22" s="467" t="str">
        <f>IF(OR(P22="NR",P22="",P22="Dry"),"",'1 - Detail Entry'!Y23-P22)</f>
        <v/>
      </c>
      <c r="T22" s="540"/>
      <c r="U22" s="541"/>
      <c r="V22" s="542"/>
      <c r="W22" s="314"/>
    </row>
    <row r="23" spans="2:28" ht="21" customHeight="1">
      <c r="B23" s="314"/>
      <c r="C23" s="461" t="str">
        <f>IF('1 - Detail Entry'!C24="","",'1 - Detail Entry'!C24)</f>
        <v>DS07</v>
      </c>
      <c r="D23" s="425"/>
      <c r="E23" s="419"/>
      <c r="F23" s="419"/>
      <c r="G23" s="419"/>
      <c r="H23" s="468"/>
      <c r="I23" s="469"/>
      <c r="J23" s="470"/>
      <c r="K23" s="419"/>
      <c r="L23" s="470"/>
      <c r="M23" s="471"/>
      <c r="N23" s="471"/>
      <c r="O23" s="469"/>
      <c r="P23" s="423"/>
      <c r="Q23" s="472"/>
      <c r="R23" s="423"/>
      <c r="S23" s="467" t="str">
        <f>IF(OR(P23="NR",P23="",P23="Dry"),"",'1 - Detail Entry'!Y24-P23)</f>
        <v/>
      </c>
      <c r="T23" s="540"/>
      <c r="U23" s="541"/>
      <c r="V23" s="542"/>
      <c r="W23" s="314"/>
    </row>
    <row r="24" spans="2:28" ht="21" customHeight="1">
      <c r="B24" s="314"/>
      <c r="C24" s="461" t="str">
        <f>IF('1 - Detail Entry'!C25="","",'1 - Detail Entry'!C25)</f>
        <v>DS08</v>
      </c>
      <c r="D24" s="425"/>
      <c r="E24" s="419"/>
      <c r="F24" s="419"/>
      <c r="G24" s="419"/>
      <c r="H24" s="468"/>
      <c r="I24" s="469"/>
      <c r="J24" s="470"/>
      <c r="K24" s="419"/>
      <c r="L24" s="470"/>
      <c r="M24" s="471"/>
      <c r="N24" s="471"/>
      <c r="O24" s="469"/>
      <c r="P24" s="423"/>
      <c r="Q24" s="472"/>
      <c r="R24" s="423"/>
      <c r="S24" s="467" t="str">
        <f>IF(OR(P24="NR",P24="",P24="Dry"),"",'1 - Detail Entry'!Y25-P24)</f>
        <v/>
      </c>
      <c r="T24" s="540"/>
      <c r="U24" s="541"/>
      <c r="V24" s="542"/>
      <c r="W24" s="314"/>
    </row>
    <row r="25" spans="2:28" ht="21" customHeight="1">
      <c r="B25" s="314"/>
      <c r="C25" s="461" t="str">
        <f>IF('1 - Detail Entry'!C26="","",'1 - Detail Entry'!C26)</f>
        <v/>
      </c>
      <c r="D25" s="425"/>
      <c r="E25" s="419"/>
      <c r="F25" s="419"/>
      <c r="G25" s="419"/>
      <c r="H25" s="468"/>
      <c r="I25" s="469"/>
      <c r="J25" s="470"/>
      <c r="K25" s="419"/>
      <c r="L25" s="470"/>
      <c r="M25" s="471"/>
      <c r="N25" s="471"/>
      <c r="O25" s="469"/>
      <c r="P25" s="423"/>
      <c r="Q25" s="472"/>
      <c r="R25" s="423"/>
      <c r="S25" s="467" t="str">
        <f>IF(OR(P25="NR",P25="",P25="Dry"),"",'1 - Detail Entry'!Y26-P25)</f>
        <v/>
      </c>
      <c r="T25" s="540"/>
      <c r="U25" s="541"/>
      <c r="V25" s="542"/>
      <c r="W25" s="314"/>
    </row>
    <row r="26" spans="2:28" ht="21" customHeight="1">
      <c r="B26" s="314"/>
      <c r="C26" s="461" t="str">
        <f>IF('1 - Detail Entry'!C27="","",'1 - Detail Entry'!C27)</f>
        <v/>
      </c>
      <c r="D26" s="425"/>
      <c r="E26" s="419"/>
      <c r="F26" s="419"/>
      <c r="G26" s="419"/>
      <c r="H26" s="468"/>
      <c r="I26" s="469"/>
      <c r="J26" s="470"/>
      <c r="K26" s="419"/>
      <c r="L26" s="470"/>
      <c r="M26" s="471"/>
      <c r="N26" s="471"/>
      <c r="O26" s="469"/>
      <c r="P26" s="423"/>
      <c r="Q26" s="472"/>
      <c r="R26" s="423"/>
      <c r="S26" s="467" t="str">
        <f>IF(OR(P26="NR",P26="",P26="Dry"),"",'1 - Detail Entry'!Y27-P26)</f>
        <v/>
      </c>
      <c r="T26" s="540"/>
      <c r="U26" s="541"/>
      <c r="V26" s="542"/>
      <c r="W26" s="314"/>
    </row>
    <row r="27" spans="2:28" ht="21" customHeight="1">
      <c r="B27" s="314"/>
      <c r="C27" s="461" t="str">
        <f>IF('1 - Detail Entry'!C28="","",'1 - Detail Entry'!C28)</f>
        <v/>
      </c>
      <c r="D27" s="425"/>
      <c r="E27" s="419"/>
      <c r="F27" s="419"/>
      <c r="G27" s="419"/>
      <c r="H27" s="468"/>
      <c r="I27" s="469"/>
      <c r="J27" s="470"/>
      <c r="K27" s="419"/>
      <c r="L27" s="470"/>
      <c r="M27" s="471"/>
      <c r="N27" s="471"/>
      <c r="O27" s="469"/>
      <c r="P27" s="423"/>
      <c r="Q27" s="472"/>
      <c r="R27" s="423"/>
      <c r="S27" s="467" t="str">
        <f>IF(OR(P27="NR",P27="",P27="Dry"),"",'1 - Detail Entry'!Y28-P27)</f>
        <v/>
      </c>
      <c r="T27" s="540"/>
      <c r="U27" s="541"/>
      <c r="V27" s="542"/>
      <c r="W27" s="314"/>
    </row>
    <row r="28" spans="2:28" ht="21" customHeight="1">
      <c r="B28" s="314"/>
      <c r="C28" s="461" t="str">
        <f>IF('1 - Detail Entry'!C29="","",'1 - Detail Entry'!C29)</f>
        <v/>
      </c>
      <c r="D28" s="425"/>
      <c r="E28" s="419"/>
      <c r="F28" s="419"/>
      <c r="G28" s="419"/>
      <c r="H28" s="468"/>
      <c r="I28" s="469"/>
      <c r="J28" s="470"/>
      <c r="K28" s="419"/>
      <c r="L28" s="470"/>
      <c r="M28" s="471"/>
      <c r="N28" s="471"/>
      <c r="O28" s="469"/>
      <c r="P28" s="423"/>
      <c r="Q28" s="472"/>
      <c r="R28" s="423"/>
      <c r="S28" s="467" t="str">
        <f>IF(OR(P28="NR",P28="",P28="Dry"),"",'1 - Detail Entry'!Y29-P28)</f>
        <v/>
      </c>
      <c r="T28" s="540"/>
      <c r="U28" s="541"/>
      <c r="V28" s="542"/>
      <c r="W28" s="314"/>
    </row>
    <row r="29" spans="2:28" ht="21" customHeight="1">
      <c r="B29" s="314"/>
      <c r="C29" s="461" t="str">
        <f>IF('1 - Detail Entry'!C30="","",'1 - Detail Entry'!C30)</f>
        <v/>
      </c>
      <c r="D29" s="425"/>
      <c r="E29" s="419"/>
      <c r="F29" s="419"/>
      <c r="G29" s="419"/>
      <c r="H29" s="468"/>
      <c r="I29" s="469"/>
      <c r="J29" s="470"/>
      <c r="K29" s="419"/>
      <c r="L29" s="470"/>
      <c r="M29" s="471"/>
      <c r="N29" s="471"/>
      <c r="O29" s="469"/>
      <c r="P29" s="423"/>
      <c r="Q29" s="472"/>
      <c r="R29" s="423"/>
      <c r="S29" s="467" t="str">
        <f>IF(OR(P29="NR",P29="",P29="Dry"),"",'1 - Detail Entry'!Y30-P29)</f>
        <v/>
      </c>
      <c r="T29" s="540"/>
      <c r="U29" s="541"/>
      <c r="V29" s="542"/>
      <c r="W29" s="314"/>
    </row>
    <row r="30" spans="2:28" ht="21" customHeight="1">
      <c r="B30" s="314"/>
      <c r="C30" s="461" t="str">
        <f>IF('1 - Detail Entry'!C31="","",'1 - Detail Entry'!C31)</f>
        <v/>
      </c>
      <c r="D30" s="425"/>
      <c r="E30" s="419"/>
      <c r="F30" s="419"/>
      <c r="G30" s="419"/>
      <c r="H30" s="468"/>
      <c r="I30" s="469"/>
      <c r="J30" s="470"/>
      <c r="K30" s="419"/>
      <c r="L30" s="470"/>
      <c r="M30" s="471"/>
      <c r="N30" s="471"/>
      <c r="O30" s="469"/>
      <c r="P30" s="423"/>
      <c r="Q30" s="472"/>
      <c r="R30" s="423"/>
      <c r="S30" s="467" t="str">
        <f>IF(OR(P30="NR",P30="",P30="Dry"),"",'1 - Detail Entry'!Y31-P30)</f>
        <v/>
      </c>
      <c r="T30" s="540"/>
      <c r="U30" s="541"/>
      <c r="V30" s="542"/>
      <c r="W30" s="314"/>
    </row>
    <row r="31" spans="2:28" ht="21" customHeight="1">
      <c r="B31" s="314"/>
      <c r="C31" s="461" t="str">
        <f>IF('1 - Detail Entry'!C32="","",'1 - Detail Entry'!C32)</f>
        <v/>
      </c>
      <c r="D31" s="425"/>
      <c r="E31" s="419"/>
      <c r="F31" s="419"/>
      <c r="G31" s="419"/>
      <c r="H31" s="468"/>
      <c r="I31" s="469"/>
      <c r="J31" s="470"/>
      <c r="K31" s="419"/>
      <c r="L31" s="470"/>
      <c r="M31" s="471"/>
      <c r="N31" s="471"/>
      <c r="O31" s="469"/>
      <c r="P31" s="423"/>
      <c r="Q31" s="472"/>
      <c r="R31" s="423"/>
      <c r="S31" s="467" t="str">
        <f>IF(OR(P31="NR",P31="",P31="Dry"),"",'1 - Detail Entry'!Y32-P31)</f>
        <v/>
      </c>
      <c r="T31" s="540"/>
      <c r="U31" s="541"/>
      <c r="V31" s="542"/>
      <c r="W31" s="314"/>
    </row>
    <row r="32" spans="2:28" ht="21" customHeight="1">
      <c r="B32" s="314"/>
      <c r="C32" s="461" t="str">
        <f>IF('1 - Detail Entry'!C33="","",'1 - Detail Entry'!C33)</f>
        <v/>
      </c>
      <c r="D32" s="425"/>
      <c r="E32" s="419"/>
      <c r="F32" s="419"/>
      <c r="G32" s="419"/>
      <c r="H32" s="468"/>
      <c r="I32" s="469"/>
      <c r="J32" s="470"/>
      <c r="K32" s="419"/>
      <c r="L32" s="470"/>
      <c r="M32" s="471"/>
      <c r="N32" s="471"/>
      <c r="O32" s="469"/>
      <c r="P32" s="423"/>
      <c r="Q32" s="472"/>
      <c r="R32" s="423"/>
      <c r="S32" s="467" t="str">
        <f>IF(OR(P32="NR",P32="",P32="Dry"),"",'1 - Detail Entry'!Y33-P32)</f>
        <v/>
      </c>
      <c r="T32" s="540"/>
      <c r="U32" s="541"/>
      <c r="V32" s="542"/>
      <c r="W32" s="314"/>
    </row>
    <row r="33" spans="2:23" ht="21" customHeight="1">
      <c r="B33" s="314"/>
      <c r="C33" s="461" t="str">
        <f>IF('1 - Detail Entry'!C34="","",'1 - Detail Entry'!C34)</f>
        <v/>
      </c>
      <c r="D33" s="425"/>
      <c r="E33" s="419"/>
      <c r="F33" s="419"/>
      <c r="G33" s="419"/>
      <c r="H33" s="468"/>
      <c r="I33" s="469"/>
      <c r="J33" s="470"/>
      <c r="K33" s="419"/>
      <c r="L33" s="470"/>
      <c r="M33" s="471"/>
      <c r="N33" s="471"/>
      <c r="O33" s="469"/>
      <c r="P33" s="423"/>
      <c r="Q33" s="472"/>
      <c r="R33" s="423"/>
      <c r="S33" s="467" t="str">
        <f>IF(OR(P33="NR",P33="",P33="Dry"),"",'1 - Detail Entry'!Y34-P33)</f>
        <v/>
      </c>
      <c r="T33" s="540"/>
      <c r="U33" s="541"/>
      <c r="V33" s="542"/>
      <c r="W33" s="314"/>
    </row>
    <row r="34" spans="2:23" ht="21" customHeight="1">
      <c r="B34" s="314"/>
      <c r="C34" s="461" t="str">
        <f>IF('1 - Detail Entry'!C35="","",'1 - Detail Entry'!C35)</f>
        <v/>
      </c>
      <c r="D34" s="425"/>
      <c r="E34" s="419"/>
      <c r="F34" s="419"/>
      <c r="G34" s="419"/>
      <c r="H34" s="468"/>
      <c r="I34" s="469"/>
      <c r="J34" s="470"/>
      <c r="K34" s="419"/>
      <c r="L34" s="470"/>
      <c r="M34" s="471"/>
      <c r="N34" s="471"/>
      <c r="O34" s="469"/>
      <c r="P34" s="423"/>
      <c r="Q34" s="472"/>
      <c r="R34" s="423"/>
      <c r="S34" s="467" t="str">
        <f>IF(OR(P34="NR",P34="",P34="Dry"),"",'1 - Detail Entry'!Y35-P34)</f>
        <v/>
      </c>
      <c r="T34" s="540"/>
      <c r="U34" s="541"/>
      <c r="V34" s="542"/>
      <c r="W34" s="314"/>
    </row>
    <row r="35" spans="2:23" ht="21" customHeight="1">
      <c r="B35" s="314"/>
      <c r="C35" s="461" t="str">
        <f>IF('1 - Detail Entry'!C36="","",'1 - Detail Entry'!C36)</f>
        <v/>
      </c>
      <c r="D35" s="425"/>
      <c r="E35" s="419"/>
      <c r="F35" s="419"/>
      <c r="G35" s="419"/>
      <c r="H35" s="468"/>
      <c r="I35" s="469"/>
      <c r="J35" s="470"/>
      <c r="K35" s="419"/>
      <c r="L35" s="470"/>
      <c r="M35" s="471"/>
      <c r="N35" s="471"/>
      <c r="O35" s="469"/>
      <c r="P35" s="423"/>
      <c r="Q35" s="472"/>
      <c r="R35" s="423"/>
      <c r="S35" s="467" t="str">
        <f>IF(OR(P35="NR",P35="",P35="Dry"),"",'1 - Detail Entry'!Y36-P35)</f>
        <v/>
      </c>
      <c r="T35" s="540"/>
      <c r="U35" s="541"/>
      <c r="V35" s="542"/>
      <c r="W35" s="314"/>
    </row>
    <row r="36" spans="2:23" ht="21" customHeight="1">
      <c r="B36" s="314"/>
      <c r="C36" s="461" t="str">
        <f>IF('1 - Detail Entry'!C37="","",'1 - Detail Entry'!C37)</f>
        <v/>
      </c>
      <c r="D36" s="425"/>
      <c r="E36" s="419"/>
      <c r="F36" s="419"/>
      <c r="G36" s="419"/>
      <c r="H36" s="468"/>
      <c r="I36" s="469"/>
      <c r="J36" s="470"/>
      <c r="K36" s="419"/>
      <c r="L36" s="470"/>
      <c r="M36" s="471"/>
      <c r="N36" s="471"/>
      <c r="O36" s="469"/>
      <c r="P36" s="423"/>
      <c r="Q36" s="472"/>
      <c r="R36" s="423"/>
      <c r="S36" s="467" t="str">
        <f>IF(OR(P36="NR",P36="",P36="Dry"),"",'1 - Detail Entry'!Y37-P36)</f>
        <v/>
      </c>
      <c r="T36" s="540"/>
      <c r="U36" s="541"/>
      <c r="V36" s="542"/>
      <c r="W36" s="314"/>
    </row>
    <row r="37" spans="2:23" ht="21" customHeight="1">
      <c r="B37" s="314"/>
      <c r="C37" s="461" t="str">
        <f>IF('1 - Detail Entry'!C38="","",'1 - Detail Entry'!C38)</f>
        <v/>
      </c>
      <c r="D37" s="425"/>
      <c r="E37" s="419"/>
      <c r="F37" s="419"/>
      <c r="G37" s="419"/>
      <c r="H37" s="468"/>
      <c r="I37" s="469"/>
      <c r="J37" s="470"/>
      <c r="K37" s="419"/>
      <c r="L37" s="470"/>
      <c r="M37" s="471"/>
      <c r="N37" s="471"/>
      <c r="O37" s="469"/>
      <c r="P37" s="423"/>
      <c r="Q37" s="472"/>
      <c r="R37" s="423"/>
      <c r="S37" s="467" t="str">
        <f>IF(OR(P37="NR",P37="",P37="Dry"),"",'1 - Detail Entry'!Y38-P37)</f>
        <v/>
      </c>
      <c r="T37" s="540"/>
      <c r="U37" s="541"/>
      <c r="V37" s="542"/>
      <c r="W37" s="314"/>
    </row>
    <row r="38" spans="2:23" ht="21" customHeight="1">
      <c r="B38" s="314"/>
      <c r="C38" s="461" t="str">
        <f>IF('1 - Detail Entry'!C39="","",'1 - Detail Entry'!C39)</f>
        <v/>
      </c>
      <c r="D38" s="425"/>
      <c r="E38" s="419"/>
      <c r="F38" s="419"/>
      <c r="G38" s="419"/>
      <c r="H38" s="468"/>
      <c r="I38" s="469"/>
      <c r="J38" s="470"/>
      <c r="K38" s="419"/>
      <c r="L38" s="470"/>
      <c r="M38" s="471"/>
      <c r="N38" s="471"/>
      <c r="O38" s="469"/>
      <c r="P38" s="423"/>
      <c r="Q38" s="472"/>
      <c r="R38" s="423"/>
      <c r="S38" s="467" t="str">
        <f>IF(OR(P38="NR",P38="",P38="Dry"),"",'1 - Detail Entry'!Y39-P38)</f>
        <v/>
      </c>
      <c r="T38" s="540"/>
      <c r="U38" s="541"/>
      <c r="V38" s="542"/>
      <c r="W38" s="314"/>
    </row>
    <row r="39" spans="2:23" ht="21" customHeight="1">
      <c r="B39" s="314"/>
      <c r="C39" s="461" t="str">
        <f>IF('1 - Detail Entry'!C40="","",'1 - Detail Entry'!C40)</f>
        <v/>
      </c>
      <c r="D39" s="425"/>
      <c r="E39" s="419"/>
      <c r="F39" s="419"/>
      <c r="G39" s="419"/>
      <c r="H39" s="468"/>
      <c r="I39" s="469"/>
      <c r="J39" s="470"/>
      <c r="K39" s="419"/>
      <c r="L39" s="470"/>
      <c r="M39" s="471"/>
      <c r="N39" s="471"/>
      <c r="O39" s="469"/>
      <c r="P39" s="423"/>
      <c r="Q39" s="472"/>
      <c r="R39" s="423"/>
      <c r="S39" s="467" t="str">
        <f>IF(OR(P39="NR",P39="",P39="Dry"),"",'1 - Detail Entry'!Y40-P39)</f>
        <v/>
      </c>
      <c r="T39" s="540"/>
      <c r="U39" s="541"/>
      <c r="V39" s="542"/>
      <c r="W39" s="314"/>
    </row>
    <row r="40" spans="2:23" ht="21" customHeight="1">
      <c r="B40" s="314"/>
      <c r="C40" s="461" t="str">
        <f>IF('1 - Detail Entry'!C41="","",'1 - Detail Entry'!C41)</f>
        <v/>
      </c>
      <c r="D40" s="425"/>
      <c r="E40" s="419"/>
      <c r="F40" s="419"/>
      <c r="G40" s="419"/>
      <c r="H40" s="468"/>
      <c r="I40" s="469"/>
      <c r="J40" s="470"/>
      <c r="K40" s="419"/>
      <c r="L40" s="470"/>
      <c r="M40" s="471"/>
      <c r="N40" s="471"/>
      <c r="O40" s="469"/>
      <c r="P40" s="423"/>
      <c r="Q40" s="472"/>
      <c r="R40" s="423"/>
      <c r="S40" s="467" t="str">
        <f>IF(OR(P40="NR",P40="",P40="Dry"),"",'1 - Detail Entry'!Y41-P40)</f>
        <v/>
      </c>
      <c r="T40" s="540"/>
      <c r="U40" s="541"/>
      <c r="V40" s="542"/>
      <c r="W40" s="314"/>
    </row>
    <row r="41" spans="2:23" ht="21" customHeight="1">
      <c r="B41" s="314"/>
      <c r="C41" s="461" t="str">
        <f>IF('1 - Detail Entry'!C42="","",'1 - Detail Entry'!C42)</f>
        <v/>
      </c>
      <c r="D41" s="425"/>
      <c r="E41" s="419"/>
      <c r="F41" s="419"/>
      <c r="G41" s="419"/>
      <c r="H41" s="468"/>
      <c r="I41" s="469"/>
      <c r="J41" s="470"/>
      <c r="K41" s="419"/>
      <c r="L41" s="470"/>
      <c r="M41" s="471"/>
      <c r="N41" s="471"/>
      <c r="O41" s="469"/>
      <c r="P41" s="423"/>
      <c r="Q41" s="472"/>
      <c r="R41" s="423"/>
      <c r="S41" s="467" t="str">
        <f>IF(OR(P41="NR",P41="",P41="Dry"),"",'1 - Detail Entry'!Y42-P41)</f>
        <v/>
      </c>
      <c r="T41" s="426"/>
      <c r="U41" s="427"/>
      <c r="V41" s="428"/>
      <c r="W41" s="314"/>
    </row>
    <row r="42" spans="2:23" ht="21" customHeight="1">
      <c r="B42" s="314"/>
      <c r="C42" s="461" t="str">
        <f>IF('1 - Detail Entry'!C43="","",'1 - Detail Entry'!C43)</f>
        <v/>
      </c>
      <c r="D42" s="425"/>
      <c r="E42" s="419"/>
      <c r="F42" s="419"/>
      <c r="G42" s="419"/>
      <c r="H42" s="468"/>
      <c r="I42" s="469"/>
      <c r="J42" s="470"/>
      <c r="K42" s="419"/>
      <c r="L42" s="470"/>
      <c r="M42" s="471"/>
      <c r="N42" s="471"/>
      <c r="O42" s="469"/>
      <c r="P42" s="423"/>
      <c r="Q42" s="472"/>
      <c r="R42" s="423"/>
      <c r="S42" s="467" t="str">
        <f>IF(OR(P42="NR",P42="",P42="Dry"),"",'1 - Detail Entry'!Y43-P42)</f>
        <v/>
      </c>
      <c r="T42" s="426"/>
      <c r="U42" s="427"/>
      <c r="V42" s="428"/>
      <c r="W42" s="314"/>
    </row>
    <row r="43" spans="2:23" ht="21" customHeight="1">
      <c r="B43" s="314"/>
      <c r="C43" s="461" t="str">
        <f>IF('1 - Detail Entry'!C44="","",'1 - Detail Entry'!C44)</f>
        <v/>
      </c>
      <c r="D43" s="425"/>
      <c r="E43" s="419"/>
      <c r="F43" s="419"/>
      <c r="G43" s="419"/>
      <c r="H43" s="468"/>
      <c r="I43" s="469"/>
      <c r="J43" s="470"/>
      <c r="K43" s="419"/>
      <c r="L43" s="470"/>
      <c r="M43" s="471"/>
      <c r="N43" s="471"/>
      <c r="O43" s="469"/>
      <c r="P43" s="423"/>
      <c r="Q43" s="472"/>
      <c r="R43" s="423"/>
      <c r="S43" s="467" t="str">
        <f>IF(OR(P43="NR",P43="",P43="Dry"),"",'1 - Detail Entry'!Y44-P43)</f>
        <v/>
      </c>
      <c r="T43" s="426"/>
      <c r="U43" s="427"/>
      <c r="V43" s="428"/>
      <c r="W43" s="314"/>
    </row>
    <row r="44" spans="2:23" ht="21" customHeight="1">
      <c r="B44" s="314"/>
      <c r="C44" s="461" t="str">
        <f>IF('1 - Detail Entry'!C45="","",'1 - Detail Entry'!C45)</f>
        <v/>
      </c>
      <c r="D44" s="425"/>
      <c r="E44" s="419"/>
      <c r="F44" s="419"/>
      <c r="G44" s="419"/>
      <c r="H44" s="468"/>
      <c r="I44" s="469"/>
      <c r="J44" s="470"/>
      <c r="K44" s="419"/>
      <c r="L44" s="470"/>
      <c r="M44" s="471"/>
      <c r="N44" s="471"/>
      <c r="O44" s="469"/>
      <c r="P44" s="423"/>
      <c r="Q44" s="472"/>
      <c r="R44" s="423"/>
      <c r="S44" s="467" t="str">
        <f>IF(OR(P44="NR",P44="",P44="Dry"),"",'1 - Detail Entry'!Y45-P44)</f>
        <v/>
      </c>
      <c r="T44" s="426"/>
      <c r="U44" s="427"/>
      <c r="V44" s="428"/>
      <c r="W44" s="314"/>
    </row>
    <row r="45" spans="2:23" ht="21" customHeight="1">
      <c r="B45" s="314"/>
      <c r="C45" s="461" t="str">
        <f>IF('1 - Detail Entry'!C46="","",'1 - Detail Entry'!C46)</f>
        <v/>
      </c>
      <c r="D45" s="425"/>
      <c r="E45" s="419"/>
      <c r="F45" s="419"/>
      <c r="G45" s="419"/>
      <c r="H45" s="468"/>
      <c r="I45" s="469"/>
      <c r="J45" s="470"/>
      <c r="K45" s="419"/>
      <c r="L45" s="470"/>
      <c r="M45" s="471"/>
      <c r="N45" s="471"/>
      <c r="O45" s="469"/>
      <c r="P45" s="423"/>
      <c r="Q45" s="472"/>
      <c r="R45" s="423"/>
      <c r="S45" s="467" t="str">
        <f>IF(OR(P45="NR",P45="",P45="Dry"),"",'1 - Detail Entry'!Y46-P45)</f>
        <v/>
      </c>
      <c r="T45" s="426"/>
      <c r="U45" s="427"/>
      <c r="V45" s="428"/>
      <c r="W45" s="314"/>
    </row>
    <row r="46" spans="2:23" ht="21" customHeight="1">
      <c r="B46" s="314"/>
      <c r="C46" s="461" t="str">
        <f>IF('1 - Detail Entry'!C47="","",'1 - Detail Entry'!C47)</f>
        <v/>
      </c>
      <c r="D46" s="425"/>
      <c r="E46" s="419"/>
      <c r="F46" s="419"/>
      <c r="G46" s="419"/>
      <c r="H46" s="468"/>
      <c r="I46" s="469"/>
      <c r="J46" s="470"/>
      <c r="K46" s="419"/>
      <c r="L46" s="470"/>
      <c r="M46" s="471"/>
      <c r="N46" s="471"/>
      <c r="O46" s="469"/>
      <c r="P46" s="423"/>
      <c r="Q46" s="472"/>
      <c r="R46" s="423"/>
      <c r="S46" s="467" t="str">
        <f>IF(OR(P46="NR",P46="",P46="Dry"),"",'1 - Detail Entry'!Y47-P46)</f>
        <v/>
      </c>
      <c r="T46" s="426"/>
      <c r="U46" s="427"/>
      <c r="V46" s="428"/>
      <c r="W46" s="314"/>
    </row>
    <row r="47" spans="2:23" ht="21" customHeight="1">
      <c r="B47" s="314"/>
      <c r="C47" s="461" t="str">
        <f>IF('1 - Detail Entry'!C48="","",'1 - Detail Entry'!C48)</f>
        <v/>
      </c>
      <c r="D47" s="425"/>
      <c r="E47" s="419"/>
      <c r="F47" s="419"/>
      <c r="G47" s="419"/>
      <c r="H47" s="468"/>
      <c r="I47" s="469"/>
      <c r="J47" s="470"/>
      <c r="K47" s="419"/>
      <c r="L47" s="470"/>
      <c r="M47" s="471"/>
      <c r="N47" s="471"/>
      <c r="O47" s="469"/>
      <c r="P47" s="423"/>
      <c r="Q47" s="472"/>
      <c r="R47" s="423"/>
      <c r="S47" s="467" t="str">
        <f>IF(OR(P47="NR",P47="",P47="Dry"),"",'1 - Detail Entry'!Y48-P47)</f>
        <v/>
      </c>
      <c r="T47" s="540"/>
      <c r="U47" s="541"/>
      <c r="V47" s="542"/>
      <c r="W47" s="314"/>
    </row>
    <row r="48" spans="2:23" ht="21" customHeight="1">
      <c r="B48" s="314"/>
      <c r="C48" s="461" t="str">
        <f>IF('1 - Detail Entry'!C49="","",'1 - Detail Entry'!C49)</f>
        <v/>
      </c>
      <c r="D48" s="425"/>
      <c r="E48" s="419"/>
      <c r="F48" s="419"/>
      <c r="G48" s="419"/>
      <c r="H48" s="468"/>
      <c r="I48" s="469"/>
      <c r="J48" s="470"/>
      <c r="K48" s="419"/>
      <c r="L48" s="470"/>
      <c r="M48" s="471"/>
      <c r="N48" s="471"/>
      <c r="O48" s="469"/>
      <c r="P48" s="423"/>
      <c r="Q48" s="472"/>
      <c r="R48" s="423"/>
      <c r="S48" s="467" t="str">
        <f>IF(OR(P48="NR",P48="",P48="Dry"),"",'1 - Detail Entry'!Y49-P48)</f>
        <v/>
      </c>
      <c r="T48" s="426"/>
      <c r="U48" s="427"/>
      <c r="V48" s="428"/>
      <c r="W48" s="314"/>
    </row>
    <row r="49" spans="2:23" ht="21" customHeight="1">
      <c r="B49" s="314"/>
      <c r="C49" s="461" t="str">
        <f>IF('1 - Detail Entry'!C50="","",'1 - Detail Entry'!C50)</f>
        <v/>
      </c>
      <c r="D49" s="425"/>
      <c r="E49" s="419"/>
      <c r="F49" s="419"/>
      <c r="G49" s="419"/>
      <c r="H49" s="468"/>
      <c r="I49" s="469"/>
      <c r="J49" s="470"/>
      <c r="K49" s="419"/>
      <c r="L49" s="470"/>
      <c r="M49" s="471"/>
      <c r="N49" s="471"/>
      <c r="O49" s="469"/>
      <c r="P49" s="423"/>
      <c r="Q49" s="472"/>
      <c r="R49" s="423"/>
      <c r="S49" s="467" t="str">
        <f>IF(OR(P49="NR",P49="",P49="Dry"),"",'1 - Detail Entry'!Y50-P49)</f>
        <v/>
      </c>
      <c r="T49" s="426"/>
      <c r="U49" s="427"/>
      <c r="V49" s="428"/>
      <c r="W49" s="314"/>
    </row>
    <row r="50" spans="2:23" ht="21" customHeight="1">
      <c r="B50" s="314"/>
      <c r="C50" s="461" t="str">
        <f>IF('1 - Detail Entry'!C51="","",'1 - Detail Entry'!C51)</f>
        <v/>
      </c>
      <c r="D50" s="425"/>
      <c r="E50" s="419"/>
      <c r="F50" s="419"/>
      <c r="G50" s="419"/>
      <c r="H50" s="468"/>
      <c r="I50" s="469"/>
      <c r="J50" s="470"/>
      <c r="K50" s="419"/>
      <c r="L50" s="470"/>
      <c r="M50" s="471"/>
      <c r="N50" s="471"/>
      <c r="O50" s="469"/>
      <c r="P50" s="423"/>
      <c r="Q50" s="472"/>
      <c r="R50" s="423"/>
      <c r="S50" s="467" t="str">
        <f>IF(OR(P50="NR",P50="",P50="Dry"),"",'1 - Detail Entry'!Y51-P50)</f>
        <v/>
      </c>
      <c r="T50" s="426"/>
      <c r="U50" s="427"/>
      <c r="V50" s="428"/>
      <c r="W50" s="314"/>
    </row>
    <row r="51" spans="2:23" ht="21" customHeight="1">
      <c r="B51" s="314"/>
      <c r="C51" s="461" t="str">
        <f>IF('1 - Detail Entry'!C52="","",'1 - Detail Entry'!C52)</f>
        <v/>
      </c>
      <c r="D51" s="425"/>
      <c r="E51" s="419"/>
      <c r="F51" s="419"/>
      <c r="G51" s="419"/>
      <c r="H51" s="468"/>
      <c r="I51" s="469"/>
      <c r="J51" s="470"/>
      <c r="K51" s="419"/>
      <c r="L51" s="470"/>
      <c r="M51" s="471"/>
      <c r="N51" s="471"/>
      <c r="O51" s="469"/>
      <c r="P51" s="423"/>
      <c r="Q51" s="472"/>
      <c r="R51" s="423"/>
      <c r="S51" s="467" t="str">
        <f>IF(OR(P51="NR",P51="",P51="Dry"),"",'1 - Detail Entry'!Y52-P51)</f>
        <v/>
      </c>
      <c r="T51" s="426"/>
      <c r="U51" s="427"/>
      <c r="V51" s="428"/>
      <c r="W51" s="314"/>
    </row>
    <row r="52" spans="2:23" ht="21" customHeight="1">
      <c r="B52" s="314"/>
      <c r="C52" s="461" t="str">
        <f>IF('1 - Detail Entry'!C53="","",'1 - Detail Entry'!C53)</f>
        <v/>
      </c>
      <c r="D52" s="425"/>
      <c r="E52" s="419"/>
      <c r="F52" s="419"/>
      <c r="G52" s="419"/>
      <c r="H52" s="468"/>
      <c r="I52" s="469"/>
      <c r="J52" s="470"/>
      <c r="K52" s="419"/>
      <c r="L52" s="470"/>
      <c r="M52" s="471"/>
      <c r="N52" s="471"/>
      <c r="O52" s="469"/>
      <c r="P52" s="423"/>
      <c r="Q52" s="472"/>
      <c r="R52" s="423"/>
      <c r="S52" s="467" t="str">
        <f>IF(OR(P52="NR",P52="",P52="Dry"),"",'1 - Detail Entry'!Y53-P52)</f>
        <v/>
      </c>
      <c r="T52" s="426"/>
      <c r="U52" s="427"/>
      <c r="V52" s="428"/>
      <c r="W52" s="314"/>
    </row>
    <row r="53" spans="2:23" ht="21" customHeight="1">
      <c r="B53" s="314"/>
      <c r="C53" s="461" t="str">
        <f>IF('1 - Detail Entry'!C54="","",'1 - Detail Entry'!C54)</f>
        <v/>
      </c>
      <c r="D53" s="425"/>
      <c r="E53" s="419"/>
      <c r="F53" s="419"/>
      <c r="G53" s="419"/>
      <c r="H53" s="468"/>
      <c r="I53" s="469"/>
      <c r="J53" s="470"/>
      <c r="K53" s="419"/>
      <c r="L53" s="470"/>
      <c r="M53" s="471"/>
      <c r="N53" s="471"/>
      <c r="O53" s="469"/>
      <c r="P53" s="423"/>
      <c r="Q53" s="472"/>
      <c r="R53" s="423"/>
      <c r="S53" s="467" t="str">
        <f>IF(OR(P53="NR",P53="",P53="Dry"),"",'1 - Detail Entry'!Y54-P53)</f>
        <v/>
      </c>
      <c r="T53" s="426"/>
      <c r="U53" s="427"/>
      <c r="V53" s="428"/>
      <c r="W53" s="314"/>
    </row>
    <row r="54" spans="2:23" ht="21" customHeight="1">
      <c r="B54" s="314"/>
      <c r="C54" s="461" t="str">
        <f>IF('1 - Detail Entry'!C55="","",'1 - Detail Entry'!C55)</f>
        <v/>
      </c>
      <c r="D54" s="425"/>
      <c r="E54" s="419"/>
      <c r="F54" s="419"/>
      <c r="G54" s="419"/>
      <c r="H54" s="468"/>
      <c r="I54" s="469"/>
      <c r="J54" s="470"/>
      <c r="K54" s="419"/>
      <c r="L54" s="470"/>
      <c r="M54" s="471"/>
      <c r="N54" s="471"/>
      <c r="O54" s="469"/>
      <c r="P54" s="423"/>
      <c r="Q54" s="472"/>
      <c r="R54" s="423"/>
      <c r="S54" s="467" t="str">
        <f>IF(OR(P54="NR",P54="",P54="Dry"),"",'1 - Detail Entry'!Y55-P54)</f>
        <v/>
      </c>
      <c r="T54" s="540"/>
      <c r="U54" s="541"/>
      <c r="V54" s="542"/>
      <c r="W54" s="314"/>
    </row>
    <row r="55" spans="2:23" ht="21" customHeight="1">
      <c r="B55" s="314"/>
      <c r="C55" s="461" t="str">
        <f>IF('1 - Detail Entry'!C56="","",'1 - Detail Entry'!C56)</f>
        <v/>
      </c>
      <c r="D55" s="425"/>
      <c r="E55" s="419"/>
      <c r="F55" s="419"/>
      <c r="G55" s="419"/>
      <c r="H55" s="468"/>
      <c r="I55" s="469"/>
      <c r="J55" s="470"/>
      <c r="K55" s="419"/>
      <c r="L55" s="470"/>
      <c r="M55" s="471"/>
      <c r="N55" s="471"/>
      <c r="O55" s="469"/>
      <c r="P55" s="423"/>
      <c r="Q55" s="472"/>
      <c r="R55" s="423"/>
      <c r="S55" s="467" t="str">
        <f>IF(OR(P55="NR",P55="",P55="Dry"),"",'1 - Detail Entry'!Y56-P55)</f>
        <v/>
      </c>
      <c r="T55" s="540"/>
      <c r="U55" s="541"/>
      <c r="V55" s="542"/>
      <c r="W55" s="314"/>
    </row>
    <row r="56" spans="2:23" ht="21" customHeight="1">
      <c r="B56" s="314"/>
      <c r="C56" s="461" t="str">
        <f>IF('1 - Detail Entry'!C57="","",'1 - Detail Entry'!C57)</f>
        <v/>
      </c>
      <c r="D56" s="425"/>
      <c r="E56" s="419"/>
      <c r="F56" s="419"/>
      <c r="G56" s="419"/>
      <c r="H56" s="468"/>
      <c r="I56" s="469"/>
      <c r="J56" s="470"/>
      <c r="K56" s="419"/>
      <c r="L56" s="470"/>
      <c r="M56" s="471"/>
      <c r="N56" s="471"/>
      <c r="O56" s="469"/>
      <c r="P56" s="423"/>
      <c r="Q56" s="472"/>
      <c r="R56" s="423"/>
      <c r="S56" s="467" t="str">
        <f>IF(OR(P56="NR",P56="",P56="Dry"),"",'1 - Detail Entry'!Y57-P56)</f>
        <v/>
      </c>
      <c r="T56" s="540"/>
      <c r="U56" s="541"/>
      <c r="V56" s="542"/>
      <c r="W56" s="314"/>
    </row>
    <row r="57" spans="2:23" ht="21" customHeight="1">
      <c r="B57" s="314"/>
      <c r="C57" s="461" t="str">
        <f>IF('1 - Detail Entry'!C58="","",'1 - Detail Entry'!C58)</f>
        <v/>
      </c>
      <c r="D57" s="425"/>
      <c r="E57" s="419"/>
      <c r="F57" s="419"/>
      <c r="G57" s="419"/>
      <c r="H57" s="468"/>
      <c r="I57" s="469"/>
      <c r="J57" s="470"/>
      <c r="K57" s="419"/>
      <c r="L57" s="470"/>
      <c r="M57" s="471"/>
      <c r="N57" s="471"/>
      <c r="O57" s="469"/>
      <c r="P57" s="423"/>
      <c r="Q57" s="472"/>
      <c r="R57" s="423"/>
      <c r="S57" s="467" t="str">
        <f>IF(OR(P57="NR",P57="",P57="Dry"),"",'1 - Detail Entry'!Y58-P57)</f>
        <v/>
      </c>
      <c r="T57" s="540"/>
      <c r="U57" s="541"/>
      <c r="V57" s="542"/>
      <c r="W57" s="314"/>
    </row>
    <row r="58" spans="2:23" ht="21" customHeight="1">
      <c r="B58" s="314"/>
      <c r="C58" s="461" t="str">
        <f>IF('1 - Detail Entry'!C59="","",'1 - Detail Entry'!C59)</f>
        <v/>
      </c>
      <c r="D58" s="425"/>
      <c r="E58" s="419"/>
      <c r="F58" s="419"/>
      <c r="G58" s="419"/>
      <c r="H58" s="468"/>
      <c r="I58" s="469"/>
      <c r="J58" s="470"/>
      <c r="K58" s="419"/>
      <c r="L58" s="470"/>
      <c r="M58" s="471"/>
      <c r="N58" s="471"/>
      <c r="O58" s="469"/>
      <c r="P58" s="476"/>
      <c r="Q58" s="477"/>
      <c r="R58" s="423"/>
      <c r="S58" s="467" t="str">
        <f>IF(OR(P58="NR",P58="",P58="Dry"),"",'1 - Detail Entry'!Y59-P58)</f>
        <v/>
      </c>
      <c r="T58" s="540"/>
      <c r="U58" s="541"/>
      <c r="V58" s="542"/>
      <c r="W58" s="314"/>
    </row>
    <row r="59" spans="2:23" ht="21" customHeight="1">
      <c r="B59" s="314"/>
      <c r="C59" s="461" t="str">
        <f>IF('1 - Detail Entry'!C60="","",'1 - Detail Entry'!C60)</f>
        <v/>
      </c>
      <c r="D59" s="425"/>
      <c r="E59" s="419"/>
      <c r="F59" s="419"/>
      <c r="G59" s="419"/>
      <c r="H59" s="468"/>
      <c r="I59" s="469"/>
      <c r="J59" s="470"/>
      <c r="K59" s="419"/>
      <c r="L59" s="470"/>
      <c r="M59" s="471"/>
      <c r="N59" s="471"/>
      <c r="O59" s="469"/>
      <c r="P59" s="423"/>
      <c r="Q59" s="472"/>
      <c r="R59" s="423"/>
      <c r="S59" s="467" t="str">
        <f>IF(OR(P59="NR",P59="",P59="Dry"),"",'1 - Detail Entry'!Y60-P59)</f>
        <v/>
      </c>
      <c r="T59" s="540"/>
      <c r="U59" s="541"/>
      <c r="V59" s="542"/>
      <c r="W59" s="478"/>
    </row>
    <row r="60" spans="2:23" ht="21" customHeight="1">
      <c r="B60" s="314"/>
      <c r="C60" s="461" t="str">
        <f>IF('1 - Detail Entry'!C61="","",'1 - Detail Entry'!C61)</f>
        <v/>
      </c>
      <c r="D60" s="479"/>
      <c r="E60" s="480"/>
      <c r="F60" s="480"/>
      <c r="G60" s="480"/>
      <c r="H60" s="481"/>
      <c r="I60" s="482"/>
      <c r="J60" s="483"/>
      <c r="K60" s="480"/>
      <c r="L60" s="483"/>
      <c r="M60" s="484"/>
      <c r="N60" s="484"/>
      <c r="O60" s="482"/>
      <c r="P60" s="485"/>
      <c r="Q60" s="486"/>
      <c r="R60" s="423"/>
      <c r="S60" s="467" t="str">
        <f>IF(OR(P60="NR",P60="",P60="Dry"),"",'1 - Detail Entry'!Y61-P60)</f>
        <v/>
      </c>
      <c r="T60" s="540"/>
      <c r="U60" s="541"/>
      <c r="V60" s="542"/>
      <c r="W60" s="478"/>
    </row>
    <row r="61" spans="2:23" ht="21" customHeight="1">
      <c r="B61" s="314"/>
      <c r="C61" s="461" t="str">
        <f>IF('1 - Detail Entry'!C62="","",'1 - Detail Entry'!C62)</f>
        <v/>
      </c>
      <c r="D61" s="479"/>
      <c r="E61" s="480"/>
      <c r="F61" s="480"/>
      <c r="G61" s="480"/>
      <c r="H61" s="481"/>
      <c r="I61" s="482"/>
      <c r="J61" s="483"/>
      <c r="K61" s="480"/>
      <c r="L61" s="483"/>
      <c r="M61" s="484"/>
      <c r="N61" s="484"/>
      <c r="O61" s="482"/>
      <c r="P61" s="485"/>
      <c r="Q61" s="486"/>
      <c r="R61" s="485"/>
      <c r="S61" s="467" t="str">
        <f>IF(OR(P61="NR",P61="",P61="Dry"),"",'1 - Detail Entry'!Y62-P61)</f>
        <v/>
      </c>
      <c r="T61" s="540"/>
      <c r="U61" s="541"/>
      <c r="V61" s="542"/>
      <c r="W61" s="478"/>
    </row>
    <row r="62" spans="2:23" ht="21" customHeight="1">
      <c r="B62" s="314"/>
      <c r="C62" s="487" t="str">
        <f>IF('1 - Detail Entry'!C63="","",'1 - Detail Entry'!C63)</f>
        <v/>
      </c>
      <c r="D62" s="429"/>
      <c r="E62" s="430"/>
      <c r="F62" s="430"/>
      <c r="G62" s="430"/>
      <c r="H62" s="488"/>
      <c r="I62" s="489"/>
      <c r="J62" s="490"/>
      <c r="K62" s="430"/>
      <c r="L62" s="490"/>
      <c r="M62" s="491"/>
      <c r="N62" s="491"/>
      <c r="O62" s="492"/>
      <c r="P62" s="493"/>
      <c r="Q62" s="514"/>
      <c r="R62" s="493"/>
      <c r="S62" s="467" t="str">
        <f>IF(OR(P62="NR",P62="",P62="Dry"),"",'1 - Detail Entry'!Y63-P62)</f>
        <v/>
      </c>
      <c r="T62" s="609"/>
      <c r="U62" s="610"/>
      <c r="V62" s="611"/>
      <c r="W62" s="314"/>
    </row>
    <row r="63" spans="2:23" ht="3.75" customHeight="1">
      <c r="B63" s="314"/>
      <c r="C63" s="322"/>
      <c r="D63" s="322"/>
      <c r="E63" s="322"/>
      <c r="F63" s="322"/>
      <c r="G63" s="495"/>
      <c r="H63" s="495"/>
      <c r="I63" s="322"/>
      <c r="J63" s="322"/>
      <c r="K63" s="495"/>
      <c r="L63" s="495"/>
      <c r="M63" s="496"/>
      <c r="N63" s="496"/>
      <c r="O63" s="496"/>
      <c r="P63" s="496"/>
      <c r="Q63" s="496"/>
      <c r="R63" s="322"/>
      <c r="S63" s="497"/>
      <c r="T63" s="316"/>
      <c r="U63" s="316"/>
      <c r="V63" s="316"/>
      <c r="W63" s="314"/>
    </row>
    <row r="64" spans="2:23" ht="11.25" customHeight="1">
      <c r="B64" s="314"/>
      <c r="C64" s="316"/>
      <c r="D64" s="4"/>
      <c r="E64" s="537"/>
      <c r="F64" s="537"/>
      <c r="G64" s="537"/>
      <c r="H64" s="537"/>
      <c r="I64" s="316"/>
      <c r="J64" s="316"/>
      <c r="K64" s="316"/>
      <c r="L64" s="316"/>
      <c r="M64" s="316"/>
      <c r="N64" s="316"/>
      <c r="O64" s="316"/>
      <c r="P64" s="316"/>
      <c r="Q64" s="316"/>
      <c r="R64" s="316"/>
      <c r="S64" s="316"/>
      <c r="T64" s="316"/>
      <c r="U64" s="316"/>
      <c r="V64" s="316"/>
      <c r="W64" s="314"/>
    </row>
    <row r="65" spans="2:23" ht="11.25" customHeight="1">
      <c r="B65" s="314"/>
      <c r="C65" s="316"/>
      <c r="D65" s="4"/>
      <c r="E65" s="537"/>
      <c r="F65" s="537"/>
      <c r="G65" s="537"/>
      <c r="H65" s="537"/>
      <c r="I65" s="316"/>
      <c r="J65" s="316"/>
      <c r="K65" s="316"/>
      <c r="L65" s="316"/>
      <c r="M65" s="316"/>
      <c r="N65" s="316"/>
      <c r="O65" s="316"/>
      <c r="P65" s="316"/>
      <c r="Q65" s="316"/>
      <c r="R65" s="316"/>
      <c r="S65" s="316"/>
      <c r="T65" s="316"/>
      <c r="U65" s="316"/>
      <c r="V65" s="316"/>
      <c r="W65" s="314"/>
    </row>
    <row r="66" spans="2:23" ht="10.5" customHeight="1">
      <c r="B66" s="314"/>
      <c r="D66" s="4"/>
      <c r="E66" s="537"/>
      <c r="F66" s="537"/>
      <c r="G66" s="537"/>
      <c r="H66" s="537"/>
      <c r="I66" s="316"/>
      <c r="J66" s="316"/>
      <c r="K66" s="316"/>
      <c r="L66" s="316"/>
      <c r="M66" s="316"/>
      <c r="N66" s="316"/>
      <c r="O66" s="316"/>
      <c r="P66" s="316"/>
      <c r="Q66" s="316"/>
      <c r="R66" s="316"/>
      <c r="S66" s="316"/>
      <c r="T66" s="316"/>
      <c r="U66" s="316"/>
      <c r="V66" s="316"/>
      <c r="W66" s="314"/>
    </row>
    <row r="67" spans="2:23" ht="7.5" customHeight="1">
      <c r="B67" s="314"/>
      <c r="C67" s="314"/>
      <c r="D67" s="314"/>
      <c r="E67" s="314"/>
      <c r="F67" s="314"/>
      <c r="G67" s="314"/>
      <c r="H67" s="314"/>
      <c r="I67" s="314"/>
      <c r="J67" s="314"/>
      <c r="K67" s="314"/>
      <c r="L67" s="314"/>
      <c r="M67" s="314"/>
      <c r="N67" s="314"/>
      <c r="O67" s="314"/>
      <c r="P67" s="314"/>
      <c r="Q67" s="314"/>
      <c r="R67" s="314"/>
      <c r="S67" s="314"/>
      <c r="T67" s="314"/>
      <c r="U67" s="314"/>
      <c r="V67" s="314"/>
      <c r="W67" s="314"/>
    </row>
    <row r="68" spans="2:23" ht="15" thickBot="1"/>
    <row r="69" spans="2:23" ht="15" thickBot="1">
      <c r="E69" s="601" t="s">
        <v>72</v>
      </c>
      <c r="F69" s="602"/>
      <c r="G69" s="602"/>
      <c r="H69" s="602"/>
      <c r="I69" s="602"/>
      <c r="J69" s="602"/>
      <c r="K69" s="602"/>
      <c r="L69" s="602"/>
      <c r="M69" s="602"/>
      <c r="N69" s="602"/>
      <c r="O69" s="603"/>
    </row>
    <row r="70" spans="2:23" ht="15" thickBot="1"/>
    <row r="71" spans="2:23" ht="15" thickBot="1">
      <c r="E71" s="437" t="s">
        <v>96</v>
      </c>
      <c r="F71" s="438"/>
      <c r="G71" s="443"/>
      <c r="H71" s="443"/>
      <c r="I71" s="443"/>
      <c r="J71" s="443"/>
      <c r="K71" s="443"/>
      <c r="L71" s="443"/>
      <c r="M71" s="443"/>
      <c r="N71" s="443"/>
      <c r="O71" s="444"/>
      <c r="P71" s="445"/>
      <c r="Q71" s="498"/>
    </row>
    <row r="72" spans="2:23">
      <c r="O72" s="442"/>
    </row>
    <row r="73" spans="2:23">
      <c r="O73" s="442"/>
    </row>
    <row r="75" spans="2:23">
      <c r="O75" s="442"/>
    </row>
    <row r="76" spans="2:23">
      <c r="O76" s="442"/>
    </row>
    <row r="77" spans="2:23">
      <c r="O77" s="442"/>
    </row>
    <row r="78" spans="2:23">
      <c r="O78" s="442"/>
    </row>
  </sheetData>
  <mergeCells count="77">
    <mergeCell ref="E10:F10"/>
    <mergeCell ref="E11:F11"/>
    <mergeCell ref="E12:F12"/>
    <mergeCell ref="E13:F13"/>
    <mergeCell ref="G10:M10"/>
    <mergeCell ref="G11:M11"/>
    <mergeCell ref="G12:M12"/>
    <mergeCell ref="G13:M14"/>
    <mergeCell ref="I16:J17"/>
    <mergeCell ref="K16:L17"/>
    <mergeCell ref="G16:H17"/>
    <mergeCell ref="G8:M8"/>
    <mergeCell ref="G9:M9"/>
    <mergeCell ref="T30:V30"/>
    <mergeCell ref="T19:V19"/>
    <mergeCell ref="R4:T5"/>
    <mergeCell ref="C3:V3"/>
    <mergeCell ref="V4:V5"/>
    <mergeCell ref="U4:U5"/>
    <mergeCell ref="R6:T6"/>
    <mergeCell ref="G4:M4"/>
    <mergeCell ref="G5:M5"/>
    <mergeCell ref="G6:M6"/>
    <mergeCell ref="C16:C18"/>
    <mergeCell ref="D16:D18"/>
    <mergeCell ref="M16:M18"/>
    <mergeCell ref="N16:N18"/>
    <mergeCell ref="O16:O18"/>
    <mergeCell ref="E16:F17"/>
    <mergeCell ref="U12:V12"/>
    <mergeCell ref="E69:O69"/>
    <mergeCell ref="T62:V62"/>
    <mergeCell ref="T61:V61"/>
    <mergeCell ref="T60:V60"/>
    <mergeCell ref="T59:V59"/>
    <mergeCell ref="T58:V58"/>
    <mergeCell ref="T23:V23"/>
    <mergeCell ref="T18:V18"/>
    <mergeCell ref="T57:V57"/>
    <mergeCell ref="T56:V56"/>
    <mergeCell ref="T55:V55"/>
    <mergeCell ref="T54:V54"/>
    <mergeCell ref="T47:V47"/>
    <mergeCell ref="T40:V40"/>
    <mergeCell ref="T35:V35"/>
    <mergeCell ref="Q16:Q18"/>
    <mergeCell ref="P16:P18"/>
    <mergeCell ref="R10:T10"/>
    <mergeCell ref="R11:T11"/>
    <mergeCell ref="R14:T14"/>
    <mergeCell ref="T27:V27"/>
    <mergeCell ref="T25:V25"/>
    <mergeCell ref="T24:V24"/>
    <mergeCell ref="R16:R18"/>
    <mergeCell ref="S16:S18"/>
    <mergeCell ref="T26:V26"/>
    <mergeCell ref="T17:V17"/>
    <mergeCell ref="T16:V16"/>
    <mergeCell ref="T21:V21"/>
    <mergeCell ref="T20:V20"/>
    <mergeCell ref="T22:V22"/>
    <mergeCell ref="T29:V29"/>
    <mergeCell ref="T28:V28"/>
    <mergeCell ref="G66:H66"/>
    <mergeCell ref="E66:F66"/>
    <mergeCell ref="E65:F65"/>
    <mergeCell ref="G64:H64"/>
    <mergeCell ref="E64:F64"/>
    <mergeCell ref="G65:H65"/>
    <mergeCell ref="T33:V33"/>
    <mergeCell ref="T32:V32"/>
    <mergeCell ref="T31:V31"/>
    <mergeCell ref="T39:V39"/>
    <mergeCell ref="T38:V38"/>
    <mergeCell ref="T37:V37"/>
    <mergeCell ref="T36:V36"/>
    <mergeCell ref="T34:V34"/>
  </mergeCells>
  <phoneticPr fontId="0" type="noConversion"/>
  <pageMargins left="0.25" right="0.25" top="0.75" bottom="0.75" header="0.3" footer="0.3"/>
  <pageSetup paperSize="9" scale="54" fitToHeight="0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indexed="52"/>
    <pageSetUpPr fitToPage="1"/>
  </sheetPr>
  <dimension ref="B2:AD78"/>
  <sheetViews>
    <sheetView view="pageBreakPreview" zoomScale="60" zoomScaleNormal="70" workbookViewId="0">
      <selection activeCell="U6" sqref="U6:V14"/>
    </sheetView>
  </sheetViews>
  <sheetFormatPr defaultColWidth="9.140625" defaultRowHeight="14.25"/>
  <cols>
    <col min="1" max="1" width="2.140625" style="3" customWidth="1"/>
    <col min="2" max="2" width="1.42578125" style="3" customWidth="1"/>
    <col min="3" max="3" width="20.5703125" style="3" customWidth="1"/>
    <col min="4" max="4" width="11.28515625" style="3" customWidth="1"/>
    <col min="5" max="12" width="10.42578125" style="3" customWidth="1"/>
    <col min="13" max="14" width="12" style="3" customWidth="1"/>
    <col min="15" max="15" width="8.42578125" style="3" customWidth="1"/>
    <col min="16" max="16" width="11.140625" style="3" customWidth="1"/>
    <col min="17" max="17" width="12" style="3" customWidth="1"/>
    <col min="18" max="18" width="14.28515625" style="3" customWidth="1"/>
    <col min="19" max="19" width="15.28515625" style="3" customWidth="1"/>
    <col min="20" max="20" width="4.5703125" style="3" customWidth="1"/>
    <col min="21" max="22" width="26.85546875" style="3" customWidth="1"/>
    <col min="23" max="23" width="1.42578125" style="3" customWidth="1"/>
    <col min="24" max="24" width="2.85546875" style="3" customWidth="1"/>
    <col min="25" max="25" width="12.7109375" style="3" customWidth="1"/>
    <col min="26" max="16384" width="9.140625" style="3"/>
  </cols>
  <sheetData>
    <row r="2" spans="2:30" ht="7.5" customHeight="1">
      <c r="B2" s="314"/>
      <c r="C2" s="314"/>
      <c r="D2" s="314"/>
      <c r="E2" s="314"/>
      <c r="F2" s="314"/>
      <c r="G2" s="314"/>
      <c r="H2" s="314"/>
      <c r="I2" s="314"/>
      <c r="J2" s="314"/>
      <c r="K2" s="314"/>
      <c r="L2" s="314"/>
      <c r="M2" s="314"/>
      <c r="N2" s="314"/>
      <c r="O2" s="314"/>
      <c r="P2" s="314"/>
      <c r="Q2" s="314"/>
      <c r="R2" s="314"/>
      <c r="S2" s="314"/>
      <c r="T2" s="314"/>
      <c r="U2" s="314"/>
      <c r="V2" s="314"/>
      <c r="W2" s="314"/>
    </row>
    <row r="3" spans="2:30">
      <c r="B3" s="314"/>
      <c r="C3" s="585" t="s">
        <v>4</v>
      </c>
      <c r="D3" s="585"/>
      <c r="E3" s="585"/>
      <c r="F3" s="585"/>
      <c r="G3" s="585"/>
      <c r="H3" s="585"/>
      <c r="I3" s="585"/>
      <c r="J3" s="585"/>
      <c r="K3" s="585"/>
      <c r="L3" s="585"/>
      <c r="M3" s="585"/>
      <c r="N3" s="585"/>
      <c r="O3" s="585"/>
      <c r="P3" s="585"/>
      <c r="Q3" s="585"/>
      <c r="R3" s="585"/>
      <c r="S3" s="585"/>
      <c r="T3" s="585"/>
      <c r="U3" s="585"/>
      <c r="V3" s="585"/>
      <c r="W3" s="314"/>
    </row>
    <row r="4" spans="2:30" ht="15.75" customHeight="1">
      <c r="B4" s="314"/>
      <c r="C4" s="317" t="s">
        <v>10</v>
      </c>
      <c r="D4" s="318"/>
      <c r="E4" s="318"/>
      <c r="F4" s="319"/>
      <c r="G4" s="631" t="str">
        <f>'1 - Detail Entry'!G4:N4</f>
        <v>Trowbridge Rugby Club</v>
      </c>
      <c r="H4" s="632"/>
      <c r="I4" s="632"/>
      <c r="J4" s="632"/>
      <c r="K4" s="632"/>
      <c r="L4" s="632"/>
      <c r="M4" s="633"/>
      <c r="N4" s="447"/>
      <c r="O4" s="321" t="s">
        <v>116</v>
      </c>
      <c r="Q4" s="322"/>
      <c r="R4" s="588" t="s">
        <v>19</v>
      </c>
      <c r="S4" s="590"/>
      <c r="T4" s="591"/>
      <c r="U4" s="588" t="s">
        <v>17</v>
      </c>
      <c r="V4" s="586" t="s">
        <v>18</v>
      </c>
      <c r="W4" s="314"/>
    </row>
    <row r="5" spans="2:30" ht="15.75" customHeight="1">
      <c r="B5" s="314"/>
      <c r="C5" s="323" t="s">
        <v>11</v>
      </c>
      <c r="D5" s="324"/>
      <c r="E5" s="324"/>
      <c r="F5" s="325"/>
      <c r="G5" s="634" t="str">
        <f>'1 - Detail Entry'!G5:N5</f>
        <v xml:space="preserve">Trowbridge Town Council </v>
      </c>
      <c r="H5" s="635"/>
      <c r="I5" s="635"/>
      <c r="J5" s="635"/>
      <c r="K5" s="635"/>
      <c r="L5" s="635"/>
      <c r="M5" s="636"/>
      <c r="N5" s="447"/>
      <c r="O5" s="321" t="s">
        <v>117</v>
      </c>
      <c r="Q5" s="316"/>
      <c r="R5" s="589"/>
      <c r="S5" s="592"/>
      <c r="T5" s="593"/>
      <c r="U5" s="630"/>
      <c r="V5" s="629"/>
      <c r="W5" s="314"/>
    </row>
    <row r="6" spans="2:30" ht="15.75" customHeight="1">
      <c r="B6" s="314"/>
      <c r="C6" s="323" t="s">
        <v>12</v>
      </c>
      <c r="D6" s="324"/>
      <c r="E6" s="324"/>
      <c r="F6" s="325"/>
      <c r="G6" s="637" t="str">
        <f>'1 - Detail Entry'!G6:N6</f>
        <v>LDQ2048</v>
      </c>
      <c r="H6" s="638"/>
      <c r="I6" s="638"/>
      <c r="J6" s="638"/>
      <c r="K6" s="638"/>
      <c r="L6" s="638"/>
      <c r="M6" s="639"/>
      <c r="N6" s="447"/>
      <c r="O6" s="326"/>
      <c r="P6" s="316"/>
      <c r="Q6" s="316"/>
      <c r="R6" s="594" t="s">
        <v>16</v>
      </c>
      <c r="S6" s="594"/>
      <c r="T6" s="594"/>
      <c r="U6" s="327"/>
      <c r="V6" s="327"/>
      <c r="W6" s="314"/>
      <c r="X6" s="328"/>
      <c r="Y6" s="329"/>
      <c r="Z6" s="329"/>
      <c r="AA6" s="329"/>
      <c r="AB6" s="329"/>
      <c r="AC6" s="329"/>
      <c r="AD6" s="329"/>
    </row>
    <row r="7" spans="2:30" ht="15.75" customHeight="1">
      <c r="B7" s="314"/>
      <c r="C7" s="323" t="s">
        <v>13</v>
      </c>
      <c r="D7" s="324"/>
      <c r="E7" s="324"/>
      <c r="F7" s="325"/>
      <c r="G7" s="448"/>
      <c r="H7" s="449"/>
      <c r="I7" s="449"/>
      <c r="J7" s="449"/>
      <c r="K7" s="449"/>
      <c r="L7" s="449"/>
      <c r="M7" s="450"/>
      <c r="N7" s="451"/>
      <c r="O7" s="326"/>
      <c r="P7" s="326"/>
      <c r="Q7" s="326"/>
      <c r="R7" s="331" t="s">
        <v>121</v>
      </c>
      <c r="S7" s="332"/>
      <c r="T7" s="333"/>
      <c r="U7" s="334"/>
      <c r="V7" s="334"/>
      <c r="W7" s="314"/>
    </row>
    <row r="8" spans="2:30" ht="15.75" customHeight="1">
      <c r="B8" s="314"/>
      <c r="C8" s="323" t="s">
        <v>15</v>
      </c>
      <c r="D8" s="324"/>
      <c r="E8" s="324"/>
      <c r="F8" s="325"/>
      <c r="G8" s="555"/>
      <c r="H8" s="556"/>
      <c r="I8" s="556"/>
      <c r="J8" s="556"/>
      <c r="K8" s="556"/>
      <c r="L8" s="556"/>
      <c r="M8" s="557"/>
      <c r="N8" s="335"/>
      <c r="O8" s="326"/>
      <c r="P8" s="316"/>
      <c r="Q8" s="316"/>
      <c r="R8" s="336" t="s">
        <v>7</v>
      </c>
      <c r="S8" s="337"/>
      <c r="T8" s="338"/>
      <c r="U8" s="339"/>
      <c r="V8" s="339"/>
      <c r="W8" s="314"/>
    </row>
    <row r="9" spans="2:30" ht="15.75" customHeight="1">
      <c r="B9" s="314"/>
      <c r="C9" s="323" t="s">
        <v>14</v>
      </c>
      <c r="D9" s="324"/>
      <c r="E9" s="324"/>
      <c r="F9" s="325"/>
      <c r="G9" s="555"/>
      <c r="H9" s="556"/>
      <c r="I9" s="556"/>
      <c r="J9" s="556"/>
      <c r="K9" s="556"/>
      <c r="L9" s="556"/>
      <c r="M9" s="557"/>
      <c r="N9" s="335"/>
      <c r="O9" s="326"/>
      <c r="P9" s="316"/>
      <c r="Q9" s="316"/>
      <c r="R9" s="352" t="s">
        <v>113</v>
      </c>
      <c r="S9" s="353"/>
      <c r="T9" s="354"/>
      <c r="U9" s="343"/>
      <c r="V9" s="343"/>
      <c r="W9" s="314"/>
    </row>
    <row r="10" spans="2:30" ht="15.75" customHeight="1">
      <c r="B10" s="314"/>
      <c r="C10" s="340" t="s">
        <v>9</v>
      </c>
      <c r="D10" s="341"/>
      <c r="E10" s="538" t="s">
        <v>136</v>
      </c>
      <c r="F10" s="539"/>
      <c r="G10" s="576"/>
      <c r="H10" s="577"/>
      <c r="I10" s="577"/>
      <c r="J10" s="577"/>
      <c r="K10" s="577"/>
      <c r="L10" s="577"/>
      <c r="M10" s="578"/>
      <c r="N10" s="447"/>
      <c r="O10" s="326"/>
      <c r="P10" s="316"/>
      <c r="Q10" s="316"/>
      <c r="R10" s="543" t="s">
        <v>199</v>
      </c>
      <c r="S10" s="544"/>
      <c r="T10" s="545"/>
      <c r="U10" s="530"/>
      <c r="V10" s="343"/>
      <c r="W10" s="314"/>
    </row>
    <row r="11" spans="2:30" ht="15.75" customHeight="1">
      <c r="B11" s="314"/>
      <c r="C11" s="344"/>
      <c r="D11" s="345"/>
      <c r="E11" s="538" t="s">
        <v>137</v>
      </c>
      <c r="F11" s="539"/>
      <c r="G11" s="576"/>
      <c r="H11" s="577"/>
      <c r="I11" s="577"/>
      <c r="J11" s="577"/>
      <c r="K11" s="577"/>
      <c r="L11" s="577"/>
      <c r="M11" s="578"/>
      <c r="N11" s="452"/>
      <c r="O11" s="326"/>
      <c r="P11" s="316"/>
      <c r="Q11" s="316"/>
      <c r="R11" s="543" t="s">
        <v>200</v>
      </c>
      <c r="S11" s="544"/>
      <c r="T11" s="545"/>
      <c r="U11" s="529"/>
      <c r="V11" s="529"/>
      <c r="W11" s="314"/>
    </row>
    <row r="12" spans="2:30" ht="15.75" customHeight="1">
      <c r="B12" s="314"/>
      <c r="C12" s="344"/>
      <c r="D12" s="345"/>
      <c r="E12" s="538" t="s">
        <v>138</v>
      </c>
      <c r="F12" s="539"/>
      <c r="G12" s="576"/>
      <c r="H12" s="577"/>
      <c r="I12" s="577"/>
      <c r="J12" s="577"/>
      <c r="K12" s="577"/>
      <c r="L12" s="577"/>
      <c r="M12" s="578"/>
      <c r="N12" s="452"/>
      <c r="O12" s="326"/>
      <c r="P12" s="316"/>
      <c r="Q12" s="316"/>
      <c r="R12" s="347" t="s">
        <v>198</v>
      </c>
      <c r="S12" s="348"/>
      <c r="T12" s="349"/>
      <c r="U12" s="570"/>
      <c r="V12" s="571"/>
      <c r="W12" s="314"/>
    </row>
    <row r="13" spans="2:30" ht="15.75" customHeight="1">
      <c r="B13" s="314"/>
      <c r="C13" s="344"/>
      <c r="D13" s="345"/>
      <c r="E13" s="574" t="s">
        <v>139</v>
      </c>
      <c r="F13" s="575"/>
      <c r="G13" s="579"/>
      <c r="H13" s="580"/>
      <c r="I13" s="580"/>
      <c r="J13" s="580"/>
      <c r="K13" s="580"/>
      <c r="L13" s="580"/>
      <c r="M13" s="581"/>
      <c r="N13" s="452"/>
      <c r="O13" s="326"/>
      <c r="P13" s="316"/>
      <c r="Q13" s="316"/>
      <c r="R13" s="352" t="s">
        <v>123</v>
      </c>
      <c r="S13" s="353"/>
      <c r="T13" s="354"/>
      <c r="U13" s="355"/>
      <c r="V13" s="355"/>
      <c r="W13" s="314"/>
    </row>
    <row r="14" spans="2:30" ht="15.75" customHeight="1">
      <c r="B14" s="314"/>
      <c r="C14" s="356"/>
      <c r="D14" s="357"/>
      <c r="E14" s="356"/>
      <c r="F14" s="358"/>
      <c r="G14" s="582"/>
      <c r="H14" s="583"/>
      <c r="I14" s="583"/>
      <c r="J14" s="583"/>
      <c r="K14" s="583"/>
      <c r="L14" s="583"/>
      <c r="M14" s="584"/>
      <c r="N14" s="452"/>
      <c r="O14" s="326"/>
      <c r="P14" s="316"/>
      <c r="Q14" s="316"/>
      <c r="R14" s="567" t="s">
        <v>124</v>
      </c>
      <c r="S14" s="568"/>
      <c r="T14" s="569"/>
      <c r="U14" s="327"/>
      <c r="V14" s="327"/>
      <c r="W14" s="314"/>
    </row>
    <row r="15" spans="2:30" ht="7.5" customHeight="1">
      <c r="S15" s="329"/>
      <c r="T15" s="329"/>
    </row>
    <row r="16" spans="2:30" ht="17.25" customHeight="1">
      <c r="B16" s="314"/>
      <c r="C16" s="561" t="s">
        <v>126</v>
      </c>
      <c r="D16" s="561" t="s">
        <v>201</v>
      </c>
      <c r="E16" s="549" t="s">
        <v>108</v>
      </c>
      <c r="F16" s="550"/>
      <c r="G16" s="549" t="s">
        <v>111</v>
      </c>
      <c r="H16" s="550"/>
      <c r="I16" s="549" t="s">
        <v>112</v>
      </c>
      <c r="J16" s="550"/>
      <c r="K16" s="549" t="s">
        <v>114</v>
      </c>
      <c r="L16" s="572"/>
      <c r="M16" s="546" t="s">
        <v>128</v>
      </c>
      <c r="N16" s="546" t="s">
        <v>129</v>
      </c>
      <c r="O16" s="546" t="s">
        <v>130</v>
      </c>
      <c r="P16" s="546" t="s">
        <v>131</v>
      </c>
      <c r="Q16" s="546" t="s">
        <v>132</v>
      </c>
      <c r="R16" s="546" t="s">
        <v>133</v>
      </c>
      <c r="S16" s="561" t="s">
        <v>140</v>
      </c>
      <c r="T16" s="606"/>
      <c r="U16" s="607"/>
      <c r="V16" s="608"/>
      <c r="W16" s="314"/>
      <c r="Y16" s="453"/>
      <c r="Z16" s="453"/>
      <c r="AA16" s="453"/>
      <c r="AB16" s="453"/>
    </row>
    <row r="17" spans="2:28" ht="14.25" customHeight="1">
      <c r="B17" s="314"/>
      <c r="C17" s="562"/>
      <c r="D17" s="562"/>
      <c r="E17" s="553"/>
      <c r="F17" s="554"/>
      <c r="G17" s="551"/>
      <c r="H17" s="552"/>
      <c r="I17" s="551"/>
      <c r="J17" s="552"/>
      <c r="K17" s="551"/>
      <c r="L17" s="573"/>
      <c r="M17" s="547"/>
      <c r="N17" s="547"/>
      <c r="O17" s="547"/>
      <c r="P17" s="547"/>
      <c r="Q17" s="547"/>
      <c r="R17" s="547"/>
      <c r="S17" s="562"/>
      <c r="T17" s="558" t="s">
        <v>8</v>
      </c>
      <c r="U17" s="559"/>
      <c r="V17" s="560"/>
      <c r="W17" s="314"/>
      <c r="Y17" s="453"/>
      <c r="Z17" s="453"/>
      <c r="AA17" s="453"/>
      <c r="AB17" s="453"/>
    </row>
    <row r="18" spans="2:28" ht="24.75" customHeight="1">
      <c r="B18" s="314"/>
      <c r="C18" s="628"/>
      <c r="D18" s="563"/>
      <c r="E18" s="364" t="s">
        <v>109</v>
      </c>
      <c r="F18" s="365" t="s">
        <v>110</v>
      </c>
      <c r="G18" s="366" t="s">
        <v>109</v>
      </c>
      <c r="H18" s="367" t="s">
        <v>110</v>
      </c>
      <c r="I18" s="368" t="s">
        <v>109</v>
      </c>
      <c r="J18" s="369" t="s">
        <v>110</v>
      </c>
      <c r="K18" s="366" t="s">
        <v>66</v>
      </c>
      <c r="L18" s="370" t="s">
        <v>110</v>
      </c>
      <c r="M18" s="627"/>
      <c r="N18" s="627"/>
      <c r="O18" s="627"/>
      <c r="P18" s="627"/>
      <c r="Q18" s="627"/>
      <c r="R18" s="627"/>
      <c r="S18" s="628"/>
      <c r="T18" s="618"/>
      <c r="U18" s="619"/>
      <c r="V18" s="620"/>
      <c r="W18" s="314"/>
      <c r="Y18" s="454"/>
      <c r="Z18" s="454"/>
      <c r="AA18" s="454"/>
      <c r="AB18" s="454"/>
    </row>
    <row r="19" spans="2:28" ht="28.5" customHeight="1">
      <c r="B19" s="314"/>
      <c r="C19" s="455" t="s">
        <v>134</v>
      </c>
      <c r="D19" s="456"/>
      <c r="E19" s="389"/>
      <c r="F19" s="389"/>
      <c r="G19" s="390"/>
      <c r="H19" s="391"/>
      <c r="I19" s="390"/>
      <c r="J19" s="392"/>
      <c r="K19" s="390"/>
      <c r="L19" s="392"/>
      <c r="M19" s="393"/>
      <c r="N19" s="393"/>
      <c r="O19" s="392"/>
      <c r="P19" s="395"/>
      <c r="Q19" s="396"/>
      <c r="R19" s="395"/>
      <c r="S19" s="457"/>
      <c r="T19" s="615"/>
      <c r="U19" s="616"/>
      <c r="V19" s="617"/>
      <c r="W19" s="314"/>
    </row>
    <row r="20" spans="2:28" ht="28.5" customHeight="1">
      <c r="B20" s="314"/>
      <c r="C20" s="458" t="s">
        <v>135</v>
      </c>
      <c r="D20" s="459"/>
      <c r="E20" s="404"/>
      <c r="F20" s="404"/>
      <c r="G20" s="405"/>
      <c r="H20" s="406"/>
      <c r="I20" s="405"/>
      <c r="J20" s="407"/>
      <c r="K20" s="405"/>
      <c r="L20" s="407"/>
      <c r="M20" s="408"/>
      <c r="N20" s="408"/>
      <c r="O20" s="407"/>
      <c r="P20" s="409"/>
      <c r="Q20" s="410"/>
      <c r="R20" s="409"/>
      <c r="S20" s="460"/>
      <c r="T20" s="612"/>
      <c r="U20" s="613"/>
      <c r="V20" s="614"/>
      <c r="W20" s="314"/>
    </row>
    <row r="21" spans="2:28" ht="21" customHeight="1">
      <c r="B21" s="314"/>
      <c r="C21" s="461" t="str">
        <f>IF('1 - Detail Entry'!C22="","",'1 - Detail Entry'!C22)</f>
        <v>DS02</v>
      </c>
      <c r="D21" s="462"/>
      <c r="E21" s="418"/>
      <c r="F21" s="418"/>
      <c r="G21" s="418"/>
      <c r="H21" s="463"/>
      <c r="I21" s="464"/>
      <c r="J21" s="465"/>
      <c r="K21" s="418"/>
      <c r="L21" s="465"/>
      <c r="M21" s="466"/>
      <c r="N21" s="466"/>
      <c r="O21" s="464"/>
      <c r="P21" s="420"/>
      <c r="Q21" s="421"/>
      <c r="R21" s="420"/>
      <c r="S21" s="467" t="str">
        <f>IF(OR(P21="NR",P21="",P21="Dry"),"",'1 - Detail Entry'!Y22-P21)</f>
        <v/>
      </c>
      <c r="T21" s="621"/>
      <c r="U21" s="622"/>
      <c r="V21" s="623"/>
      <c r="W21" s="314"/>
    </row>
    <row r="22" spans="2:28" ht="21" customHeight="1">
      <c r="B22" s="314"/>
      <c r="C22" s="461" t="str">
        <f>IF('1 - Detail Entry'!C23="","",'1 - Detail Entry'!C23)</f>
        <v>DS04</v>
      </c>
      <c r="D22" s="425"/>
      <c r="E22" s="419"/>
      <c r="F22" s="419"/>
      <c r="G22" s="419"/>
      <c r="H22" s="468"/>
      <c r="I22" s="469"/>
      <c r="J22" s="470"/>
      <c r="K22" s="419"/>
      <c r="L22" s="470"/>
      <c r="M22" s="471"/>
      <c r="N22" s="471"/>
      <c r="O22" s="469"/>
      <c r="P22" s="423"/>
      <c r="Q22" s="472"/>
      <c r="R22" s="423"/>
      <c r="S22" s="467" t="str">
        <f>IF(OR(P22="NR",P22="",P22="Dry"),"",'1 - Detail Entry'!Y23-P22)</f>
        <v/>
      </c>
      <c r="T22" s="540"/>
      <c r="U22" s="541"/>
      <c r="V22" s="542"/>
      <c r="W22" s="314"/>
    </row>
    <row r="23" spans="2:28" ht="21" customHeight="1">
      <c r="B23" s="314"/>
      <c r="C23" s="461" t="str">
        <f>IF('1 - Detail Entry'!C24="","",'1 - Detail Entry'!C24)</f>
        <v>DS07</v>
      </c>
      <c r="D23" s="425"/>
      <c r="E23" s="419"/>
      <c r="F23" s="419"/>
      <c r="G23" s="419"/>
      <c r="H23" s="468"/>
      <c r="I23" s="469"/>
      <c r="J23" s="470"/>
      <c r="K23" s="419"/>
      <c r="L23" s="470"/>
      <c r="M23" s="471"/>
      <c r="N23" s="471"/>
      <c r="O23" s="469"/>
      <c r="P23" s="423"/>
      <c r="Q23" s="472"/>
      <c r="R23" s="423"/>
      <c r="S23" s="467" t="str">
        <f>IF(OR(P23="NR",P23="",P23="Dry"),"",'1 - Detail Entry'!Y24-P23)</f>
        <v/>
      </c>
      <c r="T23" s="540"/>
      <c r="U23" s="541"/>
      <c r="V23" s="542"/>
      <c r="W23" s="314"/>
    </row>
    <row r="24" spans="2:28" ht="21" customHeight="1">
      <c r="B24" s="314"/>
      <c r="C24" s="461" t="str">
        <f>IF('1 - Detail Entry'!C25="","",'1 - Detail Entry'!C25)</f>
        <v>DS08</v>
      </c>
      <c r="D24" s="425"/>
      <c r="E24" s="419"/>
      <c r="F24" s="419"/>
      <c r="G24" s="419"/>
      <c r="H24" s="468"/>
      <c r="I24" s="469"/>
      <c r="J24" s="470"/>
      <c r="K24" s="419"/>
      <c r="L24" s="470"/>
      <c r="M24" s="471"/>
      <c r="N24" s="471"/>
      <c r="O24" s="469"/>
      <c r="P24" s="423"/>
      <c r="Q24" s="472"/>
      <c r="R24" s="423"/>
      <c r="S24" s="467" t="str">
        <f>IF(OR(P24="NR",P24="",P24="Dry"),"",'1 - Detail Entry'!Y25-P24)</f>
        <v/>
      </c>
      <c r="T24" s="540"/>
      <c r="U24" s="541"/>
      <c r="V24" s="542"/>
      <c r="W24" s="314"/>
    </row>
    <row r="25" spans="2:28" ht="21" customHeight="1">
      <c r="B25" s="314"/>
      <c r="C25" s="461" t="str">
        <f>IF('1 - Detail Entry'!C26="","",'1 - Detail Entry'!C26)</f>
        <v/>
      </c>
      <c r="D25" s="425"/>
      <c r="E25" s="419"/>
      <c r="F25" s="419"/>
      <c r="G25" s="419"/>
      <c r="H25" s="468"/>
      <c r="I25" s="469"/>
      <c r="J25" s="470"/>
      <c r="K25" s="419"/>
      <c r="L25" s="470"/>
      <c r="M25" s="471"/>
      <c r="N25" s="471"/>
      <c r="O25" s="469"/>
      <c r="P25" s="423"/>
      <c r="Q25" s="472"/>
      <c r="R25" s="423"/>
      <c r="S25" s="467" t="str">
        <f>IF(OR(P25="NR",P25="",P25="Dry"),"",'1 - Detail Entry'!Y26-P25)</f>
        <v/>
      </c>
      <c r="T25" s="540"/>
      <c r="U25" s="541"/>
      <c r="V25" s="542"/>
      <c r="W25" s="314"/>
    </row>
    <row r="26" spans="2:28" ht="21" customHeight="1">
      <c r="B26" s="314"/>
      <c r="C26" s="461" t="str">
        <f>IF('1 - Detail Entry'!C27="","",'1 - Detail Entry'!C27)</f>
        <v/>
      </c>
      <c r="D26" s="425"/>
      <c r="E26" s="419"/>
      <c r="F26" s="419"/>
      <c r="G26" s="419"/>
      <c r="H26" s="468"/>
      <c r="I26" s="469"/>
      <c r="J26" s="470"/>
      <c r="K26" s="419"/>
      <c r="L26" s="470"/>
      <c r="M26" s="471"/>
      <c r="N26" s="471"/>
      <c r="O26" s="469"/>
      <c r="P26" s="423"/>
      <c r="Q26" s="472"/>
      <c r="R26" s="423"/>
      <c r="S26" s="467" t="str">
        <f>IF(OR(P26="NR",P26="",P26="Dry"),"",'1 - Detail Entry'!Y27-P26)</f>
        <v/>
      </c>
      <c r="T26" s="540"/>
      <c r="U26" s="541"/>
      <c r="V26" s="542"/>
      <c r="W26" s="314"/>
    </row>
    <row r="27" spans="2:28" ht="21" customHeight="1">
      <c r="B27" s="314"/>
      <c r="C27" s="461" t="str">
        <f>IF('1 - Detail Entry'!C28="","",'1 - Detail Entry'!C28)</f>
        <v/>
      </c>
      <c r="D27" s="425"/>
      <c r="E27" s="419"/>
      <c r="F27" s="419"/>
      <c r="G27" s="419"/>
      <c r="H27" s="468"/>
      <c r="I27" s="469"/>
      <c r="J27" s="470"/>
      <c r="K27" s="419"/>
      <c r="L27" s="470"/>
      <c r="M27" s="471"/>
      <c r="N27" s="471"/>
      <c r="O27" s="469"/>
      <c r="P27" s="423"/>
      <c r="Q27" s="472"/>
      <c r="R27" s="423"/>
      <c r="S27" s="467" t="str">
        <f>IF(OR(P27="NR",P27="",P27="Dry"),"",'1 - Detail Entry'!Y28-P27)</f>
        <v/>
      </c>
      <c r="T27" s="540"/>
      <c r="U27" s="541"/>
      <c r="V27" s="542"/>
      <c r="W27" s="314"/>
    </row>
    <row r="28" spans="2:28" ht="21" customHeight="1">
      <c r="B28" s="314"/>
      <c r="C28" s="461" t="str">
        <f>IF('1 - Detail Entry'!C29="","",'1 - Detail Entry'!C29)</f>
        <v/>
      </c>
      <c r="D28" s="425"/>
      <c r="E28" s="419"/>
      <c r="F28" s="419"/>
      <c r="G28" s="419"/>
      <c r="H28" s="468"/>
      <c r="I28" s="469"/>
      <c r="J28" s="470"/>
      <c r="K28" s="419"/>
      <c r="L28" s="470"/>
      <c r="M28" s="471"/>
      <c r="N28" s="471"/>
      <c r="O28" s="469"/>
      <c r="P28" s="423"/>
      <c r="Q28" s="472"/>
      <c r="R28" s="423"/>
      <c r="S28" s="467" t="str">
        <f>IF(OR(P28="NR",P28="",P28="Dry"),"",'1 - Detail Entry'!Y29-P28)</f>
        <v/>
      </c>
      <c r="T28" s="540"/>
      <c r="U28" s="541"/>
      <c r="V28" s="542"/>
      <c r="W28" s="314"/>
    </row>
    <row r="29" spans="2:28" ht="21" customHeight="1">
      <c r="B29" s="314"/>
      <c r="C29" s="461" t="str">
        <f>IF('1 - Detail Entry'!C30="","",'1 - Detail Entry'!C30)</f>
        <v/>
      </c>
      <c r="D29" s="425"/>
      <c r="E29" s="419"/>
      <c r="F29" s="419"/>
      <c r="G29" s="419"/>
      <c r="H29" s="468"/>
      <c r="I29" s="469"/>
      <c r="J29" s="470"/>
      <c r="K29" s="419"/>
      <c r="L29" s="470"/>
      <c r="M29" s="471"/>
      <c r="N29" s="471"/>
      <c r="O29" s="469"/>
      <c r="P29" s="423"/>
      <c r="Q29" s="472"/>
      <c r="R29" s="423"/>
      <c r="S29" s="467" t="str">
        <f>IF(OR(P29="NR",P29="",P29="Dry"),"",'1 - Detail Entry'!Y30-P29)</f>
        <v/>
      </c>
      <c r="T29" s="540"/>
      <c r="U29" s="541"/>
      <c r="V29" s="542"/>
      <c r="W29" s="314"/>
    </row>
    <row r="30" spans="2:28" ht="21" customHeight="1">
      <c r="B30" s="314"/>
      <c r="C30" s="461" t="str">
        <f>IF('1 - Detail Entry'!C31="","",'1 - Detail Entry'!C31)</f>
        <v/>
      </c>
      <c r="D30" s="425"/>
      <c r="E30" s="419"/>
      <c r="F30" s="419"/>
      <c r="G30" s="419"/>
      <c r="H30" s="468"/>
      <c r="I30" s="469"/>
      <c r="J30" s="470"/>
      <c r="K30" s="419"/>
      <c r="L30" s="470"/>
      <c r="M30" s="471"/>
      <c r="N30" s="471"/>
      <c r="O30" s="469"/>
      <c r="P30" s="423"/>
      <c r="Q30" s="472"/>
      <c r="R30" s="423"/>
      <c r="S30" s="467" t="str">
        <f>IF(OR(P30="NR",P30="",P30="Dry"),"",'1 - Detail Entry'!Y31-P30)</f>
        <v/>
      </c>
      <c r="T30" s="540"/>
      <c r="U30" s="541"/>
      <c r="V30" s="542"/>
      <c r="W30" s="314"/>
    </row>
    <row r="31" spans="2:28" ht="21" customHeight="1">
      <c r="B31" s="314"/>
      <c r="C31" s="461" t="str">
        <f>IF('1 - Detail Entry'!C32="","",'1 - Detail Entry'!C32)</f>
        <v/>
      </c>
      <c r="D31" s="425"/>
      <c r="E31" s="419"/>
      <c r="F31" s="419"/>
      <c r="G31" s="419"/>
      <c r="H31" s="468"/>
      <c r="I31" s="469"/>
      <c r="J31" s="470"/>
      <c r="K31" s="419"/>
      <c r="L31" s="470"/>
      <c r="M31" s="471"/>
      <c r="N31" s="471"/>
      <c r="O31" s="469"/>
      <c r="P31" s="423"/>
      <c r="Q31" s="472"/>
      <c r="R31" s="423"/>
      <c r="S31" s="467" t="str">
        <f>IF(OR(P31="NR",P31="",P31="Dry"),"",'1 - Detail Entry'!Y32-P31)</f>
        <v/>
      </c>
      <c r="T31" s="540"/>
      <c r="U31" s="541"/>
      <c r="V31" s="542"/>
      <c r="W31" s="314"/>
    </row>
    <row r="32" spans="2:28" ht="21" customHeight="1">
      <c r="B32" s="314"/>
      <c r="C32" s="461" t="str">
        <f>IF('1 - Detail Entry'!C33="","",'1 - Detail Entry'!C33)</f>
        <v/>
      </c>
      <c r="D32" s="425"/>
      <c r="E32" s="419"/>
      <c r="F32" s="419"/>
      <c r="G32" s="419"/>
      <c r="H32" s="468"/>
      <c r="I32" s="469"/>
      <c r="J32" s="470"/>
      <c r="K32" s="419"/>
      <c r="L32" s="470"/>
      <c r="M32" s="471"/>
      <c r="N32" s="471"/>
      <c r="O32" s="469"/>
      <c r="P32" s="423"/>
      <c r="Q32" s="472"/>
      <c r="R32" s="423"/>
      <c r="S32" s="467" t="str">
        <f>IF(OR(P32="NR",P32="",P32="Dry"),"",'1 - Detail Entry'!Y33-P32)</f>
        <v/>
      </c>
      <c r="T32" s="540"/>
      <c r="U32" s="541"/>
      <c r="V32" s="542"/>
      <c r="W32" s="314"/>
    </row>
    <row r="33" spans="2:23" ht="21" customHeight="1">
      <c r="B33" s="314"/>
      <c r="C33" s="461" t="str">
        <f>IF('1 - Detail Entry'!C34="","",'1 - Detail Entry'!C34)</f>
        <v/>
      </c>
      <c r="D33" s="425"/>
      <c r="E33" s="419"/>
      <c r="F33" s="419"/>
      <c r="G33" s="419"/>
      <c r="H33" s="468"/>
      <c r="I33" s="469"/>
      <c r="J33" s="470"/>
      <c r="K33" s="419"/>
      <c r="L33" s="470"/>
      <c r="M33" s="471"/>
      <c r="N33" s="471"/>
      <c r="O33" s="469"/>
      <c r="P33" s="423"/>
      <c r="Q33" s="472"/>
      <c r="R33" s="423"/>
      <c r="S33" s="467" t="str">
        <f>IF(OR(P33="NR",P33="",P33="Dry"),"",'1 - Detail Entry'!Y34-P33)</f>
        <v/>
      </c>
      <c r="T33" s="540"/>
      <c r="U33" s="541"/>
      <c r="V33" s="542"/>
      <c r="W33" s="314"/>
    </row>
    <row r="34" spans="2:23" ht="21" customHeight="1">
      <c r="B34" s="314"/>
      <c r="C34" s="461" t="str">
        <f>IF('1 - Detail Entry'!C35="","",'1 - Detail Entry'!C35)</f>
        <v/>
      </c>
      <c r="D34" s="425"/>
      <c r="E34" s="419"/>
      <c r="F34" s="419"/>
      <c r="G34" s="419"/>
      <c r="H34" s="468"/>
      <c r="I34" s="469"/>
      <c r="J34" s="470"/>
      <c r="K34" s="419"/>
      <c r="L34" s="470"/>
      <c r="M34" s="471"/>
      <c r="N34" s="471"/>
      <c r="O34" s="469"/>
      <c r="P34" s="423"/>
      <c r="Q34" s="472"/>
      <c r="R34" s="423"/>
      <c r="S34" s="467" t="str">
        <f>IF(OR(P34="NR",P34="",P34="Dry"),"",'1 - Detail Entry'!Y35-P34)</f>
        <v/>
      </c>
      <c r="T34" s="540"/>
      <c r="U34" s="541"/>
      <c r="V34" s="542"/>
      <c r="W34" s="314"/>
    </row>
    <row r="35" spans="2:23" ht="21" customHeight="1">
      <c r="B35" s="314"/>
      <c r="C35" s="461" t="str">
        <f>IF('1 - Detail Entry'!C36="","",'1 - Detail Entry'!C36)</f>
        <v/>
      </c>
      <c r="D35" s="425"/>
      <c r="E35" s="419"/>
      <c r="F35" s="419"/>
      <c r="G35" s="419"/>
      <c r="H35" s="468"/>
      <c r="I35" s="469"/>
      <c r="J35" s="470"/>
      <c r="K35" s="419"/>
      <c r="L35" s="470"/>
      <c r="M35" s="471"/>
      <c r="N35" s="471"/>
      <c r="O35" s="469"/>
      <c r="P35" s="423"/>
      <c r="Q35" s="472"/>
      <c r="R35" s="423"/>
      <c r="S35" s="467" t="str">
        <f>IF(OR(P35="NR",P35="",P35="Dry"),"",'1 - Detail Entry'!Y36-P35)</f>
        <v/>
      </c>
      <c r="T35" s="540"/>
      <c r="U35" s="541"/>
      <c r="V35" s="542"/>
      <c r="W35" s="314"/>
    </row>
    <row r="36" spans="2:23" ht="21" customHeight="1">
      <c r="B36" s="314"/>
      <c r="C36" s="461" t="str">
        <f>IF('1 - Detail Entry'!C37="","",'1 - Detail Entry'!C37)</f>
        <v/>
      </c>
      <c r="D36" s="425"/>
      <c r="E36" s="419"/>
      <c r="F36" s="419"/>
      <c r="G36" s="419"/>
      <c r="H36" s="468"/>
      <c r="I36" s="469"/>
      <c r="J36" s="470"/>
      <c r="K36" s="419"/>
      <c r="L36" s="470"/>
      <c r="M36" s="471"/>
      <c r="N36" s="471"/>
      <c r="O36" s="469"/>
      <c r="P36" s="423"/>
      <c r="Q36" s="472"/>
      <c r="R36" s="423"/>
      <c r="S36" s="467" t="str">
        <f>IF(OR(P36="NR",P36="",P36="Dry"),"",'1 - Detail Entry'!Y37-P36)</f>
        <v/>
      </c>
      <c r="T36" s="540"/>
      <c r="U36" s="541"/>
      <c r="V36" s="542"/>
      <c r="W36" s="314"/>
    </row>
    <row r="37" spans="2:23" ht="21" customHeight="1">
      <c r="B37" s="314"/>
      <c r="C37" s="461" t="str">
        <f>IF('1 - Detail Entry'!C38="","",'1 - Detail Entry'!C38)</f>
        <v/>
      </c>
      <c r="D37" s="425"/>
      <c r="E37" s="419"/>
      <c r="F37" s="419"/>
      <c r="G37" s="419"/>
      <c r="H37" s="468"/>
      <c r="I37" s="469"/>
      <c r="J37" s="470"/>
      <c r="K37" s="419"/>
      <c r="L37" s="470"/>
      <c r="M37" s="471"/>
      <c r="N37" s="471"/>
      <c r="O37" s="469"/>
      <c r="P37" s="423"/>
      <c r="Q37" s="472"/>
      <c r="R37" s="423"/>
      <c r="S37" s="467" t="str">
        <f>IF(OR(P37="NR",P37="",P37="Dry"),"",'1 - Detail Entry'!Y38-P37)</f>
        <v/>
      </c>
      <c r="T37" s="540"/>
      <c r="U37" s="541"/>
      <c r="V37" s="542"/>
      <c r="W37" s="314"/>
    </row>
    <row r="38" spans="2:23" ht="21" customHeight="1">
      <c r="B38" s="314"/>
      <c r="C38" s="461" t="str">
        <f>IF('1 - Detail Entry'!C39="","",'1 - Detail Entry'!C39)</f>
        <v/>
      </c>
      <c r="D38" s="425"/>
      <c r="E38" s="419"/>
      <c r="F38" s="419"/>
      <c r="G38" s="419"/>
      <c r="H38" s="468"/>
      <c r="I38" s="469"/>
      <c r="J38" s="470"/>
      <c r="K38" s="419"/>
      <c r="L38" s="470"/>
      <c r="M38" s="471"/>
      <c r="N38" s="471"/>
      <c r="O38" s="469"/>
      <c r="P38" s="423"/>
      <c r="Q38" s="472"/>
      <c r="R38" s="423"/>
      <c r="S38" s="467" t="str">
        <f>IF(OR(P38="NR",P38="",P38="Dry"),"",'1 - Detail Entry'!Y39-P38)</f>
        <v/>
      </c>
      <c r="T38" s="540"/>
      <c r="U38" s="541"/>
      <c r="V38" s="542"/>
      <c r="W38" s="314"/>
    </row>
    <row r="39" spans="2:23" ht="21" customHeight="1">
      <c r="B39" s="314"/>
      <c r="C39" s="461" t="str">
        <f>IF('1 - Detail Entry'!C40="","",'1 - Detail Entry'!C40)</f>
        <v/>
      </c>
      <c r="D39" s="425"/>
      <c r="E39" s="419"/>
      <c r="F39" s="419"/>
      <c r="G39" s="419"/>
      <c r="H39" s="468"/>
      <c r="I39" s="469"/>
      <c r="J39" s="470"/>
      <c r="K39" s="419"/>
      <c r="L39" s="470"/>
      <c r="M39" s="471"/>
      <c r="N39" s="471"/>
      <c r="O39" s="469"/>
      <c r="P39" s="423"/>
      <c r="Q39" s="472"/>
      <c r="R39" s="423"/>
      <c r="S39" s="467" t="str">
        <f>IF(OR(P39="NR",P39="",P39="Dry"),"",'1 - Detail Entry'!Y40-P39)</f>
        <v/>
      </c>
      <c r="T39" s="540"/>
      <c r="U39" s="541"/>
      <c r="V39" s="542"/>
      <c r="W39" s="314"/>
    </row>
    <row r="40" spans="2:23" ht="21" customHeight="1">
      <c r="B40" s="314"/>
      <c r="C40" s="461" t="str">
        <f>IF('1 - Detail Entry'!C41="","",'1 - Detail Entry'!C41)</f>
        <v/>
      </c>
      <c r="D40" s="425"/>
      <c r="E40" s="419"/>
      <c r="F40" s="419"/>
      <c r="G40" s="419"/>
      <c r="H40" s="468"/>
      <c r="I40" s="469"/>
      <c r="J40" s="470"/>
      <c r="K40" s="419"/>
      <c r="L40" s="470"/>
      <c r="M40" s="471"/>
      <c r="N40" s="471"/>
      <c r="O40" s="469"/>
      <c r="P40" s="423"/>
      <c r="Q40" s="472"/>
      <c r="R40" s="423"/>
      <c r="S40" s="467" t="str">
        <f>IF(OR(P40="NR",P40="",P40="Dry"),"",'1 - Detail Entry'!Y41-P40)</f>
        <v/>
      </c>
      <c r="T40" s="540"/>
      <c r="U40" s="541"/>
      <c r="V40" s="542"/>
      <c r="W40" s="314"/>
    </row>
    <row r="41" spans="2:23" ht="21" customHeight="1">
      <c r="B41" s="314"/>
      <c r="C41" s="461" t="str">
        <f>IF('1 - Detail Entry'!C42="","",'1 - Detail Entry'!C42)</f>
        <v/>
      </c>
      <c r="D41" s="425"/>
      <c r="E41" s="419"/>
      <c r="F41" s="419"/>
      <c r="G41" s="419"/>
      <c r="H41" s="468"/>
      <c r="I41" s="469"/>
      <c r="J41" s="470"/>
      <c r="K41" s="419"/>
      <c r="L41" s="470"/>
      <c r="M41" s="471"/>
      <c r="N41" s="471"/>
      <c r="O41" s="469"/>
      <c r="P41" s="423"/>
      <c r="Q41" s="472"/>
      <c r="R41" s="423"/>
      <c r="S41" s="467" t="str">
        <f>IF(OR(P41="NR",P41="",P41="Dry"),"",'1 - Detail Entry'!Y42-P41)</f>
        <v/>
      </c>
      <c r="T41" s="426"/>
      <c r="U41" s="427"/>
      <c r="V41" s="428"/>
      <c r="W41" s="314"/>
    </row>
    <row r="42" spans="2:23" ht="21" customHeight="1">
      <c r="B42" s="314"/>
      <c r="C42" s="461" t="str">
        <f>IF('1 - Detail Entry'!C43="","",'1 - Detail Entry'!C43)</f>
        <v/>
      </c>
      <c r="D42" s="425"/>
      <c r="E42" s="419"/>
      <c r="F42" s="419"/>
      <c r="G42" s="419"/>
      <c r="H42" s="468"/>
      <c r="I42" s="469"/>
      <c r="J42" s="470"/>
      <c r="K42" s="419"/>
      <c r="L42" s="470"/>
      <c r="M42" s="471"/>
      <c r="N42" s="471"/>
      <c r="O42" s="469"/>
      <c r="P42" s="423"/>
      <c r="Q42" s="472"/>
      <c r="R42" s="423"/>
      <c r="S42" s="467" t="str">
        <f>IF(OR(P42="NR",P42="",P42="Dry"),"",'1 - Detail Entry'!Y43-P42)</f>
        <v/>
      </c>
      <c r="T42" s="426"/>
      <c r="U42" s="427"/>
      <c r="V42" s="428"/>
      <c r="W42" s="314"/>
    </row>
    <row r="43" spans="2:23" ht="21" customHeight="1">
      <c r="B43" s="314"/>
      <c r="C43" s="461" t="str">
        <f>IF('1 - Detail Entry'!C44="","",'1 - Detail Entry'!C44)</f>
        <v/>
      </c>
      <c r="D43" s="425"/>
      <c r="E43" s="419"/>
      <c r="F43" s="419"/>
      <c r="G43" s="419"/>
      <c r="H43" s="468"/>
      <c r="I43" s="469"/>
      <c r="J43" s="470"/>
      <c r="K43" s="419"/>
      <c r="L43" s="470"/>
      <c r="M43" s="471"/>
      <c r="N43" s="471"/>
      <c r="O43" s="469"/>
      <c r="P43" s="423"/>
      <c r="Q43" s="472"/>
      <c r="R43" s="423"/>
      <c r="S43" s="467" t="str">
        <f>IF(OR(P43="NR",P43="",P43="Dry"),"",'1 - Detail Entry'!Y44-P43)</f>
        <v/>
      </c>
      <c r="T43" s="426"/>
      <c r="U43" s="427"/>
      <c r="V43" s="428"/>
      <c r="W43" s="314"/>
    </row>
    <row r="44" spans="2:23" ht="21" customHeight="1">
      <c r="B44" s="314"/>
      <c r="C44" s="461" t="str">
        <f>IF('1 - Detail Entry'!C45="","",'1 - Detail Entry'!C45)</f>
        <v/>
      </c>
      <c r="D44" s="425"/>
      <c r="E44" s="419"/>
      <c r="F44" s="419"/>
      <c r="G44" s="419"/>
      <c r="H44" s="468"/>
      <c r="I44" s="469"/>
      <c r="J44" s="470"/>
      <c r="K44" s="419"/>
      <c r="L44" s="470"/>
      <c r="M44" s="471"/>
      <c r="N44" s="471"/>
      <c r="O44" s="469"/>
      <c r="P44" s="423"/>
      <c r="Q44" s="472"/>
      <c r="R44" s="423"/>
      <c r="S44" s="467" t="str">
        <f>IF(OR(P44="NR",P44="",P44="Dry"),"",'1 - Detail Entry'!Y45-P44)</f>
        <v/>
      </c>
      <c r="T44" s="426"/>
      <c r="U44" s="427"/>
      <c r="V44" s="428"/>
      <c r="W44" s="314"/>
    </row>
    <row r="45" spans="2:23" ht="21" customHeight="1">
      <c r="B45" s="314"/>
      <c r="C45" s="461" t="str">
        <f>IF('1 - Detail Entry'!C46="","",'1 - Detail Entry'!C46)</f>
        <v/>
      </c>
      <c r="D45" s="425"/>
      <c r="E45" s="419"/>
      <c r="F45" s="419"/>
      <c r="G45" s="419"/>
      <c r="H45" s="468"/>
      <c r="I45" s="469"/>
      <c r="J45" s="470"/>
      <c r="K45" s="419"/>
      <c r="L45" s="470"/>
      <c r="M45" s="471"/>
      <c r="N45" s="471"/>
      <c r="O45" s="469"/>
      <c r="P45" s="423"/>
      <c r="Q45" s="472"/>
      <c r="R45" s="423"/>
      <c r="S45" s="467" t="str">
        <f>IF(OR(P45="NR",P45="",P45="Dry"),"",'1 - Detail Entry'!Y46-P45)</f>
        <v/>
      </c>
      <c r="T45" s="426"/>
      <c r="U45" s="427"/>
      <c r="V45" s="428"/>
      <c r="W45" s="314"/>
    </row>
    <row r="46" spans="2:23" ht="21" customHeight="1">
      <c r="B46" s="314"/>
      <c r="C46" s="461" t="str">
        <f>IF('1 - Detail Entry'!C47="","",'1 - Detail Entry'!C47)</f>
        <v/>
      </c>
      <c r="D46" s="425"/>
      <c r="E46" s="419"/>
      <c r="F46" s="419"/>
      <c r="G46" s="419"/>
      <c r="H46" s="468"/>
      <c r="I46" s="469"/>
      <c r="J46" s="470"/>
      <c r="K46" s="419"/>
      <c r="L46" s="470"/>
      <c r="M46" s="471"/>
      <c r="N46" s="471"/>
      <c r="O46" s="469"/>
      <c r="P46" s="423"/>
      <c r="Q46" s="472"/>
      <c r="R46" s="423"/>
      <c r="S46" s="467" t="str">
        <f>IF(OR(P46="NR",P46="",P46="Dry"),"",'1 - Detail Entry'!Y47-P46)</f>
        <v/>
      </c>
      <c r="T46" s="426"/>
      <c r="U46" s="427"/>
      <c r="V46" s="428"/>
      <c r="W46" s="314"/>
    </row>
    <row r="47" spans="2:23" ht="21" customHeight="1">
      <c r="B47" s="314"/>
      <c r="C47" s="461" t="str">
        <f>IF('1 - Detail Entry'!C48="","",'1 - Detail Entry'!C48)</f>
        <v/>
      </c>
      <c r="D47" s="425"/>
      <c r="E47" s="419"/>
      <c r="F47" s="419"/>
      <c r="G47" s="419"/>
      <c r="H47" s="468"/>
      <c r="I47" s="469"/>
      <c r="J47" s="470"/>
      <c r="K47" s="419"/>
      <c r="L47" s="470"/>
      <c r="M47" s="471"/>
      <c r="N47" s="471"/>
      <c r="O47" s="469"/>
      <c r="P47" s="423"/>
      <c r="Q47" s="472"/>
      <c r="R47" s="423"/>
      <c r="S47" s="467" t="str">
        <f>IF(OR(P47="NR",P47="",P47="Dry"),"",'1 - Detail Entry'!Y48-P47)</f>
        <v/>
      </c>
      <c r="T47" s="540"/>
      <c r="U47" s="541"/>
      <c r="V47" s="542"/>
      <c r="W47" s="314"/>
    </row>
    <row r="48" spans="2:23" ht="21" customHeight="1">
      <c r="B48" s="314"/>
      <c r="C48" s="461" t="str">
        <f>IF('1 - Detail Entry'!C49="","",'1 - Detail Entry'!C49)</f>
        <v/>
      </c>
      <c r="D48" s="425"/>
      <c r="E48" s="419"/>
      <c r="F48" s="419"/>
      <c r="G48" s="419"/>
      <c r="H48" s="468"/>
      <c r="I48" s="469"/>
      <c r="J48" s="470"/>
      <c r="K48" s="419"/>
      <c r="L48" s="470"/>
      <c r="M48" s="471"/>
      <c r="N48" s="471"/>
      <c r="O48" s="469"/>
      <c r="P48" s="423"/>
      <c r="Q48" s="472"/>
      <c r="R48" s="423"/>
      <c r="S48" s="467" t="str">
        <f>IF(OR(P48="NR",P48="",P48="Dry"),"",'1 - Detail Entry'!Y49-P48)</f>
        <v/>
      </c>
      <c r="T48" s="426"/>
      <c r="U48" s="427"/>
      <c r="V48" s="428"/>
      <c r="W48" s="314"/>
    </row>
    <row r="49" spans="2:23" ht="21" customHeight="1">
      <c r="B49" s="314"/>
      <c r="C49" s="461" t="str">
        <f>IF('1 - Detail Entry'!C50="","",'1 - Detail Entry'!C50)</f>
        <v/>
      </c>
      <c r="D49" s="425"/>
      <c r="E49" s="419"/>
      <c r="F49" s="419"/>
      <c r="G49" s="419"/>
      <c r="H49" s="468"/>
      <c r="I49" s="469"/>
      <c r="J49" s="470"/>
      <c r="K49" s="419"/>
      <c r="L49" s="470"/>
      <c r="M49" s="471"/>
      <c r="N49" s="471"/>
      <c r="O49" s="469"/>
      <c r="P49" s="423"/>
      <c r="Q49" s="472"/>
      <c r="R49" s="423"/>
      <c r="S49" s="467" t="str">
        <f>IF(OR(P49="NR",P49="",P49="Dry"),"",'1 - Detail Entry'!Y50-P49)</f>
        <v/>
      </c>
      <c r="T49" s="426"/>
      <c r="U49" s="427"/>
      <c r="V49" s="428"/>
      <c r="W49" s="314"/>
    </row>
    <row r="50" spans="2:23" ht="21" customHeight="1">
      <c r="B50" s="314"/>
      <c r="C50" s="461" t="str">
        <f>IF('1 - Detail Entry'!C51="","",'1 - Detail Entry'!C51)</f>
        <v/>
      </c>
      <c r="D50" s="425"/>
      <c r="E50" s="419"/>
      <c r="F50" s="419"/>
      <c r="G50" s="419"/>
      <c r="H50" s="468"/>
      <c r="I50" s="469"/>
      <c r="J50" s="470"/>
      <c r="K50" s="419"/>
      <c r="L50" s="470"/>
      <c r="M50" s="471"/>
      <c r="N50" s="471"/>
      <c r="O50" s="469"/>
      <c r="P50" s="423"/>
      <c r="Q50" s="472"/>
      <c r="R50" s="423"/>
      <c r="S50" s="467" t="str">
        <f>IF(OR(P50="NR",P50="",P50="Dry"),"",'1 - Detail Entry'!Y51-P50)</f>
        <v/>
      </c>
      <c r="T50" s="426"/>
      <c r="U50" s="427"/>
      <c r="V50" s="428"/>
      <c r="W50" s="314"/>
    </row>
    <row r="51" spans="2:23" ht="21" customHeight="1">
      <c r="B51" s="314"/>
      <c r="C51" s="461" t="str">
        <f>IF('1 - Detail Entry'!C52="","",'1 - Detail Entry'!C52)</f>
        <v/>
      </c>
      <c r="D51" s="425"/>
      <c r="E51" s="419"/>
      <c r="F51" s="419"/>
      <c r="G51" s="419"/>
      <c r="H51" s="468"/>
      <c r="I51" s="469"/>
      <c r="J51" s="470"/>
      <c r="K51" s="419"/>
      <c r="L51" s="470"/>
      <c r="M51" s="471"/>
      <c r="N51" s="471"/>
      <c r="O51" s="469"/>
      <c r="P51" s="423"/>
      <c r="Q51" s="472"/>
      <c r="R51" s="423"/>
      <c r="S51" s="467" t="str">
        <f>IF(OR(P51="NR",P51="",P51="Dry"),"",'1 - Detail Entry'!Y52-P51)</f>
        <v/>
      </c>
      <c r="T51" s="426"/>
      <c r="U51" s="427"/>
      <c r="V51" s="428"/>
      <c r="W51" s="314"/>
    </row>
    <row r="52" spans="2:23" ht="21" customHeight="1">
      <c r="B52" s="314"/>
      <c r="C52" s="461" t="str">
        <f>IF('1 - Detail Entry'!C53="","",'1 - Detail Entry'!C53)</f>
        <v/>
      </c>
      <c r="D52" s="425"/>
      <c r="E52" s="419"/>
      <c r="F52" s="419"/>
      <c r="G52" s="419"/>
      <c r="H52" s="468"/>
      <c r="I52" s="469"/>
      <c r="J52" s="470"/>
      <c r="K52" s="419"/>
      <c r="L52" s="470"/>
      <c r="M52" s="471"/>
      <c r="N52" s="471"/>
      <c r="O52" s="469"/>
      <c r="P52" s="423"/>
      <c r="Q52" s="472"/>
      <c r="R52" s="423"/>
      <c r="S52" s="467" t="str">
        <f>IF(OR(P52="NR",P52="",P52="Dry"),"",'1 - Detail Entry'!Y53-P52)</f>
        <v/>
      </c>
      <c r="T52" s="426"/>
      <c r="U52" s="427"/>
      <c r="V52" s="428"/>
      <c r="W52" s="314"/>
    </row>
    <row r="53" spans="2:23" ht="21" customHeight="1">
      <c r="B53" s="314"/>
      <c r="C53" s="461" t="str">
        <f>IF('1 - Detail Entry'!C54="","",'1 - Detail Entry'!C54)</f>
        <v/>
      </c>
      <c r="D53" s="425"/>
      <c r="E53" s="419"/>
      <c r="F53" s="419"/>
      <c r="G53" s="419"/>
      <c r="H53" s="468"/>
      <c r="I53" s="469"/>
      <c r="J53" s="470"/>
      <c r="K53" s="419"/>
      <c r="L53" s="470"/>
      <c r="M53" s="471"/>
      <c r="N53" s="471"/>
      <c r="O53" s="469"/>
      <c r="P53" s="423"/>
      <c r="Q53" s="472"/>
      <c r="R53" s="423"/>
      <c r="S53" s="467" t="str">
        <f>IF(OR(P53="NR",P53="",P53="Dry"),"",'1 - Detail Entry'!Y54-P53)</f>
        <v/>
      </c>
      <c r="T53" s="426"/>
      <c r="U53" s="427"/>
      <c r="V53" s="428"/>
      <c r="W53" s="314"/>
    </row>
    <row r="54" spans="2:23" ht="21" customHeight="1">
      <c r="B54" s="314"/>
      <c r="C54" s="461" t="str">
        <f>IF('1 - Detail Entry'!C55="","",'1 - Detail Entry'!C55)</f>
        <v/>
      </c>
      <c r="D54" s="425"/>
      <c r="E54" s="419"/>
      <c r="F54" s="419"/>
      <c r="G54" s="419"/>
      <c r="H54" s="468"/>
      <c r="I54" s="469"/>
      <c r="J54" s="470"/>
      <c r="K54" s="419"/>
      <c r="L54" s="470"/>
      <c r="M54" s="471"/>
      <c r="N54" s="471"/>
      <c r="O54" s="469"/>
      <c r="P54" s="423"/>
      <c r="Q54" s="472"/>
      <c r="R54" s="423"/>
      <c r="S54" s="467" t="str">
        <f>IF(OR(P54="NR",P54="",P54="Dry"),"",'1 - Detail Entry'!Y55-P54)</f>
        <v/>
      </c>
      <c r="T54" s="540"/>
      <c r="U54" s="541"/>
      <c r="V54" s="542"/>
      <c r="W54" s="314"/>
    </row>
    <row r="55" spans="2:23" ht="21" customHeight="1">
      <c r="B55" s="314"/>
      <c r="C55" s="461" t="str">
        <f>IF('1 - Detail Entry'!C56="","",'1 - Detail Entry'!C56)</f>
        <v/>
      </c>
      <c r="D55" s="425"/>
      <c r="E55" s="419"/>
      <c r="F55" s="419"/>
      <c r="G55" s="419"/>
      <c r="H55" s="468"/>
      <c r="I55" s="469"/>
      <c r="J55" s="470"/>
      <c r="K55" s="419"/>
      <c r="L55" s="470"/>
      <c r="M55" s="471"/>
      <c r="N55" s="471"/>
      <c r="O55" s="469"/>
      <c r="P55" s="423"/>
      <c r="Q55" s="472"/>
      <c r="R55" s="423"/>
      <c r="S55" s="467" t="str">
        <f>IF(OR(P55="NR",P55="",P55="Dry"),"",'1 - Detail Entry'!Y56-P55)</f>
        <v/>
      </c>
      <c r="T55" s="540"/>
      <c r="U55" s="541"/>
      <c r="V55" s="542"/>
      <c r="W55" s="314"/>
    </row>
    <row r="56" spans="2:23" ht="21" customHeight="1">
      <c r="B56" s="314"/>
      <c r="C56" s="461" t="str">
        <f>IF('1 - Detail Entry'!C57="","",'1 - Detail Entry'!C57)</f>
        <v/>
      </c>
      <c r="D56" s="425"/>
      <c r="E56" s="419"/>
      <c r="F56" s="419"/>
      <c r="G56" s="419"/>
      <c r="H56" s="468"/>
      <c r="I56" s="469"/>
      <c r="J56" s="470"/>
      <c r="K56" s="419"/>
      <c r="L56" s="470"/>
      <c r="M56" s="471"/>
      <c r="N56" s="471"/>
      <c r="O56" s="469"/>
      <c r="P56" s="423"/>
      <c r="Q56" s="472"/>
      <c r="R56" s="423"/>
      <c r="S56" s="467" t="str">
        <f>IF(OR(P56="NR",P56="",P56="Dry"),"",'1 - Detail Entry'!Y57-P56)</f>
        <v/>
      </c>
      <c r="T56" s="540"/>
      <c r="U56" s="541"/>
      <c r="V56" s="542"/>
      <c r="W56" s="314"/>
    </row>
    <row r="57" spans="2:23" ht="21" customHeight="1">
      <c r="B57" s="314"/>
      <c r="C57" s="461" t="str">
        <f>IF('1 - Detail Entry'!C58="","",'1 - Detail Entry'!C58)</f>
        <v/>
      </c>
      <c r="D57" s="425"/>
      <c r="E57" s="419"/>
      <c r="F57" s="419"/>
      <c r="G57" s="419"/>
      <c r="H57" s="468"/>
      <c r="I57" s="469"/>
      <c r="J57" s="470"/>
      <c r="K57" s="419"/>
      <c r="L57" s="470"/>
      <c r="M57" s="471"/>
      <c r="N57" s="471"/>
      <c r="O57" s="469"/>
      <c r="P57" s="423"/>
      <c r="Q57" s="472"/>
      <c r="R57" s="423"/>
      <c r="S57" s="467" t="str">
        <f>IF(OR(P57="NR",P57="",P57="Dry"),"",'1 - Detail Entry'!Y58-P57)</f>
        <v/>
      </c>
      <c r="T57" s="540"/>
      <c r="U57" s="541"/>
      <c r="V57" s="542"/>
      <c r="W57" s="314"/>
    </row>
    <row r="58" spans="2:23" ht="21" customHeight="1">
      <c r="B58" s="314"/>
      <c r="C58" s="461" t="str">
        <f>IF('1 - Detail Entry'!C59="","",'1 - Detail Entry'!C59)</f>
        <v/>
      </c>
      <c r="D58" s="425"/>
      <c r="E58" s="419"/>
      <c r="F58" s="419"/>
      <c r="G58" s="419"/>
      <c r="H58" s="468"/>
      <c r="I58" s="469"/>
      <c r="J58" s="470"/>
      <c r="K58" s="419"/>
      <c r="L58" s="470"/>
      <c r="M58" s="471"/>
      <c r="N58" s="471"/>
      <c r="O58" s="469"/>
      <c r="P58" s="423"/>
      <c r="Q58" s="472"/>
      <c r="R58" s="476"/>
      <c r="S58" s="467" t="str">
        <f>IF(OR(P58="NR",P58="",P58="Dry"),"",'1 - Detail Entry'!Y59-P58)</f>
        <v/>
      </c>
      <c r="T58" s="540"/>
      <c r="U58" s="541"/>
      <c r="V58" s="542"/>
      <c r="W58" s="314"/>
    </row>
    <row r="59" spans="2:23" ht="21" customHeight="1">
      <c r="B59" s="314"/>
      <c r="C59" s="461" t="str">
        <f>IF('1 - Detail Entry'!C60="","",'1 - Detail Entry'!C60)</f>
        <v/>
      </c>
      <c r="D59" s="425"/>
      <c r="E59" s="419"/>
      <c r="F59" s="419"/>
      <c r="G59" s="419"/>
      <c r="H59" s="468"/>
      <c r="I59" s="469"/>
      <c r="J59" s="470"/>
      <c r="K59" s="419"/>
      <c r="L59" s="470"/>
      <c r="M59" s="471"/>
      <c r="N59" s="471"/>
      <c r="O59" s="469"/>
      <c r="P59" s="423"/>
      <c r="Q59" s="472"/>
      <c r="R59" s="423"/>
      <c r="S59" s="467" t="str">
        <f>IF(OR(P59="NR",P59="",P59="Dry"),"",'1 - Detail Entry'!Y60-P59)</f>
        <v/>
      </c>
      <c r="T59" s="540"/>
      <c r="U59" s="541"/>
      <c r="V59" s="542"/>
      <c r="W59" s="478"/>
    </row>
    <row r="60" spans="2:23" ht="21" customHeight="1">
      <c r="B60" s="314"/>
      <c r="C60" s="461" t="str">
        <f>IF('1 - Detail Entry'!C61="","",'1 - Detail Entry'!C61)</f>
        <v/>
      </c>
      <c r="D60" s="425"/>
      <c r="E60" s="419"/>
      <c r="F60" s="419"/>
      <c r="G60" s="419"/>
      <c r="H60" s="468"/>
      <c r="I60" s="482"/>
      <c r="J60" s="483"/>
      <c r="K60" s="480"/>
      <c r="L60" s="483"/>
      <c r="M60" s="471"/>
      <c r="N60" s="471"/>
      <c r="O60" s="469"/>
      <c r="P60" s="423"/>
      <c r="Q60" s="486"/>
      <c r="R60" s="485"/>
      <c r="S60" s="467" t="str">
        <f>IF(OR(P60="NR",P60="",P60="Dry"),"",'1 - Detail Entry'!Y61-P60)</f>
        <v/>
      </c>
      <c r="T60" s="540"/>
      <c r="U60" s="541"/>
      <c r="V60" s="542"/>
      <c r="W60" s="478"/>
    </row>
    <row r="61" spans="2:23" ht="21" customHeight="1">
      <c r="B61" s="314"/>
      <c r="C61" s="461" t="str">
        <f>IF('1 - Detail Entry'!C62="","",'1 - Detail Entry'!C62)</f>
        <v/>
      </c>
      <c r="D61" s="425"/>
      <c r="E61" s="419"/>
      <c r="F61" s="419"/>
      <c r="G61" s="419"/>
      <c r="H61" s="468"/>
      <c r="I61" s="482"/>
      <c r="J61" s="483"/>
      <c r="K61" s="480"/>
      <c r="L61" s="483"/>
      <c r="M61" s="471"/>
      <c r="N61" s="471"/>
      <c r="O61" s="469"/>
      <c r="P61" s="423"/>
      <c r="Q61" s="486"/>
      <c r="R61" s="485"/>
      <c r="S61" s="467" t="str">
        <f>IF(OR(P61="NR",P61="",P61="Dry"),"",'1 - Detail Entry'!Y62-P61)</f>
        <v/>
      </c>
      <c r="T61" s="540"/>
      <c r="U61" s="541"/>
      <c r="V61" s="542"/>
      <c r="W61" s="478"/>
    </row>
    <row r="62" spans="2:23" ht="21" customHeight="1">
      <c r="B62" s="314"/>
      <c r="C62" s="487" t="str">
        <f>IF('1 - Detail Entry'!C63="","",'1 - Detail Entry'!C63)</f>
        <v/>
      </c>
      <c r="D62" s="429"/>
      <c r="E62" s="430"/>
      <c r="F62" s="430"/>
      <c r="G62" s="430"/>
      <c r="H62" s="488"/>
      <c r="I62" s="489"/>
      <c r="J62" s="490"/>
      <c r="K62" s="430"/>
      <c r="L62" s="490"/>
      <c r="M62" s="491"/>
      <c r="N62" s="491"/>
      <c r="O62" s="489"/>
      <c r="P62" s="493"/>
      <c r="Q62" s="494"/>
      <c r="R62" s="493"/>
      <c r="S62" s="467" t="str">
        <f>IF(OR(P62="NR",P62="",P62="Dry"),"",'1 - Detail Entry'!Y63-P62)</f>
        <v/>
      </c>
      <c r="T62" s="609"/>
      <c r="U62" s="610"/>
      <c r="V62" s="611"/>
      <c r="W62" s="314"/>
    </row>
    <row r="63" spans="2:23" ht="3.75" customHeight="1">
      <c r="B63" s="314"/>
      <c r="C63" s="322"/>
      <c r="D63" s="322"/>
      <c r="E63" s="322"/>
      <c r="F63" s="322"/>
      <c r="G63" s="495"/>
      <c r="H63" s="495"/>
      <c r="I63" s="322"/>
      <c r="J63" s="322"/>
      <c r="K63" s="495"/>
      <c r="L63" s="495"/>
      <c r="M63" s="507"/>
      <c r="N63" s="507"/>
      <c r="O63" s="496"/>
      <c r="P63" s="496"/>
      <c r="Q63" s="496"/>
      <c r="R63" s="322"/>
      <c r="S63" s="497"/>
      <c r="T63" s="316"/>
      <c r="U63" s="316"/>
      <c r="V63" s="316"/>
      <c r="W63" s="314"/>
    </row>
    <row r="64" spans="2:23" ht="11.25" customHeight="1">
      <c r="B64" s="314"/>
      <c r="C64" s="316"/>
      <c r="D64" s="4"/>
      <c r="E64" s="537"/>
      <c r="F64" s="537"/>
      <c r="G64" s="537"/>
      <c r="H64" s="537"/>
      <c r="I64" s="316"/>
      <c r="J64" s="316"/>
      <c r="K64" s="316"/>
      <c r="L64" s="316"/>
      <c r="M64" s="316"/>
      <c r="N64" s="316"/>
      <c r="O64" s="316"/>
      <c r="P64" s="316"/>
      <c r="Q64" s="316"/>
      <c r="R64" s="316"/>
      <c r="S64" s="316"/>
      <c r="T64" s="316"/>
      <c r="U64" s="316"/>
      <c r="V64" s="316"/>
      <c r="W64" s="314"/>
    </row>
    <row r="65" spans="2:23" ht="11.25" customHeight="1">
      <c r="B65" s="314"/>
      <c r="C65" s="316"/>
      <c r="D65" s="4"/>
      <c r="E65" s="537"/>
      <c r="F65" s="537"/>
      <c r="G65" s="537"/>
      <c r="H65" s="537"/>
      <c r="I65" s="316"/>
      <c r="J65" s="316"/>
      <c r="K65" s="316"/>
      <c r="L65" s="316"/>
      <c r="M65" s="316"/>
      <c r="N65" s="316"/>
      <c r="O65" s="316"/>
      <c r="P65" s="316"/>
      <c r="Q65" s="316"/>
      <c r="R65" s="316"/>
      <c r="S65" s="316"/>
      <c r="T65" s="316"/>
      <c r="U65" s="316"/>
      <c r="V65" s="316"/>
      <c r="W65" s="314"/>
    </row>
    <row r="66" spans="2:23" ht="10.5" customHeight="1">
      <c r="B66" s="314"/>
      <c r="D66" s="4"/>
      <c r="E66" s="537"/>
      <c r="F66" s="537"/>
      <c r="G66" s="537"/>
      <c r="H66" s="537"/>
      <c r="I66" s="316"/>
      <c r="J66" s="316"/>
      <c r="K66" s="316"/>
      <c r="L66" s="316"/>
      <c r="M66" s="316"/>
      <c r="N66" s="316"/>
      <c r="O66" s="316"/>
      <c r="P66" s="316"/>
      <c r="Q66" s="316"/>
      <c r="R66" s="316"/>
      <c r="S66" s="316"/>
      <c r="T66" s="316"/>
      <c r="U66" s="316"/>
      <c r="V66" s="316"/>
      <c r="W66" s="314"/>
    </row>
    <row r="67" spans="2:23" ht="7.5" customHeight="1">
      <c r="B67" s="314"/>
      <c r="C67" s="314"/>
      <c r="D67" s="314"/>
      <c r="E67" s="314"/>
      <c r="F67" s="314"/>
      <c r="G67" s="314"/>
      <c r="H67" s="314"/>
      <c r="I67" s="314"/>
      <c r="J67" s="314"/>
      <c r="K67" s="314"/>
      <c r="L67" s="314"/>
      <c r="M67" s="314"/>
      <c r="N67" s="314"/>
      <c r="O67" s="314"/>
      <c r="P67" s="314"/>
      <c r="Q67" s="314"/>
      <c r="R67" s="314"/>
      <c r="S67" s="314"/>
      <c r="T67" s="314"/>
      <c r="U67" s="314"/>
      <c r="V67" s="314"/>
      <c r="W67" s="314"/>
    </row>
    <row r="68" spans="2:23" ht="15" thickBot="1"/>
    <row r="69" spans="2:23" ht="15" thickBot="1">
      <c r="E69" s="601" t="s">
        <v>72</v>
      </c>
      <c r="F69" s="602"/>
      <c r="G69" s="602"/>
      <c r="H69" s="602"/>
      <c r="I69" s="602"/>
      <c r="J69" s="602"/>
      <c r="K69" s="602"/>
      <c r="L69" s="602"/>
      <c r="M69" s="602"/>
      <c r="N69" s="602"/>
      <c r="O69" s="603"/>
    </row>
    <row r="70" spans="2:23" ht="15" thickBot="1"/>
    <row r="71" spans="2:23" ht="15" thickBot="1">
      <c r="E71" s="437" t="s">
        <v>96</v>
      </c>
      <c r="F71" s="438"/>
      <c r="G71" s="443"/>
      <c r="H71" s="443"/>
      <c r="I71" s="443"/>
      <c r="J71" s="443"/>
      <c r="K71" s="443"/>
      <c r="L71" s="443"/>
      <c r="M71" s="443"/>
      <c r="N71" s="443"/>
      <c r="O71" s="444"/>
      <c r="P71" s="445"/>
      <c r="Q71" s="498"/>
    </row>
    <row r="72" spans="2:23">
      <c r="O72" s="442"/>
    </row>
    <row r="73" spans="2:23">
      <c r="O73" s="442"/>
    </row>
    <row r="75" spans="2:23">
      <c r="O75" s="442"/>
    </row>
    <row r="76" spans="2:23">
      <c r="O76" s="442"/>
    </row>
    <row r="77" spans="2:23">
      <c r="O77" s="442"/>
    </row>
    <row r="78" spans="2:23">
      <c r="O78" s="442"/>
    </row>
  </sheetData>
  <mergeCells count="77">
    <mergeCell ref="T23:V23"/>
    <mergeCell ref="E11:F11"/>
    <mergeCell ref="U12:V12"/>
    <mergeCell ref="E12:F12"/>
    <mergeCell ref="E13:F13"/>
    <mergeCell ref="N16:N18"/>
    <mergeCell ref="O16:O18"/>
    <mergeCell ref="T17:V17"/>
    <mergeCell ref="T18:V18"/>
    <mergeCell ref="T21:V21"/>
    <mergeCell ref="T20:V20"/>
    <mergeCell ref="T19:V19"/>
    <mergeCell ref="T16:V16"/>
    <mergeCell ref="Q16:Q18"/>
    <mergeCell ref="P16:P18"/>
    <mergeCell ref="R16:R18"/>
    <mergeCell ref="G11:M11"/>
    <mergeCell ref="G12:M12"/>
    <mergeCell ref="G13:M14"/>
    <mergeCell ref="C16:C18"/>
    <mergeCell ref="D16:D18"/>
    <mergeCell ref="M16:M18"/>
    <mergeCell ref="I16:J17"/>
    <mergeCell ref="K16:L17"/>
    <mergeCell ref="E69:O69"/>
    <mergeCell ref="T62:V62"/>
    <mergeCell ref="T61:V61"/>
    <mergeCell ref="R11:T11"/>
    <mergeCell ref="R14:T14"/>
    <mergeCell ref="T60:V60"/>
    <mergeCell ref="T56:V56"/>
    <mergeCell ref="T55:V55"/>
    <mergeCell ref="T54:V54"/>
    <mergeCell ref="T59:V59"/>
    <mergeCell ref="T58:V58"/>
    <mergeCell ref="T34:V34"/>
    <mergeCell ref="T47:V47"/>
    <mergeCell ref="T40:V40"/>
    <mergeCell ref="T39:V39"/>
    <mergeCell ref="T33:V33"/>
    <mergeCell ref="C3:V3"/>
    <mergeCell ref="V4:V5"/>
    <mergeCell ref="R10:T10"/>
    <mergeCell ref="U4:U5"/>
    <mergeCell ref="R4:T5"/>
    <mergeCell ref="G4:M4"/>
    <mergeCell ref="G5:M5"/>
    <mergeCell ref="G6:M6"/>
    <mergeCell ref="G8:M8"/>
    <mergeCell ref="G9:M9"/>
    <mergeCell ref="R6:T6"/>
    <mergeCell ref="E10:F10"/>
    <mergeCell ref="G10:M10"/>
    <mergeCell ref="G66:H66"/>
    <mergeCell ref="E66:F66"/>
    <mergeCell ref="E65:F65"/>
    <mergeCell ref="G16:H17"/>
    <mergeCell ref="E16:F17"/>
    <mergeCell ref="G64:H64"/>
    <mergeCell ref="E64:F64"/>
    <mergeCell ref="G65:H65"/>
    <mergeCell ref="T57:V57"/>
    <mergeCell ref="S16:S18"/>
    <mergeCell ref="T35:V35"/>
    <mergeCell ref="T27:V27"/>
    <mergeCell ref="T26:V26"/>
    <mergeCell ref="T32:V32"/>
    <mergeCell ref="T31:V31"/>
    <mergeCell ref="T30:V30"/>
    <mergeCell ref="T38:V38"/>
    <mergeCell ref="T37:V37"/>
    <mergeCell ref="T36:V36"/>
    <mergeCell ref="T29:V29"/>
    <mergeCell ref="T28:V28"/>
    <mergeCell ref="T22:V22"/>
    <mergeCell ref="T25:V25"/>
    <mergeCell ref="T24:V24"/>
  </mergeCells>
  <phoneticPr fontId="0" type="noConversion"/>
  <pageMargins left="0.25" right="0.25" top="0.75" bottom="0.75" header="0.3" footer="0.3"/>
  <pageSetup paperSize="9" scale="54" fitToHeight="0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indexed="52"/>
    <pageSetUpPr fitToPage="1"/>
  </sheetPr>
  <dimension ref="B2:AD78"/>
  <sheetViews>
    <sheetView view="pageBreakPreview" zoomScale="60" zoomScaleNormal="70" workbookViewId="0">
      <selection activeCell="U6" sqref="U6:V14"/>
    </sheetView>
  </sheetViews>
  <sheetFormatPr defaultColWidth="9.140625" defaultRowHeight="14.25"/>
  <cols>
    <col min="1" max="1" width="2.140625" style="3" customWidth="1"/>
    <col min="2" max="2" width="1.42578125" style="3" customWidth="1"/>
    <col min="3" max="3" width="20.5703125" style="3" customWidth="1"/>
    <col min="4" max="4" width="11.28515625" style="3" customWidth="1"/>
    <col min="5" max="12" width="10.42578125" style="3" customWidth="1"/>
    <col min="13" max="14" width="12" style="3" customWidth="1"/>
    <col min="15" max="15" width="8.42578125" style="3" customWidth="1"/>
    <col min="16" max="16" width="11.140625" style="3" customWidth="1"/>
    <col min="17" max="17" width="12" style="3" customWidth="1"/>
    <col min="18" max="18" width="14.28515625" style="3" customWidth="1"/>
    <col min="19" max="19" width="15.28515625" style="3" customWidth="1"/>
    <col min="20" max="20" width="4.5703125" style="3" customWidth="1"/>
    <col min="21" max="22" width="26.85546875" style="3" customWidth="1"/>
    <col min="23" max="23" width="1.42578125" style="3" customWidth="1"/>
    <col min="24" max="24" width="2.85546875" style="3" customWidth="1"/>
    <col min="25" max="25" width="12.7109375" style="3" customWidth="1"/>
    <col min="26" max="16384" width="9.140625" style="3"/>
  </cols>
  <sheetData>
    <row r="2" spans="2:30" ht="7.5" customHeight="1">
      <c r="B2" s="314"/>
      <c r="C2" s="314"/>
      <c r="D2" s="314"/>
      <c r="E2" s="314"/>
      <c r="F2" s="314"/>
      <c r="G2" s="314"/>
      <c r="H2" s="314"/>
      <c r="I2" s="314"/>
      <c r="J2" s="314"/>
      <c r="K2" s="314"/>
      <c r="L2" s="314"/>
      <c r="M2" s="314"/>
      <c r="N2" s="314"/>
      <c r="O2" s="314"/>
      <c r="P2" s="314"/>
      <c r="Q2" s="314"/>
      <c r="R2" s="314"/>
      <c r="S2" s="314"/>
      <c r="T2" s="314"/>
      <c r="U2" s="314"/>
      <c r="V2" s="314"/>
      <c r="W2" s="314"/>
    </row>
    <row r="3" spans="2:30">
      <c r="B3" s="314"/>
      <c r="C3" s="585" t="s">
        <v>4</v>
      </c>
      <c r="D3" s="585"/>
      <c r="E3" s="585"/>
      <c r="F3" s="585"/>
      <c r="G3" s="585"/>
      <c r="H3" s="585"/>
      <c r="I3" s="585"/>
      <c r="J3" s="585"/>
      <c r="K3" s="585"/>
      <c r="L3" s="585"/>
      <c r="M3" s="585"/>
      <c r="N3" s="585"/>
      <c r="O3" s="585"/>
      <c r="P3" s="585"/>
      <c r="Q3" s="585"/>
      <c r="R3" s="585"/>
      <c r="S3" s="585"/>
      <c r="T3" s="585"/>
      <c r="U3" s="585"/>
      <c r="V3" s="585"/>
      <c r="W3" s="314"/>
    </row>
    <row r="4" spans="2:30" ht="15.75" customHeight="1">
      <c r="B4" s="314"/>
      <c r="C4" s="317" t="s">
        <v>10</v>
      </c>
      <c r="D4" s="318"/>
      <c r="E4" s="318"/>
      <c r="F4" s="319"/>
      <c r="G4" s="631" t="str">
        <f>'1 - Detail Entry'!G4:N4</f>
        <v>Trowbridge Rugby Club</v>
      </c>
      <c r="H4" s="632"/>
      <c r="I4" s="632"/>
      <c r="J4" s="632"/>
      <c r="K4" s="632"/>
      <c r="L4" s="632"/>
      <c r="M4" s="633"/>
      <c r="N4" s="447"/>
      <c r="O4" s="321" t="s">
        <v>116</v>
      </c>
      <c r="Q4" s="322"/>
      <c r="R4" s="588" t="s">
        <v>19</v>
      </c>
      <c r="S4" s="590"/>
      <c r="T4" s="591"/>
      <c r="U4" s="588" t="s">
        <v>17</v>
      </c>
      <c r="V4" s="586" t="s">
        <v>18</v>
      </c>
      <c r="W4" s="314"/>
    </row>
    <row r="5" spans="2:30" ht="15.75" customHeight="1">
      <c r="B5" s="314"/>
      <c r="C5" s="323" t="s">
        <v>11</v>
      </c>
      <c r="D5" s="324"/>
      <c r="E5" s="324"/>
      <c r="F5" s="325"/>
      <c r="G5" s="634" t="str">
        <f>'1 - Detail Entry'!G5:N5</f>
        <v xml:space="preserve">Trowbridge Town Council </v>
      </c>
      <c r="H5" s="635"/>
      <c r="I5" s="635"/>
      <c r="J5" s="635"/>
      <c r="K5" s="635"/>
      <c r="L5" s="635"/>
      <c r="M5" s="636"/>
      <c r="N5" s="447"/>
      <c r="O5" s="321" t="s">
        <v>117</v>
      </c>
      <c r="Q5" s="316"/>
      <c r="R5" s="589"/>
      <c r="S5" s="592"/>
      <c r="T5" s="593"/>
      <c r="U5" s="630"/>
      <c r="V5" s="629"/>
      <c r="W5" s="314"/>
    </row>
    <row r="6" spans="2:30" ht="15.75" customHeight="1">
      <c r="B6" s="314"/>
      <c r="C6" s="323" t="s">
        <v>12</v>
      </c>
      <c r="D6" s="324"/>
      <c r="E6" s="324"/>
      <c r="F6" s="325"/>
      <c r="G6" s="637" t="str">
        <f>'1 - Detail Entry'!G6:N6</f>
        <v>LDQ2048</v>
      </c>
      <c r="H6" s="638"/>
      <c r="I6" s="638"/>
      <c r="J6" s="638"/>
      <c r="K6" s="638"/>
      <c r="L6" s="638"/>
      <c r="M6" s="639"/>
      <c r="N6" s="447"/>
      <c r="O6" s="326"/>
      <c r="P6" s="316"/>
      <c r="Q6" s="316"/>
      <c r="R6" s="594" t="s">
        <v>16</v>
      </c>
      <c r="S6" s="594"/>
      <c r="T6" s="594"/>
      <c r="U6" s="327"/>
      <c r="V6" s="327"/>
      <c r="W6" s="314"/>
      <c r="X6" s="328"/>
      <c r="Y6" s="329"/>
      <c r="Z6" s="329"/>
      <c r="AA6" s="329"/>
      <c r="AB6" s="329"/>
      <c r="AC6" s="329"/>
      <c r="AD6" s="329"/>
    </row>
    <row r="7" spans="2:30" ht="15.75" customHeight="1">
      <c r="B7" s="314"/>
      <c r="C7" s="323" t="s">
        <v>13</v>
      </c>
      <c r="D7" s="324"/>
      <c r="E7" s="324"/>
      <c r="F7" s="325"/>
      <c r="G7" s="448"/>
      <c r="H7" s="449"/>
      <c r="I7" s="449"/>
      <c r="J7" s="449"/>
      <c r="K7" s="449"/>
      <c r="L7" s="449"/>
      <c r="M7" s="450"/>
      <c r="N7" s="451"/>
      <c r="O7" s="326"/>
      <c r="P7" s="326"/>
      <c r="Q7" s="326"/>
      <c r="R7" s="331" t="s">
        <v>121</v>
      </c>
      <c r="S7" s="332"/>
      <c r="T7" s="333"/>
      <c r="U7" s="334"/>
      <c r="V7" s="334"/>
      <c r="W7" s="314"/>
    </row>
    <row r="8" spans="2:30" ht="15.75" customHeight="1">
      <c r="B8" s="314"/>
      <c r="C8" s="323" t="s">
        <v>15</v>
      </c>
      <c r="D8" s="324"/>
      <c r="E8" s="324"/>
      <c r="F8" s="325"/>
      <c r="G8" s="555"/>
      <c r="H8" s="556"/>
      <c r="I8" s="556"/>
      <c r="J8" s="556"/>
      <c r="K8" s="556"/>
      <c r="L8" s="556"/>
      <c r="M8" s="557"/>
      <c r="N8" s="335"/>
      <c r="O8" s="326"/>
      <c r="P8" s="316"/>
      <c r="Q8" s="316"/>
      <c r="R8" s="336" t="s">
        <v>7</v>
      </c>
      <c r="S8" s="337"/>
      <c r="T8" s="338"/>
      <c r="U8" s="339"/>
      <c r="V8" s="339"/>
      <c r="W8" s="314"/>
    </row>
    <row r="9" spans="2:30" ht="15.75" customHeight="1">
      <c r="B9" s="314"/>
      <c r="C9" s="323" t="s">
        <v>14</v>
      </c>
      <c r="D9" s="324"/>
      <c r="E9" s="324"/>
      <c r="F9" s="325"/>
      <c r="G9" s="555"/>
      <c r="H9" s="556"/>
      <c r="I9" s="556"/>
      <c r="J9" s="556"/>
      <c r="K9" s="556"/>
      <c r="L9" s="556"/>
      <c r="M9" s="557"/>
      <c r="N9" s="335"/>
      <c r="O9" s="326"/>
      <c r="P9" s="316"/>
      <c r="Q9" s="316"/>
      <c r="R9" s="352" t="s">
        <v>113</v>
      </c>
      <c r="S9" s="353"/>
      <c r="T9" s="354"/>
      <c r="U9" s="343"/>
      <c r="V9" s="343"/>
      <c r="W9" s="314"/>
    </row>
    <row r="10" spans="2:30" ht="15.75" customHeight="1">
      <c r="B10" s="314"/>
      <c r="C10" s="340" t="s">
        <v>9</v>
      </c>
      <c r="D10" s="341"/>
      <c r="E10" s="538" t="s">
        <v>136</v>
      </c>
      <c r="F10" s="539"/>
      <c r="G10" s="576"/>
      <c r="H10" s="577"/>
      <c r="I10" s="577"/>
      <c r="J10" s="577"/>
      <c r="K10" s="577"/>
      <c r="L10" s="577"/>
      <c r="M10" s="578"/>
      <c r="N10" s="447"/>
      <c r="O10" s="326"/>
      <c r="P10" s="316"/>
      <c r="Q10" s="316"/>
      <c r="R10" s="543" t="s">
        <v>199</v>
      </c>
      <c r="S10" s="544"/>
      <c r="T10" s="545"/>
      <c r="U10" s="530"/>
      <c r="V10" s="343"/>
      <c r="W10" s="314"/>
    </row>
    <row r="11" spans="2:30" ht="15.75" customHeight="1">
      <c r="B11" s="314"/>
      <c r="C11" s="344"/>
      <c r="D11" s="345"/>
      <c r="E11" s="538" t="s">
        <v>137</v>
      </c>
      <c r="F11" s="539"/>
      <c r="G11" s="576"/>
      <c r="H11" s="577"/>
      <c r="I11" s="577"/>
      <c r="J11" s="577"/>
      <c r="K11" s="577"/>
      <c r="L11" s="577"/>
      <c r="M11" s="578"/>
      <c r="N11" s="452"/>
      <c r="O11" s="326"/>
      <c r="P11" s="316"/>
      <c r="Q11" s="316"/>
      <c r="R11" s="543" t="s">
        <v>200</v>
      </c>
      <c r="S11" s="544"/>
      <c r="T11" s="545"/>
      <c r="U11" s="529"/>
      <c r="V11" s="529"/>
      <c r="W11" s="314"/>
    </row>
    <row r="12" spans="2:30" ht="15.75" customHeight="1">
      <c r="B12" s="314"/>
      <c r="C12" s="344"/>
      <c r="D12" s="345"/>
      <c r="E12" s="538" t="s">
        <v>138</v>
      </c>
      <c r="F12" s="539"/>
      <c r="G12" s="576"/>
      <c r="H12" s="577"/>
      <c r="I12" s="577"/>
      <c r="J12" s="577"/>
      <c r="K12" s="577"/>
      <c r="L12" s="577"/>
      <c r="M12" s="578"/>
      <c r="N12" s="452"/>
      <c r="O12" s="326"/>
      <c r="P12" s="316"/>
      <c r="Q12" s="316"/>
      <c r="R12" s="347" t="s">
        <v>198</v>
      </c>
      <c r="S12" s="348"/>
      <c r="T12" s="349"/>
      <c r="U12" s="570"/>
      <c r="V12" s="571"/>
      <c r="W12" s="314"/>
    </row>
    <row r="13" spans="2:30" ht="15.75" customHeight="1">
      <c r="B13" s="314"/>
      <c r="C13" s="344"/>
      <c r="D13" s="345"/>
      <c r="E13" s="574" t="s">
        <v>139</v>
      </c>
      <c r="F13" s="575"/>
      <c r="G13" s="579"/>
      <c r="H13" s="580"/>
      <c r="I13" s="580"/>
      <c r="J13" s="580"/>
      <c r="K13" s="580"/>
      <c r="L13" s="580"/>
      <c r="M13" s="581"/>
      <c r="N13" s="452"/>
      <c r="O13" s="326"/>
      <c r="P13" s="316"/>
      <c r="Q13" s="316"/>
      <c r="R13" s="352" t="s">
        <v>123</v>
      </c>
      <c r="S13" s="353"/>
      <c r="T13" s="354"/>
      <c r="U13" s="355"/>
      <c r="V13" s="355"/>
      <c r="W13" s="314"/>
    </row>
    <row r="14" spans="2:30" ht="15.6" customHeight="1">
      <c r="B14" s="314"/>
      <c r="C14" s="356"/>
      <c r="D14" s="357"/>
      <c r="E14" s="356"/>
      <c r="F14" s="358"/>
      <c r="G14" s="582"/>
      <c r="H14" s="583"/>
      <c r="I14" s="583"/>
      <c r="J14" s="583"/>
      <c r="K14" s="583"/>
      <c r="L14" s="583"/>
      <c r="M14" s="584"/>
      <c r="N14" s="452"/>
      <c r="O14" s="326"/>
      <c r="P14" s="316"/>
      <c r="Q14" s="316"/>
      <c r="R14" s="567" t="s">
        <v>124</v>
      </c>
      <c r="S14" s="568"/>
      <c r="T14" s="569"/>
      <c r="U14" s="327"/>
      <c r="V14" s="327"/>
      <c r="W14" s="314"/>
    </row>
    <row r="15" spans="2:30" ht="7.5" customHeight="1">
      <c r="S15" s="329"/>
      <c r="T15" s="329"/>
    </row>
    <row r="16" spans="2:30" ht="17.25" customHeight="1">
      <c r="B16" s="314"/>
      <c r="C16" s="561" t="s">
        <v>126</v>
      </c>
      <c r="D16" s="561" t="s">
        <v>201</v>
      </c>
      <c r="E16" s="549" t="s">
        <v>108</v>
      </c>
      <c r="F16" s="550"/>
      <c r="G16" s="549" t="s">
        <v>111</v>
      </c>
      <c r="H16" s="550"/>
      <c r="I16" s="549" t="s">
        <v>112</v>
      </c>
      <c r="J16" s="550"/>
      <c r="K16" s="549" t="s">
        <v>114</v>
      </c>
      <c r="L16" s="572"/>
      <c r="M16" s="546" t="s">
        <v>128</v>
      </c>
      <c r="N16" s="546" t="s">
        <v>129</v>
      </c>
      <c r="O16" s="546" t="s">
        <v>130</v>
      </c>
      <c r="P16" s="546" t="s">
        <v>131</v>
      </c>
      <c r="Q16" s="546" t="s">
        <v>132</v>
      </c>
      <c r="R16" s="546" t="s">
        <v>133</v>
      </c>
      <c r="S16" s="561" t="s">
        <v>140</v>
      </c>
      <c r="T16" s="606"/>
      <c r="U16" s="607"/>
      <c r="V16" s="608"/>
      <c r="W16" s="314"/>
      <c r="Y16" s="453"/>
      <c r="Z16" s="453"/>
      <c r="AA16" s="453"/>
      <c r="AB16" s="453"/>
    </row>
    <row r="17" spans="2:28" ht="14.25" customHeight="1">
      <c r="B17" s="314"/>
      <c r="C17" s="562"/>
      <c r="D17" s="562"/>
      <c r="E17" s="553"/>
      <c r="F17" s="554"/>
      <c r="G17" s="551"/>
      <c r="H17" s="552"/>
      <c r="I17" s="551"/>
      <c r="J17" s="552"/>
      <c r="K17" s="551"/>
      <c r="L17" s="573"/>
      <c r="M17" s="547"/>
      <c r="N17" s="547"/>
      <c r="O17" s="547"/>
      <c r="P17" s="547"/>
      <c r="Q17" s="547"/>
      <c r="R17" s="547"/>
      <c r="S17" s="562"/>
      <c r="T17" s="558" t="s">
        <v>8</v>
      </c>
      <c r="U17" s="559"/>
      <c r="V17" s="560"/>
      <c r="W17" s="314"/>
      <c r="Y17" s="453"/>
      <c r="Z17" s="453"/>
      <c r="AA17" s="453"/>
      <c r="AB17" s="453"/>
    </row>
    <row r="18" spans="2:28" ht="24.75" customHeight="1">
      <c r="B18" s="314"/>
      <c r="C18" s="628"/>
      <c r="D18" s="563"/>
      <c r="E18" s="364" t="s">
        <v>109</v>
      </c>
      <c r="F18" s="365" t="s">
        <v>110</v>
      </c>
      <c r="G18" s="366" t="s">
        <v>109</v>
      </c>
      <c r="H18" s="367" t="s">
        <v>110</v>
      </c>
      <c r="I18" s="368" t="s">
        <v>109</v>
      </c>
      <c r="J18" s="369" t="s">
        <v>110</v>
      </c>
      <c r="K18" s="366" t="s">
        <v>66</v>
      </c>
      <c r="L18" s="370" t="s">
        <v>110</v>
      </c>
      <c r="M18" s="627"/>
      <c r="N18" s="627"/>
      <c r="O18" s="627"/>
      <c r="P18" s="627"/>
      <c r="Q18" s="627"/>
      <c r="R18" s="627"/>
      <c r="S18" s="628"/>
      <c r="T18" s="618"/>
      <c r="U18" s="619"/>
      <c r="V18" s="620"/>
      <c r="W18" s="314"/>
      <c r="Y18" s="454"/>
      <c r="Z18" s="454"/>
      <c r="AA18" s="454"/>
      <c r="AB18" s="454"/>
    </row>
    <row r="19" spans="2:28" ht="28.5" customHeight="1">
      <c r="B19" s="314"/>
      <c r="C19" s="455" t="s">
        <v>134</v>
      </c>
      <c r="D19" s="456"/>
      <c r="E19" s="501"/>
      <c r="F19" s="501"/>
      <c r="G19" s="390"/>
      <c r="H19" s="502"/>
      <c r="I19" s="390"/>
      <c r="J19" s="392"/>
      <c r="K19" s="390"/>
      <c r="L19" s="392"/>
      <c r="M19" s="393"/>
      <c r="N19" s="503"/>
      <c r="O19" s="394"/>
      <c r="P19" s="504"/>
      <c r="Q19" s="505"/>
      <c r="R19" s="395"/>
      <c r="S19" s="457"/>
      <c r="T19" s="652"/>
      <c r="U19" s="653"/>
      <c r="V19" s="654"/>
      <c r="W19" s="314"/>
    </row>
    <row r="20" spans="2:28" ht="28.5" customHeight="1">
      <c r="B20" s="314"/>
      <c r="C20" s="458" t="s">
        <v>135</v>
      </c>
      <c r="D20" s="459"/>
      <c r="E20" s="404"/>
      <c r="F20" s="404"/>
      <c r="G20" s="405"/>
      <c r="H20" s="406"/>
      <c r="I20" s="405"/>
      <c r="J20" s="407"/>
      <c r="K20" s="405"/>
      <c r="L20" s="407"/>
      <c r="M20" s="408"/>
      <c r="N20" s="408"/>
      <c r="O20" s="407"/>
      <c r="P20" s="409"/>
      <c r="Q20" s="410"/>
      <c r="R20" s="409"/>
      <c r="S20" s="460"/>
      <c r="T20" s="649"/>
      <c r="U20" s="650"/>
      <c r="V20" s="651"/>
      <c r="W20" s="314"/>
    </row>
    <row r="21" spans="2:28" ht="21" customHeight="1">
      <c r="B21" s="314"/>
      <c r="C21" s="461" t="str">
        <f>IF('1 - Detail Entry'!C22="","",'1 - Detail Entry'!C22)</f>
        <v>DS02</v>
      </c>
      <c r="D21" s="462"/>
      <c r="E21" s="418"/>
      <c r="F21" s="418"/>
      <c r="G21" s="418"/>
      <c r="H21" s="463"/>
      <c r="I21" s="464"/>
      <c r="J21" s="465"/>
      <c r="K21" s="418"/>
      <c r="L21" s="465"/>
      <c r="M21" s="466"/>
      <c r="N21" s="466"/>
      <c r="O21" s="464"/>
      <c r="P21" s="420"/>
      <c r="Q21" s="421"/>
      <c r="R21" s="420"/>
      <c r="S21" s="467" t="str">
        <f>IF(OR(P21="NR",P21="",P21="Dry"),"",'1 - Detail Entry'!Y22-P21)</f>
        <v/>
      </c>
      <c r="T21" s="646"/>
      <c r="U21" s="647"/>
      <c r="V21" s="648"/>
      <c r="W21" s="314"/>
    </row>
    <row r="22" spans="2:28" ht="21" customHeight="1">
      <c r="B22" s="314"/>
      <c r="C22" s="461" t="str">
        <f>IF('1 - Detail Entry'!C23="","",'1 - Detail Entry'!C23)</f>
        <v>DS04</v>
      </c>
      <c r="D22" s="425"/>
      <c r="E22" s="419"/>
      <c r="F22" s="419"/>
      <c r="G22" s="419"/>
      <c r="H22" s="468"/>
      <c r="I22" s="469"/>
      <c r="J22" s="470"/>
      <c r="K22" s="419"/>
      <c r="L22" s="470"/>
      <c r="M22" s="471"/>
      <c r="N22" s="471"/>
      <c r="O22" s="469"/>
      <c r="P22" s="423"/>
      <c r="Q22" s="472"/>
      <c r="R22" s="423"/>
      <c r="S22" s="467" t="str">
        <f>IF(OR(P22="NR",P22="",P22="Dry"),"",'1 - Detail Entry'!Y23-P22)</f>
        <v/>
      </c>
      <c r="T22" s="643"/>
      <c r="U22" s="644"/>
      <c r="V22" s="645"/>
      <c r="W22" s="314"/>
    </row>
    <row r="23" spans="2:28" ht="21" customHeight="1">
      <c r="B23" s="314"/>
      <c r="C23" s="461" t="str">
        <f>IF('1 - Detail Entry'!C24="","",'1 - Detail Entry'!C24)</f>
        <v>DS07</v>
      </c>
      <c r="D23" s="425"/>
      <c r="E23" s="419"/>
      <c r="F23" s="419"/>
      <c r="G23" s="419"/>
      <c r="H23" s="468"/>
      <c r="I23" s="469"/>
      <c r="J23" s="470"/>
      <c r="K23" s="419"/>
      <c r="L23" s="470"/>
      <c r="M23" s="471"/>
      <c r="N23" s="471"/>
      <c r="O23" s="469"/>
      <c r="P23" s="423"/>
      <c r="Q23" s="472"/>
      <c r="R23" s="423"/>
      <c r="S23" s="467" t="str">
        <f>IF(OR(P23="NR",P23="",P23="Dry"),"",'1 - Detail Entry'!Y24-P23)</f>
        <v/>
      </c>
      <c r="T23" s="643"/>
      <c r="U23" s="644"/>
      <c r="V23" s="645"/>
      <c r="W23" s="314"/>
    </row>
    <row r="24" spans="2:28" ht="21" customHeight="1">
      <c r="B24" s="314"/>
      <c r="C24" s="461" t="str">
        <f>IF('1 - Detail Entry'!C25="","",'1 - Detail Entry'!C25)</f>
        <v>DS08</v>
      </c>
      <c r="D24" s="425"/>
      <c r="E24" s="419"/>
      <c r="F24" s="419"/>
      <c r="G24" s="419"/>
      <c r="H24" s="468"/>
      <c r="I24" s="469"/>
      <c r="J24" s="470"/>
      <c r="K24" s="419"/>
      <c r="L24" s="470"/>
      <c r="M24" s="471"/>
      <c r="N24" s="471"/>
      <c r="O24" s="469"/>
      <c r="P24" s="423"/>
      <c r="Q24" s="472"/>
      <c r="R24" s="423"/>
      <c r="S24" s="467" t="str">
        <f>IF(OR(P24="NR",P24="",P24="Dry"),"",'1 - Detail Entry'!Y25-P24)</f>
        <v/>
      </c>
      <c r="T24" s="643"/>
      <c r="U24" s="644"/>
      <c r="V24" s="645"/>
      <c r="W24" s="314"/>
    </row>
    <row r="25" spans="2:28" ht="21" customHeight="1">
      <c r="B25" s="314"/>
      <c r="C25" s="461" t="str">
        <f>IF('1 - Detail Entry'!C26="","",'1 - Detail Entry'!C26)</f>
        <v/>
      </c>
      <c r="D25" s="425"/>
      <c r="E25" s="419"/>
      <c r="F25" s="419"/>
      <c r="G25" s="419"/>
      <c r="H25" s="468"/>
      <c r="I25" s="469"/>
      <c r="J25" s="470"/>
      <c r="K25" s="419"/>
      <c r="L25" s="470"/>
      <c r="M25" s="471"/>
      <c r="N25" s="471"/>
      <c r="O25" s="469"/>
      <c r="P25" s="423"/>
      <c r="Q25" s="472"/>
      <c r="R25" s="423"/>
      <c r="S25" s="467" t="str">
        <f>IF(OR(P25="NR",P25="",P25="Dry"),"",'1 - Detail Entry'!Y26-P25)</f>
        <v/>
      </c>
      <c r="T25" s="643"/>
      <c r="U25" s="644"/>
      <c r="V25" s="645"/>
      <c r="W25" s="314"/>
    </row>
    <row r="26" spans="2:28" ht="21" customHeight="1">
      <c r="B26" s="314"/>
      <c r="C26" s="461" t="str">
        <f>IF('1 - Detail Entry'!C27="","",'1 - Detail Entry'!C27)</f>
        <v/>
      </c>
      <c r="D26" s="425"/>
      <c r="E26" s="419"/>
      <c r="F26" s="419"/>
      <c r="G26" s="419"/>
      <c r="H26" s="468"/>
      <c r="I26" s="469"/>
      <c r="J26" s="470"/>
      <c r="K26" s="419"/>
      <c r="L26" s="470"/>
      <c r="M26" s="471"/>
      <c r="N26" s="471"/>
      <c r="O26" s="469"/>
      <c r="P26" s="423"/>
      <c r="Q26" s="472"/>
      <c r="R26" s="423"/>
      <c r="S26" s="467" t="str">
        <f>IF(OR(P26="NR",P26="",P26="Dry"),"",'1 - Detail Entry'!Y27-P26)</f>
        <v/>
      </c>
      <c r="T26" s="643"/>
      <c r="U26" s="644"/>
      <c r="V26" s="645"/>
      <c r="W26" s="314"/>
    </row>
    <row r="27" spans="2:28" ht="21" customHeight="1">
      <c r="B27" s="314"/>
      <c r="C27" s="461" t="str">
        <f>IF('1 - Detail Entry'!C28="","",'1 - Detail Entry'!C28)</f>
        <v/>
      </c>
      <c r="D27" s="425"/>
      <c r="E27" s="419"/>
      <c r="F27" s="419"/>
      <c r="G27" s="419"/>
      <c r="H27" s="468"/>
      <c r="I27" s="469"/>
      <c r="J27" s="470"/>
      <c r="K27" s="419"/>
      <c r="L27" s="470"/>
      <c r="M27" s="471"/>
      <c r="N27" s="471"/>
      <c r="O27" s="469"/>
      <c r="P27" s="423"/>
      <c r="Q27" s="472"/>
      <c r="R27" s="423"/>
      <c r="S27" s="467" t="str">
        <f>IF(OR(P27="NR",P27="",P27="Dry"),"",'1 - Detail Entry'!Y28-P27)</f>
        <v/>
      </c>
      <c r="T27" s="643"/>
      <c r="U27" s="644"/>
      <c r="V27" s="645"/>
      <c r="W27" s="314"/>
    </row>
    <row r="28" spans="2:28" ht="21" customHeight="1">
      <c r="B28" s="314"/>
      <c r="C28" s="461" t="str">
        <f>IF('1 - Detail Entry'!C29="","",'1 - Detail Entry'!C29)</f>
        <v/>
      </c>
      <c r="D28" s="425"/>
      <c r="E28" s="419"/>
      <c r="F28" s="419"/>
      <c r="G28" s="419"/>
      <c r="H28" s="468"/>
      <c r="I28" s="469"/>
      <c r="J28" s="470"/>
      <c r="K28" s="419"/>
      <c r="L28" s="470"/>
      <c r="M28" s="471"/>
      <c r="N28" s="471"/>
      <c r="O28" s="469"/>
      <c r="P28" s="423"/>
      <c r="Q28" s="472"/>
      <c r="R28" s="423"/>
      <c r="S28" s="467" t="str">
        <f>IF(OR(P28="NR",P28="",P28="Dry"),"",'1 - Detail Entry'!Y29-P28)</f>
        <v/>
      </c>
      <c r="T28" s="643"/>
      <c r="U28" s="644"/>
      <c r="V28" s="645"/>
      <c r="W28" s="314"/>
    </row>
    <row r="29" spans="2:28" ht="21" customHeight="1">
      <c r="B29" s="314"/>
      <c r="C29" s="461" t="str">
        <f>IF('1 - Detail Entry'!C30="","",'1 - Detail Entry'!C30)</f>
        <v/>
      </c>
      <c r="D29" s="425"/>
      <c r="E29" s="419"/>
      <c r="F29" s="419"/>
      <c r="G29" s="419"/>
      <c r="H29" s="468"/>
      <c r="I29" s="469"/>
      <c r="J29" s="470"/>
      <c r="K29" s="419"/>
      <c r="L29" s="470"/>
      <c r="M29" s="471"/>
      <c r="N29" s="471"/>
      <c r="O29" s="469"/>
      <c r="P29" s="423"/>
      <c r="Q29" s="472"/>
      <c r="R29" s="423"/>
      <c r="S29" s="467" t="str">
        <f>IF(OR(P29="NR",P29="",P29="Dry"),"",'1 - Detail Entry'!Y30-P29)</f>
        <v/>
      </c>
      <c r="T29" s="643"/>
      <c r="U29" s="644"/>
      <c r="V29" s="645"/>
      <c r="W29" s="314"/>
    </row>
    <row r="30" spans="2:28" ht="21" customHeight="1">
      <c r="B30" s="314"/>
      <c r="C30" s="461" t="str">
        <f>IF('1 - Detail Entry'!C31="","",'1 - Detail Entry'!C31)</f>
        <v/>
      </c>
      <c r="D30" s="425"/>
      <c r="E30" s="419"/>
      <c r="F30" s="419"/>
      <c r="G30" s="419"/>
      <c r="H30" s="468"/>
      <c r="I30" s="469"/>
      <c r="J30" s="470"/>
      <c r="K30" s="419"/>
      <c r="L30" s="470"/>
      <c r="M30" s="471"/>
      <c r="N30" s="471"/>
      <c r="O30" s="469"/>
      <c r="P30" s="423"/>
      <c r="Q30" s="472"/>
      <c r="R30" s="423"/>
      <c r="S30" s="467" t="str">
        <f>IF(OR(P30="NR",P30="",P30="Dry"),"",'1 - Detail Entry'!Y31-P30)</f>
        <v/>
      </c>
      <c r="T30" s="643"/>
      <c r="U30" s="644"/>
      <c r="V30" s="645"/>
      <c r="W30" s="314"/>
    </row>
    <row r="31" spans="2:28" ht="21" customHeight="1">
      <c r="B31" s="314"/>
      <c r="C31" s="461" t="str">
        <f>IF('1 - Detail Entry'!C32="","",'1 - Detail Entry'!C32)</f>
        <v/>
      </c>
      <c r="D31" s="425"/>
      <c r="E31" s="419"/>
      <c r="F31" s="419"/>
      <c r="G31" s="419"/>
      <c r="H31" s="468"/>
      <c r="I31" s="469"/>
      <c r="J31" s="470"/>
      <c r="K31" s="419"/>
      <c r="L31" s="470"/>
      <c r="M31" s="471"/>
      <c r="N31" s="471"/>
      <c r="O31" s="469"/>
      <c r="P31" s="423"/>
      <c r="Q31" s="472"/>
      <c r="R31" s="423"/>
      <c r="S31" s="467" t="str">
        <f>IF(OR(P31="NR",P31="",P31="Dry"),"",'1 - Detail Entry'!Y32-P31)</f>
        <v/>
      </c>
      <c r="T31" s="643"/>
      <c r="U31" s="644"/>
      <c r="V31" s="645"/>
      <c r="W31" s="314"/>
    </row>
    <row r="32" spans="2:28" ht="21" customHeight="1">
      <c r="B32" s="314"/>
      <c r="C32" s="461" t="str">
        <f>IF('1 - Detail Entry'!C33="","",'1 - Detail Entry'!C33)</f>
        <v/>
      </c>
      <c r="D32" s="425"/>
      <c r="E32" s="419"/>
      <c r="F32" s="419"/>
      <c r="G32" s="419"/>
      <c r="H32" s="468"/>
      <c r="I32" s="469"/>
      <c r="J32" s="470"/>
      <c r="K32" s="419"/>
      <c r="L32" s="470"/>
      <c r="M32" s="471"/>
      <c r="N32" s="471"/>
      <c r="O32" s="469"/>
      <c r="P32" s="423"/>
      <c r="Q32" s="472"/>
      <c r="R32" s="423"/>
      <c r="S32" s="467" t="str">
        <f>IF(OR(P32="NR",P32="",P32="Dry"),"",'1 - Detail Entry'!Y33-P32)</f>
        <v/>
      </c>
      <c r="T32" s="643"/>
      <c r="U32" s="644"/>
      <c r="V32" s="645"/>
      <c r="W32" s="314"/>
    </row>
    <row r="33" spans="2:23" ht="21" customHeight="1">
      <c r="B33" s="314"/>
      <c r="C33" s="461" t="str">
        <f>IF('1 - Detail Entry'!C34="","",'1 - Detail Entry'!C34)</f>
        <v/>
      </c>
      <c r="D33" s="425"/>
      <c r="E33" s="419"/>
      <c r="F33" s="419"/>
      <c r="G33" s="419"/>
      <c r="H33" s="468"/>
      <c r="I33" s="469"/>
      <c r="J33" s="470"/>
      <c r="K33" s="419"/>
      <c r="L33" s="470"/>
      <c r="M33" s="471"/>
      <c r="N33" s="471"/>
      <c r="O33" s="469"/>
      <c r="P33" s="423"/>
      <c r="Q33" s="472"/>
      <c r="R33" s="423"/>
      <c r="S33" s="467" t="str">
        <f>IF(OR(P33="NR",P33="",P33="Dry"),"",'1 - Detail Entry'!Y34-P33)</f>
        <v/>
      </c>
      <c r="T33" s="643"/>
      <c r="U33" s="644"/>
      <c r="V33" s="645"/>
      <c r="W33" s="314"/>
    </row>
    <row r="34" spans="2:23" ht="21" customHeight="1">
      <c r="B34" s="314"/>
      <c r="C34" s="461" t="str">
        <f>IF('1 - Detail Entry'!C35="","",'1 - Detail Entry'!C35)</f>
        <v/>
      </c>
      <c r="D34" s="425"/>
      <c r="E34" s="419"/>
      <c r="F34" s="419"/>
      <c r="G34" s="419"/>
      <c r="H34" s="468"/>
      <c r="I34" s="469"/>
      <c r="J34" s="470"/>
      <c r="K34" s="419"/>
      <c r="L34" s="470"/>
      <c r="M34" s="471"/>
      <c r="N34" s="471"/>
      <c r="O34" s="469"/>
      <c r="P34" s="423"/>
      <c r="Q34" s="472"/>
      <c r="R34" s="423"/>
      <c r="S34" s="467" t="str">
        <f>IF(OR(P34="NR",P34="",P34="Dry"),"",'1 - Detail Entry'!Y35-P34)</f>
        <v/>
      </c>
      <c r="T34" s="643"/>
      <c r="U34" s="644"/>
      <c r="V34" s="645"/>
      <c r="W34" s="314"/>
    </row>
    <row r="35" spans="2:23" ht="21" customHeight="1">
      <c r="B35" s="314"/>
      <c r="C35" s="461" t="str">
        <f>IF('1 - Detail Entry'!C36="","",'1 - Detail Entry'!C36)</f>
        <v/>
      </c>
      <c r="D35" s="425"/>
      <c r="E35" s="419"/>
      <c r="F35" s="419"/>
      <c r="G35" s="419"/>
      <c r="H35" s="468"/>
      <c r="I35" s="469"/>
      <c r="J35" s="470"/>
      <c r="K35" s="419"/>
      <c r="L35" s="470"/>
      <c r="M35" s="471"/>
      <c r="N35" s="471"/>
      <c r="O35" s="469"/>
      <c r="P35" s="423"/>
      <c r="Q35" s="472"/>
      <c r="R35" s="423"/>
      <c r="S35" s="467" t="str">
        <f>IF(OR(P35="NR",P35="",P35="Dry"),"",'1 - Detail Entry'!Y36-P35)</f>
        <v/>
      </c>
      <c r="T35" s="643"/>
      <c r="U35" s="644"/>
      <c r="V35" s="645"/>
      <c r="W35" s="314"/>
    </row>
    <row r="36" spans="2:23" ht="21" customHeight="1">
      <c r="B36" s="314"/>
      <c r="C36" s="461" t="str">
        <f>IF('1 - Detail Entry'!C37="","",'1 - Detail Entry'!C37)</f>
        <v/>
      </c>
      <c r="D36" s="425"/>
      <c r="E36" s="419"/>
      <c r="F36" s="419"/>
      <c r="G36" s="419"/>
      <c r="H36" s="468"/>
      <c r="I36" s="469"/>
      <c r="J36" s="470"/>
      <c r="K36" s="419"/>
      <c r="L36" s="470"/>
      <c r="M36" s="471"/>
      <c r="N36" s="471"/>
      <c r="O36" s="469"/>
      <c r="P36" s="423"/>
      <c r="Q36" s="472"/>
      <c r="R36" s="423"/>
      <c r="S36" s="467" t="str">
        <f>IF(OR(P36="NR",P36="",P36="Dry"),"",'1 - Detail Entry'!Y37-P36)</f>
        <v/>
      </c>
      <c r="T36" s="643"/>
      <c r="U36" s="644"/>
      <c r="V36" s="645"/>
      <c r="W36" s="314"/>
    </row>
    <row r="37" spans="2:23" ht="21" customHeight="1">
      <c r="B37" s="314"/>
      <c r="C37" s="461" t="str">
        <f>IF('1 - Detail Entry'!C38="","",'1 - Detail Entry'!C38)</f>
        <v/>
      </c>
      <c r="D37" s="425"/>
      <c r="E37" s="419"/>
      <c r="F37" s="419"/>
      <c r="G37" s="419"/>
      <c r="H37" s="468"/>
      <c r="I37" s="469"/>
      <c r="J37" s="470"/>
      <c r="K37" s="419"/>
      <c r="L37" s="470"/>
      <c r="M37" s="471"/>
      <c r="N37" s="471"/>
      <c r="O37" s="469"/>
      <c r="P37" s="423"/>
      <c r="Q37" s="472"/>
      <c r="R37" s="423"/>
      <c r="S37" s="467" t="str">
        <f>IF(OR(P37="NR",P37="",P37="Dry"),"",'1 - Detail Entry'!Y38-P37)</f>
        <v/>
      </c>
      <c r="T37" s="643"/>
      <c r="U37" s="644"/>
      <c r="V37" s="645"/>
      <c r="W37" s="314"/>
    </row>
    <row r="38" spans="2:23" ht="21" customHeight="1">
      <c r="B38" s="314"/>
      <c r="C38" s="461" t="str">
        <f>IF('1 - Detail Entry'!C39="","",'1 - Detail Entry'!C39)</f>
        <v/>
      </c>
      <c r="D38" s="425"/>
      <c r="E38" s="419"/>
      <c r="F38" s="419"/>
      <c r="G38" s="419"/>
      <c r="H38" s="468"/>
      <c r="I38" s="469"/>
      <c r="J38" s="470"/>
      <c r="K38" s="419"/>
      <c r="L38" s="470"/>
      <c r="M38" s="471"/>
      <c r="N38" s="471"/>
      <c r="O38" s="469"/>
      <c r="P38" s="423"/>
      <c r="Q38" s="472"/>
      <c r="R38" s="423"/>
      <c r="S38" s="467" t="str">
        <f>IF(OR(P38="NR",P38="",P38="Dry"),"",'1 - Detail Entry'!Y39-P38)</f>
        <v/>
      </c>
      <c r="T38" s="643"/>
      <c r="U38" s="644"/>
      <c r="V38" s="645"/>
      <c r="W38" s="314"/>
    </row>
    <row r="39" spans="2:23" ht="21" customHeight="1">
      <c r="B39" s="314"/>
      <c r="C39" s="461" t="str">
        <f>IF('1 - Detail Entry'!C40="","",'1 - Detail Entry'!C40)</f>
        <v/>
      </c>
      <c r="D39" s="425"/>
      <c r="E39" s="419"/>
      <c r="F39" s="419"/>
      <c r="G39" s="419"/>
      <c r="H39" s="468"/>
      <c r="I39" s="469"/>
      <c r="J39" s="470"/>
      <c r="K39" s="419"/>
      <c r="L39" s="470"/>
      <c r="M39" s="471"/>
      <c r="N39" s="471"/>
      <c r="O39" s="469"/>
      <c r="P39" s="423"/>
      <c r="Q39" s="472"/>
      <c r="R39" s="423"/>
      <c r="S39" s="467" t="str">
        <f>IF(OR(P39="NR",P39="",P39="Dry"),"",'1 - Detail Entry'!Y40-P39)</f>
        <v/>
      </c>
      <c r="T39" s="643"/>
      <c r="U39" s="644"/>
      <c r="V39" s="645"/>
      <c r="W39" s="314"/>
    </row>
    <row r="40" spans="2:23" ht="21" customHeight="1">
      <c r="B40" s="314"/>
      <c r="C40" s="461" t="str">
        <f>IF('1 - Detail Entry'!C41="","",'1 - Detail Entry'!C41)</f>
        <v/>
      </c>
      <c r="D40" s="425"/>
      <c r="E40" s="419"/>
      <c r="F40" s="419"/>
      <c r="G40" s="419"/>
      <c r="H40" s="468"/>
      <c r="I40" s="469"/>
      <c r="J40" s="470"/>
      <c r="K40" s="419"/>
      <c r="L40" s="470"/>
      <c r="M40" s="471"/>
      <c r="N40" s="471"/>
      <c r="O40" s="469"/>
      <c r="P40" s="423"/>
      <c r="Q40" s="472"/>
      <c r="R40" s="423"/>
      <c r="S40" s="467" t="str">
        <f>IF(OR(P40="NR",P40="",P40="Dry"),"",'1 - Detail Entry'!Y41-P40)</f>
        <v/>
      </c>
      <c r="T40" s="643"/>
      <c r="U40" s="644"/>
      <c r="V40" s="645"/>
      <c r="W40" s="314"/>
    </row>
    <row r="41" spans="2:23" ht="21" customHeight="1">
      <c r="B41" s="314"/>
      <c r="C41" s="461" t="str">
        <f>IF('1 - Detail Entry'!C42="","",'1 - Detail Entry'!C42)</f>
        <v/>
      </c>
      <c r="D41" s="425"/>
      <c r="E41" s="419"/>
      <c r="F41" s="419"/>
      <c r="G41" s="419"/>
      <c r="H41" s="468"/>
      <c r="I41" s="469"/>
      <c r="J41" s="470"/>
      <c r="K41" s="419"/>
      <c r="L41" s="470"/>
      <c r="M41" s="471"/>
      <c r="N41" s="471"/>
      <c r="O41" s="469"/>
      <c r="P41" s="423"/>
      <c r="Q41" s="472"/>
      <c r="R41" s="423"/>
      <c r="S41" s="467" t="str">
        <f>IF(OR(P41="NR",P41="",P41="Dry"),"",'1 - Detail Entry'!Y42-P41)</f>
        <v/>
      </c>
      <c r="T41" s="473"/>
      <c r="U41" s="474"/>
      <c r="V41" s="475"/>
      <c r="W41" s="314"/>
    </row>
    <row r="42" spans="2:23" ht="21" customHeight="1">
      <c r="B42" s="314"/>
      <c r="C42" s="461" t="str">
        <f>IF('1 - Detail Entry'!C43="","",'1 - Detail Entry'!C43)</f>
        <v/>
      </c>
      <c r="D42" s="425"/>
      <c r="E42" s="419"/>
      <c r="F42" s="419"/>
      <c r="G42" s="419"/>
      <c r="H42" s="468"/>
      <c r="I42" s="469"/>
      <c r="J42" s="470"/>
      <c r="K42" s="419"/>
      <c r="L42" s="470"/>
      <c r="M42" s="471"/>
      <c r="N42" s="471"/>
      <c r="O42" s="469"/>
      <c r="P42" s="423"/>
      <c r="Q42" s="472"/>
      <c r="R42" s="423"/>
      <c r="S42" s="467" t="str">
        <f>IF(OR(P42="NR",P42="",P42="Dry"),"",'1 - Detail Entry'!Y43-P42)</f>
        <v/>
      </c>
      <c r="T42" s="473"/>
      <c r="U42" s="474"/>
      <c r="V42" s="475"/>
      <c r="W42" s="314"/>
    </row>
    <row r="43" spans="2:23" ht="21" customHeight="1">
      <c r="B43" s="314"/>
      <c r="C43" s="461" t="str">
        <f>IF('1 - Detail Entry'!C44="","",'1 - Detail Entry'!C44)</f>
        <v/>
      </c>
      <c r="D43" s="425"/>
      <c r="E43" s="419"/>
      <c r="F43" s="419"/>
      <c r="G43" s="419"/>
      <c r="H43" s="468"/>
      <c r="I43" s="469"/>
      <c r="J43" s="470"/>
      <c r="K43" s="419"/>
      <c r="L43" s="470"/>
      <c r="M43" s="471"/>
      <c r="N43" s="471"/>
      <c r="O43" s="469"/>
      <c r="P43" s="423"/>
      <c r="Q43" s="472"/>
      <c r="R43" s="423"/>
      <c r="S43" s="467" t="str">
        <f>IF(OR(P43="NR",P43="",P43="Dry"),"",'1 - Detail Entry'!Y44-P43)</f>
        <v/>
      </c>
      <c r="T43" s="473"/>
      <c r="U43" s="474"/>
      <c r="V43" s="475"/>
      <c r="W43" s="314"/>
    </row>
    <row r="44" spans="2:23" ht="21" customHeight="1">
      <c r="B44" s="314"/>
      <c r="C44" s="461" t="str">
        <f>IF('1 - Detail Entry'!C45="","",'1 - Detail Entry'!C45)</f>
        <v/>
      </c>
      <c r="D44" s="425"/>
      <c r="E44" s="419"/>
      <c r="F44" s="419"/>
      <c r="G44" s="419"/>
      <c r="H44" s="468"/>
      <c r="I44" s="469"/>
      <c r="J44" s="470"/>
      <c r="K44" s="419"/>
      <c r="L44" s="470"/>
      <c r="M44" s="471"/>
      <c r="N44" s="471"/>
      <c r="O44" s="469"/>
      <c r="P44" s="423"/>
      <c r="Q44" s="472"/>
      <c r="R44" s="423"/>
      <c r="S44" s="467" t="str">
        <f>IF(OR(P44="NR",P44="",P44="Dry"),"",'1 - Detail Entry'!Y45-P44)</f>
        <v/>
      </c>
      <c r="T44" s="473"/>
      <c r="U44" s="474"/>
      <c r="V44" s="475"/>
      <c r="W44" s="314"/>
    </row>
    <row r="45" spans="2:23" ht="21" customHeight="1">
      <c r="B45" s="314"/>
      <c r="C45" s="461" t="str">
        <f>IF('1 - Detail Entry'!C46="","",'1 - Detail Entry'!C46)</f>
        <v/>
      </c>
      <c r="D45" s="425"/>
      <c r="E45" s="419"/>
      <c r="F45" s="419"/>
      <c r="G45" s="419"/>
      <c r="H45" s="468"/>
      <c r="I45" s="469"/>
      <c r="J45" s="470"/>
      <c r="K45" s="419"/>
      <c r="L45" s="470"/>
      <c r="M45" s="471"/>
      <c r="N45" s="471"/>
      <c r="O45" s="469"/>
      <c r="P45" s="423"/>
      <c r="Q45" s="472"/>
      <c r="R45" s="423"/>
      <c r="S45" s="467" t="str">
        <f>IF(OR(P45="NR",P45="",P45="Dry"),"",'1 - Detail Entry'!Y46-P45)</f>
        <v/>
      </c>
      <c r="T45" s="473"/>
      <c r="U45" s="474"/>
      <c r="V45" s="475"/>
      <c r="W45" s="314"/>
    </row>
    <row r="46" spans="2:23" ht="21" customHeight="1">
      <c r="B46" s="314"/>
      <c r="C46" s="461" t="str">
        <f>IF('1 - Detail Entry'!C47="","",'1 - Detail Entry'!C47)</f>
        <v/>
      </c>
      <c r="D46" s="425"/>
      <c r="E46" s="419"/>
      <c r="F46" s="419"/>
      <c r="G46" s="419"/>
      <c r="H46" s="468"/>
      <c r="I46" s="469"/>
      <c r="J46" s="470"/>
      <c r="K46" s="419"/>
      <c r="L46" s="470"/>
      <c r="M46" s="471"/>
      <c r="N46" s="471"/>
      <c r="O46" s="469"/>
      <c r="P46" s="423"/>
      <c r="Q46" s="472"/>
      <c r="R46" s="423"/>
      <c r="S46" s="467" t="str">
        <f>IF(OR(P46="NR",P46="",P46="Dry"),"",'1 - Detail Entry'!Y47-P46)</f>
        <v/>
      </c>
      <c r="T46" s="473"/>
      <c r="U46" s="474"/>
      <c r="V46" s="475"/>
      <c r="W46" s="314"/>
    </row>
    <row r="47" spans="2:23" ht="21" customHeight="1">
      <c r="B47" s="314"/>
      <c r="C47" s="461" t="str">
        <f>IF('1 - Detail Entry'!C48="","",'1 - Detail Entry'!C48)</f>
        <v/>
      </c>
      <c r="D47" s="425"/>
      <c r="E47" s="419"/>
      <c r="F47" s="419"/>
      <c r="G47" s="419"/>
      <c r="H47" s="468"/>
      <c r="I47" s="469"/>
      <c r="J47" s="470"/>
      <c r="K47" s="419"/>
      <c r="L47" s="470"/>
      <c r="M47" s="471"/>
      <c r="N47" s="471"/>
      <c r="O47" s="469"/>
      <c r="P47" s="423"/>
      <c r="Q47" s="472"/>
      <c r="R47" s="423"/>
      <c r="S47" s="467" t="str">
        <f>IF(OR(P47="NR",P47="",P47="Dry"),"",'1 - Detail Entry'!Y48-P47)</f>
        <v/>
      </c>
      <c r="T47" s="643"/>
      <c r="U47" s="644"/>
      <c r="V47" s="645"/>
      <c r="W47" s="314"/>
    </row>
    <row r="48" spans="2:23" ht="21" customHeight="1">
      <c r="B48" s="314"/>
      <c r="C48" s="461" t="str">
        <f>IF('1 - Detail Entry'!C49="","",'1 - Detail Entry'!C49)</f>
        <v/>
      </c>
      <c r="D48" s="425"/>
      <c r="E48" s="419"/>
      <c r="F48" s="419"/>
      <c r="G48" s="419"/>
      <c r="H48" s="468"/>
      <c r="I48" s="469"/>
      <c r="J48" s="470"/>
      <c r="K48" s="419"/>
      <c r="L48" s="470"/>
      <c r="M48" s="471"/>
      <c r="N48" s="471"/>
      <c r="O48" s="469"/>
      <c r="P48" s="423"/>
      <c r="Q48" s="472"/>
      <c r="R48" s="423"/>
      <c r="S48" s="467" t="str">
        <f>IF(OR(P48="NR",P48="",P48="Dry"),"",'1 - Detail Entry'!Y49-P48)</f>
        <v/>
      </c>
      <c r="T48" s="473"/>
      <c r="U48" s="474"/>
      <c r="V48" s="475"/>
      <c r="W48" s="314"/>
    </row>
    <row r="49" spans="2:23" ht="21" customHeight="1">
      <c r="B49" s="314"/>
      <c r="C49" s="461" t="str">
        <f>IF('1 - Detail Entry'!C50="","",'1 - Detail Entry'!C50)</f>
        <v/>
      </c>
      <c r="D49" s="425"/>
      <c r="E49" s="419"/>
      <c r="F49" s="419"/>
      <c r="G49" s="419"/>
      <c r="H49" s="468"/>
      <c r="I49" s="469"/>
      <c r="J49" s="470"/>
      <c r="K49" s="419"/>
      <c r="L49" s="470"/>
      <c r="M49" s="471"/>
      <c r="N49" s="471"/>
      <c r="O49" s="469"/>
      <c r="P49" s="423"/>
      <c r="Q49" s="472"/>
      <c r="R49" s="423"/>
      <c r="S49" s="467" t="str">
        <f>IF(OR(P49="NR",P49="",P49="Dry"),"",'1 - Detail Entry'!Y50-P49)</f>
        <v/>
      </c>
      <c r="T49" s="473"/>
      <c r="U49" s="474"/>
      <c r="V49" s="475"/>
      <c r="W49" s="314"/>
    </row>
    <row r="50" spans="2:23" ht="21" customHeight="1">
      <c r="B50" s="314"/>
      <c r="C50" s="461" t="str">
        <f>IF('1 - Detail Entry'!C51="","",'1 - Detail Entry'!C51)</f>
        <v/>
      </c>
      <c r="D50" s="425"/>
      <c r="E50" s="419"/>
      <c r="F50" s="419"/>
      <c r="G50" s="419"/>
      <c r="H50" s="468"/>
      <c r="I50" s="469"/>
      <c r="J50" s="470"/>
      <c r="K50" s="419"/>
      <c r="L50" s="470"/>
      <c r="M50" s="471"/>
      <c r="N50" s="471"/>
      <c r="O50" s="469"/>
      <c r="P50" s="423"/>
      <c r="Q50" s="472"/>
      <c r="R50" s="423"/>
      <c r="S50" s="467" t="str">
        <f>IF(OR(P50="NR",P50="",P50="Dry"),"",'1 - Detail Entry'!Y51-P50)</f>
        <v/>
      </c>
      <c r="T50" s="473"/>
      <c r="U50" s="474"/>
      <c r="V50" s="475"/>
      <c r="W50" s="314"/>
    </row>
    <row r="51" spans="2:23" ht="21" customHeight="1">
      <c r="B51" s="314"/>
      <c r="C51" s="461" t="str">
        <f>IF('1 - Detail Entry'!C52="","",'1 - Detail Entry'!C52)</f>
        <v/>
      </c>
      <c r="D51" s="425"/>
      <c r="E51" s="419"/>
      <c r="F51" s="419"/>
      <c r="G51" s="419"/>
      <c r="H51" s="468"/>
      <c r="I51" s="469"/>
      <c r="J51" s="470"/>
      <c r="K51" s="419"/>
      <c r="L51" s="470"/>
      <c r="M51" s="471"/>
      <c r="N51" s="471"/>
      <c r="O51" s="469"/>
      <c r="P51" s="423"/>
      <c r="Q51" s="472"/>
      <c r="R51" s="423"/>
      <c r="S51" s="467" t="str">
        <f>IF(OR(P51="NR",P51="",P51="Dry"),"",'1 - Detail Entry'!Y52-P51)</f>
        <v/>
      </c>
      <c r="T51" s="473"/>
      <c r="U51" s="474"/>
      <c r="V51" s="475"/>
      <c r="W51" s="314"/>
    </row>
    <row r="52" spans="2:23" ht="21" customHeight="1">
      <c r="B52" s="314"/>
      <c r="C52" s="461" t="str">
        <f>IF('1 - Detail Entry'!C53="","",'1 - Detail Entry'!C53)</f>
        <v/>
      </c>
      <c r="D52" s="425"/>
      <c r="E52" s="419"/>
      <c r="F52" s="419"/>
      <c r="G52" s="419"/>
      <c r="H52" s="468"/>
      <c r="I52" s="469"/>
      <c r="J52" s="470"/>
      <c r="K52" s="419"/>
      <c r="L52" s="470"/>
      <c r="M52" s="471"/>
      <c r="N52" s="471"/>
      <c r="O52" s="469"/>
      <c r="P52" s="423"/>
      <c r="Q52" s="472"/>
      <c r="R52" s="423"/>
      <c r="S52" s="467" t="str">
        <f>IF(OR(P52="NR",P52="",P52="Dry"),"",'1 - Detail Entry'!Y53-P52)</f>
        <v/>
      </c>
      <c r="T52" s="473"/>
      <c r="U52" s="474"/>
      <c r="V52" s="475"/>
      <c r="W52" s="314"/>
    </row>
    <row r="53" spans="2:23" ht="21" customHeight="1">
      <c r="B53" s="314"/>
      <c r="C53" s="461" t="str">
        <f>IF('1 - Detail Entry'!C54="","",'1 - Detail Entry'!C54)</f>
        <v/>
      </c>
      <c r="D53" s="425"/>
      <c r="E53" s="419"/>
      <c r="F53" s="419"/>
      <c r="G53" s="419"/>
      <c r="H53" s="468"/>
      <c r="I53" s="469"/>
      <c r="J53" s="470"/>
      <c r="K53" s="419"/>
      <c r="L53" s="470"/>
      <c r="M53" s="471"/>
      <c r="N53" s="471"/>
      <c r="O53" s="469"/>
      <c r="P53" s="423"/>
      <c r="Q53" s="472"/>
      <c r="R53" s="423"/>
      <c r="S53" s="467" t="str">
        <f>IF(OR(P53="NR",P53="",P53="Dry"),"",'1 - Detail Entry'!Y54-P53)</f>
        <v/>
      </c>
      <c r="T53" s="473"/>
      <c r="U53" s="474"/>
      <c r="V53" s="475"/>
      <c r="W53" s="314"/>
    </row>
    <row r="54" spans="2:23" ht="21" customHeight="1">
      <c r="B54" s="314"/>
      <c r="C54" s="461" t="str">
        <f>IF('1 - Detail Entry'!C55="","",'1 - Detail Entry'!C55)</f>
        <v/>
      </c>
      <c r="D54" s="425"/>
      <c r="E54" s="419"/>
      <c r="F54" s="419"/>
      <c r="G54" s="419"/>
      <c r="H54" s="468"/>
      <c r="I54" s="469"/>
      <c r="J54" s="470"/>
      <c r="K54" s="419"/>
      <c r="L54" s="470"/>
      <c r="M54" s="471"/>
      <c r="N54" s="471"/>
      <c r="O54" s="469"/>
      <c r="P54" s="423"/>
      <c r="Q54" s="472"/>
      <c r="R54" s="423"/>
      <c r="S54" s="467" t="str">
        <f>IF(OR(P54="NR",P54="",P54="Dry"),"",'1 - Detail Entry'!Y55-P54)</f>
        <v/>
      </c>
      <c r="T54" s="643"/>
      <c r="U54" s="644"/>
      <c r="V54" s="645"/>
      <c r="W54" s="314"/>
    </row>
    <row r="55" spans="2:23" ht="21" customHeight="1">
      <c r="B55" s="314"/>
      <c r="C55" s="461" t="str">
        <f>IF('1 - Detail Entry'!C56="","",'1 - Detail Entry'!C56)</f>
        <v/>
      </c>
      <c r="D55" s="425"/>
      <c r="E55" s="419"/>
      <c r="F55" s="419"/>
      <c r="G55" s="419"/>
      <c r="H55" s="468"/>
      <c r="I55" s="469"/>
      <c r="J55" s="470"/>
      <c r="K55" s="419"/>
      <c r="L55" s="470"/>
      <c r="M55" s="471"/>
      <c r="N55" s="471"/>
      <c r="O55" s="469"/>
      <c r="P55" s="423"/>
      <c r="Q55" s="472"/>
      <c r="R55" s="423"/>
      <c r="S55" s="467" t="str">
        <f>IF(OR(P55="NR",P55="",P55="Dry"),"",'1 - Detail Entry'!Y56-P55)</f>
        <v/>
      </c>
      <c r="T55" s="643"/>
      <c r="U55" s="644"/>
      <c r="V55" s="645"/>
      <c r="W55" s="314"/>
    </row>
    <row r="56" spans="2:23" ht="21" customHeight="1">
      <c r="B56" s="314"/>
      <c r="C56" s="461" t="str">
        <f>IF('1 - Detail Entry'!C57="","",'1 - Detail Entry'!C57)</f>
        <v/>
      </c>
      <c r="D56" s="425"/>
      <c r="E56" s="419"/>
      <c r="F56" s="419"/>
      <c r="G56" s="419"/>
      <c r="H56" s="468"/>
      <c r="I56" s="469"/>
      <c r="J56" s="470"/>
      <c r="K56" s="419"/>
      <c r="L56" s="470"/>
      <c r="M56" s="471"/>
      <c r="N56" s="471"/>
      <c r="O56" s="469"/>
      <c r="P56" s="423"/>
      <c r="Q56" s="472"/>
      <c r="R56" s="423"/>
      <c r="S56" s="467" t="str">
        <f>IF(OR(P56="NR",P56="",P56="Dry"),"",'1 - Detail Entry'!Y57-P56)</f>
        <v/>
      </c>
      <c r="T56" s="643"/>
      <c r="U56" s="644"/>
      <c r="V56" s="645"/>
      <c r="W56" s="314"/>
    </row>
    <row r="57" spans="2:23" ht="21" customHeight="1">
      <c r="B57" s="314"/>
      <c r="C57" s="461" t="str">
        <f>IF('1 - Detail Entry'!C58="","",'1 - Detail Entry'!C58)</f>
        <v/>
      </c>
      <c r="D57" s="425"/>
      <c r="E57" s="419"/>
      <c r="F57" s="419"/>
      <c r="G57" s="419"/>
      <c r="H57" s="468"/>
      <c r="I57" s="469"/>
      <c r="J57" s="470"/>
      <c r="K57" s="419"/>
      <c r="L57" s="470"/>
      <c r="M57" s="471"/>
      <c r="N57" s="471"/>
      <c r="O57" s="469"/>
      <c r="P57" s="423"/>
      <c r="Q57" s="472"/>
      <c r="R57" s="423"/>
      <c r="S57" s="467" t="str">
        <f>IF(OR(P57="NR",P57="",P57="Dry"),"",'1 - Detail Entry'!Y58-P57)</f>
        <v/>
      </c>
      <c r="T57" s="643"/>
      <c r="U57" s="644"/>
      <c r="V57" s="645"/>
      <c r="W57" s="314"/>
    </row>
    <row r="58" spans="2:23" ht="21" customHeight="1">
      <c r="B58" s="314"/>
      <c r="C58" s="461" t="str">
        <f>IF('1 - Detail Entry'!C59="","",'1 - Detail Entry'!C59)</f>
        <v/>
      </c>
      <c r="D58" s="425"/>
      <c r="E58" s="419"/>
      <c r="F58" s="419"/>
      <c r="G58" s="419"/>
      <c r="H58" s="468"/>
      <c r="I58" s="469"/>
      <c r="J58" s="470"/>
      <c r="K58" s="419"/>
      <c r="L58" s="470"/>
      <c r="M58" s="471"/>
      <c r="N58" s="471"/>
      <c r="O58" s="469"/>
      <c r="P58" s="423"/>
      <c r="Q58" s="472"/>
      <c r="R58" s="476"/>
      <c r="S58" s="467" t="str">
        <f>IF(OR(P58="NR",P58="",P58="Dry"),"",'1 - Detail Entry'!Y59-P58)</f>
        <v/>
      </c>
      <c r="T58" s="643"/>
      <c r="U58" s="644"/>
      <c r="V58" s="645"/>
      <c r="W58" s="314"/>
    </row>
    <row r="59" spans="2:23" ht="21" customHeight="1">
      <c r="B59" s="314"/>
      <c r="C59" s="461" t="str">
        <f>IF('1 - Detail Entry'!C60="","",'1 - Detail Entry'!C60)</f>
        <v/>
      </c>
      <c r="D59" s="425"/>
      <c r="E59" s="419"/>
      <c r="F59" s="419"/>
      <c r="G59" s="419"/>
      <c r="H59" s="468"/>
      <c r="I59" s="469"/>
      <c r="J59" s="470"/>
      <c r="K59" s="419"/>
      <c r="L59" s="470"/>
      <c r="M59" s="471"/>
      <c r="N59" s="471"/>
      <c r="O59" s="469"/>
      <c r="P59" s="423"/>
      <c r="Q59" s="472"/>
      <c r="R59" s="423"/>
      <c r="S59" s="467" t="str">
        <f>IF(OR(P59="NR",P59="",P59="Dry"),"",'1 - Detail Entry'!Y60-P59)</f>
        <v/>
      </c>
      <c r="T59" s="643"/>
      <c r="U59" s="644"/>
      <c r="V59" s="645"/>
      <c r="W59" s="478"/>
    </row>
    <row r="60" spans="2:23" ht="21" customHeight="1">
      <c r="B60" s="314"/>
      <c r="C60" s="461" t="str">
        <f>IF('1 - Detail Entry'!C61="","",'1 - Detail Entry'!C61)</f>
        <v/>
      </c>
      <c r="D60" s="425"/>
      <c r="E60" s="419"/>
      <c r="F60" s="419"/>
      <c r="G60" s="419"/>
      <c r="H60" s="468"/>
      <c r="I60" s="469"/>
      <c r="J60" s="483"/>
      <c r="K60" s="480"/>
      <c r="L60" s="483"/>
      <c r="M60" s="471"/>
      <c r="N60" s="471"/>
      <c r="O60" s="469"/>
      <c r="P60" s="423"/>
      <c r="Q60" s="486"/>
      <c r="R60" s="485"/>
      <c r="S60" s="467" t="str">
        <f>IF(OR(P60="NR",P60="",P60="Dry"),"",'1 - Detail Entry'!Y61-P60)</f>
        <v/>
      </c>
      <c r="T60" s="643"/>
      <c r="U60" s="644"/>
      <c r="V60" s="645"/>
      <c r="W60" s="478"/>
    </row>
    <row r="61" spans="2:23" ht="21" customHeight="1">
      <c r="B61" s="314"/>
      <c r="C61" s="461" t="str">
        <f>IF('1 - Detail Entry'!C62="","",'1 - Detail Entry'!C62)</f>
        <v/>
      </c>
      <c r="D61" s="425"/>
      <c r="E61" s="419"/>
      <c r="F61" s="419"/>
      <c r="G61" s="419"/>
      <c r="H61" s="468"/>
      <c r="I61" s="482"/>
      <c r="J61" s="483"/>
      <c r="K61" s="480"/>
      <c r="L61" s="483"/>
      <c r="M61" s="471"/>
      <c r="N61" s="471"/>
      <c r="O61" s="469"/>
      <c r="P61" s="485"/>
      <c r="Q61" s="486"/>
      <c r="R61" s="485"/>
      <c r="S61" s="467" t="str">
        <f>IF(OR(P61="NR",P61="",P61="Dry"),"",'1 - Detail Entry'!Y62-P61)</f>
        <v/>
      </c>
      <c r="T61" s="643"/>
      <c r="U61" s="644"/>
      <c r="V61" s="645"/>
      <c r="W61" s="478"/>
    </row>
    <row r="62" spans="2:23" ht="21" customHeight="1">
      <c r="B62" s="314"/>
      <c r="C62" s="487" t="str">
        <f>IF('1 - Detail Entry'!C63="","",'1 - Detail Entry'!C63)</f>
        <v/>
      </c>
      <c r="D62" s="429"/>
      <c r="E62" s="430"/>
      <c r="F62" s="430"/>
      <c r="G62" s="430"/>
      <c r="H62" s="488"/>
      <c r="I62" s="489"/>
      <c r="J62" s="490"/>
      <c r="K62" s="430"/>
      <c r="L62" s="490"/>
      <c r="M62" s="491"/>
      <c r="N62" s="491"/>
      <c r="O62" s="489"/>
      <c r="P62" s="493"/>
      <c r="Q62" s="494"/>
      <c r="R62" s="493"/>
      <c r="S62" s="467" t="str">
        <f>IF(OR(P62="NR",P62="",P62="Dry"),"",'1 - Detail Entry'!Y63-P62)</f>
        <v/>
      </c>
      <c r="T62" s="655"/>
      <c r="U62" s="656"/>
      <c r="V62" s="657"/>
      <c r="W62" s="314"/>
    </row>
    <row r="63" spans="2:23" ht="3.75" customHeight="1">
      <c r="B63" s="314"/>
      <c r="C63" s="432"/>
      <c r="D63" s="432"/>
      <c r="E63" s="432"/>
      <c r="F63" s="432"/>
      <c r="G63" s="433"/>
      <c r="H63" s="433"/>
      <c r="I63" s="432"/>
      <c r="J63" s="432"/>
      <c r="K63" s="433"/>
      <c r="L63" s="433"/>
      <c r="M63" s="506"/>
      <c r="N63" s="506"/>
      <c r="O63" s="434"/>
      <c r="P63" s="434"/>
      <c r="Q63" s="434"/>
      <c r="R63" s="432"/>
      <c r="S63" s="435"/>
      <c r="T63" s="436"/>
      <c r="U63" s="436"/>
      <c r="V63" s="436"/>
      <c r="W63" s="314"/>
    </row>
    <row r="64" spans="2:23" ht="11.25" customHeight="1">
      <c r="B64" s="314"/>
      <c r="C64" s="316"/>
      <c r="D64" s="4"/>
      <c r="E64" s="537"/>
      <c r="F64" s="537"/>
      <c r="G64" s="537"/>
      <c r="H64" s="537"/>
      <c r="I64" s="316"/>
      <c r="J64" s="316"/>
      <c r="K64" s="316"/>
      <c r="L64" s="316"/>
      <c r="M64" s="316"/>
      <c r="N64" s="316"/>
      <c r="O64" s="316"/>
      <c r="P64" s="316"/>
      <c r="Q64" s="316"/>
      <c r="R64" s="316"/>
      <c r="S64" s="316"/>
      <c r="T64" s="316"/>
      <c r="U64" s="316"/>
      <c r="V64" s="316"/>
      <c r="W64" s="314"/>
    </row>
    <row r="65" spans="2:23" ht="11.25" customHeight="1">
      <c r="B65" s="314"/>
      <c r="C65" s="316"/>
      <c r="D65" s="4"/>
      <c r="E65" s="537"/>
      <c r="F65" s="537"/>
      <c r="G65" s="537"/>
      <c r="H65" s="537"/>
      <c r="I65" s="316"/>
      <c r="J65" s="316"/>
      <c r="K65" s="316"/>
      <c r="L65" s="316"/>
      <c r="M65" s="316"/>
      <c r="N65" s="316"/>
      <c r="O65" s="316"/>
      <c r="P65" s="316"/>
      <c r="Q65" s="316"/>
      <c r="R65" s="316"/>
      <c r="S65" s="316"/>
      <c r="T65" s="316"/>
      <c r="U65" s="316"/>
      <c r="V65" s="316"/>
      <c r="W65" s="314"/>
    </row>
    <row r="66" spans="2:23" ht="10.5" customHeight="1">
      <c r="B66" s="314"/>
      <c r="D66" s="4"/>
      <c r="E66" s="537"/>
      <c r="F66" s="537"/>
      <c r="G66" s="537"/>
      <c r="H66" s="537"/>
      <c r="I66" s="316"/>
      <c r="J66" s="316"/>
      <c r="K66" s="316"/>
      <c r="L66" s="316"/>
      <c r="M66" s="316"/>
      <c r="N66" s="316"/>
      <c r="O66" s="316"/>
      <c r="P66" s="316"/>
      <c r="Q66" s="316"/>
      <c r="R66" s="316"/>
      <c r="S66" s="316"/>
      <c r="T66" s="316"/>
      <c r="U66" s="316"/>
      <c r="V66" s="316"/>
      <c r="W66" s="314"/>
    </row>
    <row r="67" spans="2:23" ht="7.5" customHeight="1">
      <c r="B67" s="314"/>
      <c r="C67" s="314"/>
      <c r="D67" s="314"/>
      <c r="E67" s="314"/>
      <c r="F67" s="314"/>
      <c r="G67" s="314"/>
      <c r="H67" s="314"/>
      <c r="I67" s="314"/>
      <c r="J67" s="314"/>
      <c r="K67" s="314"/>
      <c r="L67" s="314"/>
      <c r="M67" s="314"/>
      <c r="N67" s="314"/>
      <c r="O67" s="314"/>
      <c r="P67" s="314"/>
      <c r="Q67" s="314"/>
      <c r="R67" s="314"/>
      <c r="S67" s="314"/>
      <c r="T67" s="314"/>
      <c r="U67" s="314"/>
      <c r="V67" s="314"/>
      <c r="W67" s="314"/>
    </row>
    <row r="68" spans="2:23" ht="15" thickBot="1"/>
    <row r="69" spans="2:23" ht="15" thickBot="1">
      <c r="E69" s="601" t="s">
        <v>72</v>
      </c>
      <c r="F69" s="602"/>
      <c r="G69" s="602"/>
      <c r="H69" s="602"/>
      <c r="I69" s="602"/>
      <c r="J69" s="602"/>
      <c r="K69" s="602"/>
      <c r="L69" s="602"/>
      <c r="M69" s="602"/>
      <c r="N69" s="602"/>
      <c r="O69" s="603"/>
    </row>
    <row r="70" spans="2:23" ht="15" thickBot="1"/>
    <row r="71" spans="2:23" ht="15" thickBot="1">
      <c r="E71" s="437" t="s">
        <v>96</v>
      </c>
      <c r="F71" s="438"/>
      <c r="G71" s="443"/>
      <c r="H71" s="443"/>
      <c r="I71" s="443"/>
      <c r="J71" s="443"/>
      <c r="K71" s="443"/>
      <c r="L71" s="443"/>
      <c r="M71" s="443"/>
      <c r="N71" s="443"/>
      <c r="O71" s="444"/>
      <c r="P71" s="445"/>
      <c r="Q71" s="498"/>
    </row>
    <row r="72" spans="2:23">
      <c r="O72" s="442"/>
    </row>
    <row r="73" spans="2:23">
      <c r="O73" s="442"/>
    </row>
    <row r="75" spans="2:23">
      <c r="O75" s="442"/>
    </row>
    <row r="76" spans="2:23">
      <c r="O76" s="442"/>
    </row>
    <row r="77" spans="2:23">
      <c r="O77" s="442"/>
    </row>
    <row r="78" spans="2:23">
      <c r="O78" s="442"/>
    </row>
  </sheetData>
  <mergeCells count="77">
    <mergeCell ref="E10:F10"/>
    <mergeCell ref="E11:F11"/>
    <mergeCell ref="E12:F12"/>
    <mergeCell ref="E13:F13"/>
    <mergeCell ref="G10:M10"/>
    <mergeCell ref="G11:M11"/>
    <mergeCell ref="G12:M12"/>
    <mergeCell ref="G13:M14"/>
    <mergeCell ref="Q16:Q18"/>
    <mergeCell ref="R16:R18"/>
    <mergeCell ref="S16:S18"/>
    <mergeCell ref="G4:M4"/>
    <mergeCell ref="G5:M5"/>
    <mergeCell ref="G6:M6"/>
    <mergeCell ref="G8:M8"/>
    <mergeCell ref="G9:M9"/>
    <mergeCell ref="K16:L17"/>
    <mergeCell ref="G16:H17"/>
    <mergeCell ref="C3:V3"/>
    <mergeCell ref="V4:V5"/>
    <mergeCell ref="U4:U5"/>
    <mergeCell ref="R4:T5"/>
    <mergeCell ref="E69:O69"/>
    <mergeCell ref="T17:V17"/>
    <mergeCell ref="T18:V18"/>
    <mergeCell ref="T62:V62"/>
    <mergeCell ref="T61:V61"/>
    <mergeCell ref="T60:V60"/>
    <mergeCell ref="C16:C18"/>
    <mergeCell ref="D16:D18"/>
    <mergeCell ref="M16:M18"/>
    <mergeCell ref="N16:N18"/>
    <mergeCell ref="O16:O18"/>
    <mergeCell ref="P16:P18"/>
    <mergeCell ref="T59:V59"/>
    <mergeCell ref="T21:V21"/>
    <mergeCell ref="R6:T6"/>
    <mergeCell ref="R11:T11"/>
    <mergeCell ref="R10:T10"/>
    <mergeCell ref="T20:V20"/>
    <mergeCell ref="R14:T14"/>
    <mergeCell ref="T19:V19"/>
    <mergeCell ref="T30:V30"/>
    <mergeCell ref="T27:V27"/>
    <mergeCell ref="T26:V26"/>
    <mergeCell ref="T25:V25"/>
    <mergeCell ref="T24:V24"/>
    <mergeCell ref="T22:V22"/>
    <mergeCell ref="T16:V16"/>
    <mergeCell ref="U12:V12"/>
    <mergeCell ref="T29:V29"/>
    <mergeCell ref="T28:V28"/>
    <mergeCell ref="T23:V23"/>
    <mergeCell ref="T31:V31"/>
    <mergeCell ref="T39:V39"/>
    <mergeCell ref="T38:V38"/>
    <mergeCell ref="T37:V37"/>
    <mergeCell ref="T36:V36"/>
    <mergeCell ref="T33:V33"/>
    <mergeCell ref="T32:V32"/>
    <mergeCell ref="T58:V58"/>
    <mergeCell ref="T57:V57"/>
    <mergeCell ref="T56:V56"/>
    <mergeCell ref="T35:V35"/>
    <mergeCell ref="T34:V34"/>
    <mergeCell ref="T55:V55"/>
    <mergeCell ref="T54:V54"/>
    <mergeCell ref="T47:V47"/>
    <mergeCell ref="T40:V40"/>
    <mergeCell ref="E16:F17"/>
    <mergeCell ref="I16:J17"/>
    <mergeCell ref="G65:H65"/>
    <mergeCell ref="G66:H66"/>
    <mergeCell ref="E66:F66"/>
    <mergeCell ref="E65:F65"/>
    <mergeCell ref="G64:H64"/>
    <mergeCell ref="E64:F64"/>
  </mergeCells>
  <phoneticPr fontId="0" type="noConversion"/>
  <pageMargins left="0.25" right="0.25" top="0.75" bottom="0.75" header="0.3" footer="0.3"/>
  <pageSetup paperSize="9" scale="54" fitToHeight="0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tabColor indexed="52"/>
    <pageSetUpPr fitToPage="1"/>
  </sheetPr>
  <dimension ref="B2:AD78"/>
  <sheetViews>
    <sheetView view="pageBreakPreview" zoomScale="60" zoomScaleNormal="70" workbookViewId="0">
      <selection activeCell="U6" sqref="U6:V14"/>
    </sheetView>
  </sheetViews>
  <sheetFormatPr defaultColWidth="9.140625" defaultRowHeight="14.25"/>
  <cols>
    <col min="1" max="1" width="2.140625" style="3" customWidth="1"/>
    <col min="2" max="2" width="1.42578125" style="3" customWidth="1"/>
    <col min="3" max="3" width="20.5703125" style="3" customWidth="1"/>
    <col min="4" max="4" width="11.28515625" style="3" customWidth="1"/>
    <col min="5" max="12" width="10.42578125" style="3" customWidth="1"/>
    <col min="13" max="14" width="12" style="3" customWidth="1"/>
    <col min="15" max="15" width="8.42578125" style="3" customWidth="1"/>
    <col min="16" max="16" width="11.140625" style="3" customWidth="1"/>
    <col min="17" max="17" width="12" style="3" customWidth="1"/>
    <col min="18" max="18" width="14.28515625" style="3" customWidth="1"/>
    <col min="19" max="19" width="15.28515625" style="3" customWidth="1"/>
    <col min="20" max="20" width="4.5703125" style="3" customWidth="1"/>
    <col min="21" max="22" width="26.85546875" style="3" customWidth="1"/>
    <col min="23" max="23" width="1.42578125" style="3" customWidth="1"/>
    <col min="24" max="24" width="2.85546875" style="3" customWidth="1"/>
    <col min="25" max="25" width="12.7109375" style="3" customWidth="1"/>
    <col min="26" max="16384" width="9.140625" style="3"/>
  </cols>
  <sheetData>
    <row r="2" spans="2:30" ht="7.5" customHeight="1">
      <c r="B2" s="314"/>
      <c r="C2" s="314"/>
      <c r="D2" s="314"/>
      <c r="E2" s="314"/>
      <c r="F2" s="314"/>
      <c r="G2" s="314"/>
      <c r="H2" s="314"/>
      <c r="I2" s="314"/>
      <c r="J2" s="314"/>
      <c r="K2" s="314"/>
      <c r="L2" s="314"/>
      <c r="M2" s="314"/>
      <c r="N2" s="314"/>
      <c r="O2" s="314"/>
      <c r="P2" s="314"/>
      <c r="Q2" s="314"/>
      <c r="R2" s="314"/>
      <c r="S2" s="314"/>
      <c r="T2" s="314"/>
      <c r="U2" s="314"/>
      <c r="V2" s="314"/>
      <c r="W2" s="314"/>
    </row>
    <row r="3" spans="2:30">
      <c r="B3" s="314"/>
      <c r="C3" s="585" t="s">
        <v>4</v>
      </c>
      <c r="D3" s="585"/>
      <c r="E3" s="585"/>
      <c r="F3" s="585"/>
      <c r="G3" s="585"/>
      <c r="H3" s="585"/>
      <c r="I3" s="585"/>
      <c r="J3" s="585"/>
      <c r="K3" s="585"/>
      <c r="L3" s="585"/>
      <c r="M3" s="585"/>
      <c r="N3" s="585"/>
      <c r="O3" s="585"/>
      <c r="P3" s="585"/>
      <c r="Q3" s="585"/>
      <c r="R3" s="585"/>
      <c r="S3" s="585"/>
      <c r="T3" s="585"/>
      <c r="U3" s="585"/>
      <c r="V3" s="585"/>
      <c r="W3" s="314"/>
    </row>
    <row r="4" spans="2:30" ht="15.75" customHeight="1">
      <c r="B4" s="314"/>
      <c r="C4" s="317" t="s">
        <v>10</v>
      </c>
      <c r="D4" s="318"/>
      <c r="E4" s="318"/>
      <c r="F4" s="319"/>
      <c r="G4" s="631" t="str">
        <f>'1 - Detail Entry'!G4:N4</f>
        <v>Trowbridge Rugby Club</v>
      </c>
      <c r="H4" s="632"/>
      <c r="I4" s="632"/>
      <c r="J4" s="632"/>
      <c r="K4" s="632"/>
      <c r="L4" s="632"/>
      <c r="M4" s="633"/>
      <c r="N4" s="447"/>
      <c r="O4" s="321" t="s">
        <v>116</v>
      </c>
      <c r="Q4" s="322"/>
      <c r="R4" s="588" t="s">
        <v>19</v>
      </c>
      <c r="S4" s="590"/>
      <c r="T4" s="591"/>
      <c r="U4" s="588" t="s">
        <v>17</v>
      </c>
      <c r="V4" s="586" t="s">
        <v>18</v>
      </c>
      <c r="W4" s="314"/>
    </row>
    <row r="5" spans="2:30" ht="15.75" customHeight="1">
      <c r="B5" s="314"/>
      <c r="C5" s="323" t="s">
        <v>11</v>
      </c>
      <c r="D5" s="324"/>
      <c r="E5" s="324"/>
      <c r="F5" s="325"/>
      <c r="G5" s="634" t="str">
        <f>'1 - Detail Entry'!G5:N5</f>
        <v xml:space="preserve">Trowbridge Town Council </v>
      </c>
      <c r="H5" s="635"/>
      <c r="I5" s="635"/>
      <c r="J5" s="635"/>
      <c r="K5" s="635"/>
      <c r="L5" s="635"/>
      <c r="M5" s="636"/>
      <c r="N5" s="447"/>
      <c r="O5" s="321" t="s">
        <v>117</v>
      </c>
      <c r="Q5" s="316"/>
      <c r="R5" s="589"/>
      <c r="S5" s="592"/>
      <c r="T5" s="593"/>
      <c r="U5" s="630"/>
      <c r="V5" s="629"/>
      <c r="W5" s="314"/>
    </row>
    <row r="6" spans="2:30" ht="15.75" customHeight="1">
      <c r="B6" s="314"/>
      <c r="C6" s="323" t="s">
        <v>12</v>
      </c>
      <c r="D6" s="324"/>
      <c r="E6" s="324"/>
      <c r="F6" s="325"/>
      <c r="G6" s="637" t="str">
        <f>'1 - Detail Entry'!G6:N6</f>
        <v>LDQ2048</v>
      </c>
      <c r="H6" s="638"/>
      <c r="I6" s="638"/>
      <c r="J6" s="638"/>
      <c r="K6" s="638"/>
      <c r="L6" s="638"/>
      <c r="M6" s="639"/>
      <c r="N6" s="447"/>
      <c r="O6" s="326"/>
      <c r="P6" s="316"/>
      <c r="Q6" s="316"/>
      <c r="R6" s="594" t="s">
        <v>16</v>
      </c>
      <c r="S6" s="594"/>
      <c r="T6" s="594"/>
      <c r="U6" s="327"/>
      <c r="V6" s="327"/>
      <c r="W6" s="314"/>
      <c r="X6" s="328"/>
      <c r="Y6" s="329"/>
      <c r="Z6" s="329"/>
      <c r="AA6" s="329"/>
      <c r="AB6" s="329"/>
      <c r="AC6" s="329"/>
      <c r="AD6" s="329"/>
    </row>
    <row r="7" spans="2:30" ht="15.75" customHeight="1">
      <c r="B7" s="314"/>
      <c r="C7" s="323" t="s">
        <v>13</v>
      </c>
      <c r="D7" s="324"/>
      <c r="E7" s="324"/>
      <c r="F7" s="325"/>
      <c r="G7" s="448"/>
      <c r="H7" s="449"/>
      <c r="I7" s="449"/>
      <c r="J7" s="449"/>
      <c r="K7" s="449"/>
      <c r="L7" s="449"/>
      <c r="M7" s="450"/>
      <c r="N7" s="451"/>
      <c r="O7" s="326"/>
      <c r="P7" s="326"/>
      <c r="Q7" s="326"/>
      <c r="R7" s="331" t="s">
        <v>121</v>
      </c>
      <c r="S7" s="332"/>
      <c r="T7" s="333"/>
      <c r="U7" s="334"/>
      <c r="V7" s="334"/>
      <c r="W7" s="314"/>
    </row>
    <row r="8" spans="2:30" ht="15.75" customHeight="1">
      <c r="B8" s="314"/>
      <c r="C8" s="323" t="s">
        <v>15</v>
      </c>
      <c r="D8" s="324"/>
      <c r="E8" s="324"/>
      <c r="F8" s="325"/>
      <c r="G8" s="555"/>
      <c r="H8" s="556"/>
      <c r="I8" s="556"/>
      <c r="J8" s="556"/>
      <c r="K8" s="556"/>
      <c r="L8" s="556"/>
      <c r="M8" s="557"/>
      <c r="N8" s="335"/>
      <c r="O8" s="326"/>
      <c r="P8" s="316"/>
      <c r="Q8" s="316"/>
      <c r="R8" s="336" t="s">
        <v>7</v>
      </c>
      <c r="S8" s="337"/>
      <c r="T8" s="338"/>
      <c r="U8" s="339"/>
      <c r="V8" s="339"/>
      <c r="W8" s="314"/>
    </row>
    <row r="9" spans="2:30" ht="15.75" customHeight="1">
      <c r="B9" s="314"/>
      <c r="C9" s="323" t="s">
        <v>14</v>
      </c>
      <c r="D9" s="324"/>
      <c r="E9" s="324"/>
      <c r="F9" s="325"/>
      <c r="G9" s="555"/>
      <c r="H9" s="556"/>
      <c r="I9" s="556"/>
      <c r="J9" s="556"/>
      <c r="K9" s="556"/>
      <c r="L9" s="556"/>
      <c r="M9" s="557"/>
      <c r="N9" s="335"/>
      <c r="O9" s="326"/>
      <c r="P9" s="316"/>
      <c r="Q9" s="316"/>
      <c r="R9" s="352" t="s">
        <v>113</v>
      </c>
      <c r="S9" s="353"/>
      <c r="T9" s="354"/>
      <c r="U9" s="343"/>
      <c r="V9" s="343"/>
      <c r="W9" s="314"/>
    </row>
    <row r="10" spans="2:30" ht="15.75" customHeight="1">
      <c r="B10" s="314"/>
      <c r="C10" s="340" t="s">
        <v>9</v>
      </c>
      <c r="D10" s="341"/>
      <c r="E10" s="538" t="s">
        <v>136</v>
      </c>
      <c r="F10" s="539"/>
      <c r="G10" s="576"/>
      <c r="H10" s="577"/>
      <c r="I10" s="577"/>
      <c r="J10" s="577"/>
      <c r="K10" s="577"/>
      <c r="L10" s="577"/>
      <c r="M10" s="578"/>
      <c r="N10" s="335"/>
      <c r="O10" s="326"/>
      <c r="P10" s="316"/>
      <c r="Q10" s="316"/>
      <c r="R10" s="543" t="s">
        <v>199</v>
      </c>
      <c r="S10" s="544"/>
      <c r="T10" s="545"/>
      <c r="U10" s="530"/>
      <c r="V10" s="343"/>
      <c r="W10" s="314"/>
    </row>
    <row r="11" spans="2:30" ht="15.75" customHeight="1">
      <c r="B11" s="314"/>
      <c r="C11" s="344"/>
      <c r="D11" s="345"/>
      <c r="E11" s="538" t="s">
        <v>137</v>
      </c>
      <c r="F11" s="539"/>
      <c r="G11" s="576"/>
      <c r="H11" s="577"/>
      <c r="I11" s="577"/>
      <c r="J11" s="577"/>
      <c r="K11" s="577"/>
      <c r="L11" s="577"/>
      <c r="M11" s="578"/>
      <c r="N11" s="452"/>
      <c r="O11" s="326"/>
      <c r="P11" s="316"/>
      <c r="Q11" s="316"/>
      <c r="R11" s="543" t="s">
        <v>200</v>
      </c>
      <c r="S11" s="544"/>
      <c r="T11" s="545"/>
      <c r="U11" s="529"/>
      <c r="V11" s="529"/>
      <c r="W11" s="314"/>
    </row>
    <row r="12" spans="2:30" ht="15.75" customHeight="1">
      <c r="B12" s="314"/>
      <c r="C12" s="344"/>
      <c r="D12" s="345"/>
      <c r="E12" s="538" t="s">
        <v>138</v>
      </c>
      <c r="F12" s="539"/>
      <c r="G12" s="576"/>
      <c r="H12" s="577"/>
      <c r="I12" s="577"/>
      <c r="J12" s="577"/>
      <c r="K12" s="577"/>
      <c r="L12" s="577"/>
      <c r="M12" s="578"/>
      <c r="N12" s="452"/>
      <c r="O12" s="326"/>
      <c r="P12" s="316"/>
      <c r="Q12" s="316"/>
      <c r="R12" s="347" t="s">
        <v>198</v>
      </c>
      <c r="S12" s="348"/>
      <c r="T12" s="349"/>
      <c r="U12" s="570"/>
      <c r="V12" s="571"/>
      <c r="W12" s="314"/>
    </row>
    <row r="13" spans="2:30" ht="15.75" customHeight="1">
      <c r="B13" s="314"/>
      <c r="C13" s="344"/>
      <c r="D13" s="345"/>
      <c r="E13" s="574" t="s">
        <v>139</v>
      </c>
      <c r="F13" s="575"/>
      <c r="G13" s="579"/>
      <c r="H13" s="580"/>
      <c r="I13" s="580"/>
      <c r="J13" s="580"/>
      <c r="K13" s="580"/>
      <c r="L13" s="580"/>
      <c r="M13" s="581"/>
      <c r="N13" s="452"/>
      <c r="O13" s="326"/>
      <c r="P13" s="316"/>
      <c r="Q13" s="316"/>
      <c r="R13" s="352" t="s">
        <v>123</v>
      </c>
      <c r="S13" s="353"/>
      <c r="T13" s="354"/>
      <c r="U13" s="355"/>
      <c r="V13" s="355"/>
      <c r="W13" s="314"/>
    </row>
    <row r="14" spans="2:30" ht="15.75" customHeight="1">
      <c r="B14" s="314"/>
      <c r="C14" s="356"/>
      <c r="D14" s="357"/>
      <c r="E14" s="356"/>
      <c r="F14" s="358"/>
      <c r="G14" s="582"/>
      <c r="H14" s="583"/>
      <c r="I14" s="583"/>
      <c r="J14" s="583"/>
      <c r="K14" s="583"/>
      <c r="L14" s="583"/>
      <c r="M14" s="584"/>
      <c r="N14" s="452"/>
      <c r="O14" s="326"/>
      <c r="P14" s="316"/>
      <c r="Q14" s="316"/>
      <c r="R14" s="567" t="s">
        <v>124</v>
      </c>
      <c r="S14" s="568"/>
      <c r="T14" s="569"/>
      <c r="U14" s="327"/>
      <c r="V14" s="327"/>
      <c r="W14" s="314"/>
    </row>
    <row r="15" spans="2:30" ht="7.5" customHeight="1">
      <c r="S15" s="329"/>
      <c r="T15" s="329"/>
    </row>
    <row r="16" spans="2:30" ht="17.25" customHeight="1">
      <c r="B16" s="314"/>
      <c r="C16" s="561" t="s">
        <v>126</v>
      </c>
      <c r="D16" s="561" t="s">
        <v>201</v>
      </c>
      <c r="E16" s="549" t="s">
        <v>108</v>
      </c>
      <c r="F16" s="550"/>
      <c r="G16" s="549" t="s">
        <v>111</v>
      </c>
      <c r="H16" s="550"/>
      <c r="I16" s="549" t="s">
        <v>112</v>
      </c>
      <c r="J16" s="550"/>
      <c r="K16" s="549" t="s">
        <v>114</v>
      </c>
      <c r="L16" s="572"/>
      <c r="M16" s="546" t="s">
        <v>128</v>
      </c>
      <c r="N16" s="546" t="s">
        <v>129</v>
      </c>
      <c r="O16" s="546" t="s">
        <v>130</v>
      </c>
      <c r="P16" s="546" t="s">
        <v>131</v>
      </c>
      <c r="Q16" s="546" t="s">
        <v>132</v>
      </c>
      <c r="R16" s="546" t="s">
        <v>133</v>
      </c>
      <c r="S16" s="561" t="s">
        <v>140</v>
      </c>
      <c r="T16" s="606"/>
      <c r="U16" s="607"/>
      <c r="V16" s="608"/>
      <c r="W16" s="314"/>
      <c r="Y16" s="453"/>
      <c r="Z16" s="453"/>
      <c r="AA16" s="453"/>
      <c r="AB16" s="453"/>
    </row>
    <row r="17" spans="2:28" ht="14.25" customHeight="1">
      <c r="B17" s="314"/>
      <c r="C17" s="562"/>
      <c r="D17" s="562"/>
      <c r="E17" s="553"/>
      <c r="F17" s="554"/>
      <c r="G17" s="551"/>
      <c r="H17" s="552"/>
      <c r="I17" s="551"/>
      <c r="J17" s="552"/>
      <c r="K17" s="551"/>
      <c r="L17" s="573"/>
      <c r="M17" s="547"/>
      <c r="N17" s="547"/>
      <c r="O17" s="547"/>
      <c r="P17" s="547"/>
      <c r="Q17" s="547"/>
      <c r="R17" s="547"/>
      <c r="S17" s="562"/>
      <c r="T17" s="558" t="s">
        <v>8</v>
      </c>
      <c r="U17" s="559"/>
      <c r="V17" s="560"/>
      <c r="W17" s="314"/>
      <c r="Y17" s="453"/>
      <c r="Z17" s="453"/>
      <c r="AA17" s="453"/>
      <c r="AB17" s="453"/>
    </row>
    <row r="18" spans="2:28" ht="24.75" customHeight="1">
      <c r="B18" s="314"/>
      <c r="C18" s="628"/>
      <c r="D18" s="563"/>
      <c r="E18" s="364" t="s">
        <v>109</v>
      </c>
      <c r="F18" s="365" t="s">
        <v>110</v>
      </c>
      <c r="G18" s="366" t="s">
        <v>109</v>
      </c>
      <c r="H18" s="367" t="s">
        <v>110</v>
      </c>
      <c r="I18" s="368" t="s">
        <v>109</v>
      </c>
      <c r="J18" s="369" t="s">
        <v>110</v>
      </c>
      <c r="K18" s="366" t="s">
        <v>66</v>
      </c>
      <c r="L18" s="370" t="s">
        <v>110</v>
      </c>
      <c r="M18" s="627"/>
      <c r="N18" s="627"/>
      <c r="O18" s="627"/>
      <c r="P18" s="627"/>
      <c r="Q18" s="627"/>
      <c r="R18" s="627"/>
      <c r="S18" s="628"/>
      <c r="T18" s="618"/>
      <c r="U18" s="619"/>
      <c r="V18" s="620"/>
      <c r="W18" s="314"/>
      <c r="Y18" s="454"/>
      <c r="Z18" s="454"/>
      <c r="AA18" s="454"/>
      <c r="AB18" s="454"/>
    </row>
    <row r="19" spans="2:28" ht="28.5" customHeight="1">
      <c r="B19" s="314"/>
      <c r="C19" s="455" t="s">
        <v>134</v>
      </c>
      <c r="D19" s="456"/>
      <c r="E19" s="389"/>
      <c r="F19" s="389"/>
      <c r="G19" s="390"/>
      <c r="H19" s="391"/>
      <c r="I19" s="390"/>
      <c r="J19" s="392"/>
      <c r="K19" s="390"/>
      <c r="L19" s="392"/>
      <c r="M19" s="393"/>
      <c r="N19" s="393"/>
      <c r="O19" s="392"/>
      <c r="P19" s="395"/>
      <c r="Q19" s="396"/>
      <c r="R19" s="395"/>
      <c r="S19" s="457"/>
      <c r="T19" s="615"/>
      <c r="U19" s="616"/>
      <c r="V19" s="617"/>
      <c r="W19" s="314"/>
    </row>
    <row r="20" spans="2:28" ht="28.5" customHeight="1">
      <c r="B20" s="314"/>
      <c r="C20" s="458" t="s">
        <v>135</v>
      </c>
      <c r="D20" s="459"/>
      <c r="E20" s="404"/>
      <c r="F20" s="404"/>
      <c r="G20" s="405"/>
      <c r="H20" s="406"/>
      <c r="I20" s="405"/>
      <c r="J20" s="407"/>
      <c r="K20" s="405"/>
      <c r="L20" s="407"/>
      <c r="M20" s="408"/>
      <c r="N20" s="408"/>
      <c r="O20" s="407"/>
      <c r="P20" s="409"/>
      <c r="Q20" s="410"/>
      <c r="R20" s="409"/>
      <c r="S20" s="460"/>
      <c r="T20" s="612"/>
      <c r="U20" s="613"/>
      <c r="V20" s="614"/>
      <c r="W20" s="314"/>
    </row>
    <row r="21" spans="2:28" ht="21" customHeight="1">
      <c r="B21" s="314"/>
      <c r="C21" s="461" t="str">
        <f>IF('1 - Detail Entry'!C22="","",'1 - Detail Entry'!C22)</f>
        <v>DS02</v>
      </c>
      <c r="D21" s="462"/>
      <c r="E21" s="418"/>
      <c r="F21" s="418"/>
      <c r="G21" s="418"/>
      <c r="H21" s="463"/>
      <c r="I21" s="464"/>
      <c r="J21" s="465"/>
      <c r="K21" s="418"/>
      <c r="L21" s="465"/>
      <c r="M21" s="466"/>
      <c r="N21" s="466"/>
      <c r="O21" s="464"/>
      <c r="P21" s="420"/>
      <c r="Q21" s="421"/>
      <c r="R21" s="420"/>
      <c r="S21" s="467" t="str">
        <f>IF(OR(P21="NR",P21="",P21="Dry"),"",'1 - Detail Entry'!Y22-P21)</f>
        <v/>
      </c>
      <c r="T21" s="621"/>
      <c r="U21" s="622"/>
      <c r="V21" s="623"/>
      <c r="W21" s="314"/>
    </row>
    <row r="22" spans="2:28" ht="21" customHeight="1">
      <c r="B22" s="314"/>
      <c r="C22" s="461" t="str">
        <f>IF('1 - Detail Entry'!C23="","",'1 - Detail Entry'!C23)</f>
        <v>DS04</v>
      </c>
      <c r="D22" s="425"/>
      <c r="E22" s="419"/>
      <c r="F22" s="419"/>
      <c r="G22" s="419"/>
      <c r="H22" s="468"/>
      <c r="I22" s="469"/>
      <c r="J22" s="470"/>
      <c r="K22" s="419"/>
      <c r="L22" s="470"/>
      <c r="M22" s="471"/>
      <c r="N22" s="471"/>
      <c r="O22" s="469"/>
      <c r="P22" s="423"/>
      <c r="Q22" s="472"/>
      <c r="R22" s="423"/>
      <c r="S22" s="467" t="str">
        <f>IF(OR(P22="NR",P22="",P22="Dry"),"",'1 - Detail Entry'!Y23-P22)</f>
        <v/>
      </c>
      <c r="T22" s="540"/>
      <c r="U22" s="541"/>
      <c r="V22" s="542"/>
      <c r="W22" s="314"/>
    </row>
    <row r="23" spans="2:28" ht="21" customHeight="1">
      <c r="B23" s="314"/>
      <c r="C23" s="461" t="str">
        <f>IF('1 - Detail Entry'!C24="","",'1 - Detail Entry'!C24)</f>
        <v>DS07</v>
      </c>
      <c r="D23" s="425"/>
      <c r="E23" s="419"/>
      <c r="F23" s="419"/>
      <c r="G23" s="419"/>
      <c r="H23" s="468"/>
      <c r="I23" s="469"/>
      <c r="J23" s="470"/>
      <c r="K23" s="419"/>
      <c r="L23" s="470"/>
      <c r="M23" s="471"/>
      <c r="N23" s="471"/>
      <c r="O23" s="469"/>
      <c r="P23" s="423"/>
      <c r="Q23" s="472"/>
      <c r="R23" s="423"/>
      <c r="S23" s="467" t="str">
        <f>IF(OR(P23="NR",P23="",P23="Dry"),"",'1 - Detail Entry'!Y24-P23)</f>
        <v/>
      </c>
      <c r="T23" s="540"/>
      <c r="U23" s="541"/>
      <c r="V23" s="542"/>
      <c r="W23" s="314"/>
    </row>
    <row r="24" spans="2:28" ht="21" customHeight="1">
      <c r="B24" s="314"/>
      <c r="C24" s="461" t="str">
        <f>IF('1 - Detail Entry'!C25="","",'1 - Detail Entry'!C25)</f>
        <v>DS08</v>
      </c>
      <c r="D24" s="425"/>
      <c r="E24" s="419"/>
      <c r="F24" s="419"/>
      <c r="G24" s="419"/>
      <c r="H24" s="468"/>
      <c r="I24" s="469"/>
      <c r="J24" s="470"/>
      <c r="K24" s="419"/>
      <c r="L24" s="470"/>
      <c r="M24" s="471"/>
      <c r="N24" s="471"/>
      <c r="O24" s="469"/>
      <c r="P24" s="423"/>
      <c r="Q24" s="472"/>
      <c r="R24" s="423"/>
      <c r="S24" s="467" t="str">
        <f>IF(OR(P24="NR",P24="",P24="Dry"),"",'1 - Detail Entry'!Y25-P24)</f>
        <v/>
      </c>
      <c r="T24" s="540"/>
      <c r="U24" s="541"/>
      <c r="V24" s="542"/>
      <c r="W24" s="314"/>
    </row>
    <row r="25" spans="2:28" ht="21" customHeight="1">
      <c r="B25" s="314"/>
      <c r="C25" s="461" t="str">
        <f>IF('1 - Detail Entry'!C26="","",'1 - Detail Entry'!C26)</f>
        <v/>
      </c>
      <c r="D25" s="425"/>
      <c r="E25" s="419"/>
      <c r="F25" s="419"/>
      <c r="G25" s="419"/>
      <c r="H25" s="468"/>
      <c r="I25" s="469"/>
      <c r="J25" s="470"/>
      <c r="K25" s="419"/>
      <c r="L25" s="470"/>
      <c r="M25" s="471"/>
      <c r="N25" s="471"/>
      <c r="O25" s="469"/>
      <c r="P25" s="423"/>
      <c r="Q25" s="472"/>
      <c r="R25" s="423"/>
      <c r="S25" s="467" t="str">
        <f>IF(OR(P25="NR",P25="",P25="Dry"),"",'1 - Detail Entry'!Y26-P25)</f>
        <v/>
      </c>
      <c r="T25" s="540"/>
      <c r="U25" s="541"/>
      <c r="V25" s="542"/>
      <c r="W25" s="314"/>
    </row>
    <row r="26" spans="2:28" ht="21" customHeight="1">
      <c r="B26" s="314"/>
      <c r="C26" s="461" t="str">
        <f>IF('1 - Detail Entry'!C27="","",'1 - Detail Entry'!C27)</f>
        <v/>
      </c>
      <c r="D26" s="425"/>
      <c r="E26" s="419"/>
      <c r="F26" s="419"/>
      <c r="G26" s="419"/>
      <c r="H26" s="468"/>
      <c r="I26" s="469"/>
      <c r="J26" s="470"/>
      <c r="K26" s="419"/>
      <c r="L26" s="470"/>
      <c r="M26" s="471"/>
      <c r="N26" s="471"/>
      <c r="O26" s="469"/>
      <c r="P26" s="423"/>
      <c r="Q26" s="472"/>
      <c r="R26" s="423"/>
      <c r="S26" s="467" t="str">
        <f>IF(OR(P26="NR",P26="",P26="Dry"),"",'1 - Detail Entry'!Y27-P26)</f>
        <v/>
      </c>
      <c r="T26" s="540"/>
      <c r="U26" s="541"/>
      <c r="V26" s="542"/>
      <c r="W26" s="314"/>
    </row>
    <row r="27" spans="2:28" ht="21" customHeight="1">
      <c r="B27" s="314"/>
      <c r="C27" s="461" t="str">
        <f>IF('1 - Detail Entry'!C28="","",'1 - Detail Entry'!C28)</f>
        <v/>
      </c>
      <c r="D27" s="425"/>
      <c r="E27" s="419"/>
      <c r="F27" s="419"/>
      <c r="G27" s="419"/>
      <c r="H27" s="468"/>
      <c r="I27" s="469"/>
      <c r="J27" s="470"/>
      <c r="K27" s="419"/>
      <c r="L27" s="470"/>
      <c r="M27" s="471"/>
      <c r="N27" s="471"/>
      <c r="O27" s="469"/>
      <c r="P27" s="423"/>
      <c r="Q27" s="472"/>
      <c r="R27" s="423"/>
      <c r="S27" s="467" t="str">
        <f>IF(OR(P27="NR",P27="",P27="Dry"),"",'1 - Detail Entry'!Y28-P27)</f>
        <v/>
      </c>
      <c r="T27" s="540"/>
      <c r="U27" s="541"/>
      <c r="V27" s="542"/>
      <c r="W27" s="314"/>
    </row>
    <row r="28" spans="2:28" ht="21" customHeight="1">
      <c r="B28" s="314"/>
      <c r="C28" s="461" t="str">
        <f>IF('1 - Detail Entry'!C29="","",'1 - Detail Entry'!C29)</f>
        <v/>
      </c>
      <c r="D28" s="425"/>
      <c r="E28" s="419"/>
      <c r="F28" s="419"/>
      <c r="G28" s="419"/>
      <c r="H28" s="468"/>
      <c r="I28" s="469"/>
      <c r="J28" s="470"/>
      <c r="K28" s="419"/>
      <c r="L28" s="470"/>
      <c r="M28" s="471"/>
      <c r="N28" s="471"/>
      <c r="O28" s="469"/>
      <c r="P28" s="423"/>
      <c r="Q28" s="472"/>
      <c r="R28" s="423"/>
      <c r="S28" s="467" t="str">
        <f>IF(OR(P28="NR",P28="",P28="Dry"),"",'1 - Detail Entry'!Y29-P28)</f>
        <v/>
      </c>
      <c r="T28" s="540"/>
      <c r="U28" s="541"/>
      <c r="V28" s="542"/>
      <c r="W28" s="314"/>
    </row>
    <row r="29" spans="2:28" ht="21" customHeight="1">
      <c r="B29" s="314"/>
      <c r="C29" s="461" t="str">
        <f>IF('1 - Detail Entry'!C30="","",'1 - Detail Entry'!C30)</f>
        <v/>
      </c>
      <c r="D29" s="425"/>
      <c r="E29" s="419"/>
      <c r="F29" s="419"/>
      <c r="G29" s="419"/>
      <c r="H29" s="468"/>
      <c r="I29" s="469"/>
      <c r="J29" s="470"/>
      <c r="K29" s="419"/>
      <c r="L29" s="470"/>
      <c r="M29" s="471"/>
      <c r="N29" s="471"/>
      <c r="O29" s="469"/>
      <c r="P29" s="423"/>
      <c r="Q29" s="472"/>
      <c r="R29" s="423"/>
      <c r="S29" s="467" t="str">
        <f>IF(OR(P29="NR",P29="",P29="Dry"),"",'1 - Detail Entry'!Y30-P29)</f>
        <v/>
      </c>
      <c r="T29" s="540"/>
      <c r="U29" s="541"/>
      <c r="V29" s="542"/>
      <c r="W29" s="314"/>
    </row>
    <row r="30" spans="2:28" ht="21" customHeight="1">
      <c r="B30" s="314"/>
      <c r="C30" s="461" t="str">
        <f>IF('1 - Detail Entry'!C31="","",'1 - Detail Entry'!C31)</f>
        <v/>
      </c>
      <c r="D30" s="425"/>
      <c r="E30" s="419"/>
      <c r="F30" s="419"/>
      <c r="G30" s="419"/>
      <c r="H30" s="468"/>
      <c r="I30" s="469"/>
      <c r="J30" s="470"/>
      <c r="K30" s="419"/>
      <c r="L30" s="470"/>
      <c r="M30" s="471"/>
      <c r="N30" s="471"/>
      <c r="O30" s="469"/>
      <c r="P30" s="423"/>
      <c r="Q30" s="472"/>
      <c r="R30" s="423"/>
      <c r="S30" s="467" t="str">
        <f>IF(OR(P30="NR",P30="",P30="Dry"),"",'1 - Detail Entry'!Y31-P30)</f>
        <v/>
      </c>
      <c r="T30" s="540"/>
      <c r="U30" s="541"/>
      <c r="V30" s="542"/>
      <c r="W30" s="314"/>
    </row>
    <row r="31" spans="2:28" ht="21" customHeight="1">
      <c r="B31" s="314"/>
      <c r="C31" s="461" t="str">
        <f>IF('1 - Detail Entry'!C32="","",'1 - Detail Entry'!C32)</f>
        <v/>
      </c>
      <c r="D31" s="425"/>
      <c r="E31" s="419"/>
      <c r="F31" s="419"/>
      <c r="G31" s="419"/>
      <c r="H31" s="468"/>
      <c r="I31" s="469"/>
      <c r="J31" s="470"/>
      <c r="K31" s="419"/>
      <c r="L31" s="470"/>
      <c r="M31" s="471"/>
      <c r="N31" s="471"/>
      <c r="O31" s="469"/>
      <c r="P31" s="423"/>
      <c r="Q31" s="472"/>
      <c r="R31" s="423"/>
      <c r="S31" s="467" t="str">
        <f>IF(OR(P31="NR",P31="",P31="Dry"),"",'1 - Detail Entry'!Y32-P31)</f>
        <v/>
      </c>
      <c r="T31" s="540"/>
      <c r="U31" s="541"/>
      <c r="V31" s="542"/>
      <c r="W31" s="314"/>
    </row>
    <row r="32" spans="2:28" ht="21" customHeight="1">
      <c r="B32" s="314"/>
      <c r="C32" s="461" t="str">
        <f>IF('1 - Detail Entry'!C33="","",'1 - Detail Entry'!C33)</f>
        <v/>
      </c>
      <c r="D32" s="425"/>
      <c r="E32" s="419"/>
      <c r="F32" s="419"/>
      <c r="G32" s="419"/>
      <c r="H32" s="468"/>
      <c r="I32" s="469"/>
      <c r="J32" s="470"/>
      <c r="K32" s="419"/>
      <c r="L32" s="470"/>
      <c r="M32" s="471"/>
      <c r="N32" s="471"/>
      <c r="O32" s="469"/>
      <c r="P32" s="423"/>
      <c r="Q32" s="472"/>
      <c r="R32" s="423"/>
      <c r="S32" s="467" t="str">
        <f>IF(OR(P32="NR",P32="",P32="Dry"),"",'1 - Detail Entry'!Y33-P32)</f>
        <v/>
      </c>
      <c r="T32" s="540"/>
      <c r="U32" s="541"/>
      <c r="V32" s="542"/>
      <c r="W32" s="314"/>
    </row>
    <row r="33" spans="2:23" ht="21" customHeight="1">
      <c r="B33" s="314"/>
      <c r="C33" s="461" t="str">
        <f>IF('1 - Detail Entry'!C34="","",'1 - Detail Entry'!C34)</f>
        <v/>
      </c>
      <c r="D33" s="425"/>
      <c r="E33" s="419"/>
      <c r="F33" s="419"/>
      <c r="G33" s="419"/>
      <c r="H33" s="468"/>
      <c r="I33" s="469"/>
      <c r="J33" s="470"/>
      <c r="K33" s="419"/>
      <c r="L33" s="470"/>
      <c r="M33" s="471"/>
      <c r="N33" s="471"/>
      <c r="O33" s="469"/>
      <c r="P33" s="423"/>
      <c r="Q33" s="472"/>
      <c r="R33" s="423"/>
      <c r="S33" s="467" t="str">
        <f>IF(OR(P33="NR",P33="",P33="Dry"),"",'1 - Detail Entry'!Y34-P33)</f>
        <v/>
      </c>
      <c r="T33" s="540"/>
      <c r="U33" s="541"/>
      <c r="V33" s="542"/>
      <c r="W33" s="314"/>
    </row>
    <row r="34" spans="2:23" ht="21" customHeight="1">
      <c r="B34" s="314"/>
      <c r="C34" s="461" t="str">
        <f>IF('1 - Detail Entry'!C35="","",'1 - Detail Entry'!C35)</f>
        <v/>
      </c>
      <c r="D34" s="425"/>
      <c r="E34" s="419"/>
      <c r="F34" s="419"/>
      <c r="G34" s="419"/>
      <c r="H34" s="468"/>
      <c r="I34" s="469"/>
      <c r="J34" s="470"/>
      <c r="K34" s="419"/>
      <c r="L34" s="470"/>
      <c r="M34" s="471"/>
      <c r="N34" s="471"/>
      <c r="O34" s="469"/>
      <c r="P34" s="423"/>
      <c r="Q34" s="472"/>
      <c r="R34" s="423"/>
      <c r="S34" s="467" t="str">
        <f>IF(OR(P34="NR",P34="",P34="Dry"),"",'1 - Detail Entry'!Y35-P34)</f>
        <v/>
      </c>
      <c r="T34" s="540"/>
      <c r="U34" s="541"/>
      <c r="V34" s="542"/>
      <c r="W34" s="314"/>
    </row>
    <row r="35" spans="2:23" ht="21" customHeight="1">
      <c r="B35" s="314"/>
      <c r="C35" s="461" t="str">
        <f>IF('1 - Detail Entry'!C36="","",'1 - Detail Entry'!C36)</f>
        <v/>
      </c>
      <c r="D35" s="425"/>
      <c r="E35" s="419"/>
      <c r="F35" s="419"/>
      <c r="G35" s="419"/>
      <c r="H35" s="468"/>
      <c r="I35" s="469"/>
      <c r="J35" s="470"/>
      <c r="K35" s="419"/>
      <c r="L35" s="470"/>
      <c r="M35" s="471"/>
      <c r="N35" s="471"/>
      <c r="O35" s="469"/>
      <c r="P35" s="423"/>
      <c r="Q35" s="472"/>
      <c r="R35" s="423"/>
      <c r="S35" s="467" t="str">
        <f>IF(OR(P35="NR",P35="",P35="Dry"),"",'1 - Detail Entry'!Y36-P35)</f>
        <v/>
      </c>
      <c r="T35" s="540"/>
      <c r="U35" s="541"/>
      <c r="V35" s="542"/>
      <c r="W35" s="314"/>
    </row>
    <row r="36" spans="2:23" ht="21" customHeight="1">
      <c r="B36" s="314"/>
      <c r="C36" s="461" t="str">
        <f>IF('1 - Detail Entry'!C37="","",'1 - Detail Entry'!C37)</f>
        <v/>
      </c>
      <c r="D36" s="425"/>
      <c r="E36" s="419"/>
      <c r="F36" s="419"/>
      <c r="G36" s="419"/>
      <c r="H36" s="468"/>
      <c r="I36" s="469"/>
      <c r="J36" s="470"/>
      <c r="K36" s="419"/>
      <c r="L36" s="470"/>
      <c r="M36" s="471"/>
      <c r="N36" s="471"/>
      <c r="O36" s="469"/>
      <c r="P36" s="423"/>
      <c r="Q36" s="472"/>
      <c r="R36" s="423"/>
      <c r="S36" s="467" t="str">
        <f>IF(OR(P36="NR",P36="",P36="Dry"),"",'1 - Detail Entry'!Y37-P36)</f>
        <v/>
      </c>
      <c r="T36" s="540"/>
      <c r="U36" s="541"/>
      <c r="V36" s="542"/>
      <c r="W36" s="314"/>
    </row>
    <row r="37" spans="2:23" ht="21" customHeight="1">
      <c r="B37" s="314"/>
      <c r="C37" s="461" t="str">
        <f>IF('1 - Detail Entry'!C38="","",'1 - Detail Entry'!C38)</f>
        <v/>
      </c>
      <c r="D37" s="425"/>
      <c r="E37" s="419"/>
      <c r="F37" s="419"/>
      <c r="G37" s="419"/>
      <c r="H37" s="468"/>
      <c r="I37" s="469"/>
      <c r="J37" s="470"/>
      <c r="K37" s="419"/>
      <c r="L37" s="470"/>
      <c r="M37" s="471"/>
      <c r="N37" s="471"/>
      <c r="O37" s="469"/>
      <c r="P37" s="423"/>
      <c r="Q37" s="472"/>
      <c r="R37" s="423"/>
      <c r="S37" s="467" t="str">
        <f>IF(OR(P37="NR",P37="",P37="Dry"),"",'1 - Detail Entry'!Y38-P37)</f>
        <v/>
      </c>
      <c r="T37" s="540"/>
      <c r="U37" s="541"/>
      <c r="V37" s="542"/>
      <c r="W37" s="314"/>
    </row>
    <row r="38" spans="2:23" ht="21" customHeight="1">
      <c r="B38" s="314"/>
      <c r="C38" s="461" t="str">
        <f>IF('1 - Detail Entry'!C39="","",'1 - Detail Entry'!C39)</f>
        <v/>
      </c>
      <c r="D38" s="425"/>
      <c r="E38" s="419"/>
      <c r="F38" s="419"/>
      <c r="G38" s="419"/>
      <c r="H38" s="468"/>
      <c r="I38" s="469"/>
      <c r="J38" s="470"/>
      <c r="K38" s="419"/>
      <c r="L38" s="470"/>
      <c r="M38" s="471"/>
      <c r="N38" s="471"/>
      <c r="O38" s="469"/>
      <c r="P38" s="423"/>
      <c r="Q38" s="472"/>
      <c r="R38" s="423"/>
      <c r="S38" s="467" t="str">
        <f>IF(OR(P38="NR",P38="",P38="Dry"),"",'1 - Detail Entry'!Y39-P38)</f>
        <v/>
      </c>
      <c r="T38" s="540"/>
      <c r="U38" s="541"/>
      <c r="V38" s="542"/>
      <c r="W38" s="314"/>
    </row>
    <row r="39" spans="2:23" ht="21" customHeight="1">
      <c r="B39" s="314"/>
      <c r="C39" s="461" t="str">
        <f>IF('1 - Detail Entry'!C40="","",'1 - Detail Entry'!C40)</f>
        <v/>
      </c>
      <c r="D39" s="425"/>
      <c r="E39" s="419"/>
      <c r="F39" s="419"/>
      <c r="G39" s="419"/>
      <c r="H39" s="468"/>
      <c r="I39" s="469"/>
      <c r="J39" s="470"/>
      <c r="K39" s="419"/>
      <c r="L39" s="470"/>
      <c r="M39" s="471"/>
      <c r="N39" s="471"/>
      <c r="O39" s="469"/>
      <c r="P39" s="423"/>
      <c r="Q39" s="472"/>
      <c r="R39" s="423"/>
      <c r="S39" s="467" t="str">
        <f>IF(OR(P39="NR",P39="",P39="Dry"),"",'1 - Detail Entry'!Y40-P39)</f>
        <v/>
      </c>
      <c r="T39" s="540"/>
      <c r="U39" s="541"/>
      <c r="V39" s="542"/>
      <c r="W39" s="314"/>
    </row>
    <row r="40" spans="2:23" ht="21" customHeight="1">
      <c r="B40" s="314"/>
      <c r="C40" s="461" t="str">
        <f>IF('1 - Detail Entry'!C41="","",'1 - Detail Entry'!C41)</f>
        <v/>
      </c>
      <c r="D40" s="425"/>
      <c r="E40" s="419"/>
      <c r="F40" s="419"/>
      <c r="G40" s="419"/>
      <c r="H40" s="468"/>
      <c r="I40" s="469"/>
      <c r="J40" s="470"/>
      <c r="K40" s="419"/>
      <c r="L40" s="470"/>
      <c r="M40" s="471"/>
      <c r="N40" s="471"/>
      <c r="O40" s="469"/>
      <c r="P40" s="423"/>
      <c r="Q40" s="472"/>
      <c r="R40" s="423"/>
      <c r="S40" s="467" t="str">
        <f>IF(OR(P40="NR",P40="",P40="Dry"),"",'1 - Detail Entry'!Y41-P40)</f>
        <v/>
      </c>
      <c r="T40" s="540"/>
      <c r="U40" s="541"/>
      <c r="V40" s="542"/>
      <c r="W40" s="314"/>
    </row>
    <row r="41" spans="2:23" ht="21" customHeight="1">
      <c r="B41" s="314"/>
      <c r="C41" s="461" t="str">
        <f>IF('1 - Detail Entry'!C42="","",'1 - Detail Entry'!C42)</f>
        <v/>
      </c>
      <c r="D41" s="425"/>
      <c r="E41" s="419"/>
      <c r="F41" s="419"/>
      <c r="G41" s="419"/>
      <c r="H41" s="468"/>
      <c r="I41" s="469"/>
      <c r="J41" s="470"/>
      <c r="K41" s="419"/>
      <c r="L41" s="470"/>
      <c r="M41" s="471"/>
      <c r="N41" s="471"/>
      <c r="O41" s="469"/>
      <c r="P41" s="423"/>
      <c r="Q41" s="472"/>
      <c r="R41" s="423"/>
      <c r="S41" s="467" t="str">
        <f>IF(OR(P41="NR",P41="",P41="Dry"),"",'1 - Detail Entry'!Y42-P41)</f>
        <v/>
      </c>
      <c r="T41" s="426"/>
      <c r="U41" s="427"/>
      <c r="V41" s="428"/>
      <c r="W41" s="314"/>
    </row>
    <row r="42" spans="2:23" ht="21" customHeight="1">
      <c r="B42" s="314"/>
      <c r="C42" s="461" t="str">
        <f>IF('1 - Detail Entry'!C43="","",'1 - Detail Entry'!C43)</f>
        <v/>
      </c>
      <c r="D42" s="425"/>
      <c r="E42" s="419"/>
      <c r="F42" s="419"/>
      <c r="G42" s="419"/>
      <c r="H42" s="468"/>
      <c r="I42" s="469"/>
      <c r="J42" s="470"/>
      <c r="K42" s="419"/>
      <c r="L42" s="470"/>
      <c r="M42" s="471"/>
      <c r="N42" s="471"/>
      <c r="O42" s="469"/>
      <c r="P42" s="423"/>
      <c r="Q42" s="472"/>
      <c r="R42" s="423"/>
      <c r="S42" s="467" t="str">
        <f>IF(OR(P42="NR",P42="",P42="Dry"),"",'1 - Detail Entry'!Y43-P42)</f>
        <v/>
      </c>
      <c r="T42" s="426"/>
      <c r="U42" s="427"/>
      <c r="V42" s="428"/>
      <c r="W42" s="314"/>
    </row>
    <row r="43" spans="2:23" ht="21" customHeight="1">
      <c r="B43" s="314"/>
      <c r="C43" s="461" t="str">
        <f>IF('1 - Detail Entry'!C44="","",'1 - Detail Entry'!C44)</f>
        <v/>
      </c>
      <c r="D43" s="425"/>
      <c r="E43" s="419"/>
      <c r="F43" s="419"/>
      <c r="G43" s="419"/>
      <c r="H43" s="468"/>
      <c r="I43" s="469"/>
      <c r="J43" s="470"/>
      <c r="K43" s="419"/>
      <c r="L43" s="470"/>
      <c r="M43" s="471"/>
      <c r="N43" s="471"/>
      <c r="O43" s="469"/>
      <c r="P43" s="423"/>
      <c r="Q43" s="472"/>
      <c r="R43" s="423"/>
      <c r="S43" s="467" t="str">
        <f>IF(OR(P43="NR",P43="",P43="Dry"),"",'1 - Detail Entry'!Y44-P43)</f>
        <v/>
      </c>
      <c r="T43" s="426"/>
      <c r="U43" s="427"/>
      <c r="V43" s="428"/>
      <c r="W43" s="314"/>
    </row>
    <row r="44" spans="2:23" ht="21" customHeight="1">
      <c r="B44" s="314"/>
      <c r="C44" s="461" t="str">
        <f>IF('1 - Detail Entry'!C45="","",'1 - Detail Entry'!C45)</f>
        <v/>
      </c>
      <c r="D44" s="425"/>
      <c r="E44" s="419"/>
      <c r="F44" s="419"/>
      <c r="G44" s="419"/>
      <c r="H44" s="468"/>
      <c r="I44" s="469"/>
      <c r="J44" s="470"/>
      <c r="K44" s="419"/>
      <c r="L44" s="470"/>
      <c r="M44" s="471"/>
      <c r="N44" s="471"/>
      <c r="O44" s="469"/>
      <c r="P44" s="423"/>
      <c r="Q44" s="472"/>
      <c r="R44" s="423"/>
      <c r="S44" s="467" t="str">
        <f>IF(OR(P44="NR",P44="",P44="Dry"),"",'1 - Detail Entry'!Y45-P44)</f>
        <v/>
      </c>
      <c r="T44" s="426"/>
      <c r="U44" s="427"/>
      <c r="V44" s="428"/>
      <c r="W44" s="314"/>
    </row>
    <row r="45" spans="2:23" ht="21" customHeight="1">
      <c r="B45" s="314"/>
      <c r="C45" s="461" t="str">
        <f>IF('1 - Detail Entry'!C46="","",'1 - Detail Entry'!C46)</f>
        <v/>
      </c>
      <c r="D45" s="425"/>
      <c r="E45" s="419"/>
      <c r="F45" s="419"/>
      <c r="G45" s="419"/>
      <c r="H45" s="468"/>
      <c r="I45" s="469"/>
      <c r="J45" s="470"/>
      <c r="K45" s="419"/>
      <c r="L45" s="470"/>
      <c r="M45" s="471"/>
      <c r="N45" s="471"/>
      <c r="O45" s="469"/>
      <c r="P45" s="423"/>
      <c r="Q45" s="472"/>
      <c r="R45" s="423"/>
      <c r="S45" s="467" t="str">
        <f>IF(OR(P45="NR",P45="",P45="Dry"),"",'1 - Detail Entry'!Y46-P45)</f>
        <v/>
      </c>
      <c r="T45" s="426"/>
      <c r="U45" s="427"/>
      <c r="V45" s="428"/>
      <c r="W45" s="314"/>
    </row>
    <row r="46" spans="2:23" ht="21" customHeight="1">
      <c r="B46" s="314"/>
      <c r="C46" s="461" t="str">
        <f>IF('1 - Detail Entry'!C47="","",'1 - Detail Entry'!C47)</f>
        <v/>
      </c>
      <c r="D46" s="425"/>
      <c r="E46" s="419"/>
      <c r="F46" s="419"/>
      <c r="G46" s="419"/>
      <c r="H46" s="468"/>
      <c r="I46" s="469"/>
      <c r="J46" s="470"/>
      <c r="K46" s="419"/>
      <c r="L46" s="470"/>
      <c r="M46" s="471"/>
      <c r="N46" s="471"/>
      <c r="O46" s="469"/>
      <c r="P46" s="423"/>
      <c r="Q46" s="472"/>
      <c r="R46" s="423"/>
      <c r="S46" s="467" t="str">
        <f>IF(OR(P46="NR",P46="",P46="Dry"),"",'1 - Detail Entry'!Y47-P46)</f>
        <v/>
      </c>
      <c r="T46" s="426"/>
      <c r="U46" s="427"/>
      <c r="V46" s="428"/>
      <c r="W46" s="314"/>
    </row>
    <row r="47" spans="2:23" ht="21" customHeight="1">
      <c r="B47" s="314"/>
      <c r="C47" s="461" t="str">
        <f>IF('1 - Detail Entry'!C48="","",'1 - Detail Entry'!C48)</f>
        <v/>
      </c>
      <c r="D47" s="425"/>
      <c r="E47" s="419"/>
      <c r="F47" s="419"/>
      <c r="G47" s="419"/>
      <c r="H47" s="468"/>
      <c r="I47" s="469"/>
      <c r="J47" s="470"/>
      <c r="K47" s="419"/>
      <c r="L47" s="470"/>
      <c r="M47" s="471"/>
      <c r="N47" s="471"/>
      <c r="O47" s="469"/>
      <c r="P47" s="423"/>
      <c r="Q47" s="472"/>
      <c r="R47" s="423"/>
      <c r="S47" s="467" t="str">
        <f>IF(OR(P47="NR",P47="",P47="Dry"),"",'1 - Detail Entry'!Y48-P47)</f>
        <v/>
      </c>
      <c r="T47" s="540"/>
      <c r="U47" s="541"/>
      <c r="V47" s="542"/>
      <c r="W47" s="314"/>
    </row>
    <row r="48" spans="2:23" ht="21" customHeight="1">
      <c r="B48" s="314"/>
      <c r="C48" s="461" t="str">
        <f>IF('1 - Detail Entry'!C49="","",'1 - Detail Entry'!C49)</f>
        <v/>
      </c>
      <c r="D48" s="425"/>
      <c r="E48" s="419"/>
      <c r="F48" s="419"/>
      <c r="G48" s="419"/>
      <c r="H48" s="468"/>
      <c r="I48" s="469"/>
      <c r="J48" s="470"/>
      <c r="K48" s="419"/>
      <c r="L48" s="470"/>
      <c r="M48" s="471"/>
      <c r="N48" s="471"/>
      <c r="O48" s="469"/>
      <c r="P48" s="423"/>
      <c r="Q48" s="472"/>
      <c r="R48" s="423"/>
      <c r="S48" s="467" t="str">
        <f>IF(OR(P48="NR",P48="",P48="Dry"),"",'1 - Detail Entry'!Y49-P48)</f>
        <v/>
      </c>
      <c r="T48" s="426"/>
      <c r="U48" s="427"/>
      <c r="V48" s="428"/>
      <c r="W48" s="314"/>
    </row>
    <row r="49" spans="2:23" ht="21" customHeight="1">
      <c r="B49" s="314"/>
      <c r="C49" s="461" t="str">
        <f>IF('1 - Detail Entry'!C50="","",'1 - Detail Entry'!C50)</f>
        <v/>
      </c>
      <c r="D49" s="425"/>
      <c r="E49" s="419"/>
      <c r="F49" s="419"/>
      <c r="G49" s="419"/>
      <c r="H49" s="468"/>
      <c r="I49" s="469"/>
      <c r="J49" s="470"/>
      <c r="K49" s="419"/>
      <c r="L49" s="470"/>
      <c r="M49" s="471"/>
      <c r="N49" s="471"/>
      <c r="O49" s="469"/>
      <c r="P49" s="423"/>
      <c r="Q49" s="472"/>
      <c r="R49" s="423"/>
      <c r="S49" s="467" t="str">
        <f>IF(OR(P49="NR",P49="",P49="Dry"),"",'1 - Detail Entry'!Y50-P49)</f>
        <v/>
      </c>
      <c r="T49" s="426"/>
      <c r="U49" s="427"/>
      <c r="V49" s="428"/>
      <c r="W49" s="314"/>
    </row>
    <row r="50" spans="2:23" ht="21" customHeight="1">
      <c r="B50" s="314"/>
      <c r="C50" s="461" t="str">
        <f>IF('1 - Detail Entry'!C51="","",'1 - Detail Entry'!C51)</f>
        <v/>
      </c>
      <c r="D50" s="425"/>
      <c r="E50" s="419"/>
      <c r="F50" s="419"/>
      <c r="G50" s="419"/>
      <c r="H50" s="468"/>
      <c r="I50" s="469"/>
      <c r="J50" s="470"/>
      <c r="K50" s="419"/>
      <c r="L50" s="470"/>
      <c r="M50" s="471"/>
      <c r="N50" s="471"/>
      <c r="O50" s="469"/>
      <c r="P50" s="423"/>
      <c r="Q50" s="472"/>
      <c r="R50" s="423"/>
      <c r="S50" s="467" t="str">
        <f>IF(OR(P50="NR",P50="",P50="Dry"),"",'1 - Detail Entry'!Y51-P50)</f>
        <v/>
      </c>
      <c r="T50" s="426"/>
      <c r="U50" s="427"/>
      <c r="V50" s="428"/>
      <c r="W50" s="314"/>
    </row>
    <row r="51" spans="2:23" ht="21" customHeight="1">
      <c r="B51" s="314"/>
      <c r="C51" s="461" t="str">
        <f>IF('1 - Detail Entry'!C52="","",'1 - Detail Entry'!C52)</f>
        <v/>
      </c>
      <c r="D51" s="425"/>
      <c r="E51" s="419"/>
      <c r="F51" s="419"/>
      <c r="G51" s="419"/>
      <c r="H51" s="468"/>
      <c r="I51" s="469"/>
      <c r="J51" s="470"/>
      <c r="K51" s="419"/>
      <c r="L51" s="470"/>
      <c r="M51" s="471"/>
      <c r="N51" s="471"/>
      <c r="O51" s="469"/>
      <c r="P51" s="423"/>
      <c r="Q51" s="472"/>
      <c r="R51" s="423"/>
      <c r="S51" s="467" t="str">
        <f>IF(OR(P51="NR",P51="",P51="Dry"),"",'1 - Detail Entry'!Y52-P51)</f>
        <v/>
      </c>
      <c r="T51" s="426"/>
      <c r="U51" s="427"/>
      <c r="V51" s="428"/>
      <c r="W51" s="314"/>
    </row>
    <row r="52" spans="2:23" ht="21" customHeight="1">
      <c r="B52" s="314"/>
      <c r="C52" s="461" t="str">
        <f>IF('1 - Detail Entry'!C53="","",'1 - Detail Entry'!C53)</f>
        <v/>
      </c>
      <c r="D52" s="425"/>
      <c r="E52" s="419"/>
      <c r="F52" s="419"/>
      <c r="G52" s="419"/>
      <c r="H52" s="468"/>
      <c r="I52" s="469"/>
      <c r="J52" s="470"/>
      <c r="K52" s="419"/>
      <c r="L52" s="470"/>
      <c r="M52" s="471"/>
      <c r="N52" s="471"/>
      <c r="O52" s="469"/>
      <c r="P52" s="423"/>
      <c r="Q52" s="472"/>
      <c r="R52" s="423"/>
      <c r="S52" s="467" t="str">
        <f>IF(OR(P52="NR",P52="",P52="Dry"),"",'1 - Detail Entry'!Y53-P52)</f>
        <v/>
      </c>
      <c r="T52" s="426"/>
      <c r="U52" s="427"/>
      <c r="V52" s="428"/>
      <c r="W52" s="314"/>
    </row>
    <row r="53" spans="2:23" ht="21" customHeight="1">
      <c r="B53" s="314"/>
      <c r="C53" s="461" t="str">
        <f>IF('1 - Detail Entry'!C54="","",'1 - Detail Entry'!C54)</f>
        <v/>
      </c>
      <c r="D53" s="425"/>
      <c r="E53" s="419"/>
      <c r="F53" s="419"/>
      <c r="G53" s="419"/>
      <c r="H53" s="468"/>
      <c r="I53" s="469"/>
      <c r="J53" s="470"/>
      <c r="K53" s="419"/>
      <c r="L53" s="470"/>
      <c r="M53" s="471"/>
      <c r="N53" s="471"/>
      <c r="O53" s="469"/>
      <c r="P53" s="423"/>
      <c r="Q53" s="472"/>
      <c r="R53" s="423"/>
      <c r="S53" s="467" t="str">
        <f>IF(OR(P53="NR",P53="",P53="Dry"),"",'1 - Detail Entry'!Y54-P53)</f>
        <v/>
      </c>
      <c r="T53" s="426"/>
      <c r="U53" s="427"/>
      <c r="V53" s="428"/>
      <c r="W53" s="314"/>
    </row>
    <row r="54" spans="2:23" ht="21" customHeight="1">
      <c r="B54" s="314"/>
      <c r="C54" s="461" t="str">
        <f>IF('1 - Detail Entry'!C55="","",'1 - Detail Entry'!C55)</f>
        <v/>
      </c>
      <c r="D54" s="425"/>
      <c r="E54" s="419"/>
      <c r="F54" s="419"/>
      <c r="G54" s="419"/>
      <c r="H54" s="468"/>
      <c r="I54" s="469"/>
      <c r="J54" s="470"/>
      <c r="K54" s="419"/>
      <c r="L54" s="470"/>
      <c r="M54" s="471"/>
      <c r="N54" s="471"/>
      <c r="O54" s="469"/>
      <c r="P54" s="423"/>
      <c r="Q54" s="472"/>
      <c r="R54" s="423"/>
      <c r="S54" s="467" t="str">
        <f>IF(OR(P54="NR",P54="",P54="Dry"),"",'1 - Detail Entry'!Y55-P54)</f>
        <v/>
      </c>
      <c r="T54" s="540"/>
      <c r="U54" s="541"/>
      <c r="V54" s="542"/>
      <c r="W54" s="314"/>
    </row>
    <row r="55" spans="2:23" ht="21" customHeight="1">
      <c r="B55" s="314"/>
      <c r="C55" s="461" t="str">
        <f>IF('1 - Detail Entry'!C56="","",'1 - Detail Entry'!C56)</f>
        <v/>
      </c>
      <c r="D55" s="425"/>
      <c r="E55" s="419"/>
      <c r="F55" s="419"/>
      <c r="G55" s="419"/>
      <c r="H55" s="468"/>
      <c r="I55" s="469"/>
      <c r="J55" s="470"/>
      <c r="K55" s="419"/>
      <c r="L55" s="470"/>
      <c r="M55" s="471"/>
      <c r="N55" s="471"/>
      <c r="O55" s="469"/>
      <c r="P55" s="423"/>
      <c r="Q55" s="472"/>
      <c r="R55" s="423"/>
      <c r="S55" s="467" t="str">
        <f>IF(OR(P55="NR",P55="",P55="Dry"),"",'1 - Detail Entry'!Y56-P55)</f>
        <v/>
      </c>
      <c r="T55" s="540"/>
      <c r="U55" s="541"/>
      <c r="V55" s="542"/>
      <c r="W55" s="314"/>
    </row>
    <row r="56" spans="2:23" ht="21" customHeight="1">
      <c r="B56" s="314"/>
      <c r="C56" s="461" t="str">
        <f>IF('1 - Detail Entry'!C57="","",'1 - Detail Entry'!C57)</f>
        <v/>
      </c>
      <c r="D56" s="425"/>
      <c r="E56" s="419"/>
      <c r="F56" s="419"/>
      <c r="G56" s="419"/>
      <c r="H56" s="468"/>
      <c r="I56" s="469"/>
      <c r="J56" s="470"/>
      <c r="K56" s="419"/>
      <c r="L56" s="470"/>
      <c r="M56" s="471"/>
      <c r="N56" s="471"/>
      <c r="O56" s="469"/>
      <c r="P56" s="423"/>
      <c r="Q56" s="472"/>
      <c r="R56" s="423"/>
      <c r="S56" s="467" t="str">
        <f>IF(OR(P56="NR",P56="",P56="Dry"),"",'1 - Detail Entry'!Y57-P56)</f>
        <v/>
      </c>
      <c r="T56" s="540"/>
      <c r="U56" s="541"/>
      <c r="V56" s="542"/>
      <c r="W56" s="314"/>
    </row>
    <row r="57" spans="2:23" ht="21" customHeight="1">
      <c r="B57" s="314"/>
      <c r="C57" s="461" t="str">
        <f>IF('1 - Detail Entry'!C58="","",'1 - Detail Entry'!C58)</f>
        <v/>
      </c>
      <c r="D57" s="425"/>
      <c r="E57" s="419"/>
      <c r="F57" s="419"/>
      <c r="G57" s="419"/>
      <c r="H57" s="468"/>
      <c r="I57" s="469"/>
      <c r="J57" s="470"/>
      <c r="K57" s="419"/>
      <c r="L57" s="470"/>
      <c r="M57" s="471"/>
      <c r="N57" s="471"/>
      <c r="O57" s="469"/>
      <c r="P57" s="423"/>
      <c r="Q57" s="472"/>
      <c r="R57" s="423"/>
      <c r="S57" s="467" t="str">
        <f>IF(OR(P57="NR",P57="",P57="Dry"),"",'1 - Detail Entry'!Y58-P57)</f>
        <v/>
      </c>
      <c r="T57" s="540"/>
      <c r="U57" s="541"/>
      <c r="V57" s="542"/>
      <c r="W57" s="314"/>
    </row>
    <row r="58" spans="2:23" ht="21" customHeight="1">
      <c r="B58" s="314"/>
      <c r="C58" s="461" t="str">
        <f>IF('1 - Detail Entry'!C59="","",'1 - Detail Entry'!C59)</f>
        <v/>
      </c>
      <c r="D58" s="425"/>
      <c r="E58" s="419"/>
      <c r="F58" s="419"/>
      <c r="G58" s="419"/>
      <c r="H58" s="468"/>
      <c r="I58" s="469"/>
      <c r="J58" s="470"/>
      <c r="K58" s="419"/>
      <c r="L58" s="470"/>
      <c r="M58" s="471"/>
      <c r="N58" s="471"/>
      <c r="O58" s="469"/>
      <c r="P58" s="423"/>
      <c r="Q58" s="472"/>
      <c r="R58" s="476"/>
      <c r="S58" s="467" t="str">
        <f>IF(OR(P58="NR",P58="",P58="Dry"),"",'1 - Detail Entry'!Y59-P58)</f>
        <v/>
      </c>
      <c r="T58" s="540"/>
      <c r="U58" s="541"/>
      <c r="V58" s="542"/>
      <c r="W58" s="314"/>
    </row>
    <row r="59" spans="2:23" ht="21" customHeight="1">
      <c r="B59" s="314"/>
      <c r="C59" s="461" t="str">
        <f>IF('1 - Detail Entry'!C60="","",'1 - Detail Entry'!C60)</f>
        <v/>
      </c>
      <c r="D59" s="425"/>
      <c r="E59" s="419"/>
      <c r="F59" s="419"/>
      <c r="G59" s="419"/>
      <c r="H59" s="468"/>
      <c r="I59" s="469"/>
      <c r="J59" s="470"/>
      <c r="K59" s="419"/>
      <c r="L59" s="470"/>
      <c r="M59" s="471"/>
      <c r="N59" s="471"/>
      <c r="O59" s="469"/>
      <c r="P59" s="423"/>
      <c r="Q59" s="472"/>
      <c r="R59" s="423"/>
      <c r="S59" s="467" t="str">
        <f>IF(OR(P59="NR",P59="",P59="Dry"),"",'1 - Detail Entry'!Y60-P59)</f>
        <v/>
      </c>
      <c r="T59" s="540"/>
      <c r="U59" s="541"/>
      <c r="V59" s="542"/>
      <c r="W59" s="478"/>
    </row>
    <row r="60" spans="2:23" ht="21" customHeight="1">
      <c r="B60" s="314"/>
      <c r="C60" s="461" t="str">
        <f>IF('1 - Detail Entry'!C61="","",'1 - Detail Entry'!C61)</f>
        <v/>
      </c>
      <c r="D60" s="425"/>
      <c r="E60" s="419"/>
      <c r="F60" s="419"/>
      <c r="G60" s="419"/>
      <c r="H60" s="468"/>
      <c r="I60" s="482"/>
      <c r="J60" s="483"/>
      <c r="K60" s="480"/>
      <c r="L60" s="483"/>
      <c r="M60" s="471"/>
      <c r="N60" s="471"/>
      <c r="O60" s="469"/>
      <c r="P60" s="423"/>
      <c r="Q60" s="486"/>
      <c r="R60" s="485"/>
      <c r="S60" s="467" t="str">
        <f>IF(OR(P60="NR",P60="",P60="Dry"),"",'1 - Detail Entry'!Y61-P60)</f>
        <v/>
      </c>
      <c r="T60" s="540"/>
      <c r="U60" s="541"/>
      <c r="V60" s="542"/>
      <c r="W60" s="478"/>
    </row>
    <row r="61" spans="2:23" ht="21" customHeight="1">
      <c r="B61" s="314"/>
      <c r="C61" s="461" t="str">
        <f>IF('1 - Detail Entry'!C62="","",'1 - Detail Entry'!C62)</f>
        <v/>
      </c>
      <c r="D61" s="479"/>
      <c r="E61" s="480"/>
      <c r="F61" s="480"/>
      <c r="G61" s="419"/>
      <c r="H61" s="468"/>
      <c r="I61" s="482"/>
      <c r="J61" s="483"/>
      <c r="K61" s="480"/>
      <c r="L61" s="483"/>
      <c r="M61" s="471"/>
      <c r="N61" s="471"/>
      <c r="O61" s="469"/>
      <c r="P61" s="485"/>
      <c r="Q61" s="486"/>
      <c r="R61" s="485"/>
      <c r="S61" s="467" t="str">
        <f>IF(OR(P61="NR",P61="",P61="Dry"),"",'1 - Detail Entry'!Y62-P61)</f>
        <v/>
      </c>
      <c r="T61" s="540"/>
      <c r="U61" s="541"/>
      <c r="V61" s="542"/>
      <c r="W61" s="478"/>
    </row>
    <row r="62" spans="2:23" ht="21" customHeight="1">
      <c r="B62" s="314"/>
      <c r="C62" s="487" t="str">
        <f>IF('1 - Detail Entry'!C63="","",'1 - Detail Entry'!C63)</f>
        <v/>
      </c>
      <c r="D62" s="429"/>
      <c r="E62" s="430"/>
      <c r="F62" s="430"/>
      <c r="G62" s="430"/>
      <c r="H62" s="488"/>
      <c r="I62" s="489"/>
      <c r="J62" s="490"/>
      <c r="K62" s="430"/>
      <c r="L62" s="490"/>
      <c r="M62" s="491"/>
      <c r="N62" s="491"/>
      <c r="O62" s="489"/>
      <c r="P62" s="493"/>
      <c r="Q62" s="494"/>
      <c r="R62" s="493"/>
      <c r="S62" s="467" t="str">
        <f>IF(OR(P62="NR",P62="",P62="Dry"),"",'1 - Detail Entry'!Y63-P62)</f>
        <v/>
      </c>
      <c r="T62" s="609"/>
      <c r="U62" s="610"/>
      <c r="V62" s="611"/>
      <c r="W62" s="314"/>
    </row>
    <row r="63" spans="2:23" ht="3.75" customHeight="1">
      <c r="B63" s="314"/>
      <c r="C63" s="322"/>
      <c r="D63" s="322"/>
      <c r="E63" s="322"/>
      <c r="F63" s="322"/>
      <c r="G63" s="495"/>
      <c r="H63" s="495"/>
      <c r="I63" s="322"/>
      <c r="J63" s="322"/>
      <c r="K63" s="495"/>
      <c r="L63" s="495"/>
      <c r="M63" s="496"/>
      <c r="N63" s="496"/>
      <c r="O63" s="496"/>
      <c r="P63" s="496"/>
      <c r="Q63" s="496"/>
      <c r="R63" s="322"/>
      <c r="S63" s="497"/>
      <c r="T63" s="316"/>
      <c r="U63" s="316"/>
      <c r="V63" s="316"/>
      <c r="W63" s="314"/>
    </row>
    <row r="64" spans="2:23" ht="11.25" customHeight="1">
      <c r="B64" s="314"/>
      <c r="C64" s="316"/>
      <c r="D64" s="4"/>
      <c r="E64" s="537"/>
      <c r="F64" s="537"/>
      <c r="G64" s="537"/>
      <c r="H64" s="537"/>
      <c r="I64" s="316"/>
      <c r="J64" s="316"/>
      <c r="K64" s="316"/>
      <c r="L64" s="316"/>
      <c r="M64" s="316"/>
      <c r="N64" s="316"/>
      <c r="O64" s="316"/>
      <c r="P64" s="316"/>
      <c r="Q64" s="316"/>
      <c r="R64" s="316"/>
      <c r="S64" s="316"/>
      <c r="T64" s="316"/>
      <c r="U64" s="316"/>
      <c r="V64" s="316"/>
      <c r="W64" s="314"/>
    </row>
    <row r="65" spans="2:23" ht="11.25" customHeight="1">
      <c r="B65" s="314"/>
      <c r="C65" s="316"/>
      <c r="D65" s="4"/>
      <c r="E65" s="537"/>
      <c r="F65" s="537"/>
      <c r="G65" s="537"/>
      <c r="H65" s="537"/>
      <c r="I65" s="316"/>
      <c r="J65" s="316"/>
      <c r="K65" s="316"/>
      <c r="L65" s="316"/>
      <c r="M65" s="316"/>
      <c r="N65" s="316"/>
      <c r="O65" s="316"/>
      <c r="P65" s="316"/>
      <c r="Q65" s="316"/>
      <c r="R65" s="316"/>
      <c r="S65" s="316"/>
      <c r="T65" s="316"/>
      <c r="U65" s="316"/>
      <c r="V65" s="316"/>
      <c r="W65" s="314"/>
    </row>
    <row r="66" spans="2:23" ht="10.5" customHeight="1">
      <c r="B66" s="314"/>
      <c r="D66" s="4"/>
      <c r="E66" s="537"/>
      <c r="F66" s="537"/>
      <c r="G66" s="537"/>
      <c r="H66" s="537"/>
      <c r="I66" s="316"/>
      <c r="J66" s="316"/>
      <c r="K66" s="316"/>
      <c r="L66" s="316"/>
      <c r="M66" s="316"/>
      <c r="N66" s="316"/>
      <c r="O66" s="316"/>
      <c r="P66" s="316"/>
      <c r="Q66" s="316"/>
      <c r="R66" s="316"/>
      <c r="S66" s="316"/>
      <c r="T66" s="316"/>
      <c r="U66" s="316"/>
      <c r="V66" s="316"/>
      <c r="W66" s="314"/>
    </row>
    <row r="67" spans="2:23" ht="7.5" customHeight="1">
      <c r="B67" s="314"/>
      <c r="C67" s="314"/>
      <c r="D67" s="314"/>
      <c r="E67" s="314"/>
      <c r="F67" s="314"/>
      <c r="G67" s="314"/>
      <c r="H67" s="314"/>
      <c r="I67" s="314"/>
      <c r="J67" s="314"/>
      <c r="K67" s="314"/>
      <c r="L67" s="314"/>
      <c r="M67" s="314"/>
      <c r="N67" s="314"/>
      <c r="O67" s="314"/>
      <c r="P67" s="314"/>
      <c r="Q67" s="314"/>
      <c r="R67" s="314"/>
      <c r="S67" s="314"/>
      <c r="T67" s="314"/>
      <c r="U67" s="314"/>
      <c r="V67" s="314"/>
      <c r="W67" s="314"/>
    </row>
    <row r="68" spans="2:23" ht="15" thickBot="1"/>
    <row r="69" spans="2:23" ht="15" thickBot="1">
      <c r="E69" s="601" t="s">
        <v>72</v>
      </c>
      <c r="F69" s="602"/>
      <c r="G69" s="602"/>
      <c r="H69" s="602"/>
      <c r="I69" s="602"/>
      <c r="J69" s="602"/>
      <c r="K69" s="602"/>
      <c r="L69" s="602"/>
      <c r="M69" s="602"/>
      <c r="N69" s="602"/>
      <c r="O69" s="603"/>
    </row>
    <row r="70" spans="2:23" ht="15" thickBot="1"/>
    <row r="71" spans="2:23" ht="15" thickBot="1">
      <c r="E71" s="437" t="s">
        <v>96</v>
      </c>
      <c r="F71" s="438"/>
      <c r="G71" s="443"/>
      <c r="H71" s="443"/>
      <c r="I71" s="443"/>
      <c r="J71" s="443"/>
      <c r="K71" s="443"/>
      <c r="L71" s="443"/>
      <c r="M71" s="443"/>
      <c r="N71" s="443"/>
      <c r="O71" s="444"/>
      <c r="P71" s="445"/>
      <c r="Q71" s="498"/>
    </row>
    <row r="72" spans="2:23">
      <c r="O72" s="442"/>
    </row>
    <row r="73" spans="2:23">
      <c r="O73" s="442"/>
    </row>
    <row r="75" spans="2:23">
      <c r="O75" s="442"/>
    </row>
    <row r="76" spans="2:23">
      <c r="O76" s="442"/>
    </row>
    <row r="77" spans="2:23">
      <c r="O77" s="442"/>
    </row>
    <row r="78" spans="2:23">
      <c r="O78" s="442"/>
    </row>
  </sheetData>
  <mergeCells count="77">
    <mergeCell ref="U12:V12"/>
    <mergeCell ref="E10:F10"/>
    <mergeCell ref="E11:F11"/>
    <mergeCell ref="E12:F12"/>
    <mergeCell ref="E13:F13"/>
    <mergeCell ref="G10:M10"/>
    <mergeCell ref="G11:M11"/>
    <mergeCell ref="G12:M12"/>
    <mergeCell ref="G13:M14"/>
    <mergeCell ref="G4:M4"/>
    <mergeCell ref="G5:M5"/>
    <mergeCell ref="G6:M6"/>
    <mergeCell ref="G8:M8"/>
    <mergeCell ref="G9:M9"/>
    <mergeCell ref="C3:V3"/>
    <mergeCell ref="V4:V5"/>
    <mergeCell ref="U4:U5"/>
    <mergeCell ref="R6:T6"/>
    <mergeCell ref="C16:C18"/>
    <mergeCell ref="D16:D18"/>
    <mergeCell ref="Q16:Q18"/>
    <mergeCell ref="R16:R18"/>
    <mergeCell ref="I16:J17"/>
    <mergeCell ref="R4:T5"/>
    <mergeCell ref="M16:M18"/>
    <mergeCell ref="N16:N18"/>
    <mergeCell ref="O16:O18"/>
    <mergeCell ref="P16:P18"/>
    <mergeCell ref="R10:T10"/>
    <mergeCell ref="R11:T11"/>
    <mergeCell ref="T58:V58"/>
    <mergeCell ref="K16:L17"/>
    <mergeCell ref="S16:S18"/>
    <mergeCell ref="G64:H64"/>
    <mergeCell ref="E64:F64"/>
    <mergeCell ref="G16:H17"/>
    <mergeCell ref="E16:F17"/>
    <mergeCell ref="T30:V30"/>
    <mergeCell ref="T29:V29"/>
    <mergeCell ref="T20:V20"/>
    <mergeCell ref="T19:V19"/>
    <mergeCell ref="T37:V37"/>
    <mergeCell ref="T16:V16"/>
    <mergeCell ref="T21:V21"/>
    <mergeCell ref="T28:V28"/>
    <mergeCell ref="T27:V27"/>
    <mergeCell ref="E69:O69"/>
    <mergeCell ref="T62:V62"/>
    <mergeCell ref="T61:V61"/>
    <mergeCell ref="T60:V60"/>
    <mergeCell ref="T59:V59"/>
    <mergeCell ref="G65:H65"/>
    <mergeCell ref="G66:H66"/>
    <mergeCell ref="E66:F66"/>
    <mergeCell ref="E65:F65"/>
    <mergeCell ref="T57:V57"/>
    <mergeCell ref="T56:V56"/>
    <mergeCell ref="T55:V55"/>
    <mergeCell ref="T54:V54"/>
    <mergeCell ref="T33:V33"/>
    <mergeCell ref="T36:V36"/>
    <mergeCell ref="T35:V35"/>
    <mergeCell ref="T34:V34"/>
    <mergeCell ref="T31:V31"/>
    <mergeCell ref="T47:V47"/>
    <mergeCell ref="R14:T14"/>
    <mergeCell ref="T40:V40"/>
    <mergeCell ref="T39:V39"/>
    <mergeCell ref="T38:V38"/>
    <mergeCell ref="T32:V32"/>
    <mergeCell ref="T26:V26"/>
    <mergeCell ref="T25:V25"/>
    <mergeCell ref="T17:V17"/>
    <mergeCell ref="T18:V18"/>
    <mergeCell ref="T24:V24"/>
    <mergeCell ref="T23:V23"/>
    <mergeCell ref="T22:V22"/>
  </mergeCells>
  <phoneticPr fontId="0" type="noConversion"/>
  <pageMargins left="0.25" right="0.25" top="0.75" bottom="0.75" header="0.3" footer="0.3"/>
  <pageSetup paperSize="9" scale="54" fitToHeight="0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tabColor indexed="52"/>
    <pageSetUpPr fitToPage="1"/>
  </sheetPr>
  <dimension ref="B2:AD78"/>
  <sheetViews>
    <sheetView view="pageBreakPreview" zoomScale="60" zoomScaleNormal="70" workbookViewId="0">
      <selection activeCell="U6" sqref="U6:V14"/>
    </sheetView>
  </sheetViews>
  <sheetFormatPr defaultColWidth="9.140625" defaultRowHeight="14.25"/>
  <cols>
    <col min="1" max="1" width="2.140625" style="3" customWidth="1"/>
    <col min="2" max="2" width="1.42578125" style="3" customWidth="1"/>
    <col min="3" max="3" width="20.5703125" style="3" customWidth="1"/>
    <col min="4" max="4" width="11.28515625" style="3" customWidth="1"/>
    <col min="5" max="12" width="10.42578125" style="3" customWidth="1"/>
    <col min="13" max="14" width="12" style="3" customWidth="1"/>
    <col min="15" max="15" width="8.42578125" style="3" customWidth="1"/>
    <col min="16" max="16" width="11.140625" style="3" customWidth="1"/>
    <col min="17" max="17" width="12" style="3" customWidth="1"/>
    <col min="18" max="18" width="14.28515625" style="3" customWidth="1"/>
    <col min="19" max="19" width="15.28515625" style="3" customWidth="1"/>
    <col min="20" max="20" width="4.5703125" style="3" customWidth="1"/>
    <col min="21" max="22" width="26.85546875" style="3" customWidth="1"/>
    <col min="23" max="23" width="1.42578125" style="3" customWidth="1"/>
    <col min="24" max="24" width="2.85546875" style="3" customWidth="1"/>
    <col min="25" max="25" width="12.7109375" style="3" customWidth="1"/>
    <col min="26" max="16384" width="9.140625" style="3"/>
  </cols>
  <sheetData>
    <row r="2" spans="2:30" ht="7.5" customHeight="1">
      <c r="B2" s="314"/>
      <c r="C2" s="314"/>
      <c r="D2" s="314"/>
      <c r="E2" s="314"/>
      <c r="F2" s="314"/>
      <c r="G2" s="314"/>
      <c r="H2" s="314"/>
      <c r="I2" s="314"/>
      <c r="J2" s="314"/>
      <c r="K2" s="314"/>
      <c r="L2" s="314"/>
      <c r="M2" s="314"/>
      <c r="N2" s="314"/>
      <c r="O2" s="314"/>
      <c r="P2" s="314"/>
      <c r="Q2" s="314"/>
      <c r="R2" s="314"/>
      <c r="S2" s="314"/>
      <c r="T2" s="314"/>
      <c r="U2" s="314"/>
      <c r="V2" s="314"/>
      <c r="W2" s="314"/>
    </row>
    <row r="3" spans="2:30">
      <c r="B3" s="314"/>
      <c r="C3" s="585" t="s">
        <v>4</v>
      </c>
      <c r="D3" s="585"/>
      <c r="E3" s="585"/>
      <c r="F3" s="585"/>
      <c r="G3" s="585"/>
      <c r="H3" s="585"/>
      <c r="I3" s="585"/>
      <c r="J3" s="585"/>
      <c r="K3" s="585"/>
      <c r="L3" s="585"/>
      <c r="M3" s="585"/>
      <c r="N3" s="585"/>
      <c r="O3" s="585"/>
      <c r="P3" s="585"/>
      <c r="Q3" s="585"/>
      <c r="R3" s="585"/>
      <c r="S3" s="585"/>
      <c r="T3" s="585"/>
      <c r="U3" s="585"/>
      <c r="V3" s="585"/>
      <c r="W3" s="314"/>
    </row>
    <row r="4" spans="2:30" ht="15.75" customHeight="1">
      <c r="B4" s="314"/>
      <c r="C4" s="317" t="s">
        <v>10</v>
      </c>
      <c r="D4" s="318"/>
      <c r="E4" s="318"/>
      <c r="F4" s="319"/>
      <c r="G4" s="631" t="str">
        <f>'1 - Detail Entry'!G4:N4</f>
        <v>Trowbridge Rugby Club</v>
      </c>
      <c r="H4" s="632"/>
      <c r="I4" s="632"/>
      <c r="J4" s="632"/>
      <c r="K4" s="632"/>
      <c r="L4" s="632"/>
      <c r="M4" s="633"/>
      <c r="N4" s="447"/>
      <c r="O4" s="321" t="s">
        <v>116</v>
      </c>
      <c r="Q4" s="322"/>
      <c r="R4" s="588" t="s">
        <v>19</v>
      </c>
      <c r="S4" s="590"/>
      <c r="T4" s="591"/>
      <c r="U4" s="588" t="s">
        <v>17</v>
      </c>
      <c r="V4" s="586" t="s">
        <v>18</v>
      </c>
      <c r="W4" s="314"/>
    </row>
    <row r="5" spans="2:30" ht="15.75" customHeight="1">
      <c r="B5" s="314"/>
      <c r="C5" s="323" t="s">
        <v>11</v>
      </c>
      <c r="D5" s="324"/>
      <c r="E5" s="324"/>
      <c r="F5" s="325"/>
      <c r="G5" s="634" t="str">
        <f>'1 - Detail Entry'!G5:N5</f>
        <v xml:space="preserve">Trowbridge Town Council </v>
      </c>
      <c r="H5" s="635"/>
      <c r="I5" s="635"/>
      <c r="J5" s="635"/>
      <c r="K5" s="635"/>
      <c r="L5" s="635"/>
      <c r="M5" s="636"/>
      <c r="N5" s="447"/>
      <c r="O5" s="321" t="s">
        <v>117</v>
      </c>
      <c r="Q5" s="316"/>
      <c r="R5" s="589"/>
      <c r="S5" s="592"/>
      <c r="T5" s="593"/>
      <c r="U5" s="630"/>
      <c r="V5" s="629"/>
      <c r="W5" s="314"/>
    </row>
    <row r="6" spans="2:30" ht="15.75" customHeight="1">
      <c r="B6" s="314"/>
      <c r="C6" s="323" t="s">
        <v>12</v>
      </c>
      <c r="D6" s="324"/>
      <c r="E6" s="324"/>
      <c r="F6" s="325"/>
      <c r="G6" s="637" t="str">
        <f>'1 - Detail Entry'!G6:N6</f>
        <v>LDQ2048</v>
      </c>
      <c r="H6" s="638"/>
      <c r="I6" s="638"/>
      <c r="J6" s="638"/>
      <c r="K6" s="638"/>
      <c r="L6" s="638"/>
      <c r="M6" s="639"/>
      <c r="N6" s="447"/>
      <c r="O6" s="326"/>
      <c r="P6" s="316"/>
      <c r="Q6" s="316"/>
      <c r="R6" s="594" t="s">
        <v>16</v>
      </c>
      <c r="S6" s="594"/>
      <c r="T6" s="594"/>
      <c r="U6" s="327"/>
      <c r="V6" s="327"/>
      <c r="W6" s="314"/>
      <c r="X6" s="328"/>
      <c r="Y6" s="329"/>
      <c r="Z6" s="329"/>
      <c r="AA6" s="329"/>
      <c r="AB6" s="329"/>
      <c r="AC6" s="329"/>
      <c r="AD6" s="329"/>
    </row>
    <row r="7" spans="2:30" ht="15.75" customHeight="1">
      <c r="B7" s="314"/>
      <c r="C7" s="323" t="s">
        <v>13</v>
      </c>
      <c r="D7" s="324"/>
      <c r="E7" s="324"/>
      <c r="F7" s="325"/>
      <c r="G7" s="448"/>
      <c r="H7" s="449"/>
      <c r="I7" s="449"/>
      <c r="J7" s="449"/>
      <c r="K7" s="449"/>
      <c r="L7" s="449"/>
      <c r="M7" s="450"/>
      <c r="N7" s="451"/>
      <c r="O7" s="326"/>
      <c r="P7" s="326"/>
      <c r="Q7" s="326"/>
      <c r="R7" s="331" t="s">
        <v>121</v>
      </c>
      <c r="S7" s="332"/>
      <c r="T7" s="333"/>
      <c r="U7" s="334"/>
      <c r="V7" s="334"/>
      <c r="W7" s="314"/>
    </row>
    <row r="8" spans="2:30" ht="15.75" customHeight="1">
      <c r="B8" s="314"/>
      <c r="C8" s="323" t="s">
        <v>15</v>
      </c>
      <c r="D8" s="324"/>
      <c r="E8" s="324"/>
      <c r="F8" s="325"/>
      <c r="G8" s="555"/>
      <c r="H8" s="556"/>
      <c r="I8" s="556"/>
      <c r="J8" s="556"/>
      <c r="K8" s="556"/>
      <c r="L8" s="556"/>
      <c r="M8" s="557"/>
      <c r="N8" s="335"/>
      <c r="O8" s="326"/>
      <c r="P8" s="316"/>
      <c r="Q8" s="316"/>
      <c r="R8" s="336" t="s">
        <v>7</v>
      </c>
      <c r="S8" s="337"/>
      <c r="T8" s="338"/>
      <c r="U8" s="339"/>
      <c r="V8" s="339"/>
      <c r="W8" s="314"/>
    </row>
    <row r="9" spans="2:30" ht="15.75" customHeight="1">
      <c r="B9" s="314"/>
      <c r="C9" s="323" t="s">
        <v>14</v>
      </c>
      <c r="D9" s="324"/>
      <c r="E9" s="324"/>
      <c r="F9" s="325"/>
      <c r="G9" s="555"/>
      <c r="H9" s="556"/>
      <c r="I9" s="556"/>
      <c r="J9" s="556"/>
      <c r="K9" s="556"/>
      <c r="L9" s="556"/>
      <c r="M9" s="557"/>
      <c r="N9" s="335"/>
      <c r="O9" s="326"/>
      <c r="P9" s="316"/>
      <c r="Q9" s="316"/>
      <c r="R9" s="352" t="s">
        <v>113</v>
      </c>
      <c r="S9" s="353"/>
      <c r="T9" s="354"/>
      <c r="U9" s="343"/>
      <c r="V9" s="343"/>
      <c r="W9" s="314"/>
    </row>
    <row r="10" spans="2:30" ht="15.75" customHeight="1">
      <c r="B10" s="314"/>
      <c r="C10" s="340" t="s">
        <v>9</v>
      </c>
      <c r="D10" s="341"/>
      <c r="E10" s="538" t="s">
        <v>136</v>
      </c>
      <c r="F10" s="539"/>
      <c r="G10" s="576"/>
      <c r="H10" s="577"/>
      <c r="I10" s="577"/>
      <c r="J10" s="577"/>
      <c r="K10" s="577"/>
      <c r="L10" s="577"/>
      <c r="M10" s="578"/>
      <c r="N10" s="447"/>
      <c r="O10" s="326"/>
      <c r="P10" s="316"/>
      <c r="Q10" s="316"/>
      <c r="R10" s="543" t="s">
        <v>199</v>
      </c>
      <c r="S10" s="544"/>
      <c r="T10" s="545"/>
      <c r="U10" s="530"/>
      <c r="V10" s="343"/>
      <c r="W10" s="314"/>
    </row>
    <row r="11" spans="2:30" ht="15.75" customHeight="1">
      <c r="B11" s="314"/>
      <c r="C11" s="344"/>
      <c r="D11" s="345"/>
      <c r="E11" s="538" t="s">
        <v>137</v>
      </c>
      <c r="F11" s="539"/>
      <c r="G11" s="576"/>
      <c r="H11" s="577"/>
      <c r="I11" s="577"/>
      <c r="J11" s="577"/>
      <c r="K11" s="577"/>
      <c r="L11" s="577"/>
      <c r="M11" s="578"/>
      <c r="N11" s="452"/>
      <c r="O11" s="326"/>
      <c r="P11" s="316"/>
      <c r="Q11" s="316"/>
      <c r="R11" s="543" t="s">
        <v>200</v>
      </c>
      <c r="S11" s="544"/>
      <c r="T11" s="545"/>
      <c r="U11" s="529"/>
      <c r="V11" s="529"/>
      <c r="W11" s="314"/>
    </row>
    <row r="12" spans="2:30" ht="15.75" customHeight="1">
      <c r="B12" s="314"/>
      <c r="C12" s="344"/>
      <c r="D12" s="345"/>
      <c r="E12" s="538" t="s">
        <v>138</v>
      </c>
      <c r="F12" s="539"/>
      <c r="G12" s="576"/>
      <c r="H12" s="577"/>
      <c r="I12" s="577"/>
      <c r="J12" s="577"/>
      <c r="K12" s="577"/>
      <c r="L12" s="577"/>
      <c r="M12" s="578"/>
      <c r="N12" s="452"/>
      <c r="O12" s="326"/>
      <c r="P12" s="316"/>
      <c r="Q12" s="316"/>
      <c r="R12" s="347" t="s">
        <v>198</v>
      </c>
      <c r="S12" s="348"/>
      <c r="T12" s="349"/>
      <c r="U12" s="570"/>
      <c r="V12" s="571"/>
      <c r="W12" s="314"/>
    </row>
    <row r="13" spans="2:30" ht="15.75" customHeight="1">
      <c r="B13" s="314"/>
      <c r="C13" s="344"/>
      <c r="D13" s="345"/>
      <c r="E13" s="574" t="s">
        <v>139</v>
      </c>
      <c r="F13" s="575"/>
      <c r="G13" s="579"/>
      <c r="H13" s="580"/>
      <c r="I13" s="580"/>
      <c r="J13" s="580"/>
      <c r="K13" s="580"/>
      <c r="L13" s="580"/>
      <c r="M13" s="581"/>
      <c r="N13" s="452"/>
      <c r="O13" s="326"/>
      <c r="P13" s="316"/>
      <c r="Q13" s="316"/>
      <c r="R13" s="352" t="s">
        <v>123</v>
      </c>
      <c r="S13" s="353"/>
      <c r="T13" s="354"/>
      <c r="U13" s="355"/>
      <c r="V13" s="355"/>
      <c r="W13" s="314"/>
    </row>
    <row r="14" spans="2:30" ht="15.75" customHeight="1">
      <c r="B14" s="314"/>
      <c r="C14" s="356"/>
      <c r="D14" s="357"/>
      <c r="E14" s="356"/>
      <c r="F14" s="358"/>
      <c r="G14" s="582"/>
      <c r="H14" s="583"/>
      <c r="I14" s="583"/>
      <c r="J14" s="583"/>
      <c r="K14" s="583"/>
      <c r="L14" s="583"/>
      <c r="M14" s="584"/>
      <c r="N14" s="452"/>
      <c r="O14" s="326"/>
      <c r="P14" s="316"/>
      <c r="Q14" s="316"/>
      <c r="R14" s="567" t="s">
        <v>124</v>
      </c>
      <c r="S14" s="568"/>
      <c r="T14" s="569"/>
      <c r="U14" s="327"/>
      <c r="V14" s="327"/>
      <c r="W14" s="314"/>
    </row>
    <row r="15" spans="2:30" ht="7.5" customHeight="1">
      <c r="S15" s="329"/>
      <c r="T15" s="329"/>
    </row>
    <row r="16" spans="2:30" ht="17.25" customHeight="1">
      <c r="B16" s="314"/>
      <c r="C16" s="561" t="s">
        <v>126</v>
      </c>
      <c r="D16" s="561" t="s">
        <v>201</v>
      </c>
      <c r="E16" s="549" t="s">
        <v>108</v>
      </c>
      <c r="F16" s="550"/>
      <c r="G16" s="549" t="s">
        <v>111</v>
      </c>
      <c r="H16" s="550"/>
      <c r="I16" s="549" t="s">
        <v>112</v>
      </c>
      <c r="J16" s="550"/>
      <c r="K16" s="549" t="s">
        <v>114</v>
      </c>
      <c r="L16" s="572"/>
      <c r="M16" s="546" t="s">
        <v>128</v>
      </c>
      <c r="N16" s="546" t="s">
        <v>129</v>
      </c>
      <c r="O16" s="546" t="s">
        <v>130</v>
      </c>
      <c r="P16" s="546" t="s">
        <v>131</v>
      </c>
      <c r="Q16" s="546" t="s">
        <v>132</v>
      </c>
      <c r="R16" s="546" t="s">
        <v>133</v>
      </c>
      <c r="S16" s="561" t="s">
        <v>140</v>
      </c>
      <c r="T16" s="549" t="s">
        <v>8</v>
      </c>
      <c r="U16" s="572"/>
      <c r="V16" s="550"/>
      <c r="W16" s="314"/>
      <c r="Y16" s="453"/>
      <c r="Z16" s="453"/>
      <c r="AA16" s="453"/>
      <c r="AB16" s="453"/>
    </row>
    <row r="17" spans="2:28" ht="14.25" customHeight="1">
      <c r="B17" s="314"/>
      <c r="C17" s="562"/>
      <c r="D17" s="562"/>
      <c r="E17" s="553"/>
      <c r="F17" s="554"/>
      <c r="G17" s="551"/>
      <c r="H17" s="552"/>
      <c r="I17" s="551"/>
      <c r="J17" s="552"/>
      <c r="K17" s="551"/>
      <c r="L17" s="573"/>
      <c r="M17" s="547"/>
      <c r="N17" s="547"/>
      <c r="O17" s="547"/>
      <c r="P17" s="547"/>
      <c r="Q17" s="547"/>
      <c r="R17" s="547"/>
      <c r="S17" s="562"/>
      <c r="T17" s="551"/>
      <c r="U17" s="573"/>
      <c r="V17" s="552"/>
      <c r="W17" s="314"/>
      <c r="Y17" s="453"/>
      <c r="Z17" s="453"/>
      <c r="AA17" s="453"/>
      <c r="AB17" s="453"/>
    </row>
    <row r="18" spans="2:28" ht="24.75" customHeight="1">
      <c r="B18" s="314"/>
      <c r="C18" s="628"/>
      <c r="D18" s="563"/>
      <c r="E18" s="364" t="s">
        <v>109</v>
      </c>
      <c r="F18" s="365" t="s">
        <v>110</v>
      </c>
      <c r="G18" s="366" t="s">
        <v>109</v>
      </c>
      <c r="H18" s="367" t="s">
        <v>110</v>
      </c>
      <c r="I18" s="368" t="s">
        <v>109</v>
      </c>
      <c r="J18" s="369" t="s">
        <v>110</v>
      </c>
      <c r="K18" s="366" t="s">
        <v>66</v>
      </c>
      <c r="L18" s="370" t="s">
        <v>110</v>
      </c>
      <c r="M18" s="627"/>
      <c r="N18" s="627"/>
      <c r="O18" s="627"/>
      <c r="P18" s="627"/>
      <c r="Q18" s="627"/>
      <c r="R18" s="627"/>
      <c r="S18" s="628"/>
      <c r="T18" s="553"/>
      <c r="U18" s="658"/>
      <c r="V18" s="554"/>
      <c r="W18" s="314"/>
      <c r="Y18" s="454"/>
      <c r="Z18" s="454"/>
      <c r="AA18" s="454"/>
      <c r="AB18" s="454"/>
    </row>
    <row r="19" spans="2:28" ht="28.5" customHeight="1">
      <c r="B19" s="314"/>
      <c r="C19" s="455" t="s">
        <v>134</v>
      </c>
      <c r="D19" s="456"/>
      <c r="E19" s="389"/>
      <c r="F19" s="389"/>
      <c r="G19" s="390"/>
      <c r="H19" s="391"/>
      <c r="I19" s="390"/>
      <c r="J19" s="392"/>
      <c r="K19" s="390"/>
      <c r="L19" s="392"/>
      <c r="M19" s="393"/>
      <c r="N19" s="393"/>
      <c r="O19" s="392"/>
      <c r="P19" s="395"/>
      <c r="Q19" s="396"/>
      <c r="R19" s="395"/>
      <c r="S19" s="457"/>
      <c r="T19" s="652"/>
      <c r="U19" s="653"/>
      <c r="V19" s="654"/>
      <c r="W19" s="314"/>
    </row>
    <row r="20" spans="2:28" ht="28.5" customHeight="1">
      <c r="B20" s="314"/>
      <c r="C20" s="458" t="s">
        <v>135</v>
      </c>
      <c r="D20" s="459"/>
      <c r="E20" s="404"/>
      <c r="F20" s="404"/>
      <c r="G20" s="405"/>
      <c r="H20" s="406"/>
      <c r="I20" s="405"/>
      <c r="J20" s="407"/>
      <c r="K20" s="405"/>
      <c r="L20" s="407"/>
      <c r="M20" s="408"/>
      <c r="N20" s="408"/>
      <c r="O20" s="407"/>
      <c r="P20" s="409"/>
      <c r="Q20" s="410"/>
      <c r="R20" s="409"/>
      <c r="S20" s="460"/>
      <c r="T20" s="649"/>
      <c r="U20" s="650"/>
      <c r="V20" s="651"/>
      <c r="W20" s="314"/>
    </row>
    <row r="21" spans="2:28" ht="21" customHeight="1">
      <c r="B21" s="314"/>
      <c r="C21" s="461" t="str">
        <f>IF('1 - Detail Entry'!C22="","",'1 - Detail Entry'!C22)</f>
        <v>DS02</v>
      </c>
      <c r="D21" s="462"/>
      <c r="E21" s="418"/>
      <c r="F21" s="418"/>
      <c r="G21" s="418"/>
      <c r="H21" s="463"/>
      <c r="I21" s="464"/>
      <c r="J21" s="465"/>
      <c r="K21" s="418"/>
      <c r="L21" s="465"/>
      <c r="M21" s="466"/>
      <c r="N21" s="466"/>
      <c r="O21" s="464"/>
      <c r="P21" s="420"/>
      <c r="Q21" s="421"/>
      <c r="R21" s="420"/>
      <c r="S21" s="467" t="str">
        <f>IF(OR(P21="NR",P21="",P21="Dry"),"",'1 - Detail Entry'!Y22-P21)</f>
        <v/>
      </c>
      <c r="T21" s="646"/>
      <c r="U21" s="647"/>
      <c r="V21" s="648"/>
      <c r="W21" s="314"/>
    </row>
    <row r="22" spans="2:28" ht="21" customHeight="1">
      <c r="B22" s="314"/>
      <c r="C22" s="461" t="str">
        <f>IF('1 - Detail Entry'!C23="","",'1 - Detail Entry'!C23)</f>
        <v>DS04</v>
      </c>
      <c r="D22" s="425"/>
      <c r="E22" s="419"/>
      <c r="F22" s="419"/>
      <c r="G22" s="419"/>
      <c r="H22" s="468"/>
      <c r="I22" s="469"/>
      <c r="J22" s="470"/>
      <c r="K22" s="419"/>
      <c r="L22" s="470"/>
      <c r="M22" s="471"/>
      <c r="N22" s="471"/>
      <c r="O22" s="469"/>
      <c r="P22" s="423"/>
      <c r="Q22" s="472"/>
      <c r="R22" s="423"/>
      <c r="S22" s="467" t="str">
        <f>IF(OR(P22="NR",P22="",P22="Dry"),"",'1 - Detail Entry'!Y23-P22)</f>
        <v/>
      </c>
      <c r="T22" s="643"/>
      <c r="U22" s="644"/>
      <c r="V22" s="645"/>
      <c r="W22" s="314"/>
    </row>
    <row r="23" spans="2:28" ht="21" customHeight="1">
      <c r="B23" s="314"/>
      <c r="C23" s="461" t="str">
        <f>IF('1 - Detail Entry'!C24="","",'1 - Detail Entry'!C24)</f>
        <v>DS07</v>
      </c>
      <c r="D23" s="425"/>
      <c r="E23" s="419"/>
      <c r="F23" s="419"/>
      <c r="G23" s="419"/>
      <c r="H23" s="468"/>
      <c r="I23" s="469"/>
      <c r="J23" s="470"/>
      <c r="K23" s="419"/>
      <c r="L23" s="470"/>
      <c r="M23" s="471"/>
      <c r="N23" s="471"/>
      <c r="O23" s="469"/>
      <c r="P23" s="423"/>
      <c r="Q23" s="472"/>
      <c r="R23" s="423"/>
      <c r="S23" s="467" t="str">
        <f>IF(OR(P23="NR",P23="",P23="Dry"),"",'1 - Detail Entry'!Y24-P23)</f>
        <v/>
      </c>
      <c r="T23" s="643"/>
      <c r="U23" s="644"/>
      <c r="V23" s="645"/>
      <c r="W23" s="314"/>
    </row>
    <row r="24" spans="2:28" ht="21" customHeight="1">
      <c r="B24" s="314"/>
      <c r="C24" s="461" t="str">
        <f>IF('1 - Detail Entry'!C25="","",'1 - Detail Entry'!C25)</f>
        <v>DS08</v>
      </c>
      <c r="D24" s="425"/>
      <c r="E24" s="419"/>
      <c r="F24" s="419"/>
      <c r="G24" s="419"/>
      <c r="H24" s="468"/>
      <c r="I24" s="469"/>
      <c r="J24" s="470"/>
      <c r="K24" s="419"/>
      <c r="L24" s="470"/>
      <c r="M24" s="471"/>
      <c r="N24" s="471"/>
      <c r="O24" s="469"/>
      <c r="P24" s="423"/>
      <c r="Q24" s="472"/>
      <c r="R24" s="423"/>
      <c r="S24" s="467" t="str">
        <f>IF(OR(P24="NR",P24="",P24="Dry"),"",'1 - Detail Entry'!Y25-P24)</f>
        <v/>
      </c>
      <c r="T24" s="643"/>
      <c r="U24" s="644"/>
      <c r="V24" s="645"/>
      <c r="W24" s="314"/>
    </row>
    <row r="25" spans="2:28" ht="21" customHeight="1">
      <c r="B25" s="314"/>
      <c r="C25" s="461" t="str">
        <f>IF('1 - Detail Entry'!C26="","",'1 - Detail Entry'!C26)</f>
        <v/>
      </c>
      <c r="D25" s="425"/>
      <c r="E25" s="419"/>
      <c r="F25" s="419"/>
      <c r="G25" s="419"/>
      <c r="H25" s="468"/>
      <c r="I25" s="469"/>
      <c r="J25" s="470"/>
      <c r="K25" s="419"/>
      <c r="L25" s="470"/>
      <c r="M25" s="471"/>
      <c r="N25" s="471"/>
      <c r="O25" s="469"/>
      <c r="P25" s="423"/>
      <c r="Q25" s="472"/>
      <c r="R25" s="423"/>
      <c r="S25" s="467" t="str">
        <f>IF(OR(P25="NR",P25="",P25="Dry"),"",'1 - Detail Entry'!Y26-P25)</f>
        <v/>
      </c>
      <c r="T25" s="643"/>
      <c r="U25" s="644"/>
      <c r="V25" s="645"/>
      <c r="W25" s="314"/>
    </row>
    <row r="26" spans="2:28" ht="21" customHeight="1">
      <c r="B26" s="314"/>
      <c r="C26" s="461" t="str">
        <f>IF('1 - Detail Entry'!C27="","",'1 - Detail Entry'!C27)</f>
        <v/>
      </c>
      <c r="D26" s="425"/>
      <c r="E26" s="419"/>
      <c r="F26" s="419"/>
      <c r="G26" s="419"/>
      <c r="H26" s="468"/>
      <c r="I26" s="469"/>
      <c r="J26" s="470"/>
      <c r="K26" s="419"/>
      <c r="L26" s="470"/>
      <c r="M26" s="471"/>
      <c r="N26" s="471"/>
      <c r="O26" s="469"/>
      <c r="P26" s="423"/>
      <c r="Q26" s="472"/>
      <c r="R26" s="423"/>
      <c r="S26" s="467" t="str">
        <f>IF(OR(P26="NR",P26="",P26="Dry"),"",'1 - Detail Entry'!Y27-P26)</f>
        <v/>
      </c>
      <c r="T26" s="643"/>
      <c r="U26" s="644"/>
      <c r="V26" s="645"/>
      <c r="W26" s="314"/>
    </row>
    <row r="27" spans="2:28" ht="21" customHeight="1">
      <c r="B27" s="314"/>
      <c r="C27" s="461" t="str">
        <f>IF('1 - Detail Entry'!C28="","",'1 - Detail Entry'!C28)</f>
        <v/>
      </c>
      <c r="D27" s="425"/>
      <c r="E27" s="419"/>
      <c r="F27" s="419"/>
      <c r="G27" s="419"/>
      <c r="H27" s="468"/>
      <c r="I27" s="469"/>
      <c r="J27" s="470"/>
      <c r="K27" s="419"/>
      <c r="L27" s="470"/>
      <c r="M27" s="471"/>
      <c r="N27" s="471"/>
      <c r="O27" s="469"/>
      <c r="P27" s="423"/>
      <c r="Q27" s="472"/>
      <c r="R27" s="423"/>
      <c r="S27" s="467" t="str">
        <f>IF(OR(P27="NR",P27="",P27="Dry"),"",'1 - Detail Entry'!Y28-P27)</f>
        <v/>
      </c>
      <c r="T27" s="643"/>
      <c r="U27" s="644"/>
      <c r="V27" s="645"/>
      <c r="W27" s="314"/>
    </row>
    <row r="28" spans="2:28" ht="21" customHeight="1">
      <c r="B28" s="314"/>
      <c r="C28" s="461" t="str">
        <f>IF('1 - Detail Entry'!C29="","",'1 - Detail Entry'!C29)</f>
        <v/>
      </c>
      <c r="D28" s="425"/>
      <c r="E28" s="419"/>
      <c r="F28" s="419"/>
      <c r="G28" s="419"/>
      <c r="H28" s="468"/>
      <c r="I28" s="469"/>
      <c r="J28" s="470"/>
      <c r="K28" s="419"/>
      <c r="L28" s="470"/>
      <c r="M28" s="471"/>
      <c r="N28" s="471"/>
      <c r="O28" s="469"/>
      <c r="P28" s="423"/>
      <c r="Q28" s="472"/>
      <c r="R28" s="423"/>
      <c r="S28" s="467" t="str">
        <f>IF(OR(P28="NR",P28="",P28="Dry"),"",'1 - Detail Entry'!Y29-P28)</f>
        <v/>
      </c>
      <c r="T28" s="643"/>
      <c r="U28" s="644"/>
      <c r="V28" s="645"/>
      <c r="W28" s="314"/>
    </row>
    <row r="29" spans="2:28" ht="21" customHeight="1">
      <c r="B29" s="314"/>
      <c r="C29" s="461" t="str">
        <f>IF('1 - Detail Entry'!C30="","",'1 - Detail Entry'!C30)</f>
        <v/>
      </c>
      <c r="D29" s="425"/>
      <c r="E29" s="419"/>
      <c r="F29" s="419"/>
      <c r="G29" s="419"/>
      <c r="H29" s="468"/>
      <c r="I29" s="469"/>
      <c r="J29" s="470"/>
      <c r="K29" s="419"/>
      <c r="L29" s="470"/>
      <c r="M29" s="471"/>
      <c r="N29" s="471"/>
      <c r="O29" s="469"/>
      <c r="P29" s="423"/>
      <c r="Q29" s="472"/>
      <c r="R29" s="423"/>
      <c r="S29" s="467" t="str">
        <f>IF(OR(P29="NR",P29="",P29="Dry"),"",'1 - Detail Entry'!Y30-P29)</f>
        <v/>
      </c>
      <c r="T29" s="643"/>
      <c r="U29" s="644"/>
      <c r="V29" s="645"/>
      <c r="W29" s="314"/>
    </row>
    <row r="30" spans="2:28" ht="21" customHeight="1">
      <c r="B30" s="314"/>
      <c r="C30" s="461" t="str">
        <f>IF('1 - Detail Entry'!C31="","",'1 - Detail Entry'!C31)</f>
        <v/>
      </c>
      <c r="D30" s="425"/>
      <c r="E30" s="419"/>
      <c r="F30" s="419"/>
      <c r="G30" s="419"/>
      <c r="H30" s="468"/>
      <c r="I30" s="469"/>
      <c r="J30" s="470"/>
      <c r="K30" s="419"/>
      <c r="L30" s="470"/>
      <c r="M30" s="471"/>
      <c r="N30" s="471"/>
      <c r="O30" s="469"/>
      <c r="P30" s="423"/>
      <c r="Q30" s="472"/>
      <c r="R30" s="423"/>
      <c r="S30" s="467" t="str">
        <f>IF(OR(P30="NR",P30="",P30="Dry"),"",'1 - Detail Entry'!Y31-P30)</f>
        <v/>
      </c>
      <c r="T30" s="643"/>
      <c r="U30" s="644"/>
      <c r="V30" s="645"/>
      <c r="W30" s="314"/>
    </row>
    <row r="31" spans="2:28" ht="21" customHeight="1">
      <c r="B31" s="314"/>
      <c r="C31" s="461" t="str">
        <f>IF('1 - Detail Entry'!C32="","",'1 - Detail Entry'!C32)</f>
        <v/>
      </c>
      <c r="D31" s="425"/>
      <c r="E31" s="419"/>
      <c r="F31" s="419"/>
      <c r="G31" s="419"/>
      <c r="H31" s="468"/>
      <c r="I31" s="469"/>
      <c r="J31" s="470"/>
      <c r="K31" s="419"/>
      <c r="L31" s="470"/>
      <c r="M31" s="471"/>
      <c r="N31" s="471"/>
      <c r="O31" s="469"/>
      <c r="P31" s="423"/>
      <c r="Q31" s="472"/>
      <c r="R31" s="423"/>
      <c r="S31" s="467" t="str">
        <f>IF(OR(P31="NR",P31="",P31="Dry"),"",'1 - Detail Entry'!Y32-P31)</f>
        <v/>
      </c>
      <c r="T31" s="643"/>
      <c r="U31" s="644"/>
      <c r="V31" s="645"/>
      <c r="W31" s="314"/>
    </row>
    <row r="32" spans="2:28" ht="21" customHeight="1">
      <c r="B32" s="314"/>
      <c r="C32" s="461" t="str">
        <f>IF('1 - Detail Entry'!C33="","",'1 - Detail Entry'!C33)</f>
        <v/>
      </c>
      <c r="D32" s="425"/>
      <c r="E32" s="419"/>
      <c r="F32" s="419"/>
      <c r="G32" s="419"/>
      <c r="H32" s="468"/>
      <c r="I32" s="469"/>
      <c r="J32" s="470"/>
      <c r="K32" s="419"/>
      <c r="L32" s="470"/>
      <c r="M32" s="471"/>
      <c r="N32" s="471"/>
      <c r="O32" s="469"/>
      <c r="P32" s="423"/>
      <c r="Q32" s="472"/>
      <c r="R32" s="423"/>
      <c r="S32" s="467" t="str">
        <f>IF(OR(P32="NR",P32="",P32="Dry"),"",'1 - Detail Entry'!Y33-P32)</f>
        <v/>
      </c>
      <c r="T32" s="643"/>
      <c r="U32" s="644"/>
      <c r="V32" s="645"/>
      <c r="W32" s="314"/>
    </row>
    <row r="33" spans="2:23" ht="21" customHeight="1">
      <c r="B33" s="314"/>
      <c r="C33" s="461" t="str">
        <f>IF('1 - Detail Entry'!C34="","",'1 - Detail Entry'!C34)</f>
        <v/>
      </c>
      <c r="D33" s="425"/>
      <c r="E33" s="419"/>
      <c r="F33" s="419"/>
      <c r="G33" s="419"/>
      <c r="H33" s="468"/>
      <c r="I33" s="469"/>
      <c r="J33" s="470"/>
      <c r="K33" s="419"/>
      <c r="L33" s="470"/>
      <c r="M33" s="471"/>
      <c r="N33" s="471"/>
      <c r="O33" s="469"/>
      <c r="P33" s="423"/>
      <c r="Q33" s="472"/>
      <c r="R33" s="423"/>
      <c r="S33" s="467" t="str">
        <f>IF(OR(P33="NR",P33="",P33="Dry"),"",'1 - Detail Entry'!Y34-P33)</f>
        <v/>
      </c>
      <c r="T33" s="643"/>
      <c r="U33" s="644"/>
      <c r="V33" s="645"/>
      <c r="W33" s="314"/>
    </row>
    <row r="34" spans="2:23" ht="21" customHeight="1">
      <c r="B34" s="314"/>
      <c r="C34" s="461" t="str">
        <f>IF('1 - Detail Entry'!C35="","",'1 - Detail Entry'!C35)</f>
        <v/>
      </c>
      <c r="D34" s="425"/>
      <c r="E34" s="419"/>
      <c r="F34" s="419"/>
      <c r="G34" s="419"/>
      <c r="H34" s="468"/>
      <c r="I34" s="469"/>
      <c r="J34" s="470"/>
      <c r="K34" s="419"/>
      <c r="L34" s="470"/>
      <c r="M34" s="471"/>
      <c r="N34" s="471"/>
      <c r="O34" s="469"/>
      <c r="P34" s="423"/>
      <c r="Q34" s="472"/>
      <c r="R34" s="423"/>
      <c r="S34" s="467" t="str">
        <f>IF(OR(P34="NR",P34="",P34="Dry"),"",'1 - Detail Entry'!Y35-P34)</f>
        <v/>
      </c>
      <c r="T34" s="643"/>
      <c r="U34" s="644"/>
      <c r="V34" s="645"/>
      <c r="W34" s="314"/>
    </row>
    <row r="35" spans="2:23" ht="21" customHeight="1">
      <c r="B35" s="314"/>
      <c r="C35" s="461" t="str">
        <f>IF('1 - Detail Entry'!C36="","",'1 - Detail Entry'!C36)</f>
        <v/>
      </c>
      <c r="D35" s="425"/>
      <c r="E35" s="419"/>
      <c r="F35" s="419"/>
      <c r="G35" s="419"/>
      <c r="H35" s="468"/>
      <c r="I35" s="469"/>
      <c r="J35" s="470"/>
      <c r="K35" s="419"/>
      <c r="L35" s="470"/>
      <c r="M35" s="471"/>
      <c r="N35" s="471"/>
      <c r="O35" s="469"/>
      <c r="P35" s="423"/>
      <c r="Q35" s="472"/>
      <c r="R35" s="423"/>
      <c r="S35" s="467" t="str">
        <f>IF(OR(P35="NR",P35="",P35="Dry"),"",'1 - Detail Entry'!Y36-P35)</f>
        <v/>
      </c>
      <c r="T35" s="643"/>
      <c r="U35" s="644"/>
      <c r="V35" s="645"/>
      <c r="W35" s="314"/>
    </row>
    <row r="36" spans="2:23" ht="21" customHeight="1">
      <c r="B36" s="314"/>
      <c r="C36" s="461" t="str">
        <f>IF('1 - Detail Entry'!C37="","",'1 - Detail Entry'!C37)</f>
        <v/>
      </c>
      <c r="D36" s="425"/>
      <c r="E36" s="419"/>
      <c r="F36" s="419"/>
      <c r="G36" s="419"/>
      <c r="H36" s="468"/>
      <c r="I36" s="469"/>
      <c r="J36" s="470"/>
      <c r="K36" s="419"/>
      <c r="L36" s="470"/>
      <c r="M36" s="471"/>
      <c r="N36" s="471"/>
      <c r="O36" s="469"/>
      <c r="P36" s="423"/>
      <c r="Q36" s="472"/>
      <c r="R36" s="423"/>
      <c r="S36" s="467" t="str">
        <f>IF(OR(P36="NR",P36="",P36="Dry"),"",'1 - Detail Entry'!Y37-P36)</f>
        <v/>
      </c>
      <c r="T36" s="643"/>
      <c r="U36" s="644"/>
      <c r="V36" s="645"/>
      <c r="W36" s="314"/>
    </row>
    <row r="37" spans="2:23" ht="21" customHeight="1">
      <c r="B37" s="314"/>
      <c r="C37" s="461" t="str">
        <f>IF('1 - Detail Entry'!C38="","",'1 - Detail Entry'!C38)</f>
        <v/>
      </c>
      <c r="D37" s="425"/>
      <c r="E37" s="419"/>
      <c r="F37" s="419"/>
      <c r="G37" s="419"/>
      <c r="H37" s="468"/>
      <c r="I37" s="469"/>
      <c r="J37" s="470"/>
      <c r="K37" s="419"/>
      <c r="L37" s="470"/>
      <c r="M37" s="471"/>
      <c r="N37" s="471"/>
      <c r="O37" s="469"/>
      <c r="P37" s="423"/>
      <c r="Q37" s="472"/>
      <c r="R37" s="423"/>
      <c r="S37" s="467" t="str">
        <f>IF(OR(P37="NR",P37="",P37="Dry"),"",'1 - Detail Entry'!Y38-P37)</f>
        <v/>
      </c>
      <c r="T37" s="643"/>
      <c r="U37" s="644"/>
      <c r="V37" s="645"/>
      <c r="W37" s="314"/>
    </row>
    <row r="38" spans="2:23" ht="21" customHeight="1">
      <c r="B38" s="314"/>
      <c r="C38" s="461" t="str">
        <f>IF('1 - Detail Entry'!C39="","",'1 - Detail Entry'!C39)</f>
        <v/>
      </c>
      <c r="D38" s="425"/>
      <c r="E38" s="419"/>
      <c r="F38" s="419"/>
      <c r="G38" s="419"/>
      <c r="H38" s="468"/>
      <c r="I38" s="469"/>
      <c r="J38" s="470"/>
      <c r="K38" s="419"/>
      <c r="L38" s="470"/>
      <c r="M38" s="471"/>
      <c r="N38" s="471"/>
      <c r="O38" s="469"/>
      <c r="P38" s="423"/>
      <c r="Q38" s="472"/>
      <c r="R38" s="423"/>
      <c r="S38" s="467" t="str">
        <f>IF(OR(P38="NR",P38="",P38="Dry"),"",'1 - Detail Entry'!Y39-P38)</f>
        <v/>
      </c>
      <c r="T38" s="643"/>
      <c r="U38" s="644"/>
      <c r="V38" s="645"/>
      <c r="W38" s="314"/>
    </row>
    <row r="39" spans="2:23" ht="21" customHeight="1">
      <c r="B39" s="314"/>
      <c r="C39" s="461" t="str">
        <f>IF('1 - Detail Entry'!C40="","",'1 - Detail Entry'!C40)</f>
        <v/>
      </c>
      <c r="D39" s="425"/>
      <c r="E39" s="419"/>
      <c r="F39" s="419"/>
      <c r="G39" s="419"/>
      <c r="H39" s="468"/>
      <c r="I39" s="469"/>
      <c r="J39" s="470"/>
      <c r="K39" s="419"/>
      <c r="L39" s="470"/>
      <c r="M39" s="471"/>
      <c r="N39" s="471"/>
      <c r="O39" s="469"/>
      <c r="P39" s="423"/>
      <c r="Q39" s="472"/>
      <c r="R39" s="423"/>
      <c r="S39" s="467" t="str">
        <f>IF(OR(P39="NR",P39="",P39="Dry"),"",'1 - Detail Entry'!Y40-P39)</f>
        <v/>
      </c>
      <c r="T39" s="643"/>
      <c r="U39" s="644"/>
      <c r="V39" s="645"/>
      <c r="W39" s="314"/>
    </row>
    <row r="40" spans="2:23" ht="21" customHeight="1">
      <c r="B40" s="314"/>
      <c r="C40" s="461" t="str">
        <f>IF('1 - Detail Entry'!C41="","",'1 - Detail Entry'!C41)</f>
        <v/>
      </c>
      <c r="D40" s="425"/>
      <c r="E40" s="419"/>
      <c r="F40" s="419"/>
      <c r="G40" s="419"/>
      <c r="H40" s="468"/>
      <c r="I40" s="469"/>
      <c r="J40" s="470"/>
      <c r="K40" s="419"/>
      <c r="L40" s="470"/>
      <c r="M40" s="471"/>
      <c r="N40" s="471"/>
      <c r="O40" s="469"/>
      <c r="P40" s="423"/>
      <c r="Q40" s="472"/>
      <c r="R40" s="423"/>
      <c r="S40" s="467" t="str">
        <f>IF(OR(P40="NR",P40="",P40="Dry"),"",'1 - Detail Entry'!Y41-P40)</f>
        <v/>
      </c>
      <c r="T40" s="643"/>
      <c r="U40" s="644"/>
      <c r="V40" s="645"/>
      <c r="W40" s="314"/>
    </row>
    <row r="41" spans="2:23" ht="21" customHeight="1">
      <c r="B41" s="314"/>
      <c r="C41" s="461" t="str">
        <f>IF('1 - Detail Entry'!C42="","",'1 - Detail Entry'!C42)</f>
        <v/>
      </c>
      <c r="D41" s="425"/>
      <c r="E41" s="419"/>
      <c r="F41" s="419"/>
      <c r="G41" s="419"/>
      <c r="H41" s="468"/>
      <c r="I41" s="469"/>
      <c r="J41" s="470"/>
      <c r="K41" s="419"/>
      <c r="L41" s="470"/>
      <c r="M41" s="471"/>
      <c r="N41" s="471"/>
      <c r="O41" s="469"/>
      <c r="P41" s="423"/>
      <c r="Q41" s="472"/>
      <c r="R41" s="423"/>
      <c r="S41" s="467" t="str">
        <f>IF(OR(P41="NR",P41="",P41="Dry"),"",'1 - Detail Entry'!Y42-P41)</f>
        <v/>
      </c>
      <c r="T41" s="473"/>
      <c r="U41" s="474"/>
      <c r="V41" s="475"/>
      <c r="W41" s="314"/>
    </row>
    <row r="42" spans="2:23" ht="21" customHeight="1">
      <c r="B42" s="314"/>
      <c r="C42" s="461" t="str">
        <f>IF('1 - Detail Entry'!C43="","",'1 - Detail Entry'!C43)</f>
        <v/>
      </c>
      <c r="D42" s="425"/>
      <c r="E42" s="419"/>
      <c r="F42" s="419"/>
      <c r="G42" s="419"/>
      <c r="H42" s="468"/>
      <c r="I42" s="469"/>
      <c r="J42" s="470"/>
      <c r="K42" s="419"/>
      <c r="L42" s="470"/>
      <c r="M42" s="471"/>
      <c r="N42" s="471"/>
      <c r="O42" s="469"/>
      <c r="P42" s="423"/>
      <c r="Q42" s="472"/>
      <c r="R42" s="423"/>
      <c r="S42" s="467" t="str">
        <f>IF(OR(P42="NR",P42="",P42="Dry"),"",'1 - Detail Entry'!Y43-P42)</f>
        <v/>
      </c>
      <c r="T42" s="473"/>
      <c r="U42" s="474"/>
      <c r="V42" s="475"/>
      <c r="W42" s="314"/>
    </row>
    <row r="43" spans="2:23" ht="21" customHeight="1">
      <c r="B43" s="314"/>
      <c r="C43" s="461" t="str">
        <f>IF('1 - Detail Entry'!C44="","",'1 - Detail Entry'!C44)</f>
        <v/>
      </c>
      <c r="D43" s="425"/>
      <c r="E43" s="419"/>
      <c r="F43" s="419"/>
      <c r="G43" s="419"/>
      <c r="H43" s="468"/>
      <c r="I43" s="469"/>
      <c r="J43" s="470"/>
      <c r="K43" s="419"/>
      <c r="L43" s="470"/>
      <c r="M43" s="471"/>
      <c r="N43" s="471"/>
      <c r="O43" s="469"/>
      <c r="P43" s="423"/>
      <c r="Q43" s="472"/>
      <c r="R43" s="423"/>
      <c r="S43" s="467" t="str">
        <f>IF(OR(P43="NR",P43="",P43="Dry"),"",'1 - Detail Entry'!Y44-P43)</f>
        <v/>
      </c>
      <c r="T43" s="473"/>
      <c r="U43" s="474"/>
      <c r="V43" s="475"/>
      <c r="W43" s="314"/>
    </row>
    <row r="44" spans="2:23" ht="21" customHeight="1">
      <c r="B44" s="314"/>
      <c r="C44" s="461" t="str">
        <f>IF('1 - Detail Entry'!C45="","",'1 - Detail Entry'!C45)</f>
        <v/>
      </c>
      <c r="D44" s="425"/>
      <c r="E44" s="419"/>
      <c r="F44" s="419"/>
      <c r="G44" s="419"/>
      <c r="H44" s="468"/>
      <c r="I44" s="469"/>
      <c r="J44" s="470"/>
      <c r="K44" s="419"/>
      <c r="L44" s="470"/>
      <c r="M44" s="471"/>
      <c r="N44" s="471"/>
      <c r="O44" s="469"/>
      <c r="P44" s="423"/>
      <c r="Q44" s="472"/>
      <c r="R44" s="423"/>
      <c r="S44" s="467" t="str">
        <f>IF(OR(P44="NR",P44="",P44="Dry"),"",'1 - Detail Entry'!Y45-P44)</f>
        <v/>
      </c>
      <c r="T44" s="473"/>
      <c r="U44" s="474"/>
      <c r="V44" s="475"/>
      <c r="W44" s="314"/>
    </row>
    <row r="45" spans="2:23" ht="21" customHeight="1">
      <c r="B45" s="314"/>
      <c r="C45" s="461" t="str">
        <f>IF('1 - Detail Entry'!C46="","",'1 - Detail Entry'!C46)</f>
        <v/>
      </c>
      <c r="D45" s="425"/>
      <c r="E45" s="419"/>
      <c r="F45" s="419"/>
      <c r="G45" s="419"/>
      <c r="H45" s="468"/>
      <c r="I45" s="469"/>
      <c r="J45" s="470"/>
      <c r="K45" s="419"/>
      <c r="L45" s="470"/>
      <c r="M45" s="471"/>
      <c r="N45" s="471"/>
      <c r="O45" s="469"/>
      <c r="P45" s="423"/>
      <c r="Q45" s="472"/>
      <c r="R45" s="423"/>
      <c r="S45" s="467" t="str">
        <f>IF(OR(P45="NR",P45="",P45="Dry"),"",'1 - Detail Entry'!Y46-P45)</f>
        <v/>
      </c>
      <c r="T45" s="473"/>
      <c r="U45" s="474"/>
      <c r="V45" s="475"/>
      <c r="W45" s="314"/>
    </row>
    <row r="46" spans="2:23" ht="21" customHeight="1">
      <c r="B46" s="314"/>
      <c r="C46" s="461" t="str">
        <f>IF('1 - Detail Entry'!C47="","",'1 - Detail Entry'!C47)</f>
        <v/>
      </c>
      <c r="D46" s="425"/>
      <c r="E46" s="419"/>
      <c r="F46" s="419"/>
      <c r="G46" s="419"/>
      <c r="H46" s="468"/>
      <c r="I46" s="469"/>
      <c r="J46" s="470"/>
      <c r="K46" s="419"/>
      <c r="L46" s="470"/>
      <c r="M46" s="471"/>
      <c r="N46" s="471"/>
      <c r="O46" s="469"/>
      <c r="P46" s="423"/>
      <c r="Q46" s="472"/>
      <c r="R46" s="423"/>
      <c r="S46" s="467" t="str">
        <f>IF(OR(P46="NR",P46="",P46="Dry"),"",'1 - Detail Entry'!Y47-P46)</f>
        <v/>
      </c>
      <c r="T46" s="473"/>
      <c r="U46" s="474"/>
      <c r="V46" s="475"/>
      <c r="W46" s="314"/>
    </row>
    <row r="47" spans="2:23" ht="21" customHeight="1">
      <c r="B47" s="314"/>
      <c r="C47" s="461" t="str">
        <f>IF('1 - Detail Entry'!C48="","",'1 - Detail Entry'!C48)</f>
        <v/>
      </c>
      <c r="D47" s="425"/>
      <c r="E47" s="419"/>
      <c r="F47" s="419"/>
      <c r="G47" s="419"/>
      <c r="H47" s="468"/>
      <c r="I47" s="469"/>
      <c r="J47" s="470"/>
      <c r="K47" s="419"/>
      <c r="L47" s="470"/>
      <c r="M47" s="471"/>
      <c r="N47" s="471"/>
      <c r="O47" s="469"/>
      <c r="P47" s="423"/>
      <c r="Q47" s="472"/>
      <c r="R47" s="423"/>
      <c r="S47" s="467" t="str">
        <f>IF(OR(P47="NR",P47="",P47="Dry"),"",'1 - Detail Entry'!Y48-P47)</f>
        <v/>
      </c>
      <c r="T47" s="643"/>
      <c r="U47" s="644"/>
      <c r="V47" s="645"/>
      <c r="W47" s="314"/>
    </row>
    <row r="48" spans="2:23" ht="21" customHeight="1">
      <c r="B48" s="314"/>
      <c r="C48" s="461" t="str">
        <f>IF('1 - Detail Entry'!C49="","",'1 - Detail Entry'!C49)</f>
        <v/>
      </c>
      <c r="D48" s="425"/>
      <c r="E48" s="419"/>
      <c r="F48" s="419"/>
      <c r="G48" s="419"/>
      <c r="H48" s="468"/>
      <c r="I48" s="469"/>
      <c r="J48" s="470"/>
      <c r="K48" s="419"/>
      <c r="L48" s="470"/>
      <c r="M48" s="471"/>
      <c r="N48" s="471"/>
      <c r="O48" s="469"/>
      <c r="P48" s="423"/>
      <c r="Q48" s="472"/>
      <c r="R48" s="423"/>
      <c r="S48" s="467" t="str">
        <f>IF(OR(P48="NR",P48="",P48="Dry"),"",'1 - Detail Entry'!Y49-P48)</f>
        <v/>
      </c>
      <c r="T48" s="473"/>
      <c r="U48" s="474"/>
      <c r="V48" s="475"/>
      <c r="W48" s="314"/>
    </row>
    <row r="49" spans="2:23" ht="21" customHeight="1">
      <c r="B49" s="314"/>
      <c r="C49" s="461" t="str">
        <f>IF('1 - Detail Entry'!C50="","",'1 - Detail Entry'!C50)</f>
        <v/>
      </c>
      <c r="D49" s="425"/>
      <c r="E49" s="419"/>
      <c r="F49" s="419"/>
      <c r="G49" s="419"/>
      <c r="H49" s="468"/>
      <c r="I49" s="469"/>
      <c r="J49" s="470"/>
      <c r="K49" s="419"/>
      <c r="L49" s="470"/>
      <c r="M49" s="471"/>
      <c r="N49" s="471"/>
      <c r="O49" s="469"/>
      <c r="P49" s="423"/>
      <c r="Q49" s="472"/>
      <c r="R49" s="423"/>
      <c r="S49" s="467" t="str">
        <f>IF(OR(P49="NR",P49="",P49="Dry"),"",'1 - Detail Entry'!Y50-P49)</f>
        <v/>
      </c>
      <c r="T49" s="473"/>
      <c r="U49" s="474"/>
      <c r="V49" s="475"/>
      <c r="W49" s="314"/>
    </row>
    <row r="50" spans="2:23" ht="21" customHeight="1">
      <c r="B50" s="314"/>
      <c r="C50" s="461" t="str">
        <f>IF('1 - Detail Entry'!C51="","",'1 - Detail Entry'!C51)</f>
        <v/>
      </c>
      <c r="D50" s="425"/>
      <c r="E50" s="419"/>
      <c r="F50" s="419"/>
      <c r="G50" s="419"/>
      <c r="H50" s="468"/>
      <c r="I50" s="469"/>
      <c r="J50" s="470"/>
      <c r="K50" s="419"/>
      <c r="L50" s="470"/>
      <c r="M50" s="471"/>
      <c r="N50" s="471"/>
      <c r="O50" s="469"/>
      <c r="P50" s="423"/>
      <c r="Q50" s="472"/>
      <c r="R50" s="423"/>
      <c r="S50" s="467" t="str">
        <f>IF(OR(P50="NR",P50="",P50="Dry"),"",'1 - Detail Entry'!Y51-P50)</f>
        <v/>
      </c>
      <c r="T50" s="473"/>
      <c r="U50" s="474"/>
      <c r="V50" s="475"/>
      <c r="W50" s="314"/>
    </row>
    <row r="51" spans="2:23" ht="21" customHeight="1">
      <c r="B51" s="314"/>
      <c r="C51" s="461" t="str">
        <f>IF('1 - Detail Entry'!C52="","",'1 - Detail Entry'!C52)</f>
        <v/>
      </c>
      <c r="D51" s="425"/>
      <c r="E51" s="419"/>
      <c r="F51" s="419"/>
      <c r="G51" s="419"/>
      <c r="H51" s="468"/>
      <c r="I51" s="469"/>
      <c r="J51" s="470"/>
      <c r="K51" s="419"/>
      <c r="L51" s="470"/>
      <c r="M51" s="471"/>
      <c r="N51" s="471"/>
      <c r="O51" s="469"/>
      <c r="P51" s="423"/>
      <c r="Q51" s="472"/>
      <c r="R51" s="423"/>
      <c r="S51" s="467" t="str">
        <f>IF(OR(P51="NR",P51="",P51="Dry"),"",'1 - Detail Entry'!Y52-P51)</f>
        <v/>
      </c>
      <c r="T51" s="473"/>
      <c r="U51" s="474"/>
      <c r="V51" s="475"/>
      <c r="W51" s="314"/>
    </row>
    <row r="52" spans="2:23" ht="21" customHeight="1">
      <c r="B52" s="314"/>
      <c r="C52" s="461" t="str">
        <f>IF('1 - Detail Entry'!C53="","",'1 - Detail Entry'!C53)</f>
        <v/>
      </c>
      <c r="D52" s="425"/>
      <c r="E52" s="419"/>
      <c r="F52" s="419"/>
      <c r="G52" s="419"/>
      <c r="H52" s="468"/>
      <c r="I52" s="469"/>
      <c r="J52" s="470"/>
      <c r="K52" s="419"/>
      <c r="L52" s="470"/>
      <c r="M52" s="471"/>
      <c r="N52" s="471"/>
      <c r="O52" s="469"/>
      <c r="P52" s="423"/>
      <c r="Q52" s="472"/>
      <c r="R52" s="423"/>
      <c r="S52" s="467" t="str">
        <f>IF(OR(P52="NR",P52="",P52="Dry"),"",'1 - Detail Entry'!Y53-P52)</f>
        <v/>
      </c>
      <c r="T52" s="473"/>
      <c r="U52" s="474"/>
      <c r="V52" s="475"/>
      <c r="W52" s="314"/>
    </row>
    <row r="53" spans="2:23" ht="21" customHeight="1">
      <c r="B53" s="314"/>
      <c r="C53" s="461" t="str">
        <f>IF('1 - Detail Entry'!C54="","",'1 - Detail Entry'!C54)</f>
        <v/>
      </c>
      <c r="D53" s="425"/>
      <c r="E53" s="419"/>
      <c r="F53" s="419"/>
      <c r="G53" s="419"/>
      <c r="H53" s="468"/>
      <c r="I53" s="469"/>
      <c r="J53" s="470"/>
      <c r="K53" s="419"/>
      <c r="L53" s="470"/>
      <c r="M53" s="471"/>
      <c r="N53" s="471"/>
      <c r="O53" s="469"/>
      <c r="P53" s="423"/>
      <c r="Q53" s="472"/>
      <c r="R53" s="423"/>
      <c r="S53" s="467" t="str">
        <f>IF(OR(P53="NR",P53="",P53="Dry"),"",'1 - Detail Entry'!Y54-P53)</f>
        <v/>
      </c>
      <c r="T53" s="473"/>
      <c r="U53" s="474"/>
      <c r="V53" s="475"/>
      <c r="W53" s="314"/>
    </row>
    <row r="54" spans="2:23" ht="21" customHeight="1">
      <c r="B54" s="314"/>
      <c r="C54" s="461" t="str">
        <f>IF('1 - Detail Entry'!C55="","",'1 - Detail Entry'!C55)</f>
        <v/>
      </c>
      <c r="D54" s="425"/>
      <c r="E54" s="419"/>
      <c r="F54" s="419"/>
      <c r="G54" s="419"/>
      <c r="H54" s="468"/>
      <c r="I54" s="469"/>
      <c r="J54" s="470"/>
      <c r="K54" s="419"/>
      <c r="L54" s="470"/>
      <c r="M54" s="471"/>
      <c r="N54" s="471"/>
      <c r="O54" s="469"/>
      <c r="P54" s="423"/>
      <c r="Q54" s="472"/>
      <c r="R54" s="423"/>
      <c r="S54" s="467" t="str">
        <f>IF(OR(P54="NR",P54="",P54="Dry"),"",'1 - Detail Entry'!Y55-P54)</f>
        <v/>
      </c>
      <c r="T54" s="643"/>
      <c r="U54" s="644"/>
      <c r="V54" s="645"/>
      <c r="W54" s="314"/>
    </row>
    <row r="55" spans="2:23" ht="21" customHeight="1">
      <c r="B55" s="314"/>
      <c r="C55" s="461" t="str">
        <f>IF('1 - Detail Entry'!C56="","",'1 - Detail Entry'!C56)</f>
        <v/>
      </c>
      <c r="D55" s="425"/>
      <c r="E55" s="419"/>
      <c r="F55" s="419"/>
      <c r="G55" s="419"/>
      <c r="H55" s="468"/>
      <c r="I55" s="469"/>
      <c r="J55" s="470"/>
      <c r="K55" s="419"/>
      <c r="L55" s="470"/>
      <c r="M55" s="471"/>
      <c r="N55" s="471"/>
      <c r="O55" s="469"/>
      <c r="P55" s="423"/>
      <c r="Q55" s="472"/>
      <c r="R55" s="423"/>
      <c r="S55" s="467" t="str">
        <f>IF(OR(P55="NR",P55="",P55="Dry"),"",'1 - Detail Entry'!Y56-P55)</f>
        <v/>
      </c>
      <c r="T55" s="643"/>
      <c r="U55" s="644"/>
      <c r="V55" s="645"/>
      <c r="W55" s="314"/>
    </row>
    <row r="56" spans="2:23" ht="21" customHeight="1">
      <c r="B56" s="314"/>
      <c r="C56" s="461" t="str">
        <f>IF('1 - Detail Entry'!C57="","",'1 - Detail Entry'!C57)</f>
        <v/>
      </c>
      <c r="D56" s="425"/>
      <c r="E56" s="419"/>
      <c r="F56" s="419"/>
      <c r="G56" s="419"/>
      <c r="H56" s="468"/>
      <c r="I56" s="469"/>
      <c r="J56" s="470"/>
      <c r="K56" s="419"/>
      <c r="L56" s="470"/>
      <c r="M56" s="471"/>
      <c r="N56" s="471"/>
      <c r="O56" s="469"/>
      <c r="P56" s="423"/>
      <c r="Q56" s="472"/>
      <c r="R56" s="423"/>
      <c r="S56" s="467" t="str">
        <f>IF(OR(P56="NR",P56="",P56="Dry"),"",'1 - Detail Entry'!Y57-P56)</f>
        <v/>
      </c>
      <c r="T56" s="643"/>
      <c r="U56" s="644"/>
      <c r="V56" s="645"/>
      <c r="W56" s="314"/>
    </row>
    <row r="57" spans="2:23" ht="21" customHeight="1">
      <c r="B57" s="314"/>
      <c r="C57" s="461" t="str">
        <f>IF('1 - Detail Entry'!C58="","",'1 - Detail Entry'!C58)</f>
        <v/>
      </c>
      <c r="D57" s="425"/>
      <c r="E57" s="419"/>
      <c r="F57" s="419"/>
      <c r="G57" s="419"/>
      <c r="H57" s="468"/>
      <c r="I57" s="469"/>
      <c r="J57" s="470"/>
      <c r="K57" s="419"/>
      <c r="L57" s="470"/>
      <c r="M57" s="471"/>
      <c r="N57" s="471"/>
      <c r="O57" s="469"/>
      <c r="P57" s="423"/>
      <c r="Q57" s="472"/>
      <c r="R57" s="423"/>
      <c r="S57" s="467" t="str">
        <f>IF(OR(P57="NR",P57="",P57="Dry"),"",'1 - Detail Entry'!Y58-P57)</f>
        <v/>
      </c>
      <c r="T57" s="643"/>
      <c r="U57" s="644"/>
      <c r="V57" s="645"/>
      <c r="W57" s="314"/>
    </row>
    <row r="58" spans="2:23" ht="21" customHeight="1">
      <c r="B58" s="314"/>
      <c r="C58" s="461" t="str">
        <f>IF('1 - Detail Entry'!C59="","",'1 - Detail Entry'!C59)</f>
        <v/>
      </c>
      <c r="D58" s="425"/>
      <c r="E58" s="419"/>
      <c r="F58" s="419"/>
      <c r="G58" s="419"/>
      <c r="H58" s="468"/>
      <c r="I58" s="469"/>
      <c r="J58" s="470"/>
      <c r="K58" s="419"/>
      <c r="L58" s="470"/>
      <c r="M58" s="471"/>
      <c r="N58" s="471"/>
      <c r="O58" s="469"/>
      <c r="P58" s="423"/>
      <c r="Q58" s="472"/>
      <c r="R58" s="476"/>
      <c r="S58" s="467" t="str">
        <f>IF(OR(P58="NR",P58="",P58="Dry"),"",'1 - Detail Entry'!Y59-P58)</f>
        <v/>
      </c>
      <c r="T58" s="643"/>
      <c r="U58" s="644"/>
      <c r="V58" s="645"/>
      <c r="W58" s="314"/>
    </row>
    <row r="59" spans="2:23" ht="21" customHeight="1">
      <c r="B59" s="314"/>
      <c r="C59" s="461" t="str">
        <f>IF('1 - Detail Entry'!C60="","",'1 - Detail Entry'!C60)</f>
        <v/>
      </c>
      <c r="D59" s="425"/>
      <c r="E59" s="419"/>
      <c r="F59" s="419"/>
      <c r="G59" s="419"/>
      <c r="H59" s="468"/>
      <c r="I59" s="469"/>
      <c r="J59" s="470"/>
      <c r="K59" s="419"/>
      <c r="L59" s="470"/>
      <c r="M59" s="471"/>
      <c r="N59" s="471"/>
      <c r="O59" s="469"/>
      <c r="P59" s="423"/>
      <c r="Q59" s="472"/>
      <c r="R59" s="423"/>
      <c r="S59" s="467" t="str">
        <f>IF(OR(P59="NR",P59="",P59="Dry"),"",'1 - Detail Entry'!Y60-P59)</f>
        <v/>
      </c>
      <c r="T59" s="643"/>
      <c r="U59" s="644"/>
      <c r="V59" s="645"/>
      <c r="W59" s="478"/>
    </row>
    <row r="60" spans="2:23" ht="21" customHeight="1">
      <c r="B60" s="314"/>
      <c r="C60" s="461" t="str">
        <f>IF('1 - Detail Entry'!C61="","",'1 - Detail Entry'!C61)</f>
        <v/>
      </c>
      <c r="D60" s="425"/>
      <c r="E60" s="419"/>
      <c r="F60" s="419"/>
      <c r="G60" s="419"/>
      <c r="H60" s="468"/>
      <c r="I60" s="469"/>
      <c r="J60" s="470"/>
      <c r="K60" s="419"/>
      <c r="L60" s="470"/>
      <c r="M60" s="471"/>
      <c r="N60" s="471"/>
      <c r="O60" s="469"/>
      <c r="P60" s="423"/>
      <c r="Q60" s="486"/>
      <c r="R60" s="485"/>
      <c r="S60" s="467" t="str">
        <f>IF(OR(P60="NR",P60="",P60="Dry"),"",'1 - Detail Entry'!Y61-P60)</f>
        <v/>
      </c>
      <c r="T60" s="643"/>
      <c r="U60" s="644"/>
      <c r="V60" s="645"/>
      <c r="W60" s="478"/>
    </row>
    <row r="61" spans="2:23" ht="21" customHeight="1">
      <c r="B61" s="314"/>
      <c r="C61" s="461" t="str">
        <f>IF('1 - Detail Entry'!C62="","",'1 - Detail Entry'!C62)</f>
        <v/>
      </c>
      <c r="D61" s="425"/>
      <c r="E61" s="419"/>
      <c r="F61" s="419"/>
      <c r="G61" s="419"/>
      <c r="H61" s="468"/>
      <c r="I61" s="469"/>
      <c r="J61" s="470"/>
      <c r="K61" s="419"/>
      <c r="L61" s="470"/>
      <c r="M61" s="471"/>
      <c r="N61" s="471"/>
      <c r="O61" s="469"/>
      <c r="P61" s="423"/>
      <c r="Q61" s="486"/>
      <c r="R61" s="485"/>
      <c r="S61" s="467" t="str">
        <f>IF(OR(P61="NR",P61="",P61="Dry"),"",'1 - Detail Entry'!Y62-P61)</f>
        <v/>
      </c>
      <c r="T61" s="643"/>
      <c r="U61" s="644"/>
      <c r="V61" s="645"/>
      <c r="W61" s="478"/>
    </row>
    <row r="62" spans="2:23" ht="21" customHeight="1">
      <c r="B62" s="314"/>
      <c r="C62" s="487" t="str">
        <f>IF('1 - Detail Entry'!C63="","",'1 - Detail Entry'!C63)</f>
        <v/>
      </c>
      <c r="D62" s="429"/>
      <c r="E62" s="430"/>
      <c r="F62" s="430"/>
      <c r="G62" s="430"/>
      <c r="H62" s="488"/>
      <c r="I62" s="489"/>
      <c r="J62" s="490"/>
      <c r="K62" s="430"/>
      <c r="L62" s="490"/>
      <c r="M62" s="491"/>
      <c r="N62" s="491"/>
      <c r="O62" s="489"/>
      <c r="P62" s="493"/>
      <c r="Q62" s="494"/>
      <c r="R62" s="493"/>
      <c r="S62" s="467" t="str">
        <f>IF(OR(P62="NR",P62="",P62="Dry"),"",'1 - Detail Entry'!Y63-P62)</f>
        <v/>
      </c>
      <c r="T62" s="655"/>
      <c r="U62" s="656"/>
      <c r="V62" s="657"/>
      <c r="W62" s="314"/>
    </row>
    <row r="63" spans="2:23" ht="3.75" customHeight="1">
      <c r="B63" s="314"/>
      <c r="C63" s="322"/>
      <c r="D63" s="322"/>
      <c r="E63" s="322"/>
      <c r="F63" s="322"/>
      <c r="G63" s="495"/>
      <c r="H63" s="495"/>
      <c r="I63" s="322"/>
      <c r="J63" s="322"/>
      <c r="K63" s="495"/>
      <c r="L63" s="495"/>
      <c r="M63" s="496"/>
      <c r="N63" s="496"/>
      <c r="O63" s="496"/>
      <c r="P63" s="496"/>
      <c r="Q63" s="496"/>
      <c r="R63" s="322"/>
      <c r="S63" s="497"/>
      <c r="T63" s="436"/>
      <c r="U63" s="316"/>
      <c r="V63" s="316"/>
      <c r="W63" s="314"/>
    </row>
    <row r="64" spans="2:23" ht="11.25" customHeight="1">
      <c r="B64" s="314"/>
      <c r="C64" s="316"/>
      <c r="D64" s="4"/>
      <c r="E64" s="537"/>
      <c r="F64" s="537"/>
      <c r="G64" s="537"/>
      <c r="H64" s="537"/>
      <c r="I64" s="316"/>
      <c r="J64" s="316"/>
      <c r="K64" s="316"/>
      <c r="L64" s="316"/>
      <c r="M64" s="316"/>
      <c r="N64" s="316"/>
      <c r="O64" s="316"/>
      <c r="P64" s="316"/>
      <c r="Q64" s="316"/>
      <c r="R64" s="316"/>
      <c r="S64" s="316"/>
      <c r="T64" s="316"/>
      <c r="U64" s="316"/>
      <c r="V64" s="316"/>
      <c r="W64" s="314"/>
    </row>
    <row r="65" spans="2:23" ht="11.25" customHeight="1">
      <c r="B65" s="314"/>
      <c r="C65" s="316"/>
      <c r="D65" s="4"/>
      <c r="E65" s="537"/>
      <c r="F65" s="537"/>
      <c r="G65" s="537"/>
      <c r="H65" s="537"/>
      <c r="I65" s="316"/>
      <c r="J65" s="316"/>
      <c r="K65" s="316"/>
      <c r="L65" s="316"/>
      <c r="M65" s="316"/>
      <c r="N65" s="316"/>
      <c r="O65" s="316"/>
      <c r="P65" s="316"/>
      <c r="Q65" s="316"/>
      <c r="R65" s="316"/>
      <c r="S65" s="316"/>
      <c r="T65" s="316"/>
      <c r="U65" s="316"/>
      <c r="V65" s="316"/>
      <c r="W65" s="314"/>
    </row>
    <row r="66" spans="2:23" ht="10.5" customHeight="1">
      <c r="B66" s="314"/>
      <c r="D66" s="4"/>
      <c r="E66" s="537"/>
      <c r="F66" s="537"/>
      <c r="G66" s="537"/>
      <c r="H66" s="537"/>
      <c r="I66" s="316"/>
      <c r="J66" s="316"/>
      <c r="K66" s="316"/>
      <c r="L66" s="316"/>
      <c r="M66" s="316"/>
      <c r="N66" s="316"/>
      <c r="O66" s="316"/>
      <c r="P66" s="316"/>
      <c r="Q66" s="316"/>
      <c r="R66" s="316"/>
      <c r="S66" s="316"/>
      <c r="T66" s="316"/>
      <c r="U66" s="316"/>
      <c r="V66" s="316"/>
      <c r="W66" s="314"/>
    </row>
    <row r="67" spans="2:23" ht="7.5" customHeight="1">
      <c r="B67" s="314"/>
      <c r="C67" s="314"/>
      <c r="D67" s="314"/>
      <c r="E67" s="314"/>
      <c r="F67" s="314"/>
      <c r="G67" s="314"/>
      <c r="H67" s="314"/>
      <c r="I67" s="314"/>
      <c r="J67" s="314"/>
      <c r="K67" s="314"/>
      <c r="L67" s="314"/>
      <c r="M67" s="314"/>
      <c r="N67" s="314"/>
      <c r="O67" s="314"/>
      <c r="P67" s="314"/>
      <c r="Q67" s="314"/>
      <c r="R67" s="314"/>
      <c r="S67" s="314"/>
      <c r="T67" s="314"/>
      <c r="U67" s="314"/>
      <c r="V67" s="314"/>
      <c r="W67" s="314"/>
    </row>
    <row r="68" spans="2:23" ht="15" thickBot="1"/>
    <row r="69" spans="2:23" ht="15" thickBot="1">
      <c r="E69" s="601" t="s">
        <v>72</v>
      </c>
      <c r="F69" s="602"/>
      <c r="G69" s="602"/>
      <c r="H69" s="602"/>
      <c r="I69" s="602"/>
      <c r="J69" s="602"/>
      <c r="K69" s="602"/>
      <c r="L69" s="602"/>
      <c r="M69" s="602"/>
      <c r="N69" s="602"/>
      <c r="O69" s="603"/>
    </row>
    <row r="70" spans="2:23" ht="15" thickBot="1"/>
    <row r="71" spans="2:23" ht="15" thickBot="1">
      <c r="E71" s="437" t="s">
        <v>96</v>
      </c>
      <c r="F71" s="438"/>
      <c r="G71" s="443"/>
      <c r="H71" s="443"/>
      <c r="I71" s="443"/>
      <c r="J71" s="443"/>
      <c r="K71" s="443"/>
      <c r="L71" s="443"/>
      <c r="M71" s="443"/>
      <c r="N71" s="443"/>
      <c r="O71" s="444"/>
      <c r="P71" s="445"/>
      <c r="Q71" s="498"/>
    </row>
    <row r="72" spans="2:23">
      <c r="O72" s="442"/>
    </row>
    <row r="73" spans="2:23">
      <c r="O73" s="442"/>
    </row>
    <row r="75" spans="2:23">
      <c r="O75" s="442"/>
    </row>
    <row r="76" spans="2:23">
      <c r="O76" s="442"/>
    </row>
    <row r="77" spans="2:23">
      <c r="O77" s="442"/>
    </row>
    <row r="78" spans="2:23">
      <c r="O78" s="442"/>
    </row>
  </sheetData>
  <mergeCells count="75">
    <mergeCell ref="E10:F10"/>
    <mergeCell ref="E11:F11"/>
    <mergeCell ref="E12:F12"/>
    <mergeCell ref="E13:F13"/>
    <mergeCell ref="G10:M10"/>
    <mergeCell ref="G11:M11"/>
    <mergeCell ref="G12:M12"/>
    <mergeCell ref="G13:M14"/>
    <mergeCell ref="G4:M4"/>
    <mergeCell ref="G5:M5"/>
    <mergeCell ref="G6:M6"/>
    <mergeCell ref="G8:M8"/>
    <mergeCell ref="G9:M9"/>
    <mergeCell ref="E16:F17"/>
    <mergeCell ref="S16:S18"/>
    <mergeCell ref="T23:V23"/>
    <mergeCell ref="T16:V18"/>
    <mergeCell ref="T22:V22"/>
    <mergeCell ref="T21:V21"/>
    <mergeCell ref="P16:P18"/>
    <mergeCell ref="I16:J17"/>
    <mergeCell ref="K16:L17"/>
    <mergeCell ref="Q16:Q18"/>
    <mergeCell ref="R16:R18"/>
    <mergeCell ref="T47:V47"/>
    <mergeCell ref="T20:V20"/>
    <mergeCell ref="T19:V19"/>
    <mergeCell ref="C3:V3"/>
    <mergeCell ref="V4:V5"/>
    <mergeCell ref="U4:U5"/>
    <mergeCell ref="T25:V25"/>
    <mergeCell ref="T24:V24"/>
    <mergeCell ref="T27:V27"/>
    <mergeCell ref="T26:V26"/>
    <mergeCell ref="C16:C18"/>
    <mergeCell ref="D16:D18"/>
    <mergeCell ref="M16:M18"/>
    <mergeCell ref="N16:N18"/>
    <mergeCell ref="O16:O18"/>
    <mergeCell ref="G16:H17"/>
    <mergeCell ref="T57:V57"/>
    <mergeCell ref="T56:V56"/>
    <mergeCell ref="T55:V55"/>
    <mergeCell ref="T58:V58"/>
    <mergeCell ref="T54:V54"/>
    <mergeCell ref="R4:T5"/>
    <mergeCell ref="T31:V31"/>
    <mergeCell ref="T30:V30"/>
    <mergeCell ref="T29:V29"/>
    <mergeCell ref="R10:T10"/>
    <mergeCell ref="R6:T6"/>
    <mergeCell ref="R11:T11"/>
    <mergeCell ref="R14:T14"/>
    <mergeCell ref="U12:V12"/>
    <mergeCell ref="E69:O69"/>
    <mergeCell ref="T62:V62"/>
    <mergeCell ref="T61:V61"/>
    <mergeCell ref="T60:V60"/>
    <mergeCell ref="T59:V59"/>
    <mergeCell ref="G65:H65"/>
    <mergeCell ref="G66:H66"/>
    <mergeCell ref="G64:H64"/>
    <mergeCell ref="E64:F64"/>
    <mergeCell ref="E66:F66"/>
    <mergeCell ref="E65:F65"/>
    <mergeCell ref="T40:V40"/>
    <mergeCell ref="T28:V28"/>
    <mergeCell ref="T39:V39"/>
    <mergeCell ref="T38:V38"/>
    <mergeCell ref="T37:V37"/>
    <mergeCell ref="T36:V36"/>
    <mergeCell ref="T35:V35"/>
    <mergeCell ref="T34:V34"/>
    <mergeCell ref="T33:V33"/>
    <mergeCell ref="T32:V32"/>
  </mergeCells>
  <phoneticPr fontId="0" type="noConversion"/>
  <pageMargins left="0.25" right="0.25" top="0.75" bottom="0.75" header="0.3" footer="0.3"/>
  <pageSetup paperSize="9" scale="54" fitToHeight="0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>
    <tabColor indexed="52"/>
    <pageSetUpPr fitToPage="1"/>
  </sheetPr>
  <dimension ref="B2:AD78"/>
  <sheetViews>
    <sheetView view="pageBreakPreview" zoomScale="60" zoomScaleNormal="70" workbookViewId="0">
      <selection activeCell="U6" sqref="U6:V14"/>
    </sheetView>
  </sheetViews>
  <sheetFormatPr defaultColWidth="9.140625" defaultRowHeight="14.25"/>
  <cols>
    <col min="1" max="1" width="2.140625" style="3" customWidth="1"/>
    <col min="2" max="2" width="1.42578125" style="3" customWidth="1"/>
    <col min="3" max="3" width="20.5703125" style="3" customWidth="1"/>
    <col min="4" max="4" width="11.28515625" style="3" customWidth="1"/>
    <col min="5" max="12" width="10.42578125" style="3" customWidth="1"/>
    <col min="13" max="14" width="12" style="3" customWidth="1"/>
    <col min="15" max="15" width="8.42578125" style="3" customWidth="1"/>
    <col min="16" max="16" width="11.140625" style="3" customWidth="1"/>
    <col min="17" max="17" width="12" style="3" customWidth="1"/>
    <col min="18" max="18" width="14.28515625" style="3" customWidth="1"/>
    <col min="19" max="19" width="15.28515625" style="3" customWidth="1"/>
    <col min="20" max="20" width="4.5703125" style="3" customWidth="1"/>
    <col min="21" max="22" width="26.85546875" style="3" customWidth="1"/>
    <col min="23" max="23" width="1.42578125" style="3" customWidth="1"/>
    <col min="24" max="24" width="2.85546875" style="3" customWidth="1"/>
    <col min="25" max="25" width="12.7109375" style="3" customWidth="1"/>
    <col min="26" max="16384" width="9.140625" style="3"/>
  </cols>
  <sheetData>
    <row r="2" spans="2:30" ht="7.5" customHeight="1">
      <c r="B2" s="314"/>
      <c r="C2" s="314"/>
      <c r="D2" s="314"/>
      <c r="E2" s="314"/>
      <c r="F2" s="314"/>
      <c r="G2" s="314"/>
      <c r="H2" s="314"/>
      <c r="I2" s="314"/>
      <c r="J2" s="314"/>
      <c r="K2" s="314"/>
      <c r="L2" s="314"/>
      <c r="M2" s="314"/>
      <c r="N2" s="314"/>
      <c r="O2" s="314"/>
      <c r="P2" s="314"/>
      <c r="Q2" s="314"/>
      <c r="R2" s="314"/>
      <c r="S2" s="314"/>
      <c r="T2" s="314"/>
      <c r="U2" s="314"/>
      <c r="V2" s="314"/>
      <c r="W2" s="314"/>
    </row>
    <row r="3" spans="2:30">
      <c r="B3" s="314"/>
      <c r="C3" s="585" t="s">
        <v>4</v>
      </c>
      <c r="D3" s="585"/>
      <c r="E3" s="585"/>
      <c r="F3" s="585"/>
      <c r="G3" s="585"/>
      <c r="H3" s="585"/>
      <c r="I3" s="585"/>
      <c r="J3" s="585"/>
      <c r="K3" s="585"/>
      <c r="L3" s="585"/>
      <c r="M3" s="585"/>
      <c r="N3" s="585"/>
      <c r="O3" s="585"/>
      <c r="P3" s="585"/>
      <c r="Q3" s="585"/>
      <c r="R3" s="585"/>
      <c r="S3" s="585"/>
      <c r="T3" s="585"/>
      <c r="U3" s="585"/>
      <c r="V3" s="585"/>
      <c r="W3" s="314"/>
    </row>
    <row r="4" spans="2:30" ht="15.75" customHeight="1">
      <c r="B4" s="314"/>
      <c r="C4" s="317" t="s">
        <v>10</v>
      </c>
      <c r="D4" s="318"/>
      <c r="E4" s="318"/>
      <c r="F4" s="319"/>
      <c r="G4" s="631" t="str">
        <f>'1 - Detail Entry'!G4:N4</f>
        <v>Trowbridge Rugby Club</v>
      </c>
      <c r="H4" s="632"/>
      <c r="I4" s="632"/>
      <c r="J4" s="632"/>
      <c r="K4" s="632"/>
      <c r="L4" s="632"/>
      <c r="M4" s="633"/>
      <c r="N4" s="447"/>
      <c r="O4" s="321" t="s">
        <v>116</v>
      </c>
      <c r="Q4" s="322"/>
      <c r="R4" s="588" t="s">
        <v>19</v>
      </c>
      <c r="S4" s="590"/>
      <c r="T4" s="591"/>
      <c r="U4" s="588" t="s">
        <v>17</v>
      </c>
      <c r="V4" s="586" t="s">
        <v>18</v>
      </c>
      <c r="W4" s="314"/>
    </row>
    <row r="5" spans="2:30" ht="15.75" customHeight="1">
      <c r="B5" s="314"/>
      <c r="C5" s="323" t="s">
        <v>11</v>
      </c>
      <c r="D5" s="324"/>
      <c r="E5" s="324"/>
      <c r="F5" s="325"/>
      <c r="G5" s="634" t="str">
        <f>'1 - Detail Entry'!G5:N5</f>
        <v xml:space="preserve">Trowbridge Town Council </v>
      </c>
      <c r="H5" s="635"/>
      <c r="I5" s="635"/>
      <c r="J5" s="635"/>
      <c r="K5" s="635"/>
      <c r="L5" s="635"/>
      <c r="M5" s="636"/>
      <c r="N5" s="447"/>
      <c r="O5" s="321" t="s">
        <v>117</v>
      </c>
      <c r="Q5" s="316"/>
      <c r="R5" s="589"/>
      <c r="S5" s="592"/>
      <c r="T5" s="593"/>
      <c r="U5" s="630"/>
      <c r="V5" s="629"/>
      <c r="W5" s="314"/>
    </row>
    <row r="6" spans="2:30" ht="15.75" customHeight="1">
      <c r="B6" s="314"/>
      <c r="C6" s="323" t="s">
        <v>12</v>
      </c>
      <c r="D6" s="324"/>
      <c r="E6" s="324"/>
      <c r="F6" s="325"/>
      <c r="G6" s="637" t="str">
        <f>'1 - Detail Entry'!G6:N6</f>
        <v>LDQ2048</v>
      </c>
      <c r="H6" s="638"/>
      <c r="I6" s="638"/>
      <c r="J6" s="638"/>
      <c r="K6" s="638"/>
      <c r="L6" s="638"/>
      <c r="M6" s="639"/>
      <c r="N6" s="447"/>
      <c r="O6" s="326"/>
      <c r="P6" s="316"/>
      <c r="Q6" s="316"/>
      <c r="R6" s="594" t="s">
        <v>16</v>
      </c>
      <c r="S6" s="594"/>
      <c r="T6" s="594"/>
      <c r="U6" s="327"/>
      <c r="V6" s="327"/>
      <c r="W6" s="314"/>
      <c r="X6" s="328"/>
      <c r="Y6" s="329"/>
      <c r="Z6" s="329"/>
      <c r="AA6" s="329"/>
      <c r="AB6" s="329"/>
      <c r="AC6" s="329"/>
      <c r="AD6" s="329"/>
    </row>
    <row r="7" spans="2:30" ht="15.75" customHeight="1">
      <c r="B7" s="314"/>
      <c r="C7" s="323" t="s">
        <v>13</v>
      </c>
      <c r="D7" s="324"/>
      <c r="E7" s="324"/>
      <c r="F7" s="325"/>
      <c r="G7" s="448"/>
      <c r="H7" s="449"/>
      <c r="I7" s="449"/>
      <c r="J7" s="449"/>
      <c r="K7" s="449"/>
      <c r="L7" s="449"/>
      <c r="M7" s="450"/>
      <c r="N7" s="451"/>
      <c r="O7" s="326"/>
      <c r="P7" s="326"/>
      <c r="Q7" s="326"/>
      <c r="R7" s="331" t="s">
        <v>121</v>
      </c>
      <c r="S7" s="332"/>
      <c r="T7" s="333"/>
      <c r="U7" s="334"/>
      <c r="V7" s="334"/>
      <c r="W7" s="314"/>
    </row>
    <row r="8" spans="2:30" ht="15.75" customHeight="1">
      <c r="B8" s="314"/>
      <c r="C8" s="323" t="s">
        <v>15</v>
      </c>
      <c r="D8" s="324"/>
      <c r="E8" s="324"/>
      <c r="F8" s="325"/>
      <c r="G8" s="555"/>
      <c r="H8" s="556"/>
      <c r="I8" s="556"/>
      <c r="J8" s="556"/>
      <c r="K8" s="556"/>
      <c r="L8" s="556"/>
      <c r="M8" s="557"/>
      <c r="N8" s="335"/>
      <c r="O8" s="326"/>
      <c r="P8" s="316"/>
      <c r="Q8" s="316"/>
      <c r="R8" s="336" t="s">
        <v>7</v>
      </c>
      <c r="S8" s="337"/>
      <c r="T8" s="338"/>
      <c r="U8" s="339"/>
      <c r="V8" s="339"/>
      <c r="W8" s="314"/>
    </row>
    <row r="9" spans="2:30" ht="15.75" customHeight="1">
      <c r="B9" s="314"/>
      <c r="C9" s="323" t="s">
        <v>14</v>
      </c>
      <c r="D9" s="324"/>
      <c r="E9" s="324"/>
      <c r="F9" s="325"/>
      <c r="G9" s="555"/>
      <c r="H9" s="556"/>
      <c r="I9" s="556"/>
      <c r="J9" s="556"/>
      <c r="K9" s="556"/>
      <c r="L9" s="556"/>
      <c r="M9" s="557"/>
      <c r="N9" s="335"/>
      <c r="O9" s="326"/>
      <c r="P9" s="316"/>
      <c r="Q9" s="316"/>
      <c r="R9" s="352" t="s">
        <v>113</v>
      </c>
      <c r="S9" s="353"/>
      <c r="T9" s="354"/>
      <c r="U9" s="343"/>
      <c r="V9" s="343"/>
      <c r="W9" s="314"/>
    </row>
    <row r="10" spans="2:30" ht="15.75" customHeight="1">
      <c r="B10" s="314"/>
      <c r="C10" s="340" t="s">
        <v>9</v>
      </c>
      <c r="D10" s="341"/>
      <c r="E10" s="538" t="s">
        <v>136</v>
      </c>
      <c r="F10" s="539"/>
      <c r="G10" s="576"/>
      <c r="H10" s="577"/>
      <c r="I10" s="577"/>
      <c r="J10" s="577"/>
      <c r="K10" s="577"/>
      <c r="L10" s="577"/>
      <c r="M10" s="578"/>
      <c r="N10" s="447"/>
      <c r="O10" s="326"/>
      <c r="P10" s="316"/>
      <c r="Q10" s="316"/>
      <c r="R10" s="543" t="s">
        <v>199</v>
      </c>
      <c r="S10" s="544"/>
      <c r="T10" s="545"/>
      <c r="U10" s="530"/>
      <c r="V10" s="343"/>
      <c r="W10" s="314"/>
    </row>
    <row r="11" spans="2:30" ht="15.75" customHeight="1">
      <c r="B11" s="314"/>
      <c r="C11" s="344"/>
      <c r="D11" s="345"/>
      <c r="E11" s="538" t="s">
        <v>137</v>
      </c>
      <c r="F11" s="539"/>
      <c r="G11" s="576"/>
      <c r="H11" s="577"/>
      <c r="I11" s="577"/>
      <c r="J11" s="577"/>
      <c r="K11" s="577"/>
      <c r="L11" s="577"/>
      <c r="M11" s="578"/>
      <c r="N11" s="452"/>
      <c r="O11" s="326"/>
      <c r="P11" s="316"/>
      <c r="Q11" s="316"/>
      <c r="R11" s="543" t="s">
        <v>200</v>
      </c>
      <c r="S11" s="544"/>
      <c r="T11" s="545"/>
      <c r="U11" s="529"/>
      <c r="V11" s="529"/>
      <c r="W11" s="314"/>
    </row>
    <row r="12" spans="2:30" ht="15.75" customHeight="1">
      <c r="B12" s="314"/>
      <c r="C12" s="344"/>
      <c r="D12" s="345"/>
      <c r="E12" s="538" t="s">
        <v>138</v>
      </c>
      <c r="F12" s="539"/>
      <c r="G12" s="576"/>
      <c r="H12" s="577"/>
      <c r="I12" s="577"/>
      <c r="J12" s="577"/>
      <c r="K12" s="577"/>
      <c r="L12" s="577"/>
      <c r="M12" s="578"/>
      <c r="N12" s="452"/>
      <c r="O12" s="326"/>
      <c r="P12" s="316"/>
      <c r="Q12" s="316"/>
      <c r="R12" s="347" t="s">
        <v>198</v>
      </c>
      <c r="S12" s="348"/>
      <c r="T12" s="349"/>
      <c r="U12" s="570"/>
      <c r="V12" s="571"/>
      <c r="W12" s="314"/>
    </row>
    <row r="13" spans="2:30" ht="15.75" customHeight="1">
      <c r="B13" s="314"/>
      <c r="C13" s="344"/>
      <c r="D13" s="345"/>
      <c r="E13" s="574" t="s">
        <v>139</v>
      </c>
      <c r="F13" s="575"/>
      <c r="G13" s="579"/>
      <c r="H13" s="580"/>
      <c r="I13" s="580"/>
      <c r="J13" s="580"/>
      <c r="K13" s="580"/>
      <c r="L13" s="580"/>
      <c r="M13" s="581"/>
      <c r="N13" s="452"/>
      <c r="O13" s="326"/>
      <c r="P13" s="316"/>
      <c r="Q13" s="316"/>
      <c r="R13" s="352" t="s">
        <v>123</v>
      </c>
      <c r="S13" s="353"/>
      <c r="T13" s="354"/>
      <c r="U13" s="355"/>
      <c r="V13" s="355"/>
      <c r="W13" s="314"/>
    </row>
    <row r="14" spans="2:30" ht="15.75" customHeight="1">
      <c r="B14" s="314"/>
      <c r="C14" s="356"/>
      <c r="D14" s="357"/>
      <c r="E14" s="356"/>
      <c r="F14" s="358"/>
      <c r="G14" s="582"/>
      <c r="H14" s="583"/>
      <c r="I14" s="583"/>
      <c r="J14" s="583"/>
      <c r="K14" s="583"/>
      <c r="L14" s="583"/>
      <c r="M14" s="584"/>
      <c r="N14" s="452"/>
      <c r="O14" s="326"/>
      <c r="P14" s="316"/>
      <c r="Q14" s="316"/>
      <c r="R14" s="567" t="s">
        <v>124</v>
      </c>
      <c r="S14" s="568"/>
      <c r="T14" s="569"/>
      <c r="U14" s="327"/>
      <c r="V14" s="327"/>
      <c r="W14" s="314"/>
    </row>
    <row r="15" spans="2:30" ht="7.5" customHeight="1">
      <c r="S15" s="329"/>
      <c r="T15" s="329"/>
    </row>
    <row r="16" spans="2:30" ht="17.25" customHeight="1">
      <c r="B16" s="314"/>
      <c r="C16" s="561" t="s">
        <v>126</v>
      </c>
      <c r="D16" s="561" t="s">
        <v>201</v>
      </c>
      <c r="E16" s="549" t="s">
        <v>108</v>
      </c>
      <c r="F16" s="550"/>
      <c r="G16" s="549" t="s">
        <v>111</v>
      </c>
      <c r="H16" s="550"/>
      <c r="I16" s="549" t="s">
        <v>112</v>
      </c>
      <c r="J16" s="550"/>
      <c r="K16" s="549" t="s">
        <v>114</v>
      </c>
      <c r="L16" s="572"/>
      <c r="M16" s="546" t="s">
        <v>128</v>
      </c>
      <c r="N16" s="546" t="s">
        <v>129</v>
      </c>
      <c r="O16" s="546" t="s">
        <v>130</v>
      </c>
      <c r="P16" s="546" t="s">
        <v>131</v>
      </c>
      <c r="Q16" s="546" t="s">
        <v>132</v>
      </c>
      <c r="R16" s="546" t="s">
        <v>133</v>
      </c>
      <c r="S16" s="561" t="s">
        <v>140</v>
      </c>
      <c r="T16" s="549" t="s">
        <v>8</v>
      </c>
      <c r="U16" s="572"/>
      <c r="V16" s="550"/>
      <c r="W16" s="314"/>
      <c r="Y16" s="453"/>
      <c r="Z16" s="453"/>
      <c r="AA16" s="453"/>
      <c r="AB16" s="453"/>
    </row>
    <row r="17" spans="2:28" ht="14.25" customHeight="1">
      <c r="B17" s="314"/>
      <c r="C17" s="562"/>
      <c r="D17" s="562"/>
      <c r="E17" s="553"/>
      <c r="F17" s="554"/>
      <c r="G17" s="551"/>
      <c r="H17" s="552"/>
      <c r="I17" s="551"/>
      <c r="J17" s="552"/>
      <c r="K17" s="551"/>
      <c r="L17" s="573"/>
      <c r="M17" s="547"/>
      <c r="N17" s="547"/>
      <c r="O17" s="547"/>
      <c r="P17" s="547"/>
      <c r="Q17" s="547"/>
      <c r="R17" s="547"/>
      <c r="S17" s="562"/>
      <c r="T17" s="551"/>
      <c r="U17" s="573"/>
      <c r="V17" s="552"/>
      <c r="W17" s="314"/>
      <c r="Y17" s="453"/>
      <c r="Z17" s="453"/>
      <c r="AA17" s="453"/>
      <c r="AB17" s="453"/>
    </row>
    <row r="18" spans="2:28" ht="24.75" customHeight="1">
      <c r="B18" s="314"/>
      <c r="C18" s="628"/>
      <c r="D18" s="563"/>
      <c r="E18" s="364" t="s">
        <v>109</v>
      </c>
      <c r="F18" s="365" t="s">
        <v>110</v>
      </c>
      <c r="G18" s="366" t="s">
        <v>109</v>
      </c>
      <c r="H18" s="367" t="s">
        <v>110</v>
      </c>
      <c r="I18" s="368" t="s">
        <v>109</v>
      </c>
      <c r="J18" s="369" t="s">
        <v>110</v>
      </c>
      <c r="K18" s="366" t="s">
        <v>66</v>
      </c>
      <c r="L18" s="370" t="s">
        <v>110</v>
      </c>
      <c r="M18" s="627"/>
      <c r="N18" s="627"/>
      <c r="O18" s="627"/>
      <c r="P18" s="627"/>
      <c r="Q18" s="627"/>
      <c r="R18" s="627"/>
      <c r="S18" s="628"/>
      <c r="T18" s="553"/>
      <c r="U18" s="658"/>
      <c r="V18" s="554"/>
      <c r="W18" s="314"/>
      <c r="Y18" s="454"/>
      <c r="Z18" s="454"/>
      <c r="AA18" s="454"/>
      <c r="AB18" s="454"/>
    </row>
    <row r="19" spans="2:28" ht="28.5" customHeight="1">
      <c r="B19" s="314"/>
      <c r="C19" s="455" t="s">
        <v>134</v>
      </c>
      <c r="D19" s="456"/>
      <c r="E19" s="389"/>
      <c r="F19" s="389"/>
      <c r="G19" s="390"/>
      <c r="H19" s="391"/>
      <c r="I19" s="390"/>
      <c r="J19" s="392"/>
      <c r="K19" s="390"/>
      <c r="L19" s="392"/>
      <c r="M19" s="393"/>
      <c r="N19" s="393"/>
      <c r="O19" s="392"/>
      <c r="P19" s="395"/>
      <c r="Q19" s="396"/>
      <c r="R19" s="395"/>
      <c r="S19" s="457"/>
      <c r="T19" s="652"/>
      <c r="U19" s="653"/>
      <c r="V19" s="654"/>
      <c r="W19" s="314"/>
    </row>
    <row r="20" spans="2:28" ht="28.5" customHeight="1">
      <c r="B20" s="314"/>
      <c r="C20" s="458" t="s">
        <v>135</v>
      </c>
      <c r="D20" s="459"/>
      <c r="E20" s="404"/>
      <c r="F20" s="404"/>
      <c r="G20" s="405"/>
      <c r="H20" s="406"/>
      <c r="I20" s="405"/>
      <c r="J20" s="407"/>
      <c r="K20" s="405"/>
      <c r="L20" s="407"/>
      <c r="M20" s="408"/>
      <c r="N20" s="408"/>
      <c r="O20" s="404"/>
      <c r="P20" s="409"/>
      <c r="Q20" s="410"/>
      <c r="R20" s="409"/>
      <c r="S20" s="460"/>
      <c r="T20" s="649"/>
      <c r="U20" s="650"/>
      <c r="V20" s="651"/>
      <c r="W20" s="314"/>
    </row>
    <row r="21" spans="2:28" ht="21" customHeight="1">
      <c r="B21" s="314"/>
      <c r="C21" s="461" t="str">
        <f>IF('1 - Detail Entry'!C22="","",'1 - Detail Entry'!C22)</f>
        <v>DS02</v>
      </c>
      <c r="D21" s="462"/>
      <c r="E21" s="418"/>
      <c r="F21" s="418"/>
      <c r="G21" s="418"/>
      <c r="H21" s="463"/>
      <c r="I21" s="464"/>
      <c r="J21" s="465"/>
      <c r="K21" s="418"/>
      <c r="L21" s="465"/>
      <c r="M21" s="466"/>
      <c r="N21" s="466"/>
      <c r="O21" s="418"/>
      <c r="P21" s="420"/>
      <c r="Q21" s="421"/>
      <c r="R21" s="420"/>
      <c r="S21" s="467" t="str">
        <f>IF(OR(P21="NR",P21="",P21="Dry"),"",'1 - Detail Entry'!Y22-P21)</f>
        <v/>
      </c>
      <c r="T21" s="646"/>
      <c r="U21" s="647"/>
      <c r="V21" s="648"/>
      <c r="W21" s="314"/>
    </row>
    <row r="22" spans="2:28" ht="21" customHeight="1">
      <c r="B22" s="314"/>
      <c r="C22" s="461" t="str">
        <f>IF('1 - Detail Entry'!C23="","",'1 - Detail Entry'!C23)</f>
        <v>DS04</v>
      </c>
      <c r="D22" s="425"/>
      <c r="E22" s="419"/>
      <c r="F22" s="419"/>
      <c r="G22" s="419"/>
      <c r="H22" s="468"/>
      <c r="I22" s="469"/>
      <c r="J22" s="470"/>
      <c r="K22" s="419"/>
      <c r="L22" s="470"/>
      <c r="M22" s="471"/>
      <c r="N22" s="471"/>
      <c r="O22" s="419"/>
      <c r="P22" s="423"/>
      <c r="Q22" s="472"/>
      <c r="R22" s="423"/>
      <c r="S22" s="467" t="str">
        <f>IF(OR(P22="NR",P22="",P22="Dry"),"",'1 - Detail Entry'!Y23-P22)</f>
        <v/>
      </c>
      <c r="T22" s="643"/>
      <c r="U22" s="644"/>
      <c r="V22" s="645"/>
      <c r="W22" s="314"/>
    </row>
    <row r="23" spans="2:28" ht="21" customHeight="1">
      <c r="B23" s="314"/>
      <c r="C23" s="461" t="str">
        <f>IF('1 - Detail Entry'!C24="","",'1 - Detail Entry'!C24)</f>
        <v>DS07</v>
      </c>
      <c r="D23" s="425"/>
      <c r="E23" s="419"/>
      <c r="F23" s="419"/>
      <c r="G23" s="419"/>
      <c r="H23" s="468"/>
      <c r="I23" s="469"/>
      <c r="J23" s="470"/>
      <c r="K23" s="419"/>
      <c r="L23" s="470"/>
      <c r="M23" s="471"/>
      <c r="N23" s="471"/>
      <c r="O23" s="419"/>
      <c r="P23" s="423"/>
      <c r="Q23" s="472"/>
      <c r="R23" s="423"/>
      <c r="S23" s="467" t="str">
        <f>IF(OR(P23="NR",P23="",P23="Dry"),"",'1 - Detail Entry'!Y24-P23)</f>
        <v/>
      </c>
      <c r="T23" s="643"/>
      <c r="U23" s="644"/>
      <c r="V23" s="645"/>
      <c r="W23" s="314"/>
    </row>
    <row r="24" spans="2:28" ht="21" customHeight="1">
      <c r="B24" s="314"/>
      <c r="C24" s="461" t="str">
        <f>IF('1 - Detail Entry'!C25="","",'1 - Detail Entry'!C25)</f>
        <v>DS08</v>
      </c>
      <c r="D24" s="425"/>
      <c r="E24" s="419"/>
      <c r="F24" s="419"/>
      <c r="G24" s="419"/>
      <c r="H24" s="468"/>
      <c r="I24" s="469"/>
      <c r="J24" s="470"/>
      <c r="K24" s="419"/>
      <c r="L24" s="470"/>
      <c r="M24" s="471"/>
      <c r="N24" s="471"/>
      <c r="O24" s="419"/>
      <c r="P24" s="423"/>
      <c r="Q24" s="472"/>
      <c r="R24" s="423"/>
      <c r="S24" s="467" t="str">
        <f>IF(OR(P24="NR",P24="",P24="Dry"),"",'1 - Detail Entry'!Y25-P24)</f>
        <v/>
      </c>
      <c r="T24" s="643"/>
      <c r="U24" s="644"/>
      <c r="V24" s="645"/>
      <c r="W24" s="314"/>
    </row>
    <row r="25" spans="2:28" ht="21" customHeight="1">
      <c r="B25" s="314"/>
      <c r="C25" s="461" t="str">
        <f>IF('1 - Detail Entry'!C26="","",'1 - Detail Entry'!C26)</f>
        <v/>
      </c>
      <c r="D25" s="425"/>
      <c r="E25" s="419"/>
      <c r="F25" s="419"/>
      <c r="G25" s="419"/>
      <c r="H25" s="468"/>
      <c r="I25" s="469"/>
      <c r="J25" s="470"/>
      <c r="K25" s="419"/>
      <c r="L25" s="470"/>
      <c r="M25" s="471"/>
      <c r="N25" s="471"/>
      <c r="O25" s="419"/>
      <c r="P25" s="423"/>
      <c r="Q25" s="472"/>
      <c r="R25" s="423"/>
      <c r="S25" s="467" t="str">
        <f>IF(OR(P25="NR",P25="",P25="Dry"),"",'1 - Detail Entry'!Y26-P25)</f>
        <v/>
      </c>
      <c r="T25" s="643"/>
      <c r="U25" s="644"/>
      <c r="V25" s="645"/>
      <c r="W25" s="314"/>
    </row>
    <row r="26" spans="2:28" ht="21" customHeight="1">
      <c r="B26" s="314"/>
      <c r="C26" s="461" t="str">
        <f>IF('1 - Detail Entry'!C27="","",'1 - Detail Entry'!C27)</f>
        <v/>
      </c>
      <c r="D26" s="425"/>
      <c r="E26" s="419"/>
      <c r="F26" s="419"/>
      <c r="G26" s="419"/>
      <c r="H26" s="468"/>
      <c r="I26" s="469"/>
      <c r="J26" s="470"/>
      <c r="K26" s="419"/>
      <c r="L26" s="470"/>
      <c r="M26" s="471"/>
      <c r="N26" s="471"/>
      <c r="O26" s="419"/>
      <c r="P26" s="423"/>
      <c r="Q26" s="472"/>
      <c r="R26" s="423"/>
      <c r="S26" s="467" t="str">
        <f>IF(OR(P26="NR",P26="",P26="Dry"),"",'1 - Detail Entry'!Y27-P26)</f>
        <v/>
      </c>
      <c r="T26" s="643"/>
      <c r="U26" s="644"/>
      <c r="V26" s="645"/>
      <c r="W26" s="314"/>
    </row>
    <row r="27" spans="2:28" ht="21" customHeight="1">
      <c r="B27" s="314"/>
      <c r="C27" s="461" t="str">
        <f>IF('1 - Detail Entry'!C28="","",'1 - Detail Entry'!C28)</f>
        <v/>
      </c>
      <c r="D27" s="425"/>
      <c r="E27" s="419"/>
      <c r="F27" s="419"/>
      <c r="G27" s="419"/>
      <c r="H27" s="468"/>
      <c r="I27" s="469"/>
      <c r="J27" s="470"/>
      <c r="K27" s="419"/>
      <c r="L27" s="470"/>
      <c r="M27" s="471"/>
      <c r="N27" s="471"/>
      <c r="O27" s="419"/>
      <c r="P27" s="423"/>
      <c r="Q27" s="472"/>
      <c r="R27" s="423"/>
      <c r="S27" s="467" t="str">
        <f>IF(OR(P27="NR",P27="",P27="Dry"),"",'1 - Detail Entry'!Y28-P27)</f>
        <v/>
      </c>
      <c r="T27" s="643"/>
      <c r="U27" s="644"/>
      <c r="V27" s="645"/>
      <c r="W27" s="314"/>
    </row>
    <row r="28" spans="2:28" ht="21" customHeight="1">
      <c r="B28" s="314"/>
      <c r="C28" s="461" t="str">
        <f>IF('1 - Detail Entry'!C29="","",'1 - Detail Entry'!C29)</f>
        <v/>
      </c>
      <c r="D28" s="425"/>
      <c r="E28" s="419"/>
      <c r="F28" s="419"/>
      <c r="G28" s="419"/>
      <c r="H28" s="468"/>
      <c r="I28" s="469"/>
      <c r="J28" s="470"/>
      <c r="K28" s="419"/>
      <c r="L28" s="470"/>
      <c r="M28" s="471"/>
      <c r="N28" s="471"/>
      <c r="O28" s="419"/>
      <c r="P28" s="423"/>
      <c r="Q28" s="472"/>
      <c r="R28" s="423"/>
      <c r="S28" s="467" t="str">
        <f>IF(OR(P28="NR",P28="",P28="Dry"),"",'1 - Detail Entry'!Y29-P28)</f>
        <v/>
      </c>
      <c r="T28" s="643"/>
      <c r="U28" s="644"/>
      <c r="V28" s="645"/>
      <c r="W28" s="314"/>
    </row>
    <row r="29" spans="2:28" ht="21" customHeight="1">
      <c r="B29" s="314"/>
      <c r="C29" s="461" t="str">
        <f>IF('1 - Detail Entry'!C30="","",'1 - Detail Entry'!C30)</f>
        <v/>
      </c>
      <c r="D29" s="425"/>
      <c r="E29" s="419"/>
      <c r="F29" s="419"/>
      <c r="G29" s="419"/>
      <c r="H29" s="468"/>
      <c r="I29" s="469"/>
      <c r="J29" s="470"/>
      <c r="K29" s="419"/>
      <c r="L29" s="470"/>
      <c r="M29" s="471"/>
      <c r="N29" s="471"/>
      <c r="O29" s="419"/>
      <c r="P29" s="423"/>
      <c r="Q29" s="472"/>
      <c r="R29" s="423"/>
      <c r="S29" s="467" t="str">
        <f>IF(OR(P29="NR",P29="",P29="Dry"),"",'1 - Detail Entry'!Y30-P29)</f>
        <v/>
      </c>
      <c r="T29" s="643"/>
      <c r="U29" s="644"/>
      <c r="V29" s="645"/>
      <c r="W29" s="314"/>
    </row>
    <row r="30" spans="2:28" ht="21" customHeight="1">
      <c r="B30" s="314"/>
      <c r="C30" s="461" t="str">
        <f>IF('1 - Detail Entry'!C31="","",'1 - Detail Entry'!C31)</f>
        <v/>
      </c>
      <c r="D30" s="425"/>
      <c r="E30" s="419"/>
      <c r="F30" s="419"/>
      <c r="G30" s="419"/>
      <c r="H30" s="468"/>
      <c r="I30" s="469"/>
      <c r="J30" s="470"/>
      <c r="K30" s="419"/>
      <c r="L30" s="470"/>
      <c r="M30" s="471"/>
      <c r="N30" s="471"/>
      <c r="O30" s="419"/>
      <c r="P30" s="423"/>
      <c r="Q30" s="472"/>
      <c r="R30" s="423"/>
      <c r="S30" s="467" t="str">
        <f>IF(OR(P30="NR",P30="",P30="Dry"),"",'1 - Detail Entry'!Y31-P30)</f>
        <v/>
      </c>
      <c r="T30" s="643"/>
      <c r="U30" s="644"/>
      <c r="V30" s="645"/>
      <c r="W30" s="314"/>
    </row>
    <row r="31" spans="2:28" ht="21" customHeight="1">
      <c r="B31" s="314"/>
      <c r="C31" s="461" t="str">
        <f>IF('1 - Detail Entry'!C32="","",'1 - Detail Entry'!C32)</f>
        <v/>
      </c>
      <c r="D31" s="425"/>
      <c r="E31" s="419"/>
      <c r="F31" s="419"/>
      <c r="G31" s="419"/>
      <c r="H31" s="468"/>
      <c r="I31" s="419"/>
      <c r="J31" s="470"/>
      <c r="K31" s="419"/>
      <c r="L31" s="470"/>
      <c r="M31" s="471"/>
      <c r="N31" s="499"/>
      <c r="O31" s="419"/>
      <c r="P31" s="423"/>
      <c r="Q31" s="472"/>
      <c r="R31" s="423"/>
      <c r="S31" s="467" t="str">
        <f>IF(OR(P31="NR",P31="",P31="Dry"),"",'1 - Detail Entry'!Y32-P31)</f>
        <v/>
      </c>
      <c r="T31" s="643"/>
      <c r="U31" s="644"/>
      <c r="V31" s="645"/>
      <c r="W31" s="314"/>
    </row>
    <row r="32" spans="2:28" ht="21" customHeight="1">
      <c r="B32" s="314"/>
      <c r="C32" s="461" t="str">
        <f>IF('1 - Detail Entry'!C33="","",'1 - Detail Entry'!C33)</f>
        <v/>
      </c>
      <c r="D32" s="425"/>
      <c r="E32" s="419"/>
      <c r="F32" s="419"/>
      <c r="G32" s="419"/>
      <c r="H32" s="468"/>
      <c r="I32" s="469"/>
      <c r="J32" s="470"/>
      <c r="K32" s="419"/>
      <c r="L32" s="470"/>
      <c r="M32" s="471"/>
      <c r="N32" s="471"/>
      <c r="O32" s="419"/>
      <c r="P32" s="423"/>
      <c r="Q32" s="472"/>
      <c r="R32" s="423"/>
      <c r="S32" s="467" t="str">
        <f>IF(OR(P32="NR",P32="",P32="Dry"),"",'1 - Detail Entry'!Y33-P32)</f>
        <v/>
      </c>
      <c r="T32" s="643"/>
      <c r="U32" s="644"/>
      <c r="V32" s="645"/>
      <c r="W32" s="314"/>
    </row>
    <row r="33" spans="2:23" ht="21" customHeight="1">
      <c r="B33" s="314"/>
      <c r="C33" s="461" t="str">
        <f>IF('1 - Detail Entry'!C34="","",'1 - Detail Entry'!C34)</f>
        <v/>
      </c>
      <c r="D33" s="425"/>
      <c r="E33" s="419"/>
      <c r="F33" s="419"/>
      <c r="G33" s="419"/>
      <c r="H33" s="468"/>
      <c r="I33" s="469"/>
      <c r="J33" s="470"/>
      <c r="K33" s="419"/>
      <c r="L33" s="470"/>
      <c r="M33" s="471"/>
      <c r="N33" s="471"/>
      <c r="O33" s="419"/>
      <c r="P33" s="423"/>
      <c r="Q33" s="472"/>
      <c r="R33" s="423"/>
      <c r="S33" s="467" t="str">
        <f>IF(OR(P33="NR",P33="",P33="Dry"),"",'1 - Detail Entry'!Y34-P33)</f>
        <v/>
      </c>
      <c r="T33" s="643"/>
      <c r="U33" s="644"/>
      <c r="V33" s="645"/>
      <c r="W33" s="314"/>
    </row>
    <row r="34" spans="2:23" ht="21" customHeight="1">
      <c r="B34" s="314"/>
      <c r="C34" s="461" t="str">
        <f>IF('1 - Detail Entry'!C35="","",'1 - Detail Entry'!C35)</f>
        <v/>
      </c>
      <c r="D34" s="425"/>
      <c r="E34" s="419"/>
      <c r="F34" s="419"/>
      <c r="G34" s="419"/>
      <c r="H34" s="468"/>
      <c r="I34" s="469"/>
      <c r="J34" s="470"/>
      <c r="K34" s="419"/>
      <c r="L34" s="470"/>
      <c r="M34" s="471"/>
      <c r="N34" s="471"/>
      <c r="O34" s="419"/>
      <c r="P34" s="423"/>
      <c r="Q34" s="472"/>
      <c r="R34" s="423"/>
      <c r="S34" s="467" t="str">
        <f>IF(OR(P34="NR",P34="",P34="Dry"),"",'1 - Detail Entry'!Y35-P34)</f>
        <v/>
      </c>
      <c r="T34" s="643"/>
      <c r="U34" s="644"/>
      <c r="V34" s="645"/>
      <c r="W34" s="314"/>
    </row>
    <row r="35" spans="2:23" ht="21" customHeight="1">
      <c r="B35" s="314"/>
      <c r="C35" s="461" t="str">
        <f>IF('1 - Detail Entry'!C36="","",'1 - Detail Entry'!C36)</f>
        <v/>
      </c>
      <c r="D35" s="425"/>
      <c r="E35" s="419"/>
      <c r="F35" s="419"/>
      <c r="G35" s="419"/>
      <c r="H35" s="468"/>
      <c r="I35" s="469"/>
      <c r="J35" s="470"/>
      <c r="K35" s="419"/>
      <c r="L35" s="470"/>
      <c r="M35" s="471"/>
      <c r="N35" s="471"/>
      <c r="O35" s="419"/>
      <c r="P35" s="423"/>
      <c r="Q35" s="472"/>
      <c r="R35" s="423"/>
      <c r="S35" s="467" t="str">
        <f>IF(OR(P35="NR",P35="",P35="Dry"),"",'1 - Detail Entry'!Y36-P35)</f>
        <v/>
      </c>
      <c r="T35" s="643"/>
      <c r="U35" s="644"/>
      <c r="V35" s="645"/>
      <c r="W35" s="314"/>
    </row>
    <row r="36" spans="2:23" ht="21" customHeight="1">
      <c r="B36" s="314"/>
      <c r="C36" s="461" t="str">
        <f>IF('1 - Detail Entry'!C37="","",'1 - Detail Entry'!C37)</f>
        <v/>
      </c>
      <c r="D36" s="425"/>
      <c r="E36" s="419"/>
      <c r="F36" s="419"/>
      <c r="G36" s="419"/>
      <c r="H36" s="468"/>
      <c r="I36" s="469"/>
      <c r="J36" s="470"/>
      <c r="K36" s="419"/>
      <c r="L36" s="470"/>
      <c r="M36" s="471"/>
      <c r="N36" s="471"/>
      <c r="O36" s="419"/>
      <c r="P36" s="423"/>
      <c r="Q36" s="472"/>
      <c r="R36" s="423"/>
      <c r="S36" s="467" t="str">
        <f>IF(OR(P36="NR",P36="",P36="Dry"),"",'1 - Detail Entry'!Y37-P36)</f>
        <v/>
      </c>
      <c r="T36" s="643"/>
      <c r="U36" s="644"/>
      <c r="V36" s="645"/>
      <c r="W36" s="314"/>
    </row>
    <row r="37" spans="2:23" ht="21" customHeight="1">
      <c r="B37" s="314"/>
      <c r="C37" s="461" t="str">
        <f>IF('1 - Detail Entry'!C38="","",'1 - Detail Entry'!C38)</f>
        <v/>
      </c>
      <c r="D37" s="425"/>
      <c r="E37" s="419"/>
      <c r="F37" s="419"/>
      <c r="G37" s="419"/>
      <c r="H37" s="468"/>
      <c r="I37" s="469"/>
      <c r="J37" s="470"/>
      <c r="K37" s="419"/>
      <c r="L37" s="470"/>
      <c r="M37" s="471"/>
      <c r="N37" s="471"/>
      <c r="O37" s="419"/>
      <c r="P37" s="423"/>
      <c r="Q37" s="472"/>
      <c r="R37" s="423"/>
      <c r="S37" s="467" t="str">
        <f>IF(OR(P37="NR",P37="",P37="Dry"),"",'1 - Detail Entry'!Y38-P37)</f>
        <v/>
      </c>
      <c r="T37" s="643"/>
      <c r="U37" s="644"/>
      <c r="V37" s="645"/>
      <c r="W37" s="314"/>
    </row>
    <row r="38" spans="2:23" ht="21" customHeight="1">
      <c r="B38" s="314"/>
      <c r="C38" s="461" t="str">
        <f>IF('1 - Detail Entry'!C39="","",'1 - Detail Entry'!C39)</f>
        <v/>
      </c>
      <c r="D38" s="425"/>
      <c r="E38" s="419"/>
      <c r="F38" s="419"/>
      <c r="G38" s="419"/>
      <c r="H38" s="468"/>
      <c r="I38" s="469"/>
      <c r="J38" s="470"/>
      <c r="K38" s="419"/>
      <c r="L38" s="470"/>
      <c r="M38" s="471"/>
      <c r="N38" s="471"/>
      <c r="O38" s="419"/>
      <c r="P38" s="423"/>
      <c r="Q38" s="472"/>
      <c r="R38" s="423"/>
      <c r="S38" s="467" t="str">
        <f>IF(OR(P38="NR",P38="",P38="Dry"),"",'1 - Detail Entry'!Y39-P38)</f>
        <v/>
      </c>
      <c r="T38" s="643"/>
      <c r="U38" s="644"/>
      <c r="V38" s="645"/>
      <c r="W38" s="314"/>
    </row>
    <row r="39" spans="2:23" ht="21" customHeight="1">
      <c r="B39" s="314"/>
      <c r="C39" s="461" t="str">
        <f>IF('1 - Detail Entry'!C40="","",'1 - Detail Entry'!C40)</f>
        <v/>
      </c>
      <c r="D39" s="425"/>
      <c r="E39" s="419"/>
      <c r="F39" s="419"/>
      <c r="G39" s="419"/>
      <c r="H39" s="468"/>
      <c r="I39" s="469"/>
      <c r="J39" s="470"/>
      <c r="K39" s="419"/>
      <c r="L39" s="470"/>
      <c r="M39" s="471"/>
      <c r="N39" s="471"/>
      <c r="O39" s="419"/>
      <c r="P39" s="423"/>
      <c r="Q39" s="472"/>
      <c r="R39" s="423"/>
      <c r="S39" s="467" t="str">
        <f>IF(OR(P39="NR",P39="",P39="Dry"),"",'1 - Detail Entry'!Y40-P39)</f>
        <v/>
      </c>
      <c r="T39" s="643"/>
      <c r="U39" s="644"/>
      <c r="V39" s="645"/>
      <c r="W39" s="314"/>
    </row>
    <row r="40" spans="2:23" ht="21" customHeight="1">
      <c r="B40" s="314"/>
      <c r="C40" s="461" t="str">
        <f>IF('1 - Detail Entry'!C41="","",'1 - Detail Entry'!C41)</f>
        <v/>
      </c>
      <c r="D40" s="425"/>
      <c r="E40" s="419"/>
      <c r="F40" s="419"/>
      <c r="G40" s="419"/>
      <c r="H40" s="468"/>
      <c r="I40" s="469"/>
      <c r="J40" s="470"/>
      <c r="K40" s="419"/>
      <c r="L40" s="470"/>
      <c r="M40" s="471"/>
      <c r="N40" s="471"/>
      <c r="O40" s="419"/>
      <c r="P40" s="423"/>
      <c r="Q40" s="472"/>
      <c r="R40" s="423"/>
      <c r="S40" s="467" t="str">
        <f>IF(OR(P40="NR",P40="",P40="Dry"),"",'1 - Detail Entry'!Y41-P40)</f>
        <v/>
      </c>
      <c r="T40" s="643"/>
      <c r="U40" s="644"/>
      <c r="V40" s="645"/>
      <c r="W40" s="314"/>
    </row>
    <row r="41" spans="2:23" ht="21" customHeight="1">
      <c r="B41" s="314"/>
      <c r="C41" s="461" t="str">
        <f>IF('1 - Detail Entry'!C42="","",'1 - Detail Entry'!C42)</f>
        <v/>
      </c>
      <c r="D41" s="425"/>
      <c r="E41" s="419"/>
      <c r="F41" s="419"/>
      <c r="G41" s="419"/>
      <c r="H41" s="468"/>
      <c r="I41" s="469"/>
      <c r="J41" s="470"/>
      <c r="K41" s="419"/>
      <c r="L41" s="470"/>
      <c r="M41" s="471"/>
      <c r="N41" s="471"/>
      <c r="O41" s="419"/>
      <c r="P41" s="423"/>
      <c r="Q41" s="472"/>
      <c r="R41" s="423"/>
      <c r="S41" s="467" t="str">
        <f>IF(OR(P41="NR",P41="",P41="Dry"),"",'1 - Detail Entry'!Y42-P41)</f>
        <v/>
      </c>
      <c r="T41" s="473"/>
      <c r="U41" s="474"/>
      <c r="V41" s="475"/>
      <c r="W41" s="314"/>
    </row>
    <row r="42" spans="2:23" ht="21" customHeight="1">
      <c r="B42" s="314"/>
      <c r="C42" s="461" t="str">
        <f>IF('1 - Detail Entry'!C43="","",'1 - Detail Entry'!C43)</f>
        <v/>
      </c>
      <c r="D42" s="425"/>
      <c r="E42" s="419"/>
      <c r="F42" s="419"/>
      <c r="G42" s="419"/>
      <c r="H42" s="468"/>
      <c r="I42" s="469"/>
      <c r="J42" s="470"/>
      <c r="K42" s="419"/>
      <c r="L42" s="470"/>
      <c r="M42" s="471"/>
      <c r="N42" s="471"/>
      <c r="O42" s="419"/>
      <c r="P42" s="423"/>
      <c r="Q42" s="472"/>
      <c r="R42" s="423"/>
      <c r="S42" s="467" t="str">
        <f>IF(OR(P42="NR",P42="",P42="Dry"),"",'1 - Detail Entry'!Y43-P42)</f>
        <v/>
      </c>
      <c r="T42" s="473"/>
      <c r="U42" s="474"/>
      <c r="V42" s="475"/>
      <c r="W42" s="314"/>
    </row>
    <row r="43" spans="2:23" ht="21" customHeight="1">
      <c r="B43" s="314"/>
      <c r="C43" s="461" t="str">
        <f>IF('1 - Detail Entry'!C44="","",'1 - Detail Entry'!C44)</f>
        <v/>
      </c>
      <c r="D43" s="425"/>
      <c r="E43" s="419"/>
      <c r="F43" s="419"/>
      <c r="G43" s="419"/>
      <c r="H43" s="468"/>
      <c r="I43" s="469"/>
      <c r="J43" s="470"/>
      <c r="K43" s="419"/>
      <c r="L43" s="470"/>
      <c r="M43" s="471"/>
      <c r="N43" s="471"/>
      <c r="O43" s="419"/>
      <c r="P43" s="423"/>
      <c r="Q43" s="472"/>
      <c r="R43" s="423"/>
      <c r="S43" s="467" t="str">
        <f>IF(OR(P43="NR",P43="",P43="Dry"),"",'1 - Detail Entry'!Y44-P43)</f>
        <v/>
      </c>
      <c r="T43" s="473"/>
      <c r="U43" s="474"/>
      <c r="V43" s="475"/>
      <c r="W43" s="314"/>
    </row>
    <row r="44" spans="2:23" ht="21" customHeight="1">
      <c r="B44" s="314"/>
      <c r="C44" s="461" t="str">
        <f>IF('1 - Detail Entry'!C45="","",'1 - Detail Entry'!C45)</f>
        <v/>
      </c>
      <c r="D44" s="425"/>
      <c r="E44" s="419"/>
      <c r="F44" s="419"/>
      <c r="G44" s="419"/>
      <c r="H44" s="468"/>
      <c r="I44" s="469"/>
      <c r="J44" s="470"/>
      <c r="K44" s="419"/>
      <c r="L44" s="470"/>
      <c r="M44" s="471"/>
      <c r="N44" s="471"/>
      <c r="O44" s="419"/>
      <c r="P44" s="423"/>
      <c r="Q44" s="472"/>
      <c r="R44" s="423"/>
      <c r="S44" s="467" t="str">
        <f>IF(OR(P44="NR",P44="",P44="Dry"),"",'1 - Detail Entry'!Y45-P44)</f>
        <v/>
      </c>
      <c r="T44" s="473"/>
      <c r="U44" s="474"/>
      <c r="V44" s="475"/>
      <c r="W44" s="314"/>
    </row>
    <row r="45" spans="2:23" ht="21" customHeight="1">
      <c r="B45" s="314"/>
      <c r="C45" s="461" t="str">
        <f>IF('1 - Detail Entry'!C46="","",'1 - Detail Entry'!C46)</f>
        <v/>
      </c>
      <c r="D45" s="425"/>
      <c r="E45" s="419"/>
      <c r="F45" s="419"/>
      <c r="G45" s="419"/>
      <c r="H45" s="468"/>
      <c r="I45" s="469"/>
      <c r="J45" s="470"/>
      <c r="K45" s="419"/>
      <c r="L45" s="470"/>
      <c r="M45" s="471"/>
      <c r="N45" s="471"/>
      <c r="O45" s="419"/>
      <c r="P45" s="423"/>
      <c r="Q45" s="472"/>
      <c r="R45" s="423"/>
      <c r="S45" s="467" t="str">
        <f>IF(OR(P45="NR",P45="",P45="Dry"),"",'1 - Detail Entry'!Y46-P45)</f>
        <v/>
      </c>
      <c r="T45" s="473"/>
      <c r="U45" s="474"/>
      <c r="V45" s="475"/>
      <c r="W45" s="314"/>
    </row>
    <row r="46" spans="2:23" ht="21" customHeight="1">
      <c r="B46" s="314"/>
      <c r="C46" s="461" t="str">
        <f>IF('1 - Detail Entry'!C47="","",'1 - Detail Entry'!C47)</f>
        <v/>
      </c>
      <c r="D46" s="425"/>
      <c r="E46" s="419"/>
      <c r="F46" s="419"/>
      <c r="G46" s="419"/>
      <c r="H46" s="468"/>
      <c r="I46" s="469"/>
      <c r="J46" s="470"/>
      <c r="K46" s="419"/>
      <c r="L46" s="470"/>
      <c r="M46" s="471"/>
      <c r="N46" s="471"/>
      <c r="O46" s="419"/>
      <c r="P46" s="423"/>
      <c r="Q46" s="472"/>
      <c r="R46" s="423"/>
      <c r="S46" s="467" t="str">
        <f>IF(OR(P46="NR",P46="",P46="Dry"),"",'1 - Detail Entry'!Y47-P46)</f>
        <v/>
      </c>
      <c r="T46" s="473"/>
      <c r="U46" s="474"/>
      <c r="V46" s="475"/>
      <c r="W46" s="314"/>
    </row>
    <row r="47" spans="2:23" ht="21" customHeight="1">
      <c r="B47" s="314"/>
      <c r="C47" s="461" t="str">
        <f>IF('1 - Detail Entry'!C48="","",'1 - Detail Entry'!C48)</f>
        <v/>
      </c>
      <c r="D47" s="425"/>
      <c r="E47" s="419"/>
      <c r="F47" s="419"/>
      <c r="G47" s="419"/>
      <c r="H47" s="468"/>
      <c r="I47" s="469"/>
      <c r="J47" s="470"/>
      <c r="K47" s="419"/>
      <c r="L47" s="470"/>
      <c r="M47" s="471"/>
      <c r="N47" s="471"/>
      <c r="O47" s="419"/>
      <c r="P47" s="423"/>
      <c r="Q47" s="472"/>
      <c r="R47" s="423"/>
      <c r="S47" s="467" t="str">
        <f>IF(OR(P47="NR",P47="",P47="Dry"),"",'1 - Detail Entry'!Y48-P47)</f>
        <v/>
      </c>
      <c r="T47" s="643"/>
      <c r="U47" s="644"/>
      <c r="V47" s="645"/>
      <c r="W47" s="314"/>
    </row>
    <row r="48" spans="2:23" ht="21" customHeight="1">
      <c r="B48" s="314"/>
      <c r="C48" s="461" t="str">
        <f>IF('1 - Detail Entry'!C49="","",'1 - Detail Entry'!C49)</f>
        <v/>
      </c>
      <c r="D48" s="425"/>
      <c r="E48" s="419"/>
      <c r="F48" s="419"/>
      <c r="G48" s="419"/>
      <c r="H48" s="468"/>
      <c r="I48" s="469"/>
      <c r="J48" s="470"/>
      <c r="K48" s="419"/>
      <c r="L48" s="470"/>
      <c r="M48" s="471"/>
      <c r="N48" s="471"/>
      <c r="O48" s="419"/>
      <c r="P48" s="423"/>
      <c r="Q48" s="472"/>
      <c r="R48" s="423"/>
      <c r="S48" s="467" t="str">
        <f>IF(OR(P48="NR",P48="",P48="Dry"),"",'1 - Detail Entry'!Y49-P48)</f>
        <v/>
      </c>
      <c r="T48" s="473"/>
      <c r="U48" s="474"/>
      <c r="V48" s="475"/>
      <c r="W48" s="314"/>
    </row>
    <row r="49" spans="2:23" ht="21" customHeight="1">
      <c r="B49" s="314"/>
      <c r="C49" s="461" t="str">
        <f>IF('1 - Detail Entry'!C50="","",'1 - Detail Entry'!C50)</f>
        <v/>
      </c>
      <c r="D49" s="425"/>
      <c r="E49" s="419"/>
      <c r="F49" s="419"/>
      <c r="G49" s="419"/>
      <c r="H49" s="468"/>
      <c r="I49" s="469"/>
      <c r="J49" s="470"/>
      <c r="K49" s="419"/>
      <c r="L49" s="470"/>
      <c r="M49" s="471"/>
      <c r="N49" s="471"/>
      <c r="O49" s="419"/>
      <c r="P49" s="423"/>
      <c r="Q49" s="472"/>
      <c r="R49" s="423"/>
      <c r="S49" s="467" t="str">
        <f>IF(OR(P49="NR",P49="",P49="Dry"),"",'1 - Detail Entry'!Y50-P49)</f>
        <v/>
      </c>
      <c r="T49" s="473"/>
      <c r="U49" s="474"/>
      <c r="V49" s="475"/>
      <c r="W49" s="314"/>
    </row>
    <row r="50" spans="2:23" ht="21" customHeight="1">
      <c r="B50" s="314"/>
      <c r="C50" s="461" t="str">
        <f>IF('1 - Detail Entry'!C51="","",'1 - Detail Entry'!C51)</f>
        <v/>
      </c>
      <c r="D50" s="425"/>
      <c r="E50" s="419"/>
      <c r="F50" s="419"/>
      <c r="G50" s="419"/>
      <c r="H50" s="468"/>
      <c r="I50" s="469"/>
      <c r="J50" s="470"/>
      <c r="K50" s="419"/>
      <c r="L50" s="470"/>
      <c r="M50" s="471"/>
      <c r="N50" s="471"/>
      <c r="O50" s="419"/>
      <c r="P50" s="423"/>
      <c r="Q50" s="472"/>
      <c r="R50" s="423"/>
      <c r="S50" s="467" t="str">
        <f>IF(OR(P50="NR",P50="",P50="Dry"),"",'1 - Detail Entry'!Y51-P50)</f>
        <v/>
      </c>
      <c r="T50" s="473"/>
      <c r="U50" s="474"/>
      <c r="V50" s="475"/>
      <c r="W50" s="314"/>
    </row>
    <row r="51" spans="2:23" ht="21" customHeight="1">
      <c r="B51" s="314"/>
      <c r="C51" s="461" t="str">
        <f>IF('1 - Detail Entry'!C52="","",'1 - Detail Entry'!C52)</f>
        <v/>
      </c>
      <c r="D51" s="425"/>
      <c r="E51" s="419"/>
      <c r="F51" s="419"/>
      <c r="G51" s="419"/>
      <c r="H51" s="468"/>
      <c r="I51" s="469"/>
      <c r="J51" s="470"/>
      <c r="K51" s="419"/>
      <c r="L51" s="470"/>
      <c r="M51" s="471"/>
      <c r="N51" s="471"/>
      <c r="O51" s="419"/>
      <c r="P51" s="423"/>
      <c r="Q51" s="472"/>
      <c r="R51" s="423"/>
      <c r="S51" s="467" t="str">
        <f>IF(OR(P51="NR",P51="",P51="Dry"),"",'1 - Detail Entry'!Y52-P51)</f>
        <v/>
      </c>
      <c r="T51" s="473"/>
      <c r="U51" s="474"/>
      <c r="V51" s="475"/>
      <c r="W51" s="314"/>
    </row>
    <row r="52" spans="2:23" ht="21" customHeight="1">
      <c r="B52" s="314"/>
      <c r="C52" s="461" t="str">
        <f>IF('1 - Detail Entry'!C53="","",'1 - Detail Entry'!C53)</f>
        <v/>
      </c>
      <c r="D52" s="425"/>
      <c r="E52" s="419"/>
      <c r="F52" s="419"/>
      <c r="G52" s="419"/>
      <c r="H52" s="468"/>
      <c r="I52" s="469"/>
      <c r="J52" s="470"/>
      <c r="K52" s="419"/>
      <c r="L52" s="470"/>
      <c r="M52" s="471"/>
      <c r="N52" s="471"/>
      <c r="O52" s="419"/>
      <c r="P52" s="423"/>
      <c r="Q52" s="472"/>
      <c r="R52" s="423"/>
      <c r="S52" s="467" t="str">
        <f>IF(OR(P52="NR",P52="",P52="Dry"),"",'1 - Detail Entry'!Y53-P52)</f>
        <v/>
      </c>
      <c r="T52" s="473"/>
      <c r="U52" s="474"/>
      <c r="V52" s="475"/>
      <c r="W52" s="314"/>
    </row>
    <row r="53" spans="2:23" ht="21" customHeight="1">
      <c r="B53" s="314"/>
      <c r="C53" s="461" t="str">
        <f>IF('1 - Detail Entry'!C54="","",'1 - Detail Entry'!C54)</f>
        <v/>
      </c>
      <c r="D53" s="425"/>
      <c r="E53" s="419"/>
      <c r="F53" s="419"/>
      <c r="G53" s="419"/>
      <c r="H53" s="468"/>
      <c r="I53" s="469"/>
      <c r="J53" s="470"/>
      <c r="K53" s="419"/>
      <c r="L53" s="470"/>
      <c r="M53" s="471"/>
      <c r="N53" s="471"/>
      <c r="O53" s="419"/>
      <c r="P53" s="423"/>
      <c r="Q53" s="472"/>
      <c r="R53" s="423"/>
      <c r="S53" s="467" t="str">
        <f>IF(OR(P53="NR",P53="",P53="Dry"),"",'1 - Detail Entry'!Y54-P53)</f>
        <v/>
      </c>
      <c r="T53" s="473"/>
      <c r="U53" s="474"/>
      <c r="V53" s="475"/>
      <c r="W53" s="314"/>
    </row>
    <row r="54" spans="2:23" ht="21" customHeight="1">
      <c r="B54" s="314"/>
      <c r="C54" s="461" t="str">
        <f>IF('1 - Detail Entry'!C55="","",'1 - Detail Entry'!C55)</f>
        <v/>
      </c>
      <c r="D54" s="425"/>
      <c r="E54" s="419"/>
      <c r="F54" s="419"/>
      <c r="G54" s="419"/>
      <c r="H54" s="468"/>
      <c r="I54" s="469"/>
      <c r="J54" s="470"/>
      <c r="K54" s="419"/>
      <c r="L54" s="470"/>
      <c r="M54" s="471"/>
      <c r="N54" s="471"/>
      <c r="O54" s="419"/>
      <c r="P54" s="423"/>
      <c r="Q54" s="472"/>
      <c r="R54" s="423"/>
      <c r="S54" s="467" t="str">
        <f>IF(OR(P54="NR",P54="",P54="Dry"),"",'1 - Detail Entry'!Y55-P54)</f>
        <v/>
      </c>
      <c r="T54" s="643"/>
      <c r="U54" s="644"/>
      <c r="V54" s="645"/>
      <c r="W54" s="314"/>
    </row>
    <row r="55" spans="2:23" ht="21" customHeight="1">
      <c r="B55" s="314"/>
      <c r="C55" s="461" t="str">
        <f>IF('1 - Detail Entry'!C56="","",'1 - Detail Entry'!C56)</f>
        <v/>
      </c>
      <c r="D55" s="425"/>
      <c r="E55" s="419"/>
      <c r="F55" s="419"/>
      <c r="G55" s="419"/>
      <c r="H55" s="468"/>
      <c r="I55" s="469"/>
      <c r="J55" s="470"/>
      <c r="K55" s="419"/>
      <c r="L55" s="470"/>
      <c r="M55" s="471"/>
      <c r="N55" s="471"/>
      <c r="O55" s="419"/>
      <c r="P55" s="423"/>
      <c r="Q55" s="472"/>
      <c r="R55" s="423"/>
      <c r="S55" s="467" t="str">
        <f>IF(OR(P55="NR",P55="",P55="Dry"),"",'1 - Detail Entry'!Y56-P55)</f>
        <v/>
      </c>
      <c r="T55" s="643"/>
      <c r="U55" s="644"/>
      <c r="V55" s="645"/>
      <c r="W55" s="314"/>
    </row>
    <row r="56" spans="2:23" ht="21" customHeight="1">
      <c r="B56" s="314"/>
      <c r="C56" s="461" t="str">
        <f>IF('1 - Detail Entry'!C57="","",'1 - Detail Entry'!C57)</f>
        <v/>
      </c>
      <c r="D56" s="425"/>
      <c r="E56" s="419"/>
      <c r="F56" s="419"/>
      <c r="G56" s="419"/>
      <c r="H56" s="468"/>
      <c r="I56" s="469"/>
      <c r="J56" s="470"/>
      <c r="K56" s="419"/>
      <c r="L56" s="470"/>
      <c r="M56" s="471"/>
      <c r="N56" s="471"/>
      <c r="O56" s="419"/>
      <c r="P56" s="423"/>
      <c r="Q56" s="472"/>
      <c r="R56" s="423"/>
      <c r="S56" s="467" t="str">
        <f>IF(OR(P56="NR",P56="",P56="Dry"),"",'1 - Detail Entry'!Y57-P56)</f>
        <v/>
      </c>
      <c r="T56" s="643"/>
      <c r="U56" s="644"/>
      <c r="V56" s="645"/>
      <c r="W56" s="314"/>
    </row>
    <row r="57" spans="2:23" ht="21" customHeight="1">
      <c r="B57" s="314"/>
      <c r="C57" s="461" t="str">
        <f>IF('1 - Detail Entry'!C58="","",'1 - Detail Entry'!C58)</f>
        <v/>
      </c>
      <c r="D57" s="425"/>
      <c r="E57" s="419"/>
      <c r="F57" s="419"/>
      <c r="G57" s="419"/>
      <c r="H57" s="468"/>
      <c r="I57" s="469"/>
      <c r="J57" s="470"/>
      <c r="K57" s="419"/>
      <c r="L57" s="470"/>
      <c r="M57" s="471"/>
      <c r="N57" s="471"/>
      <c r="O57" s="419"/>
      <c r="P57" s="423"/>
      <c r="Q57" s="472"/>
      <c r="R57" s="423"/>
      <c r="S57" s="467" t="str">
        <f>IF(OR(P57="NR",P57="",P57="Dry"),"",'1 - Detail Entry'!Y58-P57)</f>
        <v/>
      </c>
      <c r="T57" s="643"/>
      <c r="U57" s="644"/>
      <c r="V57" s="645"/>
      <c r="W57" s="314"/>
    </row>
    <row r="58" spans="2:23" ht="21" customHeight="1">
      <c r="B58" s="314"/>
      <c r="C58" s="461" t="str">
        <f>IF('1 - Detail Entry'!C59="","",'1 - Detail Entry'!C59)</f>
        <v/>
      </c>
      <c r="D58" s="425"/>
      <c r="E58" s="419"/>
      <c r="F58" s="419"/>
      <c r="G58" s="419"/>
      <c r="H58" s="468"/>
      <c r="I58" s="469"/>
      <c r="J58" s="470"/>
      <c r="K58" s="419"/>
      <c r="L58" s="470"/>
      <c r="M58" s="471"/>
      <c r="N58" s="471"/>
      <c r="O58" s="419"/>
      <c r="P58" s="423"/>
      <c r="Q58" s="472"/>
      <c r="R58" s="476"/>
      <c r="S58" s="467" t="str">
        <f>IF(OR(P58="NR",P58="",P58="Dry"),"",'1 - Detail Entry'!Y59-P58)</f>
        <v/>
      </c>
      <c r="T58" s="643"/>
      <c r="U58" s="644"/>
      <c r="V58" s="645"/>
      <c r="W58" s="314"/>
    </row>
    <row r="59" spans="2:23" ht="21" customHeight="1">
      <c r="B59" s="314"/>
      <c r="C59" s="461" t="str">
        <f>IF('1 - Detail Entry'!C60="","",'1 - Detail Entry'!C60)</f>
        <v/>
      </c>
      <c r="D59" s="425"/>
      <c r="E59" s="419"/>
      <c r="F59" s="419"/>
      <c r="G59" s="419"/>
      <c r="H59" s="468"/>
      <c r="I59" s="469"/>
      <c r="J59" s="470"/>
      <c r="K59" s="419"/>
      <c r="L59" s="470"/>
      <c r="M59" s="471"/>
      <c r="N59" s="471"/>
      <c r="O59" s="419"/>
      <c r="P59" s="423"/>
      <c r="Q59" s="472"/>
      <c r="R59" s="423"/>
      <c r="S59" s="467" t="str">
        <f>IF(OR(P59="NR",P59="",P59="Dry"),"",'1 - Detail Entry'!Y60-P59)</f>
        <v/>
      </c>
      <c r="T59" s="643"/>
      <c r="U59" s="644"/>
      <c r="V59" s="645"/>
      <c r="W59" s="478"/>
    </row>
    <row r="60" spans="2:23" ht="21" customHeight="1">
      <c r="B60" s="314"/>
      <c r="C60" s="461" t="str">
        <f>IF('1 - Detail Entry'!C61="","",'1 - Detail Entry'!C61)</f>
        <v/>
      </c>
      <c r="D60" s="425"/>
      <c r="E60" s="419"/>
      <c r="F60" s="419"/>
      <c r="G60" s="419"/>
      <c r="H60" s="468"/>
      <c r="I60" s="469"/>
      <c r="J60" s="483"/>
      <c r="K60" s="480"/>
      <c r="L60" s="483"/>
      <c r="M60" s="471"/>
      <c r="N60" s="471"/>
      <c r="O60" s="419"/>
      <c r="P60" s="423"/>
      <c r="Q60" s="486"/>
      <c r="R60" s="485"/>
      <c r="S60" s="467" t="str">
        <f>IF(OR(P60="NR",P60="",P60="Dry"),"",'1 - Detail Entry'!Y61-P60)</f>
        <v/>
      </c>
      <c r="T60" s="643"/>
      <c r="U60" s="644"/>
      <c r="V60" s="645"/>
      <c r="W60" s="478"/>
    </row>
    <row r="61" spans="2:23" ht="21" customHeight="1">
      <c r="B61" s="314"/>
      <c r="C61" s="461" t="str">
        <f>IF('1 - Detail Entry'!C62="","",'1 - Detail Entry'!C62)</f>
        <v/>
      </c>
      <c r="D61" s="425"/>
      <c r="E61" s="419"/>
      <c r="F61" s="419"/>
      <c r="G61" s="419"/>
      <c r="H61" s="468"/>
      <c r="I61" s="469"/>
      <c r="J61" s="483"/>
      <c r="K61" s="480"/>
      <c r="L61" s="483"/>
      <c r="M61" s="471"/>
      <c r="N61" s="471"/>
      <c r="O61" s="419"/>
      <c r="P61" s="423"/>
      <c r="Q61" s="486"/>
      <c r="R61" s="485"/>
      <c r="S61" s="467" t="str">
        <f>IF(OR(P61="NR",P61="",P61="Dry"),"",'1 - Detail Entry'!Y62-P61)</f>
        <v/>
      </c>
      <c r="T61" s="643"/>
      <c r="U61" s="644"/>
      <c r="V61" s="645"/>
      <c r="W61" s="478"/>
    </row>
    <row r="62" spans="2:23" ht="21" customHeight="1">
      <c r="B62" s="314"/>
      <c r="C62" s="487" t="str">
        <f>IF('1 - Detail Entry'!C63="","",'1 - Detail Entry'!C63)</f>
        <v/>
      </c>
      <c r="D62" s="429"/>
      <c r="E62" s="430"/>
      <c r="F62" s="430"/>
      <c r="G62" s="430"/>
      <c r="H62" s="488"/>
      <c r="I62" s="489"/>
      <c r="J62" s="490"/>
      <c r="K62" s="430"/>
      <c r="L62" s="490"/>
      <c r="M62" s="491"/>
      <c r="N62" s="491"/>
      <c r="O62" s="430"/>
      <c r="P62" s="493"/>
      <c r="Q62" s="494"/>
      <c r="R62" s="493"/>
      <c r="S62" s="467" t="str">
        <f>IF(OR(P62="NR",P62="",P62="Dry"),"",'1 - Detail Entry'!Y63-P62)</f>
        <v/>
      </c>
      <c r="T62" s="655"/>
      <c r="U62" s="656"/>
      <c r="V62" s="657"/>
      <c r="W62" s="314"/>
    </row>
    <row r="63" spans="2:23" ht="3.75" customHeight="1">
      <c r="B63" s="314"/>
      <c r="C63" s="432"/>
      <c r="D63" s="432"/>
      <c r="E63" s="432"/>
      <c r="F63" s="432"/>
      <c r="G63" s="433"/>
      <c r="H63" s="433"/>
      <c r="I63" s="432"/>
      <c r="J63" s="432"/>
      <c r="K63" s="433"/>
      <c r="L63" s="433"/>
      <c r="M63" s="434"/>
      <c r="N63" s="434"/>
      <c r="O63" s="434"/>
      <c r="P63" s="434"/>
      <c r="Q63" s="434"/>
      <c r="R63" s="432"/>
      <c r="S63" s="435"/>
      <c r="T63" s="500"/>
      <c r="U63" s="500"/>
      <c r="V63" s="500"/>
      <c r="W63" s="314"/>
    </row>
    <row r="64" spans="2:23" ht="11.25" customHeight="1">
      <c r="B64" s="314"/>
      <c r="C64" s="316"/>
      <c r="D64" s="4"/>
      <c r="E64" s="537"/>
      <c r="F64" s="537"/>
      <c r="G64" s="537"/>
      <c r="H64" s="537"/>
      <c r="I64" s="316"/>
      <c r="J64" s="316"/>
      <c r="K64" s="316"/>
      <c r="L64" s="316"/>
      <c r="M64" s="316"/>
      <c r="N64" s="316"/>
      <c r="O64" s="316"/>
      <c r="P64" s="316"/>
      <c r="Q64" s="316"/>
      <c r="R64" s="316"/>
      <c r="S64" s="316"/>
      <c r="T64" s="316"/>
      <c r="U64" s="316"/>
      <c r="V64" s="316"/>
      <c r="W64" s="314"/>
    </row>
    <row r="65" spans="2:23" ht="11.25" customHeight="1">
      <c r="B65" s="314"/>
      <c r="C65" s="316"/>
      <c r="D65" s="4"/>
      <c r="E65" s="537"/>
      <c r="F65" s="537"/>
      <c r="G65" s="537"/>
      <c r="H65" s="537"/>
      <c r="I65" s="316"/>
      <c r="J65" s="316"/>
      <c r="K65" s="316"/>
      <c r="L65" s="316"/>
      <c r="M65" s="316"/>
      <c r="N65" s="316"/>
      <c r="O65" s="316"/>
      <c r="P65" s="316"/>
      <c r="Q65" s="316"/>
      <c r="R65" s="316"/>
      <c r="S65" s="316"/>
      <c r="T65" s="316"/>
      <c r="U65" s="316"/>
      <c r="V65" s="316"/>
      <c r="W65" s="314"/>
    </row>
    <row r="66" spans="2:23" ht="10.5" customHeight="1">
      <c r="B66" s="314"/>
      <c r="D66" s="4"/>
      <c r="E66" s="537"/>
      <c r="F66" s="537"/>
      <c r="G66" s="537"/>
      <c r="H66" s="537"/>
      <c r="I66" s="316"/>
      <c r="J66" s="316"/>
      <c r="K66" s="316"/>
      <c r="L66" s="316"/>
      <c r="M66" s="316"/>
      <c r="N66" s="316"/>
      <c r="O66" s="316"/>
      <c r="P66" s="316"/>
      <c r="Q66" s="316"/>
      <c r="R66" s="316"/>
      <c r="S66" s="316"/>
      <c r="T66" s="316"/>
      <c r="U66" s="316"/>
      <c r="V66" s="316"/>
      <c r="W66" s="314"/>
    </row>
    <row r="67" spans="2:23" ht="7.5" customHeight="1">
      <c r="B67" s="314"/>
      <c r="C67" s="314"/>
      <c r="D67" s="314"/>
      <c r="E67" s="314"/>
      <c r="F67" s="314"/>
      <c r="G67" s="314"/>
      <c r="H67" s="314"/>
      <c r="I67" s="314"/>
      <c r="J67" s="314"/>
      <c r="K67" s="314"/>
      <c r="L67" s="314"/>
      <c r="M67" s="314"/>
      <c r="N67" s="314"/>
      <c r="O67" s="314"/>
      <c r="P67" s="314"/>
      <c r="Q67" s="314"/>
      <c r="R67" s="314"/>
      <c r="S67" s="314"/>
      <c r="T67" s="314"/>
      <c r="U67" s="314"/>
      <c r="V67" s="314"/>
      <c r="W67" s="314"/>
    </row>
    <row r="68" spans="2:23" ht="15" thickBot="1"/>
    <row r="69" spans="2:23" ht="15" thickBot="1">
      <c r="E69" s="601" t="s">
        <v>72</v>
      </c>
      <c r="F69" s="602"/>
      <c r="G69" s="602"/>
      <c r="H69" s="602"/>
      <c r="I69" s="602"/>
      <c r="J69" s="602"/>
      <c r="K69" s="602"/>
      <c r="L69" s="602"/>
      <c r="M69" s="602"/>
      <c r="N69" s="602"/>
      <c r="O69" s="603"/>
    </row>
    <row r="70" spans="2:23" ht="15" thickBot="1"/>
    <row r="71" spans="2:23" ht="15" thickBot="1">
      <c r="E71" s="437" t="s">
        <v>96</v>
      </c>
      <c r="F71" s="438"/>
      <c r="G71" s="443"/>
      <c r="H71" s="443"/>
      <c r="I71" s="443"/>
      <c r="J71" s="443"/>
      <c r="K71" s="443"/>
      <c r="L71" s="443"/>
      <c r="M71" s="443"/>
      <c r="N71" s="443"/>
      <c r="O71" s="444"/>
      <c r="P71" s="445"/>
      <c r="Q71" s="498"/>
    </row>
    <row r="72" spans="2:23">
      <c r="O72" s="442"/>
    </row>
    <row r="73" spans="2:23">
      <c r="O73" s="442"/>
    </row>
    <row r="75" spans="2:23">
      <c r="O75" s="442"/>
    </row>
    <row r="76" spans="2:23">
      <c r="O76" s="442"/>
    </row>
    <row r="77" spans="2:23">
      <c r="O77" s="442"/>
    </row>
    <row r="78" spans="2:23">
      <c r="O78" s="442"/>
    </row>
  </sheetData>
  <mergeCells count="75">
    <mergeCell ref="E10:F10"/>
    <mergeCell ref="E11:F11"/>
    <mergeCell ref="E12:F12"/>
    <mergeCell ref="E13:F13"/>
    <mergeCell ref="G10:M10"/>
    <mergeCell ref="G11:M11"/>
    <mergeCell ref="G12:M12"/>
    <mergeCell ref="G13:M14"/>
    <mergeCell ref="R16:R18"/>
    <mergeCell ref="S16:S18"/>
    <mergeCell ref="G4:M4"/>
    <mergeCell ref="G5:M5"/>
    <mergeCell ref="G6:M6"/>
    <mergeCell ref="G8:M8"/>
    <mergeCell ref="G9:M9"/>
    <mergeCell ref="R11:T11"/>
    <mergeCell ref="R14:T14"/>
    <mergeCell ref="M16:M18"/>
    <mergeCell ref="N16:N18"/>
    <mergeCell ref="O16:O18"/>
    <mergeCell ref="P16:P18"/>
    <mergeCell ref="Q16:Q18"/>
    <mergeCell ref="T58:V58"/>
    <mergeCell ref="T57:V57"/>
    <mergeCell ref="T56:V56"/>
    <mergeCell ref="T55:V55"/>
    <mergeCell ref="T54:V54"/>
    <mergeCell ref="C3:V3"/>
    <mergeCell ref="V4:V5"/>
    <mergeCell ref="U4:U5"/>
    <mergeCell ref="T32:V32"/>
    <mergeCell ref="T31:V31"/>
    <mergeCell ref="T30:V30"/>
    <mergeCell ref="T29:V29"/>
    <mergeCell ref="T26:V26"/>
    <mergeCell ref="T21:V21"/>
    <mergeCell ref="T28:V28"/>
    <mergeCell ref="R4:T5"/>
    <mergeCell ref="R10:T10"/>
    <mergeCell ref="R6:T6"/>
    <mergeCell ref="T27:V27"/>
    <mergeCell ref="C16:C18"/>
    <mergeCell ref="D16:D18"/>
    <mergeCell ref="G65:H65"/>
    <mergeCell ref="G66:H66"/>
    <mergeCell ref="E69:O69"/>
    <mergeCell ref="T16:V18"/>
    <mergeCell ref="T62:V62"/>
    <mergeCell ref="T61:V61"/>
    <mergeCell ref="T60:V60"/>
    <mergeCell ref="T59:V59"/>
    <mergeCell ref="E66:F66"/>
    <mergeCell ref="E65:F65"/>
    <mergeCell ref="T20:V20"/>
    <mergeCell ref="T19:V19"/>
    <mergeCell ref="T25:V25"/>
    <mergeCell ref="T24:V24"/>
    <mergeCell ref="T23:V23"/>
    <mergeCell ref="T22:V22"/>
    <mergeCell ref="U12:V12"/>
    <mergeCell ref="G64:H64"/>
    <mergeCell ref="E64:F64"/>
    <mergeCell ref="G16:H17"/>
    <mergeCell ref="K16:L17"/>
    <mergeCell ref="E16:F17"/>
    <mergeCell ref="I16:J17"/>
    <mergeCell ref="T47:V47"/>
    <mergeCell ref="T40:V40"/>
    <mergeCell ref="T39:V39"/>
    <mergeCell ref="T38:V38"/>
    <mergeCell ref="T37:V37"/>
    <mergeCell ref="T36:V36"/>
    <mergeCell ref="T35:V35"/>
    <mergeCell ref="T34:V34"/>
    <mergeCell ref="T33:V33"/>
  </mergeCells>
  <phoneticPr fontId="0" type="noConversion"/>
  <pageMargins left="0.25" right="0.25" top="0.75" bottom="0.75" header="0.3" footer="0.3"/>
  <pageSetup paperSize="9" scale="54" fitToHeight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15</vt:i4>
      </vt:variant>
    </vt:vector>
  </HeadingPairs>
  <TitlesOfParts>
    <vt:vector size="32" baseType="lpstr">
      <vt:lpstr>1 - Detail Entry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Field Sheet Blank</vt:lpstr>
      <vt:lpstr>Gas Assessment</vt:lpstr>
      <vt:lpstr>Groundwater</vt:lpstr>
      <vt:lpstr>Surfer Data</vt:lpstr>
      <vt:lpstr>Version Status</vt:lpstr>
      <vt:lpstr>'1 - Detail Entry'!Print_Area</vt:lpstr>
      <vt:lpstr>'10'!Print_Area</vt:lpstr>
      <vt:lpstr>'11'!Print_Area</vt:lpstr>
      <vt:lpstr>'12'!Print_Area</vt:lpstr>
      <vt:lpstr>'2'!Print_Area</vt:lpstr>
      <vt:lpstr>'3'!Print_Area</vt:lpstr>
      <vt:lpstr>'4'!Print_Area</vt:lpstr>
      <vt:lpstr>'5'!Print_Area</vt:lpstr>
      <vt:lpstr>'6'!Print_Area</vt:lpstr>
      <vt:lpstr>'7'!Print_Area</vt:lpstr>
      <vt:lpstr>'8'!Print_Area</vt:lpstr>
      <vt:lpstr>'9'!Print_Area</vt:lpstr>
      <vt:lpstr>'Field Sheet Blank'!Print_Area</vt:lpstr>
      <vt:lpstr>'1 - Detail Entry'!Print_Titles</vt:lpstr>
      <vt:lpstr>'Field Sheet Blank'!Print_Titles</vt:lpstr>
    </vt:vector>
  </TitlesOfParts>
  <Company>The BWB Partnership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Mary-Lee Athorn</dc:creator>
  <cp:lastModifiedBy>Jade Allen</cp:lastModifiedBy>
  <cp:lastPrinted>2014-10-02T09:18:50Z</cp:lastPrinted>
  <dcterms:created xsi:type="dcterms:W3CDTF">2002-08-01T10:53:43Z</dcterms:created>
  <dcterms:modified xsi:type="dcterms:W3CDTF">2019-03-18T14:13:18Z</dcterms:modified>
  <cp:contentStatus/>
</cp:coreProperties>
</file>