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Subcontracting\Paperwork MASTER\"/>
    </mc:Choice>
  </mc:AlternateContent>
  <bookViews>
    <workbookView xWindow="240" yWindow="80" windowWidth="20120" windowHeight="8000"/>
  </bookViews>
  <sheets>
    <sheet name="Study Programme &amp; Traineeships" sheetId="1" r:id="rId1"/>
  </sheets>
  <definedNames>
    <definedName name="_xlnm.Print_Area" localSheetId="0">'Study Programme &amp; Traineeships'!$A$1:$T$38</definedName>
  </definedNames>
  <calcPr calcId="152511"/>
</workbook>
</file>

<file path=xl/calcChain.xml><?xml version="1.0" encoding="utf-8"?>
<calcChain xmlns="http://schemas.openxmlformats.org/spreadsheetml/2006/main">
  <c r="Q35" i="1" l="1"/>
  <c r="Q34" i="1" l="1"/>
  <c r="Q33" i="1"/>
  <c r="Q32" i="1"/>
  <c r="Q31" i="1"/>
  <c r="Q30" i="1"/>
  <c r="Q29" i="1"/>
  <c r="Q28" i="1"/>
  <c r="Q27" i="1"/>
  <c r="Q26" i="1"/>
  <c r="Q25" i="1"/>
  <c r="F12" i="1" l="1"/>
  <c r="S35" i="1"/>
  <c r="S34" i="1"/>
  <c r="S33" i="1"/>
  <c r="S32" i="1"/>
  <c r="S31" i="1"/>
  <c r="S25" i="1" l="1"/>
  <c r="F5" i="1"/>
  <c r="S29" i="1"/>
  <c r="F18" i="1"/>
  <c r="V31" i="1"/>
  <c r="U31" i="1"/>
  <c r="V33" i="1"/>
  <c r="U33" i="1"/>
  <c r="F9" i="1"/>
  <c r="S26" i="1"/>
  <c r="F16" i="1"/>
  <c r="S28" i="1"/>
  <c r="F20" i="1"/>
  <c r="S30" i="1"/>
  <c r="V32" i="1"/>
  <c r="U32" i="1"/>
  <c r="V34" i="1"/>
  <c r="U34" i="1"/>
  <c r="S27" i="1"/>
  <c r="U35" i="1"/>
  <c r="V35" i="1"/>
  <c r="L8" i="1" l="1"/>
  <c r="L5" i="1"/>
  <c r="V30" i="1"/>
  <c r="U30" i="1"/>
  <c r="V28" i="1"/>
  <c r="U28" i="1"/>
  <c r="V26" i="1"/>
  <c r="U26" i="1"/>
  <c r="V27" i="1"/>
  <c r="U27" i="1"/>
  <c r="V29" i="1"/>
  <c r="U29" i="1"/>
  <c r="V25" i="1"/>
  <c r="U25" i="1"/>
</calcChain>
</file>

<file path=xl/sharedStrings.xml><?xml version="1.0" encoding="utf-8"?>
<sst xmlns="http://schemas.openxmlformats.org/spreadsheetml/2006/main" count="94" uniqueCount="74">
  <si>
    <t>Provider Name</t>
  </si>
  <si>
    <t xml:space="preserve"> </t>
  </si>
  <si>
    <t>Subcontractor Profile Allocation Form - SP &amp; Traineeships</t>
  </si>
  <si>
    <t>Band</t>
  </si>
  <si>
    <t>Band 5</t>
  </si>
  <si>
    <t>540+ hours</t>
  </si>
  <si>
    <t>Total Starts Requested</t>
  </si>
  <si>
    <t>16 and 17 year olds</t>
  </si>
  <si>
    <t>Students aged 18 and over with high needs</t>
  </si>
  <si>
    <t>Band 4a</t>
  </si>
  <si>
    <t>450+ hours</t>
  </si>
  <si>
    <t>Students aged 18 and over who are not high needs</t>
  </si>
  <si>
    <t>EFA Funding Guidance</t>
  </si>
  <si>
    <t>Band 4b</t>
  </si>
  <si>
    <t>450 to 539 hours</t>
  </si>
  <si>
    <t>Band 3</t>
  </si>
  <si>
    <t>360 to 449 hours</t>
  </si>
  <si>
    <t>Band 2</t>
  </si>
  <si>
    <t>280 to 359 hours</t>
  </si>
  <si>
    <t>Band 1</t>
  </si>
  <si>
    <t>Up to 279 hours</t>
  </si>
  <si>
    <t>Learning Aim Reference</t>
  </si>
  <si>
    <t>Full Qualification Title or Work Placement/Traineeship</t>
  </si>
  <si>
    <t>Core Aim?</t>
  </si>
  <si>
    <t>Level</t>
  </si>
  <si>
    <t>GLH</t>
  </si>
  <si>
    <t>Last Registration Date (AB)</t>
  </si>
  <si>
    <t>Oct                 Starts</t>
  </si>
  <si>
    <t>Jan      Starts</t>
  </si>
  <si>
    <t>Feb   Starts</t>
  </si>
  <si>
    <t>March Starts</t>
  </si>
  <si>
    <t>April Starts</t>
  </si>
  <si>
    <t>June Starts</t>
  </si>
  <si>
    <t>Total No Starts</t>
  </si>
  <si>
    <t>Study Programme</t>
  </si>
  <si>
    <t>Apprenticeships</t>
  </si>
  <si>
    <t>Classroom Learning (19+)</t>
  </si>
  <si>
    <t>Level 3</t>
  </si>
  <si>
    <t>Level 2</t>
  </si>
  <si>
    <t>Level 1</t>
  </si>
  <si>
    <t>Entry 3</t>
  </si>
  <si>
    <t>Entry 2</t>
  </si>
  <si>
    <t>Entry 1</t>
  </si>
  <si>
    <t>Yes</t>
  </si>
  <si>
    <t>No</t>
  </si>
  <si>
    <t>Traineeship</t>
  </si>
  <si>
    <t>Programme</t>
  </si>
  <si>
    <t>Funding Band</t>
  </si>
  <si>
    <t>Band 4 a</t>
  </si>
  <si>
    <t>Band 4 b</t>
  </si>
  <si>
    <t>Total Funding Per Band</t>
  </si>
  <si>
    <t>Area Uplift (Inner London) 20%</t>
  </si>
  <si>
    <t>Area Uplift (Outer London) 12%</t>
  </si>
  <si>
    <t>Band 1 (Per Hour)</t>
  </si>
  <si>
    <t>Band 1 Only</t>
  </si>
  <si>
    <t>Total Planned Hours</t>
  </si>
  <si>
    <t xml:space="preserve">Date Completed </t>
  </si>
  <si>
    <t>Planned Starts</t>
  </si>
  <si>
    <t>Programme Offer</t>
  </si>
  <si>
    <t>Total Starts 
by Band</t>
  </si>
  <si>
    <t xml:space="preserve">Band Hours &amp; Eligiblity </t>
  </si>
  <si>
    <t>Enter Provder Name and date completed</t>
  </si>
  <si>
    <t>Use Programme Offer section to list all qualifications to be delivered, selection those to be used as core aims</t>
  </si>
  <si>
    <t>Please refer to the Learning Aims Search for aim information</t>
  </si>
  <si>
    <t>Use the Planned Starts section to add monthly planned starts, this will automatically calculate total funding and area uplift (London only)</t>
  </si>
  <si>
    <t>Review and submit</t>
  </si>
  <si>
    <t>Total Funding (Exc. Uplifts)</t>
  </si>
  <si>
    <t>Funding Rate (Non London)</t>
  </si>
  <si>
    <t>Aug 
Starts</t>
  </si>
  <si>
    <t>Sept 
Starts</t>
  </si>
  <si>
    <t>Nov 
Starts</t>
  </si>
  <si>
    <t>Dec 
Starts</t>
  </si>
  <si>
    <t>May 
Starts</t>
  </si>
  <si>
    <t>July 
Starts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</si>
</sst>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26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Arial"/>
      <family val="2"/>
    </font>
    <font>
      <b/>
      <u/>
      <sz val="18"/>
      <color theme="10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2" fillId="0" borderId="0" xfId="1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164" fontId="5" fillId="0" borderId="20" xfId="0" applyNumberFormat="1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left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164" fontId="5" fillId="0" borderId="29" xfId="0" applyNumberFormat="1" applyFont="1" applyBorder="1" applyAlignment="1">
      <alignment horizontal="left" vertical="center"/>
    </xf>
    <xf numFmtId="164" fontId="5" fillId="0" borderId="31" xfId="0" applyNumberFormat="1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left" vertical="center"/>
    </xf>
    <xf numFmtId="164" fontId="5" fillId="0" borderId="21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 wrapText="1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9" xfId="0" applyNumberFormat="1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4" borderId="22" xfId="0" applyFont="1" applyFill="1" applyBorder="1" applyAlignment="1" applyProtection="1">
      <alignment horizontal="left" vertical="center"/>
      <protection locked="0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3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2" fillId="2" borderId="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421821</xdr:colOff>
      <xdr:row>2</xdr:row>
      <xdr:rowOff>163285</xdr:rowOff>
    </xdr:from>
    <xdr:to>
      <xdr:col>22</xdr:col>
      <xdr:colOff>72117</xdr:colOff>
      <xdr:row>9</xdr:row>
      <xdr:rowOff>161931</xdr:rowOff>
    </xdr:to>
    <xdr:pic>
      <xdr:nvPicPr>
        <xdr:cNvPr id="3" name="Picture 2" descr="http://onespace.nacro.org.uk/sites/Intranet/WorkingForNacro/Nacro%20Templates/Nacro%20logo%20(for%20smaller%20documents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3785" y="775606"/>
          <a:ext cx="1609725" cy="160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b.imservices.org.uk/Learning%20Aims/Pages/default.aspx" TargetMode="External"/><Relationship Id="rId1" Type="http://schemas.openxmlformats.org/officeDocument/2006/relationships/hyperlink" Target="https://www.gov.uk/government/uploads/system/uploads/attachment_data/file/327846/Funding_rates_and_formula_201415_v0_1_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F62"/>
  <sheetViews>
    <sheetView showGridLines="0" tabSelected="1" zoomScale="70" zoomScaleNormal="70" zoomScalePageLayoutView="70" workbookViewId="0">
      <selection activeCell="K21" sqref="K21"/>
    </sheetView>
  </sheetViews>
  <sheetFormatPr defaultColWidth="9.1796875" defaultRowHeight="14" x14ac:dyDescent="0.35"/>
  <cols>
    <col min="1" max="1" width="20.7265625" style="7" customWidth="1"/>
    <col min="2" max="2" width="29.81640625" style="7" customWidth="1"/>
    <col min="3" max="3" width="16.54296875" style="7" customWidth="1"/>
    <col min="4" max="4" width="11.54296875" style="7" customWidth="1"/>
    <col min="5" max="16" width="9.7265625" style="7" customWidth="1"/>
    <col min="17" max="17" width="9.453125" style="7" customWidth="1"/>
    <col min="18" max="18" width="3.54296875" style="7" customWidth="1"/>
    <col min="19" max="19" width="14.453125" style="7" customWidth="1"/>
    <col min="20" max="20" width="3.54296875" style="7" customWidth="1"/>
    <col min="21" max="22" width="14.7265625" style="7" customWidth="1"/>
    <col min="23" max="16384" width="9.1796875" style="7"/>
  </cols>
  <sheetData>
    <row r="2" spans="1:26" s="3" customFormat="1" ht="33.5" x14ac:dyDescent="0.35">
      <c r="A2" s="1" t="s">
        <v>0</v>
      </c>
      <c r="B2" s="58"/>
      <c r="C2" s="2"/>
      <c r="D2" s="2"/>
      <c r="E2" s="93" t="s">
        <v>56</v>
      </c>
      <c r="F2" s="94"/>
      <c r="G2" s="95"/>
      <c r="H2" s="96"/>
      <c r="I2" s="97"/>
      <c r="L2" s="4"/>
      <c r="M2" s="4"/>
      <c r="N2" s="4"/>
      <c r="O2" s="4"/>
      <c r="P2" s="4"/>
      <c r="V2" s="5" t="s">
        <v>2</v>
      </c>
    </row>
    <row r="3" spans="1:26" x14ac:dyDescent="0.35">
      <c r="A3" s="6"/>
      <c r="B3" s="6"/>
      <c r="C3" s="6"/>
      <c r="D3" s="6"/>
    </row>
    <row r="4" spans="1:26" ht="36" customHeight="1" x14ac:dyDescent="0.35">
      <c r="A4" s="55" t="s">
        <v>3</v>
      </c>
      <c r="B4" s="120" t="s">
        <v>60</v>
      </c>
      <c r="C4" s="120"/>
      <c r="D4" s="120"/>
      <c r="E4" s="120"/>
      <c r="F4" s="105" t="s">
        <v>59</v>
      </c>
      <c r="G4" s="105"/>
    </row>
    <row r="5" spans="1:26" x14ac:dyDescent="0.35">
      <c r="A5" s="140" t="s">
        <v>4</v>
      </c>
      <c r="B5" s="98" t="s">
        <v>5</v>
      </c>
      <c r="C5" s="99"/>
      <c r="D5" s="99"/>
      <c r="E5" s="100"/>
      <c r="F5" s="106">
        <f>Q25</f>
        <v>0</v>
      </c>
      <c r="G5" s="107"/>
      <c r="J5" s="152" t="s">
        <v>6</v>
      </c>
      <c r="K5" s="153"/>
      <c r="L5" s="116">
        <f>SUM(F5:G20)</f>
        <v>0</v>
      </c>
      <c r="M5" s="117"/>
      <c r="O5" s="121" t="s">
        <v>12</v>
      </c>
      <c r="P5" s="121"/>
      <c r="Q5" s="121"/>
      <c r="R5" s="121"/>
      <c r="S5" s="121"/>
    </row>
    <row r="6" spans="1:26" ht="15" customHeight="1" x14ac:dyDescent="0.35">
      <c r="A6" s="141"/>
      <c r="B6" s="101" t="s">
        <v>7</v>
      </c>
      <c r="C6" s="102"/>
      <c r="D6" s="102"/>
      <c r="E6" s="103"/>
      <c r="F6" s="108"/>
      <c r="G6" s="109"/>
      <c r="J6" s="154"/>
      <c r="K6" s="155"/>
      <c r="L6" s="118"/>
      <c r="M6" s="119"/>
      <c r="O6" s="121"/>
      <c r="P6" s="121"/>
      <c r="Q6" s="121"/>
      <c r="R6" s="121"/>
      <c r="S6" s="121"/>
    </row>
    <row r="7" spans="1:26" x14ac:dyDescent="0.35">
      <c r="A7" s="142"/>
      <c r="B7" s="147" t="s">
        <v>8</v>
      </c>
      <c r="C7" s="148"/>
      <c r="D7" s="148"/>
      <c r="E7" s="149"/>
      <c r="F7" s="110"/>
      <c r="G7" s="111"/>
    </row>
    <row r="8" spans="1:26" ht="15.5" x14ac:dyDescent="0.35">
      <c r="A8" s="54"/>
      <c r="B8" s="52"/>
      <c r="C8" s="53"/>
      <c r="D8" s="53"/>
      <c r="E8" s="53"/>
      <c r="F8" s="51"/>
      <c r="G8" s="14"/>
      <c r="J8" s="112" t="s">
        <v>66</v>
      </c>
      <c r="K8" s="113"/>
      <c r="L8" s="122">
        <f>SUM(S25:S35)</f>
        <v>0</v>
      </c>
      <c r="M8" s="123"/>
      <c r="N8" s="10"/>
      <c r="O8" s="10"/>
      <c r="P8" s="10"/>
      <c r="Q8" s="10"/>
      <c r="R8" s="10"/>
      <c r="S8" s="10"/>
      <c r="T8" s="10"/>
      <c r="U8" s="10"/>
    </row>
    <row r="9" spans="1:26" x14ac:dyDescent="0.35">
      <c r="A9" s="140" t="s">
        <v>9</v>
      </c>
      <c r="B9" s="98" t="s">
        <v>10</v>
      </c>
      <c r="C9" s="99"/>
      <c r="D9" s="99"/>
      <c r="E9" s="100"/>
      <c r="F9" s="106">
        <f>Q26+Q31</f>
        <v>0</v>
      </c>
      <c r="G9" s="107"/>
      <c r="J9" s="114"/>
      <c r="K9" s="115"/>
      <c r="L9" s="124"/>
      <c r="M9" s="125"/>
      <c r="N9" s="9"/>
      <c r="O9" s="9"/>
      <c r="P9" s="9"/>
      <c r="Q9" s="9"/>
      <c r="R9" s="9"/>
      <c r="S9" s="9"/>
      <c r="T9" s="10"/>
      <c r="U9" s="10"/>
    </row>
    <row r="10" spans="1:26" x14ac:dyDescent="0.35">
      <c r="A10" s="142"/>
      <c r="B10" s="147" t="s">
        <v>11</v>
      </c>
      <c r="C10" s="148"/>
      <c r="D10" s="148"/>
      <c r="E10" s="149"/>
      <c r="F10" s="110"/>
      <c r="G10" s="111"/>
    </row>
    <row r="11" spans="1:26" ht="15.75" customHeight="1" x14ac:dyDescent="0.35">
      <c r="A11" s="54"/>
      <c r="B11" s="52"/>
      <c r="C11" s="53"/>
      <c r="D11" s="53"/>
      <c r="E11" s="53"/>
      <c r="F11" s="51"/>
      <c r="G11" s="14"/>
      <c r="I11" s="9">
        <v>1</v>
      </c>
      <c r="J11" s="9" t="s">
        <v>61</v>
      </c>
      <c r="L11" s="9"/>
      <c r="M11" s="9"/>
      <c r="N11" s="9"/>
      <c r="O11" s="9"/>
      <c r="P11" s="9"/>
      <c r="Q11" s="9"/>
      <c r="S11" s="11"/>
      <c r="T11" s="10"/>
      <c r="U11" s="10"/>
    </row>
    <row r="12" spans="1:26" x14ac:dyDescent="0.35">
      <c r="A12" s="140" t="s">
        <v>13</v>
      </c>
      <c r="B12" s="98" t="s">
        <v>14</v>
      </c>
      <c r="C12" s="99"/>
      <c r="D12" s="99"/>
      <c r="E12" s="100"/>
      <c r="F12" s="106">
        <f>Q27+Q32</f>
        <v>0</v>
      </c>
      <c r="G12" s="107"/>
      <c r="I12" s="9">
        <v>2</v>
      </c>
      <c r="J12" s="104" t="s">
        <v>64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57"/>
    </row>
    <row r="13" spans="1:26" ht="14.5" x14ac:dyDescent="0.35">
      <c r="A13" s="141"/>
      <c r="B13" s="101" t="s">
        <v>7</v>
      </c>
      <c r="C13" s="102"/>
      <c r="D13" s="102"/>
      <c r="E13" s="103"/>
      <c r="F13" s="108"/>
      <c r="G13" s="109"/>
      <c r="I13" s="9">
        <v>3</v>
      </c>
      <c r="J13" s="12" t="s">
        <v>62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6" ht="14.5" x14ac:dyDescent="0.35">
      <c r="A14" s="142"/>
      <c r="B14" s="147" t="s">
        <v>8</v>
      </c>
      <c r="C14" s="148"/>
      <c r="D14" s="148"/>
      <c r="E14" s="149"/>
      <c r="F14" s="110"/>
      <c r="G14" s="111"/>
      <c r="I14" s="9"/>
      <c r="J14" s="11" t="s">
        <v>63</v>
      </c>
      <c r="L14" s="9"/>
      <c r="M14" s="9"/>
      <c r="N14" s="9"/>
      <c r="O14" s="9"/>
      <c r="P14" s="9"/>
      <c r="Q14" s="9"/>
      <c r="R14" s="9"/>
      <c r="S14" s="9"/>
      <c r="T14" s="10"/>
      <c r="U14" s="10"/>
    </row>
    <row r="15" spans="1:26" ht="15.5" x14ac:dyDescent="0.35">
      <c r="A15" s="8"/>
      <c r="B15" s="52"/>
      <c r="C15" s="53"/>
      <c r="D15" s="53"/>
      <c r="E15" s="53"/>
      <c r="F15" s="51"/>
      <c r="G15" s="14"/>
      <c r="I15" s="9">
        <v>4</v>
      </c>
      <c r="J15" s="9" t="s">
        <v>65</v>
      </c>
      <c r="L15" s="9"/>
      <c r="M15" s="9"/>
      <c r="N15" s="9"/>
      <c r="O15" s="9"/>
      <c r="P15" s="9"/>
      <c r="Q15" s="9"/>
      <c r="R15" s="9"/>
      <c r="S15" s="9"/>
      <c r="T15" s="10"/>
      <c r="U15" s="10"/>
      <c r="Z15"/>
    </row>
    <row r="16" spans="1:26" ht="15" customHeight="1" x14ac:dyDescent="0.35">
      <c r="A16" s="13" t="s">
        <v>15</v>
      </c>
      <c r="B16" s="135" t="s">
        <v>16</v>
      </c>
      <c r="C16" s="136"/>
      <c r="D16" s="136"/>
      <c r="E16" s="137"/>
      <c r="F16" s="126">
        <f>Q28+Q33</f>
        <v>0</v>
      </c>
      <c r="G16" s="127"/>
      <c r="L16" s="9"/>
      <c r="M16" s="9"/>
      <c r="N16" s="9"/>
      <c r="O16" s="9"/>
      <c r="P16" s="9"/>
      <c r="Q16" s="9"/>
      <c r="R16" s="9"/>
      <c r="S16" s="9"/>
      <c r="T16" s="10"/>
      <c r="U16" s="10"/>
    </row>
    <row r="17" spans="1:84" ht="15" customHeight="1" x14ac:dyDescent="0.35">
      <c r="A17" s="8"/>
      <c r="B17" s="52"/>
      <c r="C17" s="53"/>
      <c r="D17" s="53"/>
      <c r="E17" s="53"/>
      <c r="F17" s="51"/>
      <c r="G17" s="14"/>
      <c r="I17" s="9"/>
      <c r="J17" s="9"/>
      <c r="L17" s="9"/>
      <c r="M17" s="9"/>
      <c r="N17" s="9"/>
      <c r="O17" s="9"/>
      <c r="P17" s="9"/>
      <c r="Q17" s="9"/>
      <c r="R17" s="9"/>
      <c r="S17" s="9"/>
      <c r="T17" s="10"/>
      <c r="U17" s="10"/>
    </row>
    <row r="18" spans="1:84" ht="15" customHeight="1" x14ac:dyDescent="0.35">
      <c r="A18" s="13" t="s">
        <v>17</v>
      </c>
      <c r="B18" s="135" t="s">
        <v>18</v>
      </c>
      <c r="C18" s="136"/>
      <c r="D18" s="136"/>
      <c r="E18" s="137"/>
      <c r="F18" s="126">
        <f>Q29+Q34</f>
        <v>0</v>
      </c>
      <c r="G18" s="127"/>
      <c r="I18" s="9"/>
      <c r="J18" s="9"/>
      <c r="L18" s="9"/>
      <c r="M18" s="9"/>
      <c r="N18" s="9"/>
      <c r="O18" s="9"/>
      <c r="P18" s="9"/>
      <c r="Q18" s="9"/>
      <c r="R18" s="9"/>
      <c r="S18" s="9"/>
      <c r="T18" s="10"/>
      <c r="U18" s="10"/>
    </row>
    <row r="19" spans="1:84" ht="15" customHeight="1" x14ac:dyDescent="0.35">
      <c r="A19" s="8"/>
      <c r="B19" s="54"/>
      <c r="C19" s="53"/>
      <c r="D19" s="53"/>
      <c r="E19" s="53"/>
      <c r="F19" s="51"/>
      <c r="G19" s="14"/>
      <c r="I19" s="9"/>
      <c r="J19" s="9"/>
      <c r="L19" s="9"/>
      <c r="M19" s="9"/>
      <c r="N19" s="9"/>
      <c r="O19" s="9"/>
      <c r="P19" s="9"/>
      <c r="Q19" s="9"/>
      <c r="R19" s="9"/>
      <c r="S19" s="9"/>
      <c r="T19" s="10"/>
      <c r="U19" s="10"/>
    </row>
    <row r="20" spans="1:84" ht="15" customHeight="1" x14ac:dyDescent="0.35">
      <c r="A20" s="13" t="s">
        <v>19</v>
      </c>
      <c r="B20" s="135" t="s">
        <v>20</v>
      </c>
      <c r="C20" s="136"/>
      <c r="D20" s="136"/>
      <c r="E20" s="137"/>
      <c r="F20" s="126">
        <f>Q30+Q35</f>
        <v>0</v>
      </c>
      <c r="G20" s="127"/>
      <c r="I20" s="9"/>
      <c r="J20" s="9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84" x14ac:dyDescent="0.35">
      <c r="A21" s="15"/>
      <c r="B21" s="15"/>
      <c r="C21" s="15"/>
    </row>
    <row r="22" spans="1:84" ht="18" x14ac:dyDescent="0.35">
      <c r="A22" s="56" t="s">
        <v>57</v>
      </c>
      <c r="B22" s="15"/>
      <c r="C22" s="15"/>
    </row>
    <row r="23" spans="1:84" ht="14.5" thickBot="1" x14ac:dyDescent="0.4">
      <c r="A23" s="15"/>
      <c r="B23" s="15"/>
      <c r="C23" s="15"/>
    </row>
    <row r="24" spans="1:84" s="22" customFormat="1" ht="53.25" customHeight="1" thickBot="1" x14ac:dyDescent="0.4">
      <c r="A24" s="37" t="s">
        <v>46</v>
      </c>
      <c r="B24" s="38" t="s">
        <v>47</v>
      </c>
      <c r="C24" s="45" t="s">
        <v>67</v>
      </c>
      <c r="D24" s="35" t="s">
        <v>54</v>
      </c>
      <c r="E24" s="35" t="s">
        <v>68</v>
      </c>
      <c r="F24" s="35" t="s">
        <v>69</v>
      </c>
      <c r="G24" s="35" t="s">
        <v>27</v>
      </c>
      <c r="H24" s="35" t="s">
        <v>70</v>
      </c>
      <c r="I24" s="35" t="s">
        <v>71</v>
      </c>
      <c r="J24" s="35" t="s">
        <v>28</v>
      </c>
      <c r="K24" s="35" t="s">
        <v>29</v>
      </c>
      <c r="L24" s="35" t="s">
        <v>30</v>
      </c>
      <c r="M24" s="35" t="s">
        <v>31</v>
      </c>
      <c r="N24" s="35" t="s">
        <v>72</v>
      </c>
      <c r="O24" s="35" t="s">
        <v>32</v>
      </c>
      <c r="P24" s="35" t="s">
        <v>73</v>
      </c>
      <c r="Q24" s="29" t="s">
        <v>33</v>
      </c>
      <c r="R24" s="20"/>
      <c r="S24" s="26" t="s">
        <v>50</v>
      </c>
      <c r="T24" s="20"/>
      <c r="U24" s="27" t="s">
        <v>51</v>
      </c>
      <c r="V24" s="28" t="s">
        <v>52</v>
      </c>
      <c r="W24" s="21"/>
      <c r="X24" s="21"/>
      <c r="Y24" s="21"/>
      <c r="Z24" s="21"/>
      <c r="AA24" s="21"/>
      <c r="AB24" s="21"/>
      <c r="AC24" s="21"/>
      <c r="AD24" s="90"/>
      <c r="AE24" s="90"/>
      <c r="AF24" s="90"/>
      <c r="AG24" s="90"/>
      <c r="AH24" s="90"/>
      <c r="AI24" s="90"/>
      <c r="AJ24" s="90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</row>
    <row r="25" spans="1:84" s="23" customFormat="1" ht="17.649999999999999" customHeight="1" x14ac:dyDescent="0.35">
      <c r="A25" s="144" t="s">
        <v>34</v>
      </c>
      <c r="B25" s="48" t="s">
        <v>4</v>
      </c>
      <c r="C25" s="34">
        <v>3917.9426925740058</v>
      </c>
      <c r="D25" s="131" t="s">
        <v>55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  <c r="Q25" s="46">
        <f>SUM(E25:P25)</f>
        <v>0</v>
      </c>
      <c r="S25" s="39">
        <f>Q25*C25</f>
        <v>0</v>
      </c>
      <c r="U25" s="41">
        <f>S25*1.2</f>
        <v>0</v>
      </c>
      <c r="V25" s="30">
        <f>S25*1.12</f>
        <v>0</v>
      </c>
      <c r="AD25" s="91"/>
      <c r="AE25" s="91" t="s">
        <v>34</v>
      </c>
      <c r="AF25" s="91"/>
      <c r="AG25" s="91"/>
      <c r="AH25" s="91"/>
      <c r="AI25" s="91" t="s">
        <v>4</v>
      </c>
      <c r="AJ25" s="91"/>
    </row>
    <row r="26" spans="1:84" s="23" customFormat="1" ht="17.649999999999999" customHeight="1" x14ac:dyDescent="0.35">
      <c r="A26" s="145"/>
      <c r="B26" s="49" t="s">
        <v>48</v>
      </c>
      <c r="C26" s="24">
        <v>3232.3027213735554</v>
      </c>
      <c r="D26" s="13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32">
        <f t="shared" ref="Q26:Q35" si="0">SUM(E26:P26)</f>
        <v>0</v>
      </c>
      <c r="S26" s="39">
        <f t="shared" ref="S26:S34" si="1">Q26*C26</f>
        <v>0</v>
      </c>
      <c r="U26" s="41">
        <f t="shared" ref="U26:U35" si="2">S26*1.2</f>
        <v>0</v>
      </c>
      <c r="V26" s="30">
        <f t="shared" ref="V26:V35" si="3">S26*1.12</f>
        <v>0</v>
      </c>
      <c r="AD26" s="91"/>
      <c r="AE26" s="91" t="s">
        <v>45</v>
      </c>
      <c r="AF26" s="91"/>
      <c r="AG26" s="91"/>
      <c r="AH26" s="91"/>
      <c r="AI26" s="91" t="s">
        <v>48</v>
      </c>
      <c r="AJ26" s="91"/>
    </row>
    <row r="27" spans="1:84" s="23" customFormat="1" ht="17.649999999999999" customHeight="1" x14ac:dyDescent="0.35">
      <c r="A27" s="145"/>
      <c r="B27" s="49" t="s">
        <v>49</v>
      </c>
      <c r="C27" s="24">
        <v>3232.3027213735554</v>
      </c>
      <c r="D27" s="131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32">
        <f t="shared" si="0"/>
        <v>0</v>
      </c>
      <c r="S27" s="39">
        <f t="shared" si="1"/>
        <v>0</v>
      </c>
      <c r="U27" s="41">
        <f t="shared" si="2"/>
        <v>0</v>
      </c>
      <c r="V27" s="30">
        <f t="shared" si="3"/>
        <v>0</v>
      </c>
      <c r="AD27" s="91"/>
      <c r="AE27" s="91" t="s">
        <v>35</v>
      </c>
      <c r="AF27" s="91"/>
      <c r="AG27" s="91"/>
      <c r="AH27" s="91"/>
      <c r="AI27" s="91" t="s">
        <v>49</v>
      </c>
      <c r="AJ27" s="91"/>
    </row>
    <row r="28" spans="1:84" s="23" customFormat="1" ht="17.649999999999999" customHeight="1" x14ac:dyDescent="0.35">
      <c r="A28" s="145"/>
      <c r="B28" s="49" t="s">
        <v>15</v>
      </c>
      <c r="C28" s="24">
        <v>2644.611317487454</v>
      </c>
      <c r="D28" s="13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32">
        <f t="shared" si="0"/>
        <v>0</v>
      </c>
      <c r="S28" s="39">
        <f t="shared" si="1"/>
        <v>0</v>
      </c>
      <c r="U28" s="41">
        <f t="shared" si="2"/>
        <v>0</v>
      </c>
      <c r="V28" s="30">
        <f t="shared" si="3"/>
        <v>0</v>
      </c>
      <c r="AD28" s="91"/>
      <c r="AE28" s="91" t="s">
        <v>36</v>
      </c>
      <c r="AF28" s="91"/>
      <c r="AG28" s="91"/>
      <c r="AH28" s="91"/>
      <c r="AI28" s="91" t="s">
        <v>15</v>
      </c>
      <c r="AJ28" s="91"/>
    </row>
    <row r="29" spans="1:84" s="23" customFormat="1" ht="17.649999999999999" customHeight="1" thickBot="1" x14ac:dyDescent="0.4">
      <c r="A29" s="145"/>
      <c r="B29" s="49" t="s">
        <v>17</v>
      </c>
      <c r="C29" s="24">
        <v>2089.56943603947</v>
      </c>
      <c r="D29" s="132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  <c r="Q29" s="32">
        <f t="shared" si="0"/>
        <v>0</v>
      </c>
      <c r="S29" s="39">
        <f t="shared" si="1"/>
        <v>0</v>
      </c>
      <c r="U29" s="41">
        <f t="shared" si="2"/>
        <v>0</v>
      </c>
      <c r="V29" s="30">
        <f t="shared" si="3"/>
        <v>0</v>
      </c>
      <c r="AD29" s="91"/>
      <c r="AE29" s="91"/>
      <c r="AF29" s="91"/>
      <c r="AG29" s="91"/>
      <c r="AH29" s="91"/>
      <c r="AI29" s="91" t="s">
        <v>17</v>
      </c>
      <c r="AJ29" s="91"/>
    </row>
    <row r="30" spans="1:84" s="23" customFormat="1" ht="17.649999999999999" customHeight="1" thickBot="1" x14ac:dyDescent="0.4">
      <c r="A30" s="146"/>
      <c r="B30" s="50" t="s">
        <v>53</v>
      </c>
      <c r="C30" s="25">
        <v>6.53</v>
      </c>
      <c r="D30" s="71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  <c r="Q30" s="33">
        <f t="shared" si="0"/>
        <v>0</v>
      </c>
      <c r="S30" s="36">
        <f>SUM(D30*C30)*Q30</f>
        <v>0</v>
      </c>
      <c r="U30" s="42">
        <f t="shared" si="2"/>
        <v>0</v>
      </c>
      <c r="V30" s="31">
        <f t="shared" si="3"/>
        <v>0</v>
      </c>
      <c r="AD30" s="91"/>
      <c r="AE30" s="91" t="s">
        <v>37</v>
      </c>
      <c r="AF30" s="91"/>
      <c r="AG30" s="91"/>
      <c r="AH30" s="91"/>
      <c r="AI30" s="91" t="s">
        <v>19</v>
      </c>
      <c r="AJ30" s="91"/>
    </row>
    <row r="31" spans="1:84" s="23" customFormat="1" ht="17.649999999999999" customHeight="1" x14ac:dyDescent="0.35">
      <c r="A31" s="144" t="s">
        <v>45</v>
      </c>
      <c r="B31" s="48" t="s">
        <v>48</v>
      </c>
      <c r="C31" s="34">
        <v>3232.3027213735554</v>
      </c>
      <c r="D31" s="128" t="s">
        <v>55</v>
      </c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47">
        <f t="shared" si="0"/>
        <v>0</v>
      </c>
      <c r="S31" s="40">
        <f t="shared" si="1"/>
        <v>0</v>
      </c>
      <c r="U31" s="43">
        <f t="shared" si="2"/>
        <v>0</v>
      </c>
      <c r="V31" s="44">
        <f t="shared" si="3"/>
        <v>0</v>
      </c>
      <c r="AD31" s="91"/>
      <c r="AE31" s="91" t="s">
        <v>38</v>
      </c>
      <c r="AF31" s="91"/>
      <c r="AG31" s="91"/>
      <c r="AH31" s="91"/>
      <c r="AI31" s="91"/>
      <c r="AJ31" s="91"/>
    </row>
    <row r="32" spans="1:84" s="23" customFormat="1" ht="17.649999999999999" customHeight="1" x14ac:dyDescent="0.35">
      <c r="A32" s="145"/>
      <c r="B32" s="49" t="s">
        <v>49</v>
      </c>
      <c r="C32" s="24">
        <v>3232.3027213735554</v>
      </c>
      <c r="D32" s="129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32">
        <f t="shared" si="0"/>
        <v>0</v>
      </c>
      <c r="S32" s="39">
        <f t="shared" si="1"/>
        <v>0</v>
      </c>
      <c r="U32" s="41">
        <f t="shared" si="2"/>
        <v>0</v>
      </c>
      <c r="V32" s="30">
        <f t="shared" si="3"/>
        <v>0</v>
      </c>
      <c r="AD32" s="91"/>
      <c r="AE32" s="91" t="s">
        <v>39</v>
      </c>
      <c r="AF32" s="91"/>
      <c r="AG32" s="91"/>
      <c r="AH32" s="91"/>
      <c r="AI32" s="91"/>
      <c r="AJ32" s="91"/>
    </row>
    <row r="33" spans="1:36" s="23" customFormat="1" ht="17.649999999999999" customHeight="1" x14ac:dyDescent="0.35">
      <c r="A33" s="145"/>
      <c r="B33" s="49" t="s">
        <v>15</v>
      </c>
      <c r="C33" s="24">
        <v>2644.611317487454</v>
      </c>
      <c r="D33" s="129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32">
        <f t="shared" si="0"/>
        <v>0</v>
      </c>
      <c r="S33" s="39">
        <f t="shared" si="1"/>
        <v>0</v>
      </c>
      <c r="U33" s="41">
        <f t="shared" si="2"/>
        <v>0</v>
      </c>
      <c r="V33" s="30">
        <f t="shared" si="3"/>
        <v>0</v>
      </c>
      <c r="AD33" s="91"/>
      <c r="AE33" s="91" t="s">
        <v>40</v>
      </c>
      <c r="AF33" s="91"/>
      <c r="AG33" s="91"/>
      <c r="AH33" s="91"/>
      <c r="AI33" s="91"/>
      <c r="AJ33" s="91"/>
    </row>
    <row r="34" spans="1:36" s="23" customFormat="1" ht="17.649999999999999" customHeight="1" thickBot="1" x14ac:dyDescent="0.4">
      <c r="A34" s="145"/>
      <c r="B34" s="49" t="s">
        <v>17</v>
      </c>
      <c r="C34" s="24">
        <v>2089.56943603947</v>
      </c>
      <c r="D34" s="130"/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  <c r="Q34" s="32">
        <f t="shared" si="0"/>
        <v>0</v>
      </c>
      <c r="S34" s="39">
        <f t="shared" si="1"/>
        <v>0</v>
      </c>
      <c r="U34" s="41">
        <f t="shared" si="2"/>
        <v>0</v>
      </c>
      <c r="V34" s="30">
        <f t="shared" si="3"/>
        <v>0</v>
      </c>
      <c r="AD34" s="91"/>
      <c r="AE34" s="91" t="s">
        <v>41</v>
      </c>
      <c r="AF34" s="91"/>
      <c r="AG34" s="91"/>
      <c r="AH34" s="91"/>
      <c r="AI34" s="91"/>
      <c r="AJ34" s="91"/>
    </row>
    <row r="35" spans="1:36" s="23" customFormat="1" ht="17.649999999999999" customHeight="1" thickBot="1" x14ac:dyDescent="0.4">
      <c r="A35" s="146"/>
      <c r="B35" s="50" t="s">
        <v>53</v>
      </c>
      <c r="C35" s="25">
        <v>6.53</v>
      </c>
      <c r="D35" s="71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33">
        <f t="shared" si="0"/>
        <v>0</v>
      </c>
      <c r="S35" s="36">
        <f>SUM(D35*C35)*Q35</f>
        <v>0</v>
      </c>
      <c r="U35" s="42">
        <f t="shared" si="2"/>
        <v>0</v>
      </c>
      <c r="V35" s="31">
        <f t="shared" si="3"/>
        <v>0</v>
      </c>
      <c r="AD35" s="91"/>
      <c r="AE35" s="91" t="s">
        <v>42</v>
      </c>
      <c r="AF35" s="91"/>
      <c r="AG35" s="91"/>
      <c r="AH35" s="91"/>
      <c r="AI35" s="91"/>
      <c r="AJ35" s="91"/>
    </row>
    <row r="36" spans="1:36" s="23" customFormat="1" ht="17.5" customHeight="1" x14ac:dyDescent="0.35">
      <c r="AD36" s="91"/>
      <c r="AE36" s="91"/>
      <c r="AF36" s="91"/>
      <c r="AG36" s="91"/>
      <c r="AH36" s="91"/>
      <c r="AI36" s="91"/>
      <c r="AJ36" s="91"/>
    </row>
    <row r="37" spans="1:36" s="23" customFormat="1" ht="17.5" customHeight="1" x14ac:dyDescent="0.35">
      <c r="A37" s="143" t="s">
        <v>58</v>
      </c>
      <c r="B37" s="143"/>
      <c r="AD37" s="91" t="s">
        <v>43</v>
      </c>
      <c r="AE37" s="91"/>
      <c r="AF37" s="91"/>
      <c r="AG37" s="91"/>
      <c r="AH37" s="91"/>
      <c r="AI37" s="91"/>
      <c r="AJ37" s="91"/>
    </row>
    <row r="38" spans="1:36" s="23" customFormat="1" ht="17.5" customHeight="1" thickBot="1" x14ac:dyDescent="0.4">
      <c r="AD38" s="91" t="s">
        <v>44</v>
      </c>
      <c r="AE38" s="91"/>
      <c r="AF38" s="91"/>
      <c r="AG38" s="91"/>
      <c r="AH38" s="91"/>
      <c r="AI38" s="91"/>
      <c r="AJ38" s="91"/>
    </row>
    <row r="39" spans="1:36" ht="75" customHeight="1" x14ac:dyDescent="0.35">
      <c r="A39" s="16" t="s">
        <v>21</v>
      </c>
      <c r="B39" s="17" t="s">
        <v>22</v>
      </c>
      <c r="C39" s="17" t="s">
        <v>23</v>
      </c>
      <c r="D39" s="18" t="s">
        <v>24</v>
      </c>
      <c r="E39" s="19" t="s">
        <v>25</v>
      </c>
      <c r="F39" s="138" t="s">
        <v>26</v>
      </c>
      <c r="G39" s="139"/>
      <c r="AD39" s="92"/>
      <c r="AE39" s="92"/>
      <c r="AF39" s="92"/>
      <c r="AG39" s="92" t="s">
        <v>45</v>
      </c>
      <c r="AH39" s="92"/>
      <c r="AI39" s="92"/>
      <c r="AJ39" s="92"/>
    </row>
    <row r="40" spans="1:36" x14ac:dyDescent="0.35">
      <c r="A40" s="72"/>
      <c r="B40" s="73"/>
      <c r="C40" s="73"/>
      <c r="D40" s="74"/>
      <c r="E40" s="75"/>
      <c r="F40" s="133"/>
      <c r="G40" s="134"/>
    </row>
    <row r="41" spans="1:36" x14ac:dyDescent="0.35">
      <c r="A41" s="72"/>
      <c r="B41" s="73"/>
      <c r="C41" s="73"/>
      <c r="D41" s="74"/>
      <c r="E41" s="75"/>
      <c r="F41" s="133"/>
      <c r="G41" s="134"/>
    </row>
    <row r="42" spans="1:36" x14ac:dyDescent="0.35">
      <c r="A42" s="76"/>
      <c r="B42" s="73"/>
      <c r="C42" s="73"/>
      <c r="D42" s="74"/>
      <c r="E42" s="77"/>
      <c r="F42" s="133"/>
      <c r="G42" s="134"/>
    </row>
    <row r="43" spans="1:36" x14ac:dyDescent="0.35">
      <c r="A43" s="76"/>
      <c r="B43" s="73"/>
      <c r="C43" s="73"/>
      <c r="D43" s="74"/>
      <c r="E43" s="77"/>
      <c r="F43" s="133"/>
      <c r="G43" s="134"/>
    </row>
    <row r="44" spans="1:36" x14ac:dyDescent="0.35">
      <c r="A44" s="76"/>
      <c r="B44" s="73"/>
      <c r="C44" s="73"/>
      <c r="D44" s="74"/>
      <c r="E44" s="77"/>
      <c r="F44" s="133"/>
      <c r="G44" s="134"/>
    </row>
    <row r="45" spans="1:36" x14ac:dyDescent="0.35">
      <c r="A45" s="76"/>
      <c r="B45" s="73"/>
      <c r="C45" s="73"/>
      <c r="D45" s="74"/>
      <c r="E45" s="77"/>
      <c r="F45" s="133"/>
      <c r="G45" s="134"/>
    </row>
    <row r="46" spans="1:36" x14ac:dyDescent="0.35">
      <c r="A46" s="76"/>
      <c r="B46" s="73"/>
      <c r="C46" s="73"/>
      <c r="D46" s="74"/>
      <c r="E46" s="77"/>
      <c r="F46" s="133"/>
      <c r="G46" s="134"/>
    </row>
    <row r="47" spans="1:36" x14ac:dyDescent="0.35">
      <c r="A47" s="76"/>
      <c r="B47" s="73"/>
      <c r="C47" s="73"/>
      <c r="D47" s="74"/>
      <c r="E47" s="77"/>
      <c r="F47" s="133"/>
      <c r="G47" s="134"/>
    </row>
    <row r="48" spans="1:36" x14ac:dyDescent="0.35">
      <c r="A48" s="76"/>
      <c r="B48" s="73"/>
      <c r="C48" s="73"/>
      <c r="D48" s="74"/>
      <c r="E48" s="77"/>
      <c r="F48" s="133"/>
      <c r="G48" s="134"/>
    </row>
    <row r="49" spans="1:7" x14ac:dyDescent="0.35">
      <c r="A49" s="76"/>
      <c r="B49" s="73" t="s">
        <v>1</v>
      </c>
      <c r="C49" s="73"/>
      <c r="D49" s="74"/>
      <c r="E49" s="77"/>
      <c r="F49" s="133"/>
      <c r="G49" s="134"/>
    </row>
    <row r="50" spans="1:7" x14ac:dyDescent="0.35">
      <c r="A50" s="78"/>
      <c r="B50" s="73"/>
      <c r="C50" s="73"/>
      <c r="D50" s="74"/>
      <c r="E50" s="77"/>
      <c r="F50" s="133"/>
      <c r="G50" s="134"/>
    </row>
    <row r="51" spans="1:7" x14ac:dyDescent="0.35">
      <c r="A51" s="76"/>
      <c r="B51" s="73"/>
      <c r="C51" s="73"/>
      <c r="D51" s="74"/>
      <c r="E51" s="77"/>
      <c r="F51" s="133"/>
      <c r="G51" s="134"/>
    </row>
    <row r="52" spans="1:7" x14ac:dyDescent="0.35">
      <c r="A52" s="76"/>
      <c r="B52" s="73"/>
      <c r="C52" s="73"/>
      <c r="D52" s="74"/>
      <c r="E52" s="77"/>
      <c r="F52" s="133"/>
      <c r="G52" s="134"/>
    </row>
    <row r="53" spans="1:7" x14ac:dyDescent="0.35">
      <c r="A53" s="76"/>
      <c r="B53" s="73"/>
      <c r="C53" s="73"/>
      <c r="D53" s="74"/>
      <c r="E53" s="77"/>
      <c r="F53" s="133"/>
      <c r="G53" s="134"/>
    </row>
    <row r="54" spans="1:7" x14ac:dyDescent="0.35">
      <c r="A54" s="76"/>
      <c r="B54" s="73"/>
      <c r="C54" s="73"/>
      <c r="D54" s="74"/>
      <c r="E54" s="77"/>
      <c r="F54" s="133"/>
      <c r="G54" s="134"/>
    </row>
    <row r="55" spans="1:7" x14ac:dyDescent="0.35">
      <c r="A55" s="76"/>
      <c r="B55" s="73"/>
      <c r="C55" s="73"/>
      <c r="D55" s="74"/>
      <c r="E55" s="77"/>
      <c r="F55" s="133"/>
      <c r="G55" s="134"/>
    </row>
    <row r="56" spans="1:7" x14ac:dyDescent="0.35">
      <c r="A56" s="76"/>
      <c r="B56" s="73"/>
      <c r="C56" s="73"/>
      <c r="D56" s="74"/>
      <c r="E56" s="77"/>
      <c r="F56" s="133"/>
      <c r="G56" s="134"/>
    </row>
    <row r="57" spans="1:7" x14ac:dyDescent="0.35">
      <c r="A57" s="76"/>
      <c r="B57" s="79"/>
      <c r="C57" s="73"/>
      <c r="D57" s="74"/>
      <c r="E57" s="77"/>
      <c r="F57" s="133"/>
      <c r="G57" s="134"/>
    </row>
    <row r="58" spans="1:7" x14ac:dyDescent="0.35">
      <c r="A58" s="76"/>
      <c r="B58" s="73"/>
      <c r="C58" s="73"/>
      <c r="D58" s="74"/>
      <c r="E58" s="77"/>
      <c r="F58" s="133"/>
      <c r="G58" s="134"/>
    </row>
    <row r="59" spans="1:7" x14ac:dyDescent="0.35">
      <c r="A59" s="72"/>
      <c r="B59" s="80"/>
      <c r="C59" s="73"/>
      <c r="D59" s="74"/>
      <c r="E59" s="81"/>
      <c r="F59" s="133"/>
      <c r="G59" s="134"/>
    </row>
    <row r="60" spans="1:7" x14ac:dyDescent="0.35">
      <c r="A60" s="82"/>
      <c r="B60" s="80"/>
      <c r="C60" s="73"/>
      <c r="D60" s="74"/>
      <c r="E60" s="81"/>
      <c r="F60" s="133"/>
      <c r="G60" s="134"/>
    </row>
    <row r="61" spans="1:7" x14ac:dyDescent="0.35">
      <c r="A61" s="83"/>
      <c r="B61" s="84"/>
      <c r="C61" s="73"/>
      <c r="D61" s="74"/>
      <c r="E61" s="81"/>
      <c r="F61" s="133"/>
      <c r="G61" s="134"/>
    </row>
    <row r="62" spans="1:7" ht="14.5" thickBot="1" x14ac:dyDescent="0.4">
      <c r="A62" s="85"/>
      <c r="B62" s="86"/>
      <c r="C62" s="87"/>
      <c r="D62" s="88"/>
      <c r="E62" s="89"/>
      <c r="F62" s="150"/>
      <c r="G62" s="151"/>
    </row>
  </sheetData>
  <sheetProtection sheet="1" objects="1" scenarios="1"/>
  <mergeCells count="59">
    <mergeCell ref="F59:G59"/>
    <mergeCell ref="F60:G60"/>
    <mergeCell ref="F61:G61"/>
    <mergeCell ref="F62:G62"/>
    <mergeCell ref="F45:G45"/>
    <mergeCell ref="F53:G53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46:G46"/>
    <mergeCell ref="A5:A7"/>
    <mergeCell ref="A9:A10"/>
    <mergeCell ref="A12:A14"/>
    <mergeCell ref="A37:B37"/>
    <mergeCell ref="F44:G44"/>
    <mergeCell ref="F42:G42"/>
    <mergeCell ref="F43:G43"/>
    <mergeCell ref="A25:A30"/>
    <mergeCell ref="A31:A35"/>
    <mergeCell ref="B16:E16"/>
    <mergeCell ref="B7:E7"/>
    <mergeCell ref="B9:E9"/>
    <mergeCell ref="B10:E10"/>
    <mergeCell ref="B12:E12"/>
    <mergeCell ref="B13:E13"/>
    <mergeCell ref="B14:E14"/>
    <mergeCell ref="F47:G47"/>
    <mergeCell ref="F48:G48"/>
    <mergeCell ref="B18:E18"/>
    <mergeCell ref="B20:E20"/>
    <mergeCell ref="F39:G39"/>
    <mergeCell ref="F40:G40"/>
    <mergeCell ref="F41:G41"/>
    <mergeCell ref="F16:G16"/>
    <mergeCell ref="F18:G18"/>
    <mergeCell ref="F20:G20"/>
    <mergeCell ref="D31:D34"/>
    <mergeCell ref="D25:D29"/>
    <mergeCell ref="E2:G2"/>
    <mergeCell ref="H2:I2"/>
    <mergeCell ref="B5:E5"/>
    <mergeCell ref="B6:E6"/>
    <mergeCell ref="J12:U12"/>
    <mergeCell ref="F4:G4"/>
    <mergeCell ref="F5:G7"/>
    <mergeCell ref="J5:K6"/>
    <mergeCell ref="L5:M6"/>
    <mergeCell ref="F9:G10"/>
    <mergeCell ref="B4:E4"/>
    <mergeCell ref="O5:S6"/>
    <mergeCell ref="F12:G14"/>
    <mergeCell ref="J8:K9"/>
    <mergeCell ref="L8:M9"/>
  </mergeCells>
  <dataValidations count="2">
    <dataValidation type="list" allowBlank="1" showInputMessage="1" showErrorMessage="1" sqref="C40:C62">
      <formula1>$AD$37:$AD$38</formula1>
    </dataValidation>
    <dataValidation type="list" allowBlank="1" showInputMessage="1" showErrorMessage="1" sqref="D40:D62">
      <formula1>$AE$30:$AE$35</formula1>
    </dataValidation>
  </dataValidations>
  <hyperlinks>
    <hyperlink ref="O5" r:id="rId1"/>
    <hyperlink ref="J14" r:id="rId2"/>
  </hyperlinks>
  <pageMargins left="0.25" right="0.25" top="0.48125000000000001" bottom="0.75" header="0.3" footer="0.3"/>
  <pageSetup paperSize="8" scale="77" orientation="landscape" verticalDpi="300" r:id="rId3"/>
  <headerFooter>
    <oddHeader>&amp;CUNCLASSIFIED</oddHeader>
    <oddFooter>&amp;LVersion 1.1                                                                              
Author: Assistant Principal – Enterprise &amp; Innovation
NAC702&amp;C UNCLASSIFIED&amp;R25/02/2015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Study Programme &amp; Traineeships</vt:lpstr>
      <vt:lpstr>'Study Programme &amp; Traineeships'!Print_Area</vt:lpstr>
    </vt:vector>
  </TitlesOfParts>
  <Company>Nacro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Morgan</dc:creator>
  <cp:lastModifiedBy>Christopher Morgan</cp:lastModifiedBy>
  <dcterms:created xsi:type="dcterms:W3CDTF">2016-06-02T13:59:01Z</dcterms:created>
  <dcterms:modified xsi:type="dcterms:W3CDTF">2018-11-08T11:54:14Z</dcterms:modified>
</cp:coreProperties>
</file>