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Bid Pack\Commercial\test\"/>
    </mc:Choice>
  </mc:AlternateContent>
  <xr:revisionPtr revIDLastSave="0" documentId="13_ncr:1_{18C1E7DA-F543-48E8-B9D3-BFF64D9987A3}" xr6:coauthVersionLast="36" xr6:coauthVersionMax="46" xr10:uidLastSave="{00000000-0000-0000-0000-000000000000}"/>
  <bookViews>
    <workbookView xWindow="0" yWindow="0" windowWidth="23040" windowHeight="9060" tabRatio="688" xr2:uid="{00000000-000D-0000-FFFF-FFFF00000000}"/>
  </bookViews>
  <sheets>
    <sheet name="Instructions for Completion" sheetId="20" r:id="rId1"/>
    <sheet name="1. Title Page" sheetId="14" r:id="rId2"/>
    <sheet name="2. ID" sheetId="13" r:id="rId3"/>
    <sheet name="3. Additions" sheetId="4" r:id="rId4"/>
    <sheet name="4 - 6. Not Used" sheetId="5" r:id="rId5"/>
    <sheet name="7. Rate Card - Staff &amp; Mgmt" sheetId="3" r:id="rId6"/>
    <sheet name="8. Not Used" sheetId="10" r:id="rId7"/>
    <sheet name="9. Not Used"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3" l="1"/>
  <c r="D11" i="4" l="1"/>
  <c r="D14" i="4" l="1"/>
  <c r="D31" i="3" l="1"/>
  <c r="E31" i="3"/>
  <c r="D8" i="3"/>
  <c r="D15" i="4"/>
  <c r="E15" i="4"/>
  <c r="E8" i="3"/>
  <c r="E12" i="4"/>
  <c r="D9" i="3" l="1"/>
  <c r="E11" i="4" l="1"/>
  <c r="G8" i="3" l="1"/>
  <c r="E14" i="4"/>
  <c r="D12" i="4"/>
  <c r="D17" i="4"/>
  <c r="G8" i="17" l="1"/>
  <c r="E11" i="17" l="1"/>
  <c r="O12" i="4"/>
  <c r="F11" i="17" s="1"/>
  <c r="N12" i="4"/>
  <c r="O11" i="4"/>
  <c r="D11" i="17" s="1"/>
  <c r="N11" i="4"/>
  <c r="C11" i="17" s="1"/>
  <c r="O14" i="4"/>
  <c r="D12" i="17" s="1"/>
  <c r="N14" i="4"/>
  <c r="C12" i="17" s="1"/>
  <c r="N15" i="4" l="1"/>
  <c r="E12" i="17" s="1"/>
  <c r="O15" i="4"/>
  <c r="F12" i="17" s="1"/>
  <c r="G12" i="17" l="1"/>
  <c r="D10" i="3"/>
  <c r="D11" i="3"/>
  <c r="D12" i="3"/>
  <c r="D13" i="3"/>
  <c r="D15" i="3"/>
  <c r="D16" i="3"/>
  <c r="D17" i="3"/>
  <c r="D18" i="3"/>
  <c r="D19" i="3"/>
  <c r="D20" i="3"/>
  <c r="D21" i="3"/>
  <c r="D22" i="3"/>
  <c r="D23" i="3"/>
  <c r="D24" i="3"/>
  <c r="D25" i="3"/>
  <c r="D26" i="3"/>
  <c r="D27" i="3"/>
  <c r="D28" i="3"/>
  <c r="D29" i="3"/>
  <c r="D30" i="3"/>
  <c r="E9" i="3"/>
  <c r="E10" i="3"/>
  <c r="E11" i="3"/>
  <c r="E12" i="3"/>
  <c r="E13" i="3"/>
  <c r="E14" i="3"/>
  <c r="E15" i="3"/>
  <c r="E16" i="3"/>
  <c r="E17" i="3"/>
  <c r="E18" i="3"/>
  <c r="E19" i="3"/>
  <c r="E20" i="3"/>
  <c r="E21" i="3"/>
  <c r="E22" i="3"/>
  <c r="E23" i="3"/>
  <c r="E24" i="3"/>
  <c r="E25" i="3"/>
  <c r="E26" i="3"/>
  <c r="E27" i="3"/>
  <c r="E28" i="3"/>
  <c r="E29" i="3"/>
  <c r="E30" i="3"/>
  <c r="K9" i="3" l="1"/>
  <c r="K8" i="3" l="1"/>
  <c r="K33" i="3" s="1"/>
  <c r="K35" i="3" s="1"/>
  <c r="K36" i="3" s="1"/>
  <c r="G11" i="17"/>
  <c r="A1" i="17" l="1"/>
  <c r="A1" i="11"/>
  <c r="A1" i="10"/>
  <c r="A1" i="3"/>
  <c r="A1" i="5"/>
  <c r="A1" i="4"/>
  <c r="A3" i="13" l="1"/>
  <c r="A1" i="13"/>
  <c r="K15" i="3" l="1"/>
  <c r="K20" i="3"/>
  <c r="K11" i="3"/>
  <c r="K10" i="3"/>
  <c r="K16" i="3"/>
  <c r="K19" i="3"/>
  <c r="L16" i="3"/>
  <c r="L8" i="3"/>
  <c r="L33" i="3" s="1"/>
  <c r="L35" i="3" s="1"/>
  <c r="K27" i="3"/>
  <c r="L9" i="3"/>
  <c r="L10" i="3"/>
  <c r="L11" i="3"/>
  <c r="L12" i="3"/>
  <c r="L13" i="3"/>
  <c r="L14" i="3"/>
  <c r="L15" i="3"/>
  <c r="L17" i="3"/>
  <c r="L18" i="3"/>
  <c r="L19" i="3"/>
  <c r="L20" i="3"/>
  <c r="L21" i="3"/>
  <c r="L22" i="3"/>
  <c r="L23" i="3"/>
  <c r="L24" i="3"/>
  <c r="L25" i="3"/>
  <c r="L26" i="3"/>
  <c r="L27" i="3"/>
  <c r="L28" i="3"/>
  <c r="L29" i="3"/>
  <c r="L30" i="3"/>
  <c r="L31" i="3"/>
  <c r="K14" i="3"/>
  <c r="K18" i="3"/>
  <c r="K22" i="3"/>
  <c r="K26" i="3"/>
  <c r="K30" i="3"/>
  <c r="K23" i="3"/>
  <c r="K24" i="3"/>
  <c r="K31" i="3"/>
  <c r="K12" i="3"/>
  <c r="K17" i="3"/>
  <c r="K25" i="3"/>
  <c r="K13" i="3"/>
  <c r="K21" i="3"/>
  <c r="K29" i="3"/>
  <c r="K28" i="3"/>
  <c r="G14" i="17" l="1"/>
</calcChain>
</file>

<file path=xl/sharedStrings.xml><?xml version="1.0" encoding="utf-8"?>
<sst xmlns="http://schemas.openxmlformats.org/spreadsheetml/2006/main" count="139" uniqueCount="99">
  <si>
    <t>Wish to Tender? Y/N?</t>
  </si>
  <si>
    <t>Senior Project Manager</t>
  </si>
  <si>
    <t>Project Manager</t>
  </si>
  <si>
    <t>Design Manager</t>
  </si>
  <si>
    <t>Senior Quantity Surveyor</t>
  </si>
  <si>
    <t>Quantity Surveyor</t>
  </si>
  <si>
    <t>%</t>
  </si>
  <si>
    <t>BIM Manager</t>
  </si>
  <si>
    <t>£/hour</t>
  </si>
  <si>
    <t>Rate Card - Management &amp; Staff *</t>
  </si>
  <si>
    <t>Maximum hourly rates to be charged per discipline</t>
  </si>
  <si>
    <t xml:space="preserve">a) Company Name: </t>
  </si>
  <si>
    <t>Weighting</t>
  </si>
  <si>
    <t>&lt;&lt;&lt;</t>
  </si>
  <si>
    <t>For Information only:</t>
  </si>
  <si>
    <t>For Information Only</t>
  </si>
  <si>
    <t>[Information carried forward to evaluation]</t>
  </si>
  <si>
    <t>Data Field</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</si>
  <si>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</si>
  <si>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</si>
  <si>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</si>
  <si>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</si>
  <si>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</si>
  <si>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</si>
  <si>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</si>
  <si>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</si>
  <si>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Note: sheets 4 - 6 are no longer used. All content addressed in sheet 3.</t>
  </si>
  <si>
    <t>Overhead, Profit and Fee Additions</t>
  </si>
  <si>
    <t>Contract</t>
  </si>
  <si>
    <t>Cost Element</t>
  </si>
  <si>
    <t>Application</t>
  </si>
  <si>
    <t>As identified term in the Contract Data</t>
  </si>
  <si>
    <t>Maximum percentage additions to be applied in the following Project Contract scenarios:</t>
  </si>
  <si>
    <t>Y</t>
  </si>
  <si>
    <t>[Max 24%</t>
  </si>
  <si>
    <t>contribution to overall 30% Quantitative element] (a)</t>
  </si>
  <si>
    <t>24%</t>
  </si>
  <si>
    <t>[Max 6%</t>
  </si>
  <si>
    <t>contribution to overall 30% Quantitative element]</t>
  </si>
  <si>
    <t>(a) 
Weighting of Contribution to 24% Quantitative Assessment</t>
  </si>
  <si>
    <t>NEC4 - Option A</t>
  </si>
  <si>
    <t>Senior Pre-construction Manager</t>
  </si>
  <si>
    <t>Senior Design Manager</t>
  </si>
  <si>
    <t>Senior Contract Manager</t>
  </si>
  <si>
    <t>Senior Project Planner</t>
  </si>
  <si>
    <t>Pre-construction Manager</t>
  </si>
  <si>
    <t>Project Planner</t>
  </si>
  <si>
    <t>Building Services Manager</t>
  </si>
  <si>
    <t>Intermediate Quantity Surveyor</t>
  </si>
  <si>
    <t>Assistant Project Planner</t>
  </si>
  <si>
    <t>Assistant Design engineer</t>
  </si>
  <si>
    <t>BIM Coordinator</t>
  </si>
  <si>
    <t>Senior Site Manager</t>
  </si>
  <si>
    <t>Site Manager</t>
  </si>
  <si>
    <t>Senior Site engineer</t>
  </si>
  <si>
    <t>Site Engineer</t>
  </si>
  <si>
    <t>NEC4 - Option C</t>
  </si>
  <si>
    <t>Rate Card Averages (weighted):</t>
  </si>
  <si>
    <t>Note: sheet 8 is no longer used. All content addressed in sheet 7.</t>
  </si>
  <si>
    <t>Note: sheet 9 is no longer used. All content addressed in sheet 7.</t>
  </si>
  <si>
    <t>CONSTRUCTION WORKS AND ASSOCIATED SERVICES 2 / PROCURE 23</t>
  </si>
  <si>
    <t>Note: this Lot applies to all England regions: NUTS codes UKC - UKK</t>
  </si>
  <si>
    <t>source: Dr Greg and Nilfanion. Contains Ordnance Survey data © Crown copyright and database right 2011</t>
  </si>
  <si>
    <t>Fee percentage</t>
  </si>
  <si>
    <t>NEC4 - Option A: Weighted fee percentage</t>
  </si>
  <si>
    <t>NEC4 - Option C: Weighted fee percentage</t>
  </si>
  <si>
    <t>Additions (weighted)</t>
  </si>
  <si>
    <t>Regional Weighting</t>
  </si>
  <si>
    <t>Regional Weightings</t>
  </si>
  <si>
    <t>Average</t>
  </si>
  <si>
    <t>Weighted Hourly Rate</t>
  </si>
  <si>
    <t>Average Weighted Hourly Rate</t>
  </si>
  <si>
    <t>Weighted Hourly Rates</t>
  </si>
  <si>
    <t>Lot 2 - P23</t>
  </si>
  <si>
    <t>Healthcare Solution Provider (£20m to £70m)</t>
  </si>
  <si>
    <t>Lot 2 - P23: Staff &amp; Management</t>
  </si>
  <si>
    <t>Project Contract Value £50m to £70m</t>
  </si>
  <si>
    <t>Project Contract Value £20m to &lt;£50m</t>
  </si>
  <si>
    <t>Lot 2 - P23: Fee percentage - Project Contract Value £20m to &lt;£50m</t>
  </si>
  <si>
    <t>Lot 2 - P23: Fee percentage - Project Contract Value £50m to £70m</t>
  </si>
  <si>
    <t>Regional Weighted Fee Percentage</t>
  </si>
  <si>
    <t>Lot 2 - P23: Bidder</t>
  </si>
  <si>
    <t>Enter number over 0 and below 100 with maximum 2 decimal places. E.g. 9.65% should be entered as “9.65”</t>
  </si>
  <si>
    <t>Please ensure that you do not enter a 0.00 in any cells. If you do this, your bid may be deemed non-compliant and your bid for that Lot may be excluded from further participation in this procurement.</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</si>
  <si>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</si>
  <si>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</si>
  <si>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Weighted hourly rates</t>
  </si>
  <si>
    <t>Weighted Fee Percentages</t>
  </si>
  <si>
    <t>Average of Weighted Fee percentage</t>
  </si>
  <si>
    <t>England Excluding London
(UK C,D,E,F,G,H,J&amp;K)</t>
  </si>
  <si>
    <t>London as a region
(UK I)</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</si>
  <si>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</si>
  <si>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RM6267</t>
  </si>
  <si>
    <t>12.00**</t>
  </si>
  <si>
    <t>** For the purposes of evaluation, Regional Weightings will be first applied and then total average of Fee percentage will be calculated which has a total weighting of 12.00%.</t>
  </si>
  <si>
    <t>Contract / Construction Manager</t>
  </si>
  <si>
    <t>Design Engineer / Co-ordinator</t>
  </si>
  <si>
    <t>Site / Trade Foreman</t>
  </si>
  <si>
    <t>* refer to Attachment 3f - Price Model and Price Evaluation Guidance, Section 7.2 for definitions of Overhead and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</si>
</sst>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1" x14ac:knownFonts="1">
    <font>
      <sz val="11"/>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sz val="12"/>
      <name val="Calibri"/>
      <family val="2"/>
      <scheme val="minor"/>
    </font>
    <font>
      <sz val="10"/>
      <name val="Arial"/>
      <family val="2"/>
    </font>
    <font>
      <b/>
      <sz val="12"/>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6" fillId="0" borderId="0"/>
    <xf numFmtId="44" fontId="16" fillId="0" borderId="0" applyFont="0" applyFill="0" applyBorder="0" applyAlignment="0" applyProtection="0"/>
    <xf numFmtId="43" fontId="16" fillId="0" borderId="0" applyFont="0" applyFill="0" applyBorder="0" applyAlignment="0" applyProtection="0"/>
    <xf numFmtId="0" fontId="19" fillId="0" borderId="0"/>
  </cellStyleXfs>
  <cellXfs count="122">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7" fillId="0" borderId="1" xfId="0" applyFont="1" applyFill="1" applyBorder="1" applyAlignment="1">
      <alignment wrapText="1"/>
    </xf>
    <xf numFmtId="0" fontId="7" fillId="0" borderId="1" xfId="0" applyFont="1" applyBorder="1"/>
    <xf numFmtId="0" fontId="7" fillId="0" borderId="1" xfId="0" applyFont="1" applyBorder="1" applyAlignment="1">
      <alignment horizontal="center"/>
    </xf>
    <xf numFmtId="0" fontId="10" fillId="0" borderId="0" xfId="0" applyFont="1"/>
    <xf numFmtId="0" fontId="7" fillId="0" borderId="1" xfId="0" applyFont="1" applyFill="1" applyBorder="1" applyAlignment="1">
      <alignment horizontal="center" vertical="top"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 xfId="0" applyFont="1" applyBorder="1"/>
    <xf numFmtId="0" fontId="7" fillId="0" borderId="0" xfId="0" applyFont="1" applyBorder="1"/>
    <xf numFmtId="0" fontId="7" fillId="0" borderId="6" xfId="0" applyFont="1" applyBorder="1"/>
    <xf numFmtId="0" fontId="7" fillId="0" borderId="5" xfId="0" applyFont="1" applyBorder="1" applyAlignment="1">
      <alignment horizontal="left" indent="1"/>
    </xf>
    <xf numFmtId="0" fontId="10" fillId="0" borderId="0" xfId="0" applyFont="1" applyAlignment="1">
      <alignment horizontal="center" vertical="center"/>
    </xf>
    <xf numFmtId="0" fontId="2" fillId="0" borderId="0" xfId="0" applyFont="1"/>
    <xf numFmtId="0" fontId="8" fillId="4" borderId="0" xfId="0" applyFont="1" applyFill="1" applyAlignment="1" applyProtection="1">
      <alignment horizontal="left"/>
    </xf>
    <xf numFmtId="0" fontId="7" fillId="4" borderId="0" xfId="0" applyFont="1" applyFill="1" applyProtection="1"/>
    <xf numFmtId="0" fontId="7" fillId="4" borderId="0" xfId="0" applyFont="1" applyFill="1" applyBorder="1" applyProtection="1"/>
    <xf numFmtId="0" fontId="13" fillId="4" borderId="0" xfId="0" applyFont="1" applyFill="1" applyProtection="1"/>
    <xf numFmtId="0" fontId="12" fillId="0" borderId="1" xfId="0" applyFont="1" applyFill="1" applyBorder="1" applyAlignment="1">
      <alignment horizontal="left" vertical="top"/>
    </xf>
    <xf numFmtId="0" fontId="1" fillId="0" borderId="0" xfId="0" applyFont="1" applyAlignment="1">
      <alignment horizontal="right"/>
    </xf>
    <xf numFmtId="0" fontId="1" fillId="0" borderId="0" xfId="0" applyFont="1" applyAlignment="1"/>
    <xf numFmtId="0" fontId="1" fillId="0" borderId="0" xfId="0" applyFont="1" applyAlignment="1">
      <alignment horizontal="left" indent="2"/>
    </xf>
    <xf numFmtId="0" fontId="7" fillId="0" borderId="7" xfId="0" applyFont="1" applyBorder="1"/>
    <xf numFmtId="2" fontId="7" fillId="2" borderId="1" xfId="0" applyNumberFormat="1" applyFont="1" applyFill="1" applyBorder="1" applyAlignment="1" applyProtection="1">
      <alignment horizontal="center"/>
      <protection locked="0"/>
    </xf>
    <xf numFmtId="2" fontId="7" fillId="0" borderId="1" xfId="0" applyNumberFormat="1" applyFont="1" applyBorder="1"/>
    <xf numFmtId="0" fontId="5" fillId="0" borderId="0" xfId="0" applyFont="1" applyAlignment="1">
      <alignment horizontal="center" wrapText="1"/>
    </xf>
    <xf numFmtId="0" fontId="14" fillId="0" borderId="0" xfId="0" applyFont="1" applyAlignment="1">
      <alignment horizontal="center" wrapText="1"/>
    </xf>
    <xf numFmtId="0" fontId="15"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17" fillId="4" borderId="0" xfId="0" applyFont="1" applyFill="1"/>
    <xf numFmtId="0" fontId="0" fillId="4" borderId="0" xfId="0" applyFont="1" applyFill="1"/>
    <xf numFmtId="0" fontId="1"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0" xfId="0" applyAlignment="1">
      <alignment horizontal="left" vertical="center" indent="2"/>
    </xf>
    <xf numFmtId="0" fontId="0" fillId="0" borderId="0" xfId="0" applyFont="1" applyAlignment="1">
      <alignment horizontal="left" vertical="center" indent="2"/>
    </xf>
    <xf numFmtId="0" fontId="0" fillId="0" borderId="17" xfId="0" applyFont="1" applyBorder="1" applyAlignment="1">
      <alignment horizontal="justify" vertical="center" wrapText="1"/>
    </xf>
    <xf numFmtId="2" fontId="7" fillId="2" borderId="16" xfId="0" applyNumberFormat="1" applyFont="1" applyFill="1" applyBorder="1" applyAlignment="1" applyProtection="1">
      <alignment horizontal="center" vertical="center"/>
      <protection locked="0"/>
    </xf>
    <xf numFmtId="0" fontId="10" fillId="0" borderId="0" xfId="0" applyFont="1" applyAlignment="1">
      <alignment horizontal="center" vertical="center" wrapText="1"/>
    </xf>
    <xf numFmtId="1" fontId="0" fillId="0" borderId="19" xfId="0" quotePrefix="1" applyNumberFormat="1" applyBorder="1" applyAlignment="1">
      <alignment horizontal="center"/>
    </xf>
    <xf numFmtId="0" fontId="7" fillId="0" borderId="5" xfId="0" applyFont="1" applyBorder="1" applyAlignment="1">
      <alignment horizontal="left" wrapText="1" indent="1"/>
    </xf>
    <xf numFmtId="0" fontId="1" fillId="0" borderId="12" xfId="0" applyFont="1" applyBorder="1" applyAlignment="1">
      <alignment horizontal="left" vertical="center" wrapText="1"/>
    </xf>
    <xf numFmtId="0" fontId="4" fillId="0" borderId="0" xfId="0" applyFont="1" applyAlignment="1">
      <alignment vertical="top"/>
    </xf>
    <xf numFmtId="0" fontId="7" fillId="0" borderId="1" xfId="0" applyFont="1" applyBorder="1" applyAlignment="1">
      <alignment horizontal="center" vertical="top" wrapText="1"/>
    </xf>
    <xf numFmtId="0" fontId="11" fillId="0" borderId="2" xfId="0" applyFont="1" applyBorder="1" applyAlignment="1"/>
    <xf numFmtId="0" fontId="11" fillId="0" borderId="3" xfId="0" applyFont="1" applyBorder="1" applyAlignment="1"/>
    <xf numFmtId="0" fontId="11" fillId="0" borderId="4" xfId="0" applyFont="1" applyBorder="1" applyAlignment="1"/>
    <xf numFmtId="43" fontId="7" fillId="0" borderId="1" xfId="3" applyFont="1" applyBorder="1"/>
    <xf numFmtId="0" fontId="1" fillId="0" borderId="14" xfId="0" applyFont="1" applyBorder="1" applyAlignment="1">
      <alignment horizontal="left" vertical="center" wrapText="1"/>
    </xf>
    <xf numFmtId="0" fontId="0" fillId="0" borderId="15" xfId="0" applyFont="1" applyBorder="1" applyAlignment="1">
      <alignment horizontal="justify" vertical="center" wrapText="1"/>
    </xf>
    <xf numFmtId="0" fontId="7" fillId="0" borderId="0" xfId="0" applyFont="1" applyFill="1" applyBorder="1" applyAlignment="1">
      <alignment wrapText="1"/>
    </xf>
    <xf numFmtId="0" fontId="7" fillId="0" borderId="6" xfId="0" applyFont="1" applyFill="1" applyBorder="1" applyAlignment="1">
      <alignment wrapText="1"/>
    </xf>
    <xf numFmtId="0" fontId="10" fillId="0" borderId="0" xfId="0" applyFont="1" applyProtection="1"/>
    <xf numFmtId="0" fontId="0" fillId="0" borderId="0" xfId="0" applyProtection="1"/>
    <xf numFmtId="0" fontId="7" fillId="0" borderId="1" xfId="0" applyFont="1" applyBorder="1" applyAlignment="1" applyProtection="1">
      <alignment horizontal="center" vertical="center" wrapText="1"/>
    </xf>
    <xf numFmtId="0" fontId="7" fillId="0" borderId="8" xfId="0" applyFont="1" applyBorder="1" applyAlignment="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Protection="1"/>
    <xf numFmtId="0" fontId="2" fillId="0" borderId="0" xfId="0" applyFont="1" applyProtection="1"/>
    <xf numFmtId="0" fontId="1" fillId="0" borderId="0" xfId="0" applyFont="1" applyProtection="1"/>
    <xf numFmtId="0" fontId="7" fillId="0" borderId="1" xfId="0" applyFont="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center" vertical="center" wrapText="1"/>
    </xf>
    <xf numFmtId="2" fontId="7"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2" fontId="7" fillId="0" borderId="1" xfId="0" applyNumberFormat="1" applyFont="1" applyBorder="1" applyAlignment="1">
      <alignment horizontal="right"/>
    </xf>
    <xf numFmtId="0" fontId="14"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0" fillId="3" borderId="0" xfId="0" applyFill="1" applyAlignment="1" applyProtection="1">
      <alignment horizontal="left" wrapText="1"/>
      <protection locked="0"/>
    </xf>
    <xf numFmtId="0" fontId="2"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pplyProtection="1">
      <alignment vertical="top" wrapText="1"/>
    </xf>
    <xf numFmtId="0" fontId="7" fillId="0" borderId="0" xfId="0" applyFont="1" applyBorder="1" applyAlignment="1">
      <alignment horizont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0" xfId="0" applyFont="1" applyFill="1" applyBorder="1" applyAlignment="1">
      <alignment horizontal="left" vertical="top"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0" xfId="0" applyFont="1" applyAlignment="1">
      <alignment horizontal="left" wrapText="1"/>
    </xf>
    <xf numFmtId="2" fontId="0" fillId="0" borderId="22" xfId="0" quotePrefix="1" applyNumberFormat="1" applyFont="1" applyBorder="1" applyAlignment="1">
      <alignment horizontal="center" vertical="center"/>
    </xf>
    <xf numFmtId="2" fontId="0" fillId="0" borderId="23" xfId="0" quotePrefix="1" applyNumberFormat="1" applyFont="1" applyBorder="1" applyAlignment="1">
      <alignment horizontal="center" vertical="center"/>
    </xf>
    <xf numFmtId="0" fontId="1" fillId="0" borderId="11" xfId="0" applyFont="1" applyBorder="1" applyAlignment="1">
      <alignment horizontal="left" vertical="center" wrapText="1"/>
    </xf>
    <xf numFmtId="0" fontId="1" fillId="0" borderId="21" xfId="0" applyFont="1" applyBorder="1" applyAlignment="1">
      <alignment horizontal="left" vertical="center" wrapText="1"/>
    </xf>
    <xf numFmtId="0" fontId="1" fillId="0" borderId="10" xfId="0" applyFont="1" applyBorder="1" applyAlignment="1">
      <alignment horizontal="left" vertical="center"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0" fillId="0" borderId="0" xfId="0" applyAlignment="1">
      <alignment horizontal="left" vertical="top" wrapText="1"/>
    </xf>
    <xf numFmtId="0" fontId="7" fillId="0" borderId="2" xfId="0" applyFont="1" applyBorder="1" applyAlignment="1">
      <alignment horizontal="center" wrapText="1"/>
    </xf>
    <xf numFmtId="0" fontId="7" fillId="0" borderId="4" xfId="0" applyFont="1" applyBorder="1" applyAlignment="1">
      <alignment horizontal="center" wrapText="1"/>
    </xf>
    <xf numFmtId="0" fontId="18" fillId="0" borderId="0" xfId="0" applyFont="1" applyAlignment="1">
      <alignment horizontal="left" wrapText="1"/>
    </xf>
    <xf numFmtId="0" fontId="10" fillId="0" borderId="0" xfId="0" applyFont="1" applyAlignment="1">
      <alignment horizontal="left" vertical="top" wrapText="1"/>
    </xf>
    <xf numFmtId="0" fontId="8" fillId="0" borderId="1" xfId="0" applyFont="1" applyFill="1" applyBorder="1" applyAlignment="1">
      <alignment horizontal="left" vertical="center" wrapText="1"/>
    </xf>
    <xf numFmtId="0" fontId="7" fillId="0" borderId="1" xfId="0" applyFont="1" applyBorder="1" applyAlignment="1">
      <alignment horizontal="left" wrapText="1"/>
    </xf>
    <xf numFmtId="0" fontId="7" fillId="0" borderId="1" xfId="0" applyFont="1" applyBorder="1" applyAlignment="1">
      <alignment horizontal="center" wrapText="1"/>
    </xf>
    <xf numFmtId="0" fontId="7" fillId="0" borderId="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0" fillId="0" borderId="0" xfId="0" applyFont="1" applyAlignment="1" applyProtection="1">
      <alignment horizontal="left" vertical="top" wrapText="1"/>
    </xf>
    <xf numFmtId="0" fontId="10" fillId="0" borderId="6" xfId="0" applyFont="1" applyBorder="1" applyAlignment="1" applyProtection="1">
      <alignment horizontal="left" vertical="top" wrapText="1"/>
    </xf>
  </cellXfs>
  <cellStyles count="5">
    <cellStyle name="Comma" xfId="3" builtinId="3"/>
    <cellStyle name="Currency 2" xfId="2" xr:uid="{00000000-0005-0000-0000-000000000000}"/>
    <cellStyle name="Normal" xfId="0" builtinId="0"/>
    <cellStyle name="Normal 2" xfId="1" xr:uid="{00000000-0005-0000-0000-000002000000}"/>
    <cellStyle name="Normal 3" xfId="4" xr:uid="{6BA7EF8A-64A0-4B77-A3A1-4E29A587EA46}"/>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533400</xdr:colOff>
      <xdr:row>0</xdr:row>
      <xdr:rowOff>25400</xdr:rowOff>
    </xdr:from>
    <xdr:to>
      <xdr:col>11</xdr:col>
      <xdr:colOff>566419</xdr:colOff>
      <xdr:row>16</xdr:row>
      <xdr:rowOff>148519</xdr:rowOff>
    </xdr:to>
    <xdr:pic>
      <xdr:nvPicPr>
        <xdr:cNvPr id="3" name="Picture 2">
          <a:extLst>
            <a:ext uri="{FF2B5EF4-FFF2-40B4-BE49-F238E27FC236}">
              <a16:creationId xmlns:a16="http://schemas.microsoft.com/office/drawing/2014/main" id="{48397FA8-90E4-487F-9166-0B25237A84C6}"/>
            </a:ext>
          </a:extLst>
        </xdr:cNvPr>
        <xdr:cNvPicPr>
          <a:picLocks noChangeAspect="1"/>
        </xdr:cNvPicPr>
      </xdr:nvPicPr>
      <xdr:blipFill>
        <a:blip xmlns:r="http://schemas.openxmlformats.org/officeDocument/2006/relationships" r:embed="rId1"/>
        <a:stretch>
          <a:fillRect/>
        </a:stretch>
      </xdr:blipFill>
      <xdr:spPr>
        <a:xfrm>
          <a:off x="5327650" y="25400"/>
          <a:ext cx="2471419" cy="35330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10</xdr:row>
      <xdr:rowOff>38100</xdr:rowOff>
    </xdr:from>
    <xdr:to>
      <xdr:col>5</xdr:col>
      <xdr:colOff>191770</xdr:colOff>
      <xdr:row>11</xdr:row>
      <xdr:rowOff>300990</xdr:rowOff>
    </xdr:to>
    <xdr:sp macro="" textlink="">
      <xdr:nvSpPr>
        <xdr:cNvPr id="2" name="Right Brace 1">
          <a:extLst>
            <a:ext uri="{FF2B5EF4-FFF2-40B4-BE49-F238E27FC236}">
              <a16:creationId xmlns:a16="http://schemas.microsoft.com/office/drawing/2014/main" id="{A63CD50B-A237-47E4-AF7D-2961985DF14B}"/>
            </a:ext>
          </a:extLst>
        </xdr:cNvPr>
        <xdr:cNvSpPr/>
      </xdr:nvSpPr>
      <xdr:spPr>
        <a:xfrm>
          <a:off x="8610600" y="3162300"/>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twoCellAnchor>
    <xdr:from>
      <xdr:col>5</xdr:col>
      <xdr:colOff>57150</xdr:colOff>
      <xdr:row>13</xdr:row>
      <xdr:rowOff>38100</xdr:rowOff>
    </xdr:from>
    <xdr:to>
      <xdr:col>5</xdr:col>
      <xdr:colOff>210820</xdr:colOff>
      <xdr:row>14</xdr:row>
      <xdr:rowOff>300990</xdr:rowOff>
    </xdr:to>
    <xdr:sp macro="" textlink="">
      <xdr:nvSpPr>
        <xdr:cNvPr id="3" name="Right Brace 2">
          <a:extLst>
            <a:ext uri="{FF2B5EF4-FFF2-40B4-BE49-F238E27FC236}">
              <a16:creationId xmlns:a16="http://schemas.microsoft.com/office/drawing/2014/main" id="{0EB2CAC0-3BEA-415F-98C1-A1E00764D17F}"/>
            </a:ext>
          </a:extLst>
        </xdr:cNvPr>
        <xdr:cNvSpPr/>
      </xdr:nvSpPr>
      <xdr:spPr>
        <a:xfrm>
          <a:off x="8629650" y="4305300"/>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tabSelected="1" workbookViewId="0">
      <selection activeCell="A8" sqref="A8"/>
    </sheetView>
  </sheetViews>
  <sheetFormatPr defaultRowHeight="14.4" x14ac:dyDescent="0.3"/>
  <sheetData>
    <row r="1" spans="1:11" s="41" customFormat="1" x14ac:dyDescent="0.3">
      <c r="A1" s="1" t="s">
        <v>19</v>
      </c>
    </row>
    <row r="2" spans="1:11" s="41" customFormat="1" x14ac:dyDescent="0.3">
      <c r="A2" s="39"/>
      <c r="B2" s="39"/>
      <c r="C2" s="39"/>
      <c r="D2" s="39"/>
      <c r="E2" s="39"/>
      <c r="F2" s="39"/>
      <c r="G2" s="39"/>
      <c r="H2" s="39"/>
      <c r="I2" s="39"/>
      <c r="J2" s="39"/>
      <c r="K2" s="39"/>
    </row>
    <row r="3" spans="1:11" s="41" customFormat="1" ht="90" customHeight="1" x14ac:dyDescent="0.3">
      <c r="A3" s="84" t="s">
        <v>24</v>
      </c>
      <c r="B3" s="84"/>
      <c r="C3" s="84"/>
      <c r="D3" s="84"/>
      <c r="E3" s="84"/>
      <c r="F3" s="84"/>
      <c r="G3" s="84"/>
      <c r="H3" s="84"/>
      <c r="I3" s="84"/>
      <c r="J3" s="84"/>
      <c r="K3" s="84"/>
    </row>
    <row r="4" spans="1:11" s="41" customFormat="1" ht="45" customHeight="1" x14ac:dyDescent="0.3">
      <c r="A4" s="85" t="s">
        <v>20</v>
      </c>
      <c r="B4" s="85"/>
      <c r="C4" s="85"/>
      <c r="D4" s="85"/>
      <c r="E4" s="85"/>
      <c r="F4" s="85"/>
      <c r="G4" s="85"/>
      <c r="H4" s="85"/>
      <c r="I4" s="85"/>
      <c r="J4" s="85"/>
      <c r="K4" s="85"/>
    </row>
    <row r="5" spans="1:11" s="41" customFormat="1" ht="60" customHeight="1" x14ac:dyDescent="0.3">
      <c r="A5" s="86" t="s">
        <v>21</v>
      </c>
      <c r="B5" s="86"/>
      <c r="C5" s="86"/>
      <c r="D5" s="86"/>
      <c r="E5" s="86"/>
      <c r="F5" s="86"/>
      <c r="G5" s="86"/>
      <c r="H5" s="86"/>
      <c r="I5" s="86"/>
      <c r="J5" s="86"/>
      <c r="K5" s="86"/>
    </row>
    <row r="6" spans="1:11" s="41" customFormat="1" ht="75" customHeight="1" x14ac:dyDescent="0.3">
      <c r="A6" s="84" t="s">
        <v>25</v>
      </c>
      <c r="B6" s="84"/>
      <c r="C6" s="84"/>
      <c r="D6" s="84"/>
      <c r="E6" s="84"/>
      <c r="F6" s="84"/>
      <c r="G6" s="84"/>
      <c r="H6" s="84"/>
      <c r="I6" s="84"/>
      <c r="J6" s="84"/>
      <c r="K6" s="84"/>
    </row>
    <row r="7" spans="1:11" s="41" customFormat="1" ht="120" customHeight="1" x14ac:dyDescent="0.3">
      <c r="A7" s="84" t="s">
        <v>91</v>
      </c>
      <c r="B7" s="84"/>
      <c r="C7" s="84"/>
      <c r="D7" s="84"/>
      <c r="E7" s="84"/>
      <c r="F7" s="84"/>
      <c r="G7" s="84"/>
      <c r="H7" s="84"/>
      <c r="I7" s="84"/>
      <c r="J7" s="84"/>
      <c r="K7" s="84"/>
    </row>
    <row r="8" spans="1:11" ht="45" customHeight="1" x14ac:dyDescent="0.3"/>
    <row r="9" spans="1:11" x14ac:dyDescent="0.3">
      <c r="A9" s="40"/>
      <c r="B9" s="40"/>
      <c r="C9" s="40"/>
      <c r="D9" s="40"/>
      <c r="E9" s="40"/>
      <c r="F9" s="40"/>
      <c r="G9" s="40"/>
      <c r="H9" s="40"/>
      <c r="I9" s="39"/>
      <c r="J9" s="39"/>
      <c r="K9" s="39"/>
    </row>
    <row r="10" spans="1:11" x14ac:dyDescent="0.3">
      <c r="A10" s="44"/>
      <c r="B10" s="40"/>
      <c r="C10" s="40"/>
      <c r="D10" s="40"/>
      <c r="E10" s="40"/>
      <c r="F10" s="40"/>
      <c r="G10" s="40"/>
      <c r="H10" s="40"/>
      <c r="I10" s="39"/>
      <c r="J10" s="39"/>
      <c r="K10" s="39"/>
    </row>
    <row r="11" spans="1:11" x14ac:dyDescent="0.3">
      <c r="A11" s="42"/>
      <c r="B11" s="40"/>
      <c r="C11" s="40"/>
      <c r="D11" s="40"/>
      <c r="E11" s="40"/>
      <c r="F11" s="40"/>
      <c r="G11" s="40"/>
      <c r="H11" s="40"/>
      <c r="I11" s="39"/>
      <c r="J11" s="39"/>
      <c r="K11" s="39"/>
    </row>
    <row r="12" spans="1:11" x14ac:dyDescent="0.3">
      <c r="A12" s="40"/>
      <c r="B12" s="40"/>
      <c r="C12" s="40"/>
      <c r="D12" s="40"/>
      <c r="E12" s="40"/>
      <c r="F12" s="40"/>
      <c r="G12" s="40"/>
      <c r="H12" s="40"/>
      <c r="I12" s="39"/>
      <c r="J12" s="39"/>
      <c r="K12" s="39"/>
    </row>
    <row r="13" spans="1:11" x14ac:dyDescent="0.3">
      <c r="A13" s="43"/>
      <c r="B13" s="39"/>
      <c r="C13" s="39"/>
      <c r="D13" s="39"/>
      <c r="E13" s="39"/>
      <c r="F13" s="39"/>
      <c r="G13" s="39"/>
      <c r="H13" s="39"/>
      <c r="I13" s="39"/>
      <c r="J13" s="39"/>
      <c r="K13" s="39"/>
    </row>
    <row r="14" spans="1:11" x14ac:dyDescent="0.3">
      <c r="A14" s="44"/>
      <c r="B14" s="38"/>
      <c r="C14" s="38"/>
      <c r="D14" s="38"/>
      <c r="E14" s="38"/>
      <c r="F14" s="38"/>
      <c r="G14" s="38"/>
      <c r="H14" s="38"/>
      <c r="I14" s="38"/>
      <c r="J14" s="38"/>
      <c r="K14" s="38"/>
    </row>
    <row r="15" spans="1:11" x14ac:dyDescent="0.3">
      <c r="A15" s="44"/>
      <c r="B15" s="38"/>
      <c r="C15" s="38"/>
      <c r="D15" s="38"/>
      <c r="E15" s="38"/>
      <c r="F15" s="38"/>
      <c r="G15" s="38"/>
      <c r="H15" s="38"/>
      <c r="I15" s="38"/>
      <c r="J15" s="38"/>
      <c r="K15" s="38"/>
    </row>
    <row r="16" spans="1:11" x14ac:dyDescent="0.3">
      <c r="A16" s="42"/>
      <c r="B16" s="38"/>
      <c r="C16" s="38"/>
      <c r="D16" s="38"/>
      <c r="E16" s="38"/>
      <c r="F16" s="38"/>
      <c r="G16" s="38"/>
      <c r="H16" s="38"/>
      <c r="I16" s="38"/>
      <c r="J16" s="38"/>
      <c r="K16" s="38"/>
    </row>
    <row r="17" spans="1:11" x14ac:dyDescent="0.3">
      <c r="A17" s="42"/>
      <c r="B17" s="38"/>
      <c r="C17" s="38"/>
      <c r="D17" s="38"/>
      <c r="E17" s="38"/>
      <c r="F17" s="38"/>
      <c r="G17" s="38"/>
      <c r="H17" s="38"/>
      <c r="I17" s="38"/>
      <c r="J17" s="38"/>
      <c r="K17" s="38"/>
    </row>
    <row r="18" spans="1:11" x14ac:dyDescent="0.3">
      <c r="A18" s="42"/>
      <c r="B18" s="38"/>
      <c r="C18" s="38"/>
      <c r="D18" s="38"/>
      <c r="E18" s="38"/>
      <c r="F18" s="38"/>
      <c r="G18" s="38"/>
      <c r="H18" s="38"/>
      <c r="I18" s="38"/>
      <c r="J18" s="38"/>
      <c r="K18" s="38"/>
    </row>
    <row r="19" spans="1:11" x14ac:dyDescent="0.3">
      <c r="A19" s="42"/>
      <c r="B19" s="38"/>
      <c r="C19" s="38"/>
      <c r="D19" s="38"/>
      <c r="E19" s="38"/>
      <c r="F19" s="38"/>
      <c r="G19" s="38"/>
      <c r="H19" s="38"/>
      <c r="I19" s="38"/>
      <c r="J19" s="38"/>
      <c r="K19" s="38"/>
    </row>
    <row r="20" spans="1:11" x14ac:dyDescent="0.3">
      <c r="A20" s="42"/>
      <c r="B20" s="38"/>
      <c r="C20" s="38"/>
      <c r="D20" s="38"/>
      <c r="E20" s="38"/>
      <c r="F20" s="38"/>
      <c r="G20" s="38"/>
      <c r="H20" s="38"/>
      <c r="I20" s="38"/>
      <c r="J20" s="38"/>
      <c r="K20" s="38"/>
    </row>
    <row r="21" spans="1:11" x14ac:dyDescent="0.3">
      <c r="A21" s="42"/>
      <c r="B21" s="38"/>
      <c r="C21" s="38"/>
      <c r="D21" s="38"/>
      <c r="E21" s="38"/>
      <c r="F21" s="38"/>
      <c r="G21" s="38"/>
      <c r="H21" s="38"/>
      <c r="I21" s="38"/>
      <c r="J21" s="38"/>
      <c r="K21" s="38"/>
    </row>
    <row r="22" spans="1:11" x14ac:dyDescent="0.3">
      <c r="A22" s="38"/>
      <c r="B22" s="38"/>
      <c r="C22" s="38"/>
      <c r="D22" s="38"/>
      <c r="E22" s="38"/>
      <c r="F22" s="38"/>
      <c r="G22" s="38"/>
      <c r="H22" s="38"/>
      <c r="I22" s="38"/>
      <c r="J22" s="38"/>
      <c r="K22" s="38"/>
    </row>
    <row r="23" spans="1:11" x14ac:dyDescent="0.3">
      <c r="A23" s="38"/>
      <c r="B23" s="38"/>
      <c r="C23" s="38"/>
      <c r="D23" s="38"/>
      <c r="E23" s="38"/>
      <c r="F23" s="38"/>
      <c r="G23" s="38"/>
      <c r="H23" s="38"/>
      <c r="I23" s="38"/>
      <c r="J23" s="38"/>
      <c r="K23" s="38"/>
    </row>
    <row r="24" spans="1:11" x14ac:dyDescent="0.3">
      <c r="A24" s="38"/>
      <c r="B24" s="38"/>
      <c r="C24" s="38"/>
      <c r="D24" s="38"/>
      <c r="E24" s="38"/>
      <c r="F24" s="38"/>
      <c r="G24" s="38"/>
      <c r="H24" s="38"/>
      <c r="I24" s="38"/>
      <c r="J24" s="38"/>
      <c r="K24" s="38"/>
    </row>
    <row r="25" spans="1:11" x14ac:dyDescent="0.3">
      <c r="A25" s="38"/>
      <c r="B25" s="38"/>
      <c r="C25" s="38"/>
      <c r="D25" s="38"/>
      <c r="E25" s="38"/>
      <c r="F25" s="38"/>
      <c r="G25" s="38"/>
      <c r="H25" s="38"/>
      <c r="I25" s="38"/>
      <c r="J25" s="38"/>
      <c r="K25" s="38"/>
    </row>
    <row r="26" spans="1:11" x14ac:dyDescent="0.3">
      <c r="A26" s="38"/>
      <c r="B26" s="38"/>
      <c r="C26" s="38"/>
      <c r="D26" s="38"/>
      <c r="E26" s="38"/>
      <c r="F26" s="38"/>
      <c r="G26" s="38"/>
      <c r="H26" s="38"/>
      <c r="I26" s="38"/>
      <c r="J26" s="38"/>
      <c r="K26" s="38"/>
    </row>
    <row r="27" spans="1:11" x14ac:dyDescent="0.3">
      <c r="A27" s="38"/>
      <c r="B27" s="38"/>
      <c r="C27" s="38"/>
      <c r="D27" s="38"/>
      <c r="E27" s="38"/>
      <c r="F27" s="38"/>
      <c r="G27" s="38"/>
      <c r="H27" s="38"/>
      <c r="I27" s="38"/>
      <c r="J27" s="38"/>
      <c r="K27" s="38"/>
    </row>
    <row r="28" spans="1:11" x14ac:dyDescent="0.3">
      <c r="A28" s="38"/>
      <c r="B28" s="38"/>
      <c r="C28" s="38"/>
      <c r="D28" s="38"/>
      <c r="E28" s="38"/>
      <c r="F28" s="38"/>
      <c r="G28" s="38"/>
      <c r="H28" s="38"/>
      <c r="I28" s="38"/>
      <c r="J28" s="38"/>
      <c r="K28" s="38"/>
    </row>
    <row r="29" spans="1:11" x14ac:dyDescent="0.3">
      <c r="A29" s="38"/>
      <c r="B29" s="38"/>
      <c r="C29" s="38"/>
      <c r="D29" s="38"/>
      <c r="E29" s="38"/>
      <c r="F29" s="38"/>
      <c r="G29" s="38"/>
      <c r="H29" s="38"/>
      <c r="I29" s="38"/>
      <c r="J29" s="38"/>
      <c r="K29" s="38"/>
    </row>
    <row r="30" spans="1:11" x14ac:dyDescent="0.3">
      <c r="A30" s="38"/>
      <c r="B30" s="38"/>
      <c r="C30" s="38"/>
      <c r="D30" s="38"/>
      <c r="E30" s="38"/>
      <c r="F30" s="38"/>
      <c r="G30" s="38"/>
      <c r="H30" s="38"/>
      <c r="I30" s="38"/>
      <c r="J30" s="38"/>
      <c r="K30" s="38"/>
    </row>
    <row r="31" spans="1:11" x14ac:dyDescent="0.3">
      <c r="A31" s="38"/>
      <c r="B31" s="38"/>
      <c r="C31" s="38"/>
      <c r="D31" s="38"/>
      <c r="E31" s="38"/>
      <c r="F31" s="38"/>
      <c r="G31" s="38"/>
      <c r="H31" s="38"/>
      <c r="I31" s="38"/>
      <c r="J31" s="38"/>
      <c r="K31" s="38"/>
    </row>
    <row r="32" spans="1:11" x14ac:dyDescent="0.3">
      <c r="A32" s="38"/>
      <c r="B32" s="38"/>
      <c r="C32" s="38"/>
      <c r="D32" s="38"/>
      <c r="E32" s="38"/>
      <c r="F32" s="38"/>
      <c r="G32" s="38"/>
      <c r="H32" s="38"/>
      <c r="I32" s="38"/>
      <c r="J32" s="38"/>
      <c r="K32" s="38"/>
    </row>
    <row r="33" spans="1:11" x14ac:dyDescent="0.3">
      <c r="A33" s="38"/>
      <c r="B33" s="38"/>
      <c r="C33" s="38"/>
      <c r="D33" s="38"/>
      <c r="E33" s="38"/>
      <c r="F33" s="38"/>
      <c r="G33" s="38"/>
      <c r="H33" s="38"/>
      <c r="I33" s="38"/>
      <c r="J33" s="38"/>
      <c r="K33" s="38"/>
    </row>
    <row r="34" spans="1:11" x14ac:dyDescent="0.3">
      <c r="A34" s="38"/>
      <c r="B34" s="38"/>
      <c r="C34" s="38"/>
      <c r="D34" s="38"/>
      <c r="E34" s="38"/>
      <c r="F34" s="38"/>
      <c r="G34" s="38"/>
      <c r="H34" s="38"/>
      <c r="I34" s="38"/>
      <c r="J34" s="38"/>
      <c r="K34" s="38"/>
    </row>
    <row r="35" spans="1:11" x14ac:dyDescent="0.3">
      <c r="A35" s="38"/>
      <c r="B35" s="38"/>
      <c r="C35" s="38"/>
      <c r="D35" s="38"/>
      <c r="E35" s="38"/>
      <c r="F35" s="38"/>
      <c r="G35" s="38"/>
      <c r="H35" s="38"/>
      <c r="I35" s="38"/>
      <c r="J35" s="38"/>
      <c r="K35" s="38"/>
    </row>
    <row r="36" spans="1:11" x14ac:dyDescent="0.3">
      <c r="A36" s="38"/>
      <c r="B36" s="38"/>
      <c r="C36" s="38"/>
      <c r="D36" s="38"/>
      <c r="E36" s="38"/>
      <c r="F36" s="38"/>
      <c r="G36" s="38"/>
      <c r="H36" s="38"/>
      <c r="I36" s="38"/>
      <c r="J36" s="38"/>
      <c r="K36" s="38"/>
    </row>
    <row r="37" spans="1:11" x14ac:dyDescent="0.3">
      <c r="A37" s="38"/>
      <c r="B37" s="38"/>
      <c r="C37" s="38"/>
      <c r="D37" s="38"/>
      <c r="E37" s="38"/>
      <c r="F37" s="38"/>
      <c r="G37" s="38"/>
      <c r="H37" s="38"/>
      <c r="I37" s="38"/>
      <c r="J37" s="38"/>
      <c r="K37" s="38"/>
    </row>
    <row r="38" spans="1:11" x14ac:dyDescent="0.3">
      <c r="A38" s="38"/>
      <c r="B38" s="38"/>
      <c r="C38" s="38"/>
      <c r="D38" s="38"/>
      <c r="E38" s="38"/>
      <c r="F38" s="38"/>
      <c r="G38" s="38"/>
      <c r="H38" s="38"/>
      <c r="I38" s="38"/>
      <c r="J38" s="38"/>
      <c r="K38" s="38"/>
    </row>
    <row r="39" spans="1:11" x14ac:dyDescent="0.3">
      <c r="A39" s="38"/>
      <c r="B39" s="38"/>
      <c r="C39" s="38"/>
      <c r="D39" s="38"/>
      <c r="E39" s="38"/>
      <c r="F39" s="38"/>
      <c r="G39" s="38"/>
      <c r="H39" s="38"/>
      <c r="I39" s="38"/>
      <c r="J39" s="38"/>
      <c r="K39" s="38"/>
    </row>
    <row r="40" spans="1:11" x14ac:dyDescent="0.3">
      <c r="A40" s="38"/>
      <c r="B40" s="38"/>
      <c r="C40" s="38"/>
      <c r="D40" s="38"/>
      <c r="E40" s="38"/>
      <c r="F40" s="38"/>
      <c r="G40" s="38"/>
      <c r="H40" s="38"/>
      <c r="I40" s="38"/>
      <c r="J40" s="38"/>
      <c r="K40" s="38"/>
    </row>
    <row r="41" spans="1:11" x14ac:dyDescent="0.3">
      <c r="A41" s="38"/>
      <c r="B41" s="38"/>
      <c r="C41" s="38"/>
      <c r="D41" s="38"/>
      <c r="E41" s="38"/>
      <c r="F41" s="38"/>
      <c r="G41" s="38"/>
      <c r="H41" s="38"/>
      <c r="I41" s="38"/>
      <c r="J41" s="38"/>
      <c r="K41" s="38"/>
    </row>
    <row r="42" spans="1:11" x14ac:dyDescent="0.3">
      <c r="A42" s="38"/>
      <c r="B42" s="38"/>
      <c r="C42" s="38"/>
      <c r="D42" s="38"/>
      <c r="E42" s="38"/>
      <c r="F42" s="38"/>
      <c r="G42" s="38"/>
      <c r="H42" s="38"/>
      <c r="I42" s="38"/>
      <c r="J42" s="38"/>
      <c r="K42" s="38"/>
    </row>
    <row r="43" spans="1:11" x14ac:dyDescent="0.3">
      <c r="A43" s="38"/>
      <c r="B43" s="38"/>
      <c r="C43" s="38"/>
      <c r="D43" s="38"/>
      <c r="E43" s="38"/>
      <c r="F43" s="38"/>
      <c r="G43" s="38"/>
      <c r="H43" s="38"/>
      <c r="I43" s="38"/>
      <c r="J43" s="38"/>
      <c r="K43" s="38"/>
    </row>
    <row r="44" spans="1:11" x14ac:dyDescent="0.3">
      <c r="A44" s="38"/>
      <c r="B44" s="38"/>
      <c r="C44" s="38"/>
      <c r="D44" s="38"/>
      <c r="E44" s="38"/>
      <c r="F44" s="38"/>
      <c r="G44" s="38"/>
      <c r="H44" s="38"/>
      <c r="I44" s="38"/>
      <c r="J44" s="38"/>
      <c r="K44" s="38"/>
    </row>
  </sheetData>
  <sheetProtection algorithmName="SHA-512" hashValue="ryDXspcqRHjTerww10133QRcOs/kU/3KgODqVh1nBvetg7sOQ9ZTgcDGjGAGVeRcCKoIv2K0qvfhgE5B1Juzig==" saltValue="tz97IqXZ/41Otev8YdZMYg=="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8" sqref="A8"/>
    </sheetView>
  </sheetViews>
  <sheetFormatPr defaultRowHeight="14.4" x14ac:dyDescent="0.3"/>
  <cols>
    <col min="1" max="1" width="117.6640625" style="3" customWidth="1"/>
  </cols>
  <sheetData>
    <row r="5" spans="1:1" x14ac:dyDescent="0.3">
      <c r="A5" s="37" t="s">
        <v>60</v>
      </c>
    </row>
    <row r="7" spans="1:1" x14ac:dyDescent="0.3">
      <c r="A7" s="4" t="s">
        <v>92</v>
      </c>
    </row>
    <row r="9" spans="1:1" x14ac:dyDescent="0.3">
      <c r="A9" s="4" t="s">
        <v>18</v>
      </c>
    </row>
    <row r="11" spans="1:1" x14ac:dyDescent="0.3">
      <c r="A11" s="35"/>
    </row>
    <row r="12" spans="1:1" x14ac:dyDescent="0.3">
      <c r="A12" s="36"/>
    </row>
    <row r="13" spans="1:1" x14ac:dyDescent="0.3">
      <c r="A13" s="35" t="s">
        <v>73</v>
      </c>
    </row>
    <row r="14" spans="1:1" x14ac:dyDescent="0.3">
      <c r="A14" s="35"/>
    </row>
    <row r="15" spans="1:1" x14ac:dyDescent="0.3">
      <c r="A15" s="35" t="s">
        <v>74</v>
      </c>
    </row>
  </sheetData>
  <sheetProtection algorithmName="SHA-512" hashValue="V15Xs8QfmDEaw8OuR3VTRaqWTc80EhQzdgLiYwgqwQIyLlaAwxOp53OKI4f1QBb16msO+73pk8GGiVjgT3ZSQg==" saltValue="zZRNvPSwWdw9Yb1TYUGDbQ=="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showGridLines="0" workbookViewId="0">
      <selection activeCell="B5" sqref="B5:E5"/>
    </sheetView>
  </sheetViews>
  <sheetFormatPr defaultRowHeight="14.4" x14ac:dyDescent="0.3"/>
  <cols>
    <col min="1" max="1" width="17" customWidth="1"/>
    <col min="2" max="2" width="10.6640625" customWidth="1"/>
    <col min="3" max="3" width="6.6640625" customWidth="1"/>
  </cols>
  <sheetData>
    <row r="1" spans="1:6" x14ac:dyDescent="0.3">
      <c r="A1" s="2" t="str">
        <f>'1. Title Page'!A13</f>
        <v>Lot 2 - P23</v>
      </c>
      <c r="B1" s="2"/>
    </row>
    <row r="2" spans="1:6" x14ac:dyDescent="0.3">
      <c r="A2" s="1"/>
      <c r="B2" s="1"/>
    </row>
    <row r="3" spans="1:6" ht="29.7" customHeight="1" x14ac:dyDescent="0.3">
      <c r="A3" s="87" t="str">
        <f>'1. Title Page'!A15</f>
        <v>Healthcare Solution Provider (£20m to £70m)</v>
      </c>
      <c r="B3" s="87"/>
      <c r="C3" s="87"/>
      <c r="D3" s="87"/>
      <c r="E3" s="87"/>
      <c r="F3" s="87"/>
    </row>
    <row r="5" spans="1:6" x14ac:dyDescent="0.3">
      <c r="A5" s="1" t="s">
        <v>11</v>
      </c>
      <c r="B5" s="88"/>
      <c r="C5" s="88"/>
      <c r="D5" s="88"/>
      <c r="E5" s="88"/>
    </row>
    <row r="7" spans="1:6" x14ac:dyDescent="0.3">
      <c r="A7" s="41" t="s">
        <v>61</v>
      </c>
      <c r="B7" s="41"/>
      <c r="C7" s="41"/>
      <c r="D7" s="41"/>
      <c r="E7" s="41"/>
      <c r="F7" s="41"/>
    </row>
    <row r="8" spans="1:6" x14ac:dyDescent="0.3">
      <c r="A8" s="41"/>
      <c r="B8" s="41"/>
      <c r="C8" s="41"/>
      <c r="D8" s="41"/>
      <c r="E8" s="41"/>
      <c r="F8" s="41"/>
    </row>
    <row r="9" spans="1:6" x14ac:dyDescent="0.3">
      <c r="A9" s="41"/>
      <c r="B9" s="41"/>
      <c r="C9" s="41"/>
      <c r="D9" s="41"/>
      <c r="E9" s="41"/>
      <c r="F9" s="41"/>
    </row>
    <row r="10" spans="1:6" x14ac:dyDescent="0.3">
      <c r="A10" s="41"/>
      <c r="B10" s="41"/>
      <c r="C10" s="41"/>
      <c r="D10" s="41"/>
      <c r="E10" s="41"/>
      <c r="F10" s="41"/>
    </row>
    <row r="11" spans="1:6" ht="36.450000000000003" customHeight="1" x14ac:dyDescent="0.3">
      <c r="A11" s="41"/>
      <c r="B11" s="41"/>
      <c r="C11" s="41"/>
      <c r="D11" s="41"/>
      <c r="E11" s="41"/>
      <c r="F11" s="41"/>
    </row>
    <row r="12" spans="1:6" x14ac:dyDescent="0.3">
      <c r="D12" s="41"/>
      <c r="E12" s="41"/>
      <c r="F12" s="41"/>
    </row>
    <row r="13" spans="1:6" x14ac:dyDescent="0.3">
      <c r="D13" s="89"/>
      <c r="E13" s="89"/>
      <c r="F13" s="89"/>
    </row>
    <row r="14" spans="1:6" ht="14.7" customHeight="1" x14ac:dyDescent="0.3">
      <c r="D14" s="89"/>
      <c r="E14" s="89"/>
      <c r="F14" s="89"/>
    </row>
    <row r="17" spans="8:12" ht="14.7" customHeight="1" x14ac:dyDescent="0.3"/>
    <row r="19" spans="8:12" ht="15" customHeight="1" x14ac:dyDescent="0.3">
      <c r="H19" s="57"/>
      <c r="I19" s="90" t="s">
        <v>62</v>
      </c>
      <c r="J19" s="90"/>
      <c r="K19" s="90"/>
      <c r="L19" s="90"/>
    </row>
    <row r="20" spans="8:12" x14ac:dyDescent="0.3">
      <c r="H20" s="57"/>
      <c r="I20" s="90"/>
      <c r="J20" s="90"/>
      <c r="K20" s="90"/>
      <c r="L20" s="90"/>
    </row>
    <row r="21" spans="8:12" x14ac:dyDescent="0.3">
      <c r="H21" s="5"/>
      <c r="I21" s="5"/>
      <c r="J21" s="5"/>
      <c r="K21" s="5"/>
    </row>
  </sheetData>
  <sheetProtection algorithmName="SHA-512" hashValue="ZHDGnbHanN70sI3LMEBr3rB6xiLBXZ+eiI6PaX9S4y/W7igaqfYFZmRZrx9p3Vg2m9IeeMGf9cRy5hT1QjhpVw==" saltValue="rOVtDAp3/CbWbpzum5OSxQ==" spinCount="100000" sheet="1" objects="1" scenarios="1" selectLockedCells="1"/>
  <mergeCells count="4">
    <mergeCell ref="A3:F3"/>
    <mergeCell ref="B5:E5"/>
    <mergeCell ref="D13:F14"/>
    <mergeCell ref="I19:L20"/>
  </mergeCells>
  <conditionalFormatting sqref="G12">
    <cfRule type="containsText" dxfId="23" priority="32" operator="containsText" text="N">
      <formula>NOT(ISERROR(SEARCH("N",G12)))</formula>
    </cfRule>
    <cfRule type="containsText" dxfId="22" priority="33" operator="containsText" text="Y">
      <formula>NOT(ISERROR(SEARCH("Y",G12)))</formula>
    </cfRule>
  </conditionalFormatting>
  <dataValidations count="1">
    <dataValidation type="list" allowBlank="1" showInputMessage="1" showErrorMessage="1" sqref="E22" xr:uid="{00000000-0002-0000-0300-000000000000}">
      <formula1>"Building, Civil Engineering"</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0"/>
  <sheetViews>
    <sheetView showGridLines="0" zoomScale="80" zoomScaleNormal="80" workbookViewId="0">
      <selection activeCell="E15" sqref="E15"/>
    </sheetView>
  </sheetViews>
  <sheetFormatPr defaultRowHeight="14.4" x14ac:dyDescent="0.3"/>
  <cols>
    <col min="1" max="1" width="23.6640625" customWidth="1"/>
    <col min="2" max="2" width="26.44140625" style="41" customWidth="1"/>
    <col min="3" max="3" width="44.33203125" style="41" customWidth="1"/>
    <col min="4" max="4" width="15.88671875" customWidth="1"/>
    <col min="5" max="5" width="14.88671875" customWidth="1"/>
    <col min="6" max="6" width="19" customWidth="1"/>
    <col min="11" max="12" width="17.33203125" customWidth="1"/>
    <col min="13" max="13" width="13.21875" customWidth="1"/>
    <col min="14" max="14" width="16.33203125" customWidth="1"/>
    <col min="15" max="15" width="14.6640625" customWidth="1"/>
  </cols>
  <sheetData>
    <row r="1" spans="1:15" ht="18" x14ac:dyDescent="0.35">
      <c r="A1" s="7" t="str">
        <f>'1. Title Page'!A13</f>
        <v>Lot 2 - P23</v>
      </c>
      <c r="B1" s="7"/>
      <c r="C1" s="7"/>
    </row>
    <row r="2" spans="1:15" ht="18" x14ac:dyDescent="0.35">
      <c r="A2" s="8"/>
      <c r="B2" s="8"/>
      <c r="C2" s="8"/>
    </row>
    <row r="3" spans="1:15" ht="18" x14ac:dyDescent="0.35">
      <c r="A3" s="9" t="s">
        <v>27</v>
      </c>
      <c r="B3" s="9"/>
      <c r="C3" s="9"/>
      <c r="D3" s="29" t="s">
        <v>34</v>
      </c>
      <c r="E3" s="1" t="s">
        <v>35</v>
      </c>
      <c r="L3" s="75" t="s">
        <v>14</v>
      </c>
      <c r="M3" s="68"/>
      <c r="N3" s="76" t="s">
        <v>87</v>
      </c>
    </row>
    <row r="5" spans="1:15" ht="15.6" x14ac:dyDescent="0.3">
      <c r="A5" s="6" t="s">
        <v>32</v>
      </c>
      <c r="B5" s="6"/>
      <c r="C5" s="6"/>
      <c r="D5" s="6"/>
      <c r="E5" s="6"/>
    </row>
    <row r="6" spans="1:15" s="41" customFormat="1" ht="15.6" x14ac:dyDescent="0.3">
      <c r="A6" s="6"/>
      <c r="B6" s="6"/>
      <c r="C6" s="6"/>
      <c r="D6" s="6"/>
      <c r="E6" s="6"/>
      <c r="L6" s="92"/>
      <c r="M6" s="92"/>
    </row>
    <row r="7" spans="1:15" s="6" customFormat="1" ht="82.2" customHeight="1" thickBot="1" x14ac:dyDescent="0.35">
      <c r="A7" s="41"/>
      <c r="B7" s="38"/>
      <c r="D7" s="77" t="s">
        <v>89</v>
      </c>
      <c r="E7" s="69" t="s">
        <v>90</v>
      </c>
      <c r="F7" s="98" t="s">
        <v>39</v>
      </c>
      <c r="G7" s="53" t="s">
        <v>13</v>
      </c>
      <c r="H7" s="100"/>
      <c r="I7" s="100"/>
      <c r="J7" s="100"/>
      <c r="K7" s="100"/>
      <c r="L7" s="77" t="s">
        <v>89</v>
      </c>
      <c r="M7" s="69" t="s">
        <v>90</v>
      </c>
      <c r="N7" s="77" t="s">
        <v>89</v>
      </c>
      <c r="O7" s="69" t="s">
        <v>90</v>
      </c>
    </row>
    <row r="8" spans="1:15" s="6" customFormat="1" ht="0.6" hidden="1" customHeight="1" thickBot="1" x14ac:dyDescent="0.35">
      <c r="A8" s="41"/>
      <c r="B8" s="38"/>
      <c r="C8" s="38"/>
      <c r="D8" s="70" t="s">
        <v>33</v>
      </c>
      <c r="E8" s="70" t="s">
        <v>33</v>
      </c>
      <c r="F8" s="99"/>
      <c r="L8" s="73" t="s">
        <v>33</v>
      </c>
      <c r="M8" s="73" t="s">
        <v>33</v>
      </c>
      <c r="N8" s="73" t="s">
        <v>33</v>
      </c>
      <c r="O8" s="73" t="s">
        <v>33</v>
      </c>
    </row>
    <row r="9" spans="1:15" s="6" customFormat="1" ht="33.6" customHeight="1" thickBot="1" x14ac:dyDescent="0.35">
      <c r="A9" s="45" t="s">
        <v>28</v>
      </c>
      <c r="B9" s="46" t="s">
        <v>29</v>
      </c>
      <c r="C9" s="47" t="s">
        <v>30</v>
      </c>
      <c r="D9" s="71" t="s">
        <v>6</v>
      </c>
      <c r="E9" s="72" t="s">
        <v>6</v>
      </c>
      <c r="F9" s="99"/>
      <c r="L9" s="93" t="s">
        <v>67</v>
      </c>
      <c r="M9" s="94"/>
      <c r="N9" s="95" t="s">
        <v>80</v>
      </c>
      <c r="O9" s="96"/>
    </row>
    <row r="10" spans="1:15" s="6" customFormat="1" ht="30" customHeight="1" thickBot="1" x14ac:dyDescent="0.35">
      <c r="A10" s="103" t="s">
        <v>77</v>
      </c>
      <c r="B10" s="104"/>
      <c r="C10" s="104"/>
      <c r="D10" s="104"/>
      <c r="E10" s="104"/>
      <c r="F10" s="105"/>
      <c r="L10" s="106" t="s">
        <v>77</v>
      </c>
      <c r="M10" s="107"/>
      <c r="N10" s="107"/>
      <c r="O10" s="108"/>
    </row>
    <row r="11" spans="1:15" s="6" customFormat="1" ht="30" customHeight="1" thickBot="1" x14ac:dyDescent="0.35">
      <c r="A11" s="56" t="s">
        <v>40</v>
      </c>
      <c r="B11" s="48" t="s">
        <v>63</v>
      </c>
      <c r="C11" s="51" t="s">
        <v>31</v>
      </c>
      <c r="D11" s="52" t="str">
        <f>IF(NOT(D$8="Y"),"n/a","Insert %")</f>
        <v>Insert %</v>
      </c>
      <c r="E11" s="52" t="str">
        <f>IF(NOT(E$8="Y"),"n/a","Insert %")</f>
        <v>Insert %</v>
      </c>
      <c r="F11" s="101" t="s">
        <v>93</v>
      </c>
      <c r="L11" s="73">
        <v>1</v>
      </c>
      <c r="M11" s="73">
        <v>0.18</v>
      </c>
      <c r="N11" s="80" t="str">
        <f>IF(D11="n/a","n/a",IF(D11="Insert %","",ROUND(D11*$L11,2)))</f>
        <v/>
      </c>
      <c r="O11" s="80" t="str">
        <f>IF(E11="n/a","n/a",IF(E11="Insert %","",ROUND(E11*$M11,2)))</f>
        <v/>
      </c>
    </row>
    <row r="12" spans="1:15" s="6" customFormat="1" ht="30" customHeight="1" thickBot="1" x14ac:dyDescent="0.35">
      <c r="A12" s="63" t="s">
        <v>56</v>
      </c>
      <c r="B12" s="64" t="s">
        <v>63</v>
      </c>
      <c r="C12" s="64" t="s">
        <v>31</v>
      </c>
      <c r="D12" s="52" t="str">
        <f>IF(NOT(D$8="Y"),"n/a","Insert %")</f>
        <v>Insert %</v>
      </c>
      <c r="E12" s="52" t="str">
        <f>IF(NOT(E$8="Y"),"n/a","Insert %")</f>
        <v>Insert %</v>
      </c>
      <c r="F12" s="102"/>
      <c r="L12" s="73">
        <v>1</v>
      </c>
      <c r="M12" s="73">
        <v>0.18</v>
      </c>
      <c r="N12" s="80" t="str">
        <f>IF(D12="n/a","n/a",IF(D12="Insert %","",ROUND(D12*$L12,2)))</f>
        <v/>
      </c>
      <c r="O12" s="80" t="str">
        <f>IF(E12="n/a","n/a",IF(E12="Insert %","",ROUND(E12*$M12,2)))</f>
        <v/>
      </c>
    </row>
    <row r="13" spans="1:15" s="6" customFormat="1" ht="30" customHeight="1" thickBot="1" x14ac:dyDescent="0.35">
      <c r="A13" s="103" t="s">
        <v>76</v>
      </c>
      <c r="B13" s="104"/>
      <c r="C13" s="104"/>
      <c r="D13" s="104"/>
      <c r="E13" s="104"/>
      <c r="F13" s="105"/>
      <c r="L13" s="106" t="s">
        <v>76</v>
      </c>
      <c r="M13" s="107"/>
      <c r="N13" s="107"/>
      <c r="O13" s="108"/>
    </row>
    <row r="14" spans="1:15" s="6" customFormat="1" ht="30" customHeight="1" thickBot="1" x14ac:dyDescent="0.35">
      <c r="A14" s="56" t="s">
        <v>40</v>
      </c>
      <c r="B14" s="48" t="s">
        <v>63</v>
      </c>
      <c r="C14" s="51" t="s">
        <v>31</v>
      </c>
      <c r="D14" s="52" t="str">
        <f>IF(NOT(D$8="Y"),"n/a","Insert %")</f>
        <v>Insert %</v>
      </c>
      <c r="E14" s="52" t="str">
        <f>IF(NOT(E$8="Y"),"n/a","Insert %")</f>
        <v>Insert %</v>
      </c>
      <c r="F14" s="101" t="s">
        <v>93</v>
      </c>
      <c r="L14" s="73">
        <v>1</v>
      </c>
      <c r="M14" s="73">
        <v>0.18</v>
      </c>
      <c r="N14" s="73" t="str">
        <f>IF(D14="n/a","n/a",IF(D14="Insert %","",ROUND(D14*$L14,2)))</f>
        <v/>
      </c>
      <c r="O14" s="73" t="str">
        <f>IF(E14="n/a","n/a",IF(E14="Insert %","",ROUND(E14*$M14,2)))</f>
        <v/>
      </c>
    </row>
    <row r="15" spans="1:15" s="6" customFormat="1" ht="30" customHeight="1" thickBot="1" x14ac:dyDescent="0.35">
      <c r="A15" s="63" t="s">
        <v>56</v>
      </c>
      <c r="B15" s="64" t="s">
        <v>63</v>
      </c>
      <c r="C15" s="64" t="s">
        <v>31</v>
      </c>
      <c r="D15" s="52" t="str">
        <f>IF(NOT(D$8="Y"),"n/a","Insert %")</f>
        <v>Insert %</v>
      </c>
      <c r="E15" s="52" t="str">
        <f>IF(NOT(E$8="Y"),"n/a","Insert %")</f>
        <v>Insert %</v>
      </c>
      <c r="F15" s="102"/>
      <c r="L15" s="73">
        <v>1</v>
      </c>
      <c r="M15" s="73">
        <v>0.18</v>
      </c>
      <c r="N15" s="73" t="str">
        <f>IF(D15="n/a","n/a",IF(D15="Insert %","",ROUND(D15*$L15,2)))</f>
        <v/>
      </c>
      <c r="O15" s="73" t="str">
        <f>IF(E15="n/a","n/a",IF(E15="Insert %","",ROUND(E15*$M15,2)))</f>
        <v/>
      </c>
    </row>
    <row r="16" spans="1:15" ht="15" thickBot="1" x14ac:dyDescent="0.35">
      <c r="A16" s="49"/>
      <c r="B16" s="50"/>
      <c r="C16" s="50"/>
      <c r="F16" s="54" t="s">
        <v>36</v>
      </c>
    </row>
    <row r="17" spans="1:12" ht="16.2" customHeight="1" thickTop="1" x14ac:dyDescent="0.3">
      <c r="A17" s="97" t="s">
        <v>98</v>
      </c>
      <c r="B17" s="97"/>
      <c r="C17" s="38"/>
      <c r="D17" s="13" t="str">
        <f>IF(OR(D8=0,E8=0),"Please complete Sub-Lot Selection sheet before continuing","Please complete all green fields containing Insert % above")</f>
        <v>Please complete all green fields containing Insert % above</v>
      </c>
      <c r="E17" s="6"/>
    </row>
    <row r="18" spans="1:12" ht="29.7" customHeight="1" x14ac:dyDescent="0.3">
      <c r="A18" s="97"/>
      <c r="B18" s="97"/>
      <c r="D18" s="67" t="s">
        <v>82</v>
      </c>
      <c r="E18" s="68"/>
      <c r="F18" s="68"/>
      <c r="G18" s="68"/>
      <c r="H18" s="68"/>
      <c r="I18" s="68"/>
      <c r="J18" s="68"/>
      <c r="K18" s="68"/>
      <c r="L18" s="68"/>
    </row>
    <row r="19" spans="1:12" x14ac:dyDescent="0.3">
      <c r="A19" s="109" t="s">
        <v>94</v>
      </c>
      <c r="B19" s="109"/>
      <c r="D19" s="68"/>
      <c r="E19" s="68"/>
      <c r="F19" s="68"/>
      <c r="G19" s="68"/>
      <c r="H19" s="68"/>
      <c r="I19" s="68"/>
      <c r="J19" s="68"/>
      <c r="K19" s="68"/>
      <c r="L19" s="68"/>
    </row>
    <row r="20" spans="1:12" ht="45" customHeight="1" x14ac:dyDescent="0.3">
      <c r="A20" s="109"/>
      <c r="B20" s="109"/>
      <c r="D20" s="91" t="s">
        <v>83</v>
      </c>
      <c r="E20" s="91"/>
      <c r="F20" s="91"/>
      <c r="G20" s="91"/>
      <c r="H20" s="91"/>
      <c r="I20" s="91"/>
      <c r="J20" s="91"/>
      <c r="K20" s="91"/>
      <c r="L20" s="91"/>
    </row>
  </sheetData>
  <sheetProtection algorithmName="SHA-512" hashValue="3p3T97S/IbRCqU7N9x3YgwcmnwwCg686k7OTeT4/f8lf40j7Mdz5QfBr1uiWxnIfaOqlgzRiM6sSficcJewbzg==" saltValue="+4gpv7oDDOv17ge9ev2n0w==" spinCount="100000" sheet="1" objects="1" scenarios="1" selectLockedCells="1"/>
  <mergeCells count="14">
    <mergeCell ref="D20:L20"/>
    <mergeCell ref="L6:M6"/>
    <mergeCell ref="L9:M9"/>
    <mergeCell ref="N9:O9"/>
    <mergeCell ref="A17:B18"/>
    <mergeCell ref="F7:F9"/>
    <mergeCell ref="H7:K7"/>
    <mergeCell ref="F14:F15"/>
    <mergeCell ref="A10:F10"/>
    <mergeCell ref="A13:F13"/>
    <mergeCell ref="L10:O10"/>
    <mergeCell ref="L13:O13"/>
    <mergeCell ref="F11:F12"/>
    <mergeCell ref="A19:B20"/>
  </mergeCells>
  <conditionalFormatting sqref="D15:E15">
    <cfRule type="expression" dxfId="21" priority="20">
      <formula>D$8="N"</formula>
    </cfRule>
    <cfRule type="expression" dxfId="20" priority="22">
      <formula>D$8="Y"</formula>
    </cfRule>
  </conditionalFormatting>
  <conditionalFormatting sqref="E14">
    <cfRule type="expression" dxfId="19" priority="14">
      <formula>E$8="N"</formula>
    </cfRule>
    <cfRule type="expression" dxfId="18" priority="15">
      <formula>E$8="Y"</formula>
    </cfRule>
  </conditionalFormatting>
  <conditionalFormatting sqref="D12:E12">
    <cfRule type="expression" dxfId="17" priority="12">
      <formula>D$8="N"</formula>
    </cfRule>
    <cfRule type="expression" dxfId="16" priority="13">
      <formula>D$8="Y"</formula>
    </cfRule>
  </conditionalFormatting>
  <conditionalFormatting sqref="E11">
    <cfRule type="expression" dxfId="15" priority="10">
      <formula>E$8="N"</formula>
    </cfRule>
    <cfRule type="expression" dxfId="14" priority="11">
      <formula>E$8="Y"</formula>
    </cfRule>
  </conditionalFormatting>
  <conditionalFormatting sqref="D11">
    <cfRule type="expression" dxfId="13" priority="8">
      <formula>D$8="N"</formula>
    </cfRule>
    <cfRule type="expression" dxfId="12" priority="9">
      <formula>D$8="Y"</formula>
    </cfRule>
  </conditionalFormatting>
  <conditionalFormatting sqref="D14">
    <cfRule type="expression" dxfId="11" priority="6">
      <formula>D$8="N"</formula>
    </cfRule>
    <cfRule type="expression" dxfId="10" priority="7">
      <formula>D$8="Y"</formula>
    </cfRule>
  </conditionalFormatting>
  <conditionalFormatting sqref="D7:E7">
    <cfRule type="expression" dxfId="9" priority="5">
      <formula>AND(D8="N", SUM(D$10:D$10)&gt;0)</formula>
    </cfRule>
  </conditionalFormatting>
  <conditionalFormatting sqref="L7:M7">
    <cfRule type="expression" dxfId="8" priority="2">
      <formula>AND(L8="N", SUM(L$10:L$10)&gt;0)</formula>
    </cfRule>
  </conditionalFormatting>
  <conditionalFormatting sqref="N7:O7">
    <cfRule type="expression" dxfId="7" priority="1">
      <formula>AND(N8="N", SUM(N$10:N$10)&gt;0)</formula>
    </cfRule>
  </conditionalFormatting>
  <dataValidations count="1">
    <dataValidation type="custom" allowBlank="1" showInputMessage="1" showErrorMessage="1" errorTitle="Note" error="Insert a number containing upto two decimal places only." sqref="D14:E15 D11:E12" xr:uid="{0D17EED0-276D-4F7E-BA8E-59BCB9A2209A}">
      <formula1>INT(D11*100)=(D11*100)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election activeCell="A3" sqref="A3"/>
    </sheetView>
  </sheetViews>
  <sheetFormatPr defaultRowHeight="14.4" x14ac:dyDescent="0.3"/>
  <cols>
    <col min="1" max="1" width="48.33203125" customWidth="1"/>
    <col min="2" max="6" width="10.6640625" customWidth="1"/>
  </cols>
  <sheetData>
    <row r="1" spans="1:3" ht="18" x14ac:dyDescent="0.35">
      <c r="A1" s="7" t="str">
        <f>'1. Title Page'!A13</f>
        <v>Lot 2 - P23</v>
      </c>
    </row>
    <row r="2" spans="1:3" ht="18" x14ac:dyDescent="0.35">
      <c r="A2" s="8"/>
    </row>
    <row r="3" spans="1:3" ht="18" x14ac:dyDescent="0.35">
      <c r="A3" s="9" t="s">
        <v>26</v>
      </c>
      <c r="B3" s="29"/>
      <c r="C3" s="1"/>
    </row>
  </sheetData>
  <sheetProtection algorithmName="SHA-512" hashValue="SYNeqBfC/aY7gBxmAZ6WoDua7Q0KasvXuW9a64+0RuNL07A33nRRCLJHW1OKcZPn8RJQ0YyDE5hLkhorQHv2Ig==" saltValue="2rryoWQxT2gqy8HYUs3nRg==" spinCount="100000" sheet="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Normal="100" workbookViewId="0">
      <selection activeCell="D14" sqref="D14"/>
    </sheetView>
  </sheetViews>
  <sheetFormatPr defaultRowHeight="14.4" x14ac:dyDescent="0.3"/>
  <cols>
    <col min="1" max="2" width="10.6640625" customWidth="1"/>
    <col min="3" max="3" width="22.88671875" customWidth="1"/>
    <col min="4" max="4" width="15.6640625" customWidth="1"/>
    <col min="5" max="5" width="13.77734375" customWidth="1"/>
    <col min="7" max="9" width="12.6640625" customWidth="1"/>
    <col min="10" max="10" width="10.6640625" customWidth="1"/>
    <col min="11" max="11" width="16.109375" customWidth="1"/>
    <col min="12" max="12" width="13.5546875" customWidth="1"/>
  </cols>
  <sheetData>
    <row r="1" spans="1:12" ht="18" x14ac:dyDescent="0.35">
      <c r="A1" s="7" t="str">
        <f>'1. Title Page'!A13</f>
        <v>Lot 2 - P23</v>
      </c>
      <c r="D1" s="29" t="s">
        <v>37</v>
      </c>
      <c r="E1" s="1" t="s">
        <v>38</v>
      </c>
      <c r="J1" s="23" t="s">
        <v>14</v>
      </c>
      <c r="L1" s="1" t="s">
        <v>86</v>
      </c>
    </row>
    <row r="2" spans="1:12" ht="1.8" customHeight="1" x14ac:dyDescent="0.35">
      <c r="A2" s="7"/>
      <c r="D2" s="31"/>
      <c r="E2" s="30"/>
      <c r="H2" s="30"/>
      <c r="I2" s="30"/>
      <c r="J2" s="23"/>
      <c r="L2" s="1"/>
    </row>
    <row r="3" spans="1:12" s="41" customFormat="1" ht="1.8" customHeight="1" x14ac:dyDescent="0.35">
      <c r="A3" s="7"/>
      <c r="D3" s="31"/>
      <c r="E3" s="30"/>
      <c r="H3" s="30"/>
      <c r="I3" s="30"/>
      <c r="J3" s="23"/>
      <c r="L3" s="1"/>
    </row>
    <row r="4" spans="1:12" s="6" customFormat="1" ht="77.400000000000006" customHeight="1" x14ac:dyDescent="0.3">
      <c r="A4" s="114" t="s">
        <v>9</v>
      </c>
      <c r="B4" s="114"/>
      <c r="C4" s="114"/>
      <c r="D4" s="77" t="s">
        <v>89</v>
      </c>
      <c r="E4" s="69" t="s">
        <v>90</v>
      </c>
      <c r="F4" s="22" t="s">
        <v>13</v>
      </c>
      <c r="G4" s="100"/>
      <c r="H4" s="100"/>
      <c r="I4" s="100"/>
      <c r="J4" s="117" t="s">
        <v>12</v>
      </c>
      <c r="K4" s="77" t="s">
        <v>89</v>
      </c>
      <c r="L4" s="69" t="s">
        <v>90</v>
      </c>
    </row>
    <row r="5" spans="1:12" s="6" customFormat="1" ht="15.45" hidden="1" customHeight="1" x14ac:dyDescent="0.3">
      <c r="A5" s="115" t="s">
        <v>0</v>
      </c>
      <c r="B5" s="115"/>
      <c r="C5" s="115"/>
      <c r="D5" s="11" t="s">
        <v>33</v>
      </c>
      <c r="E5" s="11" t="s">
        <v>33</v>
      </c>
      <c r="G5" s="100"/>
      <c r="H5" s="100"/>
      <c r="I5" s="100"/>
      <c r="J5" s="118"/>
      <c r="K5" s="11" t="s">
        <v>33</v>
      </c>
      <c r="L5" s="11" t="s">
        <v>33</v>
      </c>
    </row>
    <row r="6" spans="1:12" s="6" customFormat="1" ht="27.6" customHeight="1" x14ac:dyDescent="0.3">
      <c r="A6" s="15"/>
      <c r="B6" s="16"/>
      <c r="C6" s="17"/>
      <c r="D6" s="116" t="s">
        <v>10</v>
      </c>
      <c r="E6" s="116"/>
      <c r="G6" s="100"/>
      <c r="H6" s="100"/>
      <c r="I6" s="100"/>
      <c r="J6" s="119"/>
      <c r="K6" s="110" t="s">
        <v>72</v>
      </c>
      <c r="L6" s="111"/>
    </row>
    <row r="7" spans="1:12" s="6" customFormat="1" ht="15.6" x14ac:dyDescent="0.3">
      <c r="A7" s="15"/>
      <c r="B7" s="16"/>
      <c r="C7" s="17"/>
      <c r="D7" s="12" t="s">
        <v>8</v>
      </c>
      <c r="E7" s="12" t="s">
        <v>8</v>
      </c>
      <c r="J7" s="11"/>
      <c r="K7" s="12" t="s">
        <v>8</v>
      </c>
      <c r="L7" s="12" t="s">
        <v>8</v>
      </c>
    </row>
    <row r="8" spans="1:12" s="6" customFormat="1" ht="15.45" customHeight="1" x14ac:dyDescent="0.3">
      <c r="A8" s="59" t="s">
        <v>1</v>
      </c>
      <c r="B8" s="60"/>
      <c r="C8" s="61"/>
      <c r="D8" s="33" t="str">
        <f>IF(NOT(D$5="Y"),"n/a","Insert £")</f>
        <v>Insert £</v>
      </c>
      <c r="E8" s="33" t="str">
        <f>IF(NOT(E$5="Y"),"n/a","Insert £")</f>
        <v>Insert £</v>
      </c>
      <c r="G8" s="113" t="str">
        <f>IF(OR(D5=0,E5=0),"Please complete Sub-Lot Selection sheet before continuing","Please complete all green fields containing Insert £")</f>
        <v>Please complete all green fields containing Insert £</v>
      </c>
      <c r="H8" s="113"/>
      <c r="I8" s="113"/>
      <c r="J8" s="62">
        <v>1</v>
      </c>
      <c r="K8" s="83" t="str">
        <f t="shared" ref="K8:K31" si="0">IF(D8="n/a","n/a",IF(D8="Insert £","",ROUND(D8*$J8,2)))</f>
        <v/>
      </c>
      <c r="L8" s="83" t="str">
        <f t="shared" ref="L8:L31" si="1">IF(E8="n/a","n/a",IF(E8="Insert £","",ROUND(E8*$J8,2)))</f>
        <v/>
      </c>
    </row>
    <row r="9" spans="1:12" s="6" customFormat="1" ht="15.6" x14ac:dyDescent="0.3">
      <c r="A9" s="59" t="s">
        <v>41</v>
      </c>
      <c r="B9" s="60"/>
      <c r="C9" s="61"/>
      <c r="D9" s="33" t="str">
        <f t="shared" ref="D9:D31" si="2">IF(NOT(D$5="Y"),"n/a","Insert £")</f>
        <v>Insert £</v>
      </c>
      <c r="E9" s="33" t="str">
        <f t="shared" ref="E9:E31" si="3">IF(NOT(E$5="Y"),"n/a","Insert £")</f>
        <v>Insert £</v>
      </c>
      <c r="G9" s="113"/>
      <c r="H9" s="113"/>
      <c r="I9" s="113"/>
      <c r="J9" s="62">
        <v>1</v>
      </c>
      <c r="K9" s="83" t="str">
        <f t="shared" si="0"/>
        <v/>
      </c>
      <c r="L9" s="83" t="str">
        <f t="shared" si="1"/>
        <v/>
      </c>
    </row>
    <row r="10" spans="1:12" s="6" customFormat="1" ht="15.6" x14ac:dyDescent="0.3">
      <c r="A10" s="59" t="s">
        <v>42</v>
      </c>
      <c r="B10" s="60"/>
      <c r="C10" s="61"/>
      <c r="D10" s="33" t="str">
        <f t="shared" si="2"/>
        <v>Insert £</v>
      </c>
      <c r="E10" s="33" t="str">
        <f t="shared" si="3"/>
        <v>Insert £</v>
      </c>
      <c r="G10" s="113"/>
      <c r="H10" s="113"/>
      <c r="I10" s="113"/>
      <c r="J10" s="62">
        <v>1</v>
      </c>
      <c r="K10" s="83" t="str">
        <f t="shared" si="0"/>
        <v/>
      </c>
      <c r="L10" s="83" t="str">
        <f t="shared" si="1"/>
        <v/>
      </c>
    </row>
    <row r="11" spans="1:12" s="6" customFormat="1" ht="15.6" x14ac:dyDescent="0.3">
      <c r="A11" s="59" t="s">
        <v>43</v>
      </c>
      <c r="B11" s="60"/>
      <c r="C11" s="61"/>
      <c r="D11" s="33" t="str">
        <f t="shared" si="2"/>
        <v>Insert £</v>
      </c>
      <c r="E11" s="33" t="str">
        <f t="shared" si="3"/>
        <v>Insert £</v>
      </c>
      <c r="G11" s="120" t="s">
        <v>84</v>
      </c>
      <c r="H11" s="120"/>
      <c r="I11" s="121"/>
      <c r="J11" s="62">
        <v>1</v>
      </c>
      <c r="K11" s="83" t="str">
        <f t="shared" si="0"/>
        <v/>
      </c>
      <c r="L11" s="83" t="str">
        <f t="shared" si="1"/>
        <v/>
      </c>
    </row>
    <row r="12" spans="1:12" s="6" customFormat="1" ht="15.6" x14ac:dyDescent="0.3">
      <c r="A12" s="59" t="s">
        <v>4</v>
      </c>
      <c r="B12" s="60"/>
      <c r="C12" s="61"/>
      <c r="D12" s="33" t="str">
        <f t="shared" si="2"/>
        <v>Insert £</v>
      </c>
      <c r="E12" s="33" t="str">
        <f t="shared" si="3"/>
        <v>Insert £</v>
      </c>
      <c r="G12" s="120"/>
      <c r="H12" s="120"/>
      <c r="I12" s="121"/>
      <c r="J12" s="62">
        <v>1</v>
      </c>
      <c r="K12" s="83" t="str">
        <f t="shared" si="0"/>
        <v/>
      </c>
      <c r="L12" s="83" t="str">
        <f t="shared" si="1"/>
        <v/>
      </c>
    </row>
    <row r="13" spans="1:12" s="6" customFormat="1" ht="15.6" x14ac:dyDescent="0.3">
      <c r="A13" s="59" t="s">
        <v>44</v>
      </c>
      <c r="B13" s="60"/>
      <c r="C13" s="61"/>
      <c r="D13" s="33" t="str">
        <f t="shared" si="2"/>
        <v>Insert £</v>
      </c>
      <c r="E13" s="33" t="str">
        <f t="shared" si="3"/>
        <v>Insert £</v>
      </c>
      <c r="G13" s="120"/>
      <c r="H13" s="120"/>
      <c r="I13" s="121"/>
      <c r="J13" s="62">
        <v>0.5</v>
      </c>
      <c r="K13" s="83" t="str">
        <f t="shared" si="0"/>
        <v/>
      </c>
      <c r="L13" s="83" t="str">
        <f t="shared" si="1"/>
        <v/>
      </c>
    </row>
    <row r="14" spans="1:12" s="6" customFormat="1" ht="15.6" x14ac:dyDescent="0.3">
      <c r="A14" s="59" t="s">
        <v>2</v>
      </c>
      <c r="B14" s="60"/>
      <c r="C14" s="61"/>
      <c r="D14" s="33" t="str">
        <f t="shared" si="2"/>
        <v>Insert £</v>
      </c>
      <c r="E14" s="33" t="str">
        <f t="shared" si="3"/>
        <v>Insert £</v>
      </c>
      <c r="G14" s="74"/>
      <c r="H14" s="74"/>
      <c r="I14" s="74"/>
      <c r="J14" s="62">
        <v>1</v>
      </c>
      <c r="K14" s="83" t="str">
        <f t="shared" si="0"/>
        <v/>
      </c>
      <c r="L14" s="83" t="str">
        <f t="shared" si="1"/>
        <v/>
      </c>
    </row>
    <row r="15" spans="1:12" s="6" customFormat="1" ht="15.6" x14ac:dyDescent="0.3">
      <c r="A15" s="59" t="s">
        <v>45</v>
      </c>
      <c r="B15" s="60"/>
      <c r="C15" s="61"/>
      <c r="D15" s="33" t="str">
        <f t="shared" si="2"/>
        <v>Insert £</v>
      </c>
      <c r="E15" s="33" t="str">
        <f t="shared" si="3"/>
        <v>Insert £</v>
      </c>
      <c r="G15" s="120" t="s">
        <v>85</v>
      </c>
      <c r="H15" s="120"/>
      <c r="I15" s="121"/>
      <c r="J15" s="62">
        <v>1</v>
      </c>
      <c r="K15" s="83" t="str">
        <f t="shared" si="0"/>
        <v/>
      </c>
      <c r="L15" s="83" t="str">
        <f t="shared" si="1"/>
        <v/>
      </c>
    </row>
    <row r="16" spans="1:12" s="6" customFormat="1" ht="15.6" x14ac:dyDescent="0.3">
      <c r="A16" s="59" t="s">
        <v>3</v>
      </c>
      <c r="B16" s="60"/>
      <c r="C16" s="61"/>
      <c r="D16" s="33" t="str">
        <f t="shared" si="2"/>
        <v>Insert £</v>
      </c>
      <c r="E16" s="33" t="str">
        <f t="shared" si="3"/>
        <v>Insert £</v>
      </c>
      <c r="G16" s="120"/>
      <c r="H16" s="120"/>
      <c r="I16" s="121"/>
      <c r="J16" s="62">
        <v>1</v>
      </c>
      <c r="K16" s="83" t="str">
        <f t="shared" si="0"/>
        <v/>
      </c>
      <c r="L16" s="83" t="str">
        <f t="shared" si="1"/>
        <v/>
      </c>
    </row>
    <row r="17" spans="1:12" s="6" customFormat="1" ht="15.6" x14ac:dyDescent="0.3">
      <c r="A17" s="59" t="s">
        <v>95</v>
      </c>
      <c r="B17" s="60"/>
      <c r="C17" s="61"/>
      <c r="D17" s="33" t="str">
        <f t="shared" si="2"/>
        <v>Insert £</v>
      </c>
      <c r="E17" s="33" t="str">
        <f t="shared" si="3"/>
        <v>Insert £</v>
      </c>
      <c r="G17" s="120"/>
      <c r="H17" s="120"/>
      <c r="I17" s="121"/>
      <c r="J17" s="62">
        <v>1</v>
      </c>
      <c r="K17" s="83" t="str">
        <f t="shared" si="0"/>
        <v/>
      </c>
      <c r="L17" s="83" t="str">
        <f t="shared" si="1"/>
        <v/>
      </c>
    </row>
    <row r="18" spans="1:12" s="6" customFormat="1" ht="15.6" x14ac:dyDescent="0.3">
      <c r="A18" s="59" t="s">
        <v>5</v>
      </c>
      <c r="B18" s="60"/>
      <c r="C18" s="61"/>
      <c r="D18" s="33" t="str">
        <f t="shared" si="2"/>
        <v>Insert £</v>
      </c>
      <c r="E18" s="33" t="str">
        <f t="shared" si="3"/>
        <v>Insert £</v>
      </c>
      <c r="G18" s="120"/>
      <c r="H18" s="120"/>
      <c r="I18" s="121"/>
      <c r="J18" s="62">
        <v>1</v>
      </c>
      <c r="K18" s="83" t="str">
        <f t="shared" si="0"/>
        <v/>
      </c>
      <c r="L18" s="83" t="str">
        <f t="shared" si="1"/>
        <v/>
      </c>
    </row>
    <row r="19" spans="1:12" s="6" customFormat="1" ht="15.6" x14ac:dyDescent="0.3">
      <c r="A19" s="59" t="s">
        <v>46</v>
      </c>
      <c r="B19" s="60"/>
      <c r="C19" s="61"/>
      <c r="D19" s="33" t="str">
        <f t="shared" si="2"/>
        <v>Insert £</v>
      </c>
      <c r="E19" s="33" t="str">
        <f t="shared" si="3"/>
        <v>Insert £</v>
      </c>
      <c r="G19" s="120"/>
      <c r="H19" s="120"/>
      <c r="I19" s="121"/>
      <c r="J19" s="62">
        <v>0.5</v>
      </c>
      <c r="K19" s="83" t="str">
        <f t="shared" si="0"/>
        <v/>
      </c>
      <c r="L19" s="83" t="str">
        <f t="shared" si="1"/>
        <v/>
      </c>
    </row>
    <row r="20" spans="1:12" s="6" customFormat="1" ht="15.6" x14ac:dyDescent="0.3">
      <c r="A20" s="59" t="s">
        <v>47</v>
      </c>
      <c r="B20" s="60"/>
      <c r="C20" s="61"/>
      <c r="D20" s="33" t="str">
        <f t="shared" si="2"/>
        <v>Insert £</v>
      </c>
      <c r="E20" s="33" t="str">
        <f t="shared" si="3"/>
        <v>Insert £</v>
      </c>
      <c r="G20" s="120"/>
      <c r="H20" s="120"/>
      <c r="I20" s="121"/>
      <c r="J20" s="62">
        <v>0.75</v>
      </c>
      <c r="K20" s="83" t="str">
        <f t="shared" si="0"/>
        <v/>
      </c>
      <c r="L20" s="83" t="str">
        <f t="shared" si="1"/>
        <v/>
      </c>
    </row>
    <row r="21" spans="1:12" s="6" customFormat="1" ht="15.6" x14ac:dyDescent="0.3">
      <c r="A21" s="59" t="s">
        <v>96</v>
      </c>
      <c r="B21" s="60"/>
      <c r="C21" s="61"/>
      <c r="D21" s="33" t="str">
        <f t="shared" si="2"/>
        <v>Insert £</v>
      </c>
      <c r="E21" s="33" t="str">
        <f t="shared" si="3"/>
        <v>Insert £</v>
      </c>
      <c r="G21" s="120"/>
      <c r="H21" s="120"/>
      <c r="I21" s="121"/>
      <c r="J21" s="62">
        <v>0.75</v>
      </c>
      <c r="K21" s="83" t="str">
        <f t="shared" si="0"/>
        <v/>
      </c>
      <c r="L21" s="83" t="str">
        <f t="shared" si="1"/>
        <v/>
      </c>
    </row>
    <row r="22" spans="1:12" s="6" customFormat="1" ht="15.6" x14ac:dyDescent="0.3">
      <c r="A22" s="59" t="s">
        <v>48</v>
      </c>
      <c r="B22" s="60"/>
      <c r="C22" s="61"/>
      <c r="D22" s="33" t="str">
        <f t="shared" si="2"/>
        <v>Insert £</v>
      </c>
      <c r="E22" s="33" t="str">
        <f t="shared" si="3"/>
        <v>Insert £</v>
      </c>
      <c r="J22" s="62">
        <v>0.5</v>
      </c>
      <c r="K22" s="83" t="str">
        <f t="shared" si="0"/>
        <v/>
      </c>
      <c r="L22" s="83" t="str">
        <f t="shared" si="1"/>
        <v/>
      </c>
    </row>
    <row r="23" spans="1:12" s="6" customFormat="1" ht="15.6" x14ac:dyDescent="0.3">
      <c r="A23" s="59" t="s">
        <v>49</v>
      </c>
      <c r="B23" s="60"/>
      <c r="C23" s="61"/>
      <c r="D23" s="33" t="str">
        <f t="shared" si="2"/>
        <v>Insert £</v>
      </c>
      <c r="E23" s="33" t="str">
        <f t="shared" si="3"/>
        <v>Insert £</v>
      </c>
      <c r="J23" s="62">
        <v>0.5</v>
      </c>
      <c r="K23" s="83" t="str">
        <f t="shared" si="0"/>
        <v/>
      </c>
      <c r="L23" s="83" t="str">
        <f t="shared" si="1"/>
        <v/>
      </c>
    </row>
    <row r="24" spans="1:12" s="6" customFormat="1" ht="15.6" x14ac:dyDescent="0.3">
      <c r="A24" s="59" t="s">
        <v>50</v>
      </c>
      <c r="B24" s="60"/>
      <c r="C24" s="61"/>
      <c r="D24" s="33" t="str">
        <f t="shared" si="2"/>
        <v>Insert £</v>
      </c>
      <c r="E24" s="33" t="str">
        <f t="shared" si="3"/>
        <v>Insert £</v>
      </c>
      <c r="J24" s="62">
        <v>0.5</v>
      </c>
      <c r="K24" s="83" t="str">
        <f t="shared" si="0"/>
        <v/>
      </c>
      <c r="L24" s="83" t="str">
        <f t="shared" si="1"/>
        <v/>
      </c>
    </row>
    <row r="25" spans="1:12" s="6" customFormat="1" ht="15.6" x14ac:dyDescent="0.3">
      <c r="A25" s="59" t="s">
        <v>51</v>
      </c>
      <c r="B25" s="60"/>
      <c r="C25" s="61"/>
      <c r="D25" s="33" t="str">
        <f t="shared" si="2"/>
        <v>Insert £</v>
      </c>
      <c r="E25" s="33" t="str">
        <f t="shared" si="3"/>
        <v>Insert £</v>
      </c>
      <c r="J25" s="62">
        <v>0.5</v>
      </c>
      <c r="K25" s="83" t="str">
        <f t="shared" si="0"/>
        <v/>
      </c>
      <c r="L25" s="83" t="str">
        <f t="shared" si="1"/>
        <v/>
      </c>
    </row>
    <row r="26" spans="1:12" s="6" customFormat="1" ht="15.6" x14ac:dyDescent="0.3">
      <c r="A26" s="59" t="s">
        <v>7</v>
      </c>
      <c r="B26" s="60"/>
      <c r="C26" s="61"/>
      <c r="D26" s="33" t="str">
        <f t="shared" si="2"/>
        <v>Insert £</v>
      </c>
      <c r="E26" s="33" t="str">
        <f t="shared" si="3"/>
        <v>Insert £</v>
      </c>
      <c r="J26" s="62">
        <v>0.5</v>
      </c>
      <c r="K26" s="83" t="str">
        <f t="shared" si="0"/>
        <v/>
      </c>
      <c r="L26" s="83" t="str">
        <f t="shared" si="1"/>
        <v/>
      </c>
    </row>
    <row r="27" spans="1:12" s="6" customFormat="1" ht="15.6" x14ac:dyDescent="0.3">
      <c r="A27" s="59" t="s">
        <v>52</v>
      </c>
      <c r="B27" s="60"/>
      <c r="C27" s="61"/>
      <c r="D27" s="33" t="str">
        <f t="shared" si="2"/>
        <v>Insert £</v>
      </c>
      <c r="E27" s="33" t="str">
        <f t="shared" si="3"/>
        <v>Insert £</v>
      </c>
      <c r="J27" s="62">
        <v>0.75</v>
      </c>
      <c r="K27" s="83" t="str">
        <f t="shared" si="0"/>
        <v/>
      </c>
      <c r="L27" s="83" t="str">
        <f t="shared" si="1"/>
        <v/>
      </c>
    </row>
    <row r="28" spans="1:12" s="6" customFormat="1" ht="15.6" x14ac:dyDescent="0.3">
      <c r="A28" s="59" t="s">
        <v>53</v>
      </c>
      <c r="B28" s="60"/>
      <c r="C28" s="61"/>
      <c r="D28" s="33" t="str">
        <f t="shared" si="2"/>
        <v>Insert £</v>
      </c>
      <c r="E28" s="33" t="str">
        <f t="shared" si="3"/>
        <v>Insert £</v>
      </c>
      <c r="J28" s="62">
        <v>0.75</v>
      </c>
      <c r="K28" s="83" t="str">
        <f t="shared" si="0"/>
        <v/>
      </c>
      <c r="L28" s="83" t="str">
        <f t="shared" si="1"/>
        <v/>
      </c>
    </row>
    <row r="29" spans="1:12" s="6" customFormat="1" ht="15.6" x14ac:dyDescent="0.3">
      <c r="A29" s="59" t="s">
        <v>97</v>
      </c>
      <c r="B29" s="60"/>
      <c r="C29" s="61"/>
      <c r="D29" s="33" t="str">
        <f t="shared" si="2"/>
        <v>Insert £</v>
      </c>
      <c r="E29" s="33" t="str">
        <f t="shared" si="3"/>
        <v>Insert £</v>
      </c>
      <c r="J29" s="62">
        <v>0.75</v>
      </c>
      <c r="K29" s="83" t="str">
        <f t="shared" si="0"/>
        <v/>
      </c>
      <c r="L29" s="83" t="str">
        <f t="shared" si="1"/>
        <v/>
      </c>
    </row>
    <row r="30" spans="1:12" s="6" customFormat="1" ht="15.6" x14ac:dyDescent="0.3">
      <c r="A30" s="59" t="s">
        <v>54</v>
      </c>
      <c r="B30" s="60"/>
      <c r="C30" s="61"/>
      <c r="D30" s="33" t="str">
        <f t="shared" si="2"/>
        <v>Insert £</v>
      </c>
      <c r="E30" s="33" t="str">
        <f t="shared" si="3"/>
        <v>Insert £</v>
      </c>
      <c r="J30" s="62">
        <v>0.75</v>
      </c>
      <c r="K30" s="83" t="str">
        <f t="shared" si="0"/>
        <v/>
      </c>
      <c r="L30" s="83" t="str">
        <f t="shared" si="1"/>
        <v/>
      </c>
    </row>
    <row r="31" spans="1:12" s="6" customFormat="1" ht="15.6" x14ac:dyDescent="0.3">
      <c r="A31" s="59" t="s">
        <v>55</v>
      </c>
      <c r="B31" s="60"/>
      <c r="C31" s="61"/>
      <c r="D31" s="33" t="str">
        <f t="shared" si="2"/>
        <v>Insert £</v>
      </c>
      <c r="E31" s="33" t="str">
        <f t="shared" si="3"/>
        <v>Insert £</v>
      </c>
      <c r="J31" s="62">
        <v>0.75</v>
      </c>
      <c r="K31" s="83" t="str">
        <f t="shared" si="0"/>
        <v/>
      </c>
      <c r="L31" s="83" t="str">
        <f t="shared" si="1"/>
        <v/>
      </c>
    </row>
    <row r="32" spans="1:12" s="6" customFormat="1" ht="15.6" x14ac:dyDescent="0.3"/>
    <row r="33" spans="1:12" s="6" customFormat="1" ht="27.6" customHeight="1" x14ac:dyDescent="0.3">
      <c r="A33" s="112" t="s">
        <v>22</v>
      </c>
      <c r="B33" s="112"/>
      <c r="C33" s="112"/>
      <c r="D33" s="112"/>
      <c r="E33" s="112"/>
      <c r="J33" s="73" t="s">
        <v>69</v>
      </c>
      <c r="K33" s="80" t="str">
        <f>IF(K8="","",AVERAGE(K8:K31))</f>
        <v/>
      </c>
      <c r="L33" s="80" t="str">
        <f>IF(L8="","",AVERAGE(L8:L31))</f>
        <v/>
      </c>
    </row>
    <row r="34" spans="1:12" ht="42.6" customHeight="1" x14ac:dyDescent="0.3">
      <c r="A34" s="112"/>
      <c r="B34" s="112"/>
      <c r="C34" s="112"/>
      <c r="D34" s="112"/>
      <c r="E34" s="112"/>
      <c r="J34" s="79" t="s">
        <v>68</v>
      </c>
      <c r="K34" s="78">
        <v>1</v>
      </c>
      <c r="L34" s="78">
        <v>0.18</v>
      </c>
    </row>
    <row r="35" spans="1:12" ht="31.2" customHeight="1" x14ac:dyDescent="0.3">
      <c r="J35" s="79" t="s">
        <v>70</v>
      </c>
      <c r="K35" s="78" t="str">
        <f>IF(K33="","",K33*K34)</f>
        <v/>
      </c>
      <c r="L35" s="78" t="str">
        <f>IF(L33="","",L33*L34)</f>
        <v/>
      </c>
    </row>
    <row r="36" spans="1:12" ht="41.4" customHeight="1" x14ac:dyDescent="0.3">
      <c r="J36" s="79" t="s">
        <v>71</v>
      </c>
      <c r="K36" s="81" t="str">
        <f>IF(K35="","",ROUND(AVERAGE(K35,L35),2))</f>
        <v/>
      </c>
      <c r="L36" s="82"/>
    </row>
  </sheetData>
  <sheetProtection algorithmName="SHA-512" hashValue="gUwyj8JFE6jVqebJyOu4rnYtUn65h8RD+uLNjK4CEBhvxhK5DuWKFHWYv2CO2sQxnuhredzZf3Eev/Lsa1/RjA==" saltValue="Yse7i3O/MyJFq4uzGvocRQ==" spinCount="100000" sheet="1" objects="1" scenarios="1" selectLockedCells="1"/>
  <mergeCells count="10">
    <mergeCell ref="K6:L6"/>
    <mergeCell ref="A33:E34"/>
    <mergeCell ref="G4:I6"/>
    <mergeCell ref="G8:I10"/>
    <mergeCell ref="A4:C4"/>
    <mergeCell ref="A5:C5"/>
    <mergeCell ref="D6:E6"/>
    <mergeCell ref="J4:J6"/>
    <mergeCell ref="G11:I13"/>
    <mergeCell ref="G15:I21"/>
  </mergeCells>
  <conditionalFormatting sqref="D8:E31">
    <cfRule type="expression" dxfId="6" priority="10">
      <formula>D$5="N"</formula>
    </cfRule>
    <cfRule type="expression" dxfId="5" priority="11">
      <formula>D$5="Y"</formula>
    </cfRule>
  </conditionalFormatting>
  <conditionalFormatting sqref="D4:E4">
    <cfRule type="expression" dxfId="4" priority="2">
      <formula>AND(D5="N", SUM(D$10:D$10)&gt;0)</formula>
    </cfRule>
  </conditionalFormatting>
  <conditionalFormatting sqref="K4:L4">
    <cfRule type="expression" dxfId="3" priority="1">
      <formula>AND(K5="N", SUM(K$10:K$10)&gt;0)</formula>
    </cfRule>
  </conditionalFormatting>
  <dataValidations count="1">
    <dataValidation type="custom" allowBlank="1" showInputMessage="1" showErrorMessage="1" errorTitle="Note" error="Insert a number containing upto two decimal places only." sqref="D8:E31" xr:uid="{941C4061-61AA-4D64-95A1-F4D98DC5CB99}">
      <formula1>INT(D8*100)=(D8*100)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activeCell="A3" sqref="A3"/>
    </sheetView>
  </sheetViews>
  <sheetFormatPr defaultRowHeight="14.4" x14ac:dyDescent="0.3"/>
  <cols>
    <col min="1" max="2" width="10.6640625" customWidth="1"/>
  </cols>
  <sheetData>
    <row r="1" spans="1:1" ht="18" x14ac:dyDescent="0.35">
      <c r="A1" s="7" t="str">
        <f>'1. Title Page'!A13</f>
        <v>Lot 2 - P23</v>
      </c>
    </row>
    <row r="2" spans="1:1" ht="18" x14ac:dyDescent="0.35">
      <c r="A2" s="7"/>
    </row>
    <row r="3" spans="1:1" ht="18" x14ac:dyDescent="0.35">
      <c r="A3" s="9" t="s">
        <v>58</v>
      </c>
    </row>
  </sheetData>
  <sheetProtection algorithmName="SHA-512" hashValue="VoTcqMgXRfIH5w5fU5nuOd0e3ixiX0QyuVJHkGFOLgdElT7u3EjCPG3NvweSUKVOq+Re1Bqb5Vld5jZMw+ORAw==" saltValue="+vppAm7dcBMOmtVkCbclLQ==" spinCount="100000" sheet="1" selectLockedCells="1" selectUn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sheetView>
  </sheetViews>
  <sheetFormatPr defaultRowHeight="14.4" x14ac:dyDescent="0.3"/>
  <cols>
    <col min="1" max="2" width="10.6640625" customWidth="1"/>
  </cols>
  <sheetData>
    <row r="1" spans="1:1" ht="18" x14ac:dyDescent="0.35">
      <c r="A1" s="7" t="str">
        <f>'1. Title Page'!A13</f>
        <v>Lot 2 - P23</v>
      </c>
    </row>
    <row r="2" spans="1:1" ht="18" x14ac:dyDescent="0.35">
      <c r="A2" s="7"/>
    </row>
    <row r="3" spans="1:1" ht="18" x14ac:dyDescent="0.35">
      <c r="A3" s="9" t="s">
        <v>59</v>
      </c>
    </row>
  </sheetData>
  <sheetProtection algorithmName="SHA-512" hashValue="e6Am/aQ9berCH9REZ2HMR5tYwcSGEkTdjPILgny01/0n0MqJz+cG3rzgPPs/tpDy11VZwxfPjKRCxCjhz+z7xw==" saltValue="Xz0VX2cvBWg51dzOZAfZaQ==" spinCount="100000" sheet="1" selectLockedCells="1" selectUnlockedCell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showGridLines="0" zoomScale="103" zoomScaleNormal="100" workbookViewId="0">
      <selection activeCell="H9" sqref="H9"/>
    </sheetView>
  </sheetViews>
  <sheetFormatPr defaultRowHeight="14.4" x14ac:dyDescent="0.3"/>
  <cols>
    <col min="2" max="2" width="38.5546875" customWidth="1"/>
    <col min="3" max="3" width="12.6640625" hidden="1" customWidth="1"/>
    <col min="4" max="5" width="12.6640625" style="41" hidden="1" customWidth="1"/>
    <col min="6" max="6" width="12.6640625" hidden="1" customWidth="1"/>
    <col min="7" max="7" width="18.88671875" customWidth="1"/>
  </cols>
  <sheetData>
    <row r="1" spans="1:7" ht="18" x14ac:dyDescent="0.35">
      <c r="A1" s="7" t="str">
        <f>'1. Title Page'!A13</f>
        <v>Lot 2 - P23</v>
      </c>
      <c r="C1" s="41"/>
    </row>
    <row r="3" spans="1:7" ht="18" x14ac:dyDescent="0.35">
      <c r="A3" s="24" t="s">
        <v>16</v>
      </c>
      <c r="B3" s="25"/>
      <c r="C3" s="26"/>
      <c r="D3" s="26"/>
      <c r="E3" s="26"/>
      <c r="G3" s="27" t="s">
        <v>15</v>
      </c>
    </row>
    <row r="4" spans="1:7" s="41" customFormat="1" ht="18" x14ac:dyDescent="0.35">
      <c r="A4" s="24"/>
      <c r="B4" s="25"/>
      <c r="C4" s="26"/>
      <c r="D4" s="26"/>
      <c r="E4" s="26"/>
      <c r="G4" s="27"/>
    </row>
    <row r="6" spans="1:7" s="6" customFormat="1" ht="78" x14ac:dyDescent="0.3">
      <c r="B6" s="11" t="s">
        <v>17</v>
      </c>
      <c r="C6" s="58" t="s">
        <v>64</v>
      </c>
      <c r="D6" s="58" t="s">
        <v>65</v>
      </c>
      <c r="E6" s="58" t="s">
        <v>64</v>
      </c>
      <c r="F6" s="58" t="s">
        <v>65</v>
      </c>
      <c r="G6" s="14" t="s">
        <v>88</v>
      </c>
    </row>
    <row r="7" spans="1:7" s="6" customFormat="1" ht="15.6" hidden="1" x14ac:dyDescent="0.3">
      <c r="B7" s="18" t="s">
        <v>23</v>
      </c>
      <c r="C7" s="10" t="s">
        <v>33</v>
      </c>
      <c r="D7" s="10" t="s">
        <v>33</v>
      </c>
      <c r="E7" s="10" t="s">
        <v>33</v>
      </c>
      <c r="F7" s="10" t="s">
        <v>33</v>
      </c>
      <c r="G7" s="10"/>
    </row>
    <row r="8" spans="1:7" s="6" customFormat="1" ht="15.6" x14ac:dyDescent="0.3">
      <c r="B8" s="18" t="s">
        <v>81</v>
      </c>
      <c r="C8" s="28"/>
      <c r="D8" s="28"/>
      <c r="E8" s="28"/>
      <c r="F8" s="28"/>
      <c r="G8" s="28">
        <f>'2. ID'!$B5</f>
        <v>0</v>
      </c>
    </row>
    <row r="9" spans="1:7" s="6" customFormat="1" ht="15.6" x14ac:dyDescent="0.3">
      <c r="B9" s="18"/>
      <c r="C9" s="65"/>
      <c r="D9" s="65"/>
      <c r="E9" s="65"/>
      <c r="F9" s="65"/>
      <c r="G9" s="66"/>
    </row>
    <row r="10" spans="1:7" s="6" customFormat="1" ht="15.6" x14ac:dyDescent="0.3">
      <c r="B10" s="18" t="s">
        <v>66</v>
      </c>
      <c r="C10" s="19"/>
      <c r="D10" s="19"/>
      <c r="E10" s="19"/>
      <c r="F10" s="19"/>
      <c r="G10" s="20"/>
    </row>
    <row r="11" spans="1:7" s="6" customFormat="1" ht="31.2" x14ac:dyDescent="0.3">
      <c r="B11" s="55" t="s">
        <v>78</v>
      </c>
      <c r="C11" s="34" t="str">
        <f>'3. Additions'!N11</f>
        <v/>
      </c>
      <c r="D11" s="34" t="str">
        <f>'3. Additions'!O11</f>
        <v/>
      </c>
      <c r="E11" s="34" t="str">
        <f>'3. Additions'!N12</f>
        <v/>
      </c>
      <c r="F11" s="34" t="str">
        <f>'3. Additions'!O12</f>
        <v/>
      </c>
      <c r="G11" s="34" t="str">
        <f>IF(SUM(C11:F11)=0,"",ROUND(AVERAGE(C11:F11),2))</f>
        <v/>
      </c>
    </row>
    <row r="12" spans="1:7" s="6" customFormat="1" ht="31.2" x14ac:dyDescent="0.3">
      <c r="B12" s="55" t="s">
        <v>79</v>
      </c>
      <c r="C12" s="34" t="str">
        <f>'3. Additions'!N14</f>
        <v/>
      </c>
      <c r="D12" s="34" t="str">
        <f>'3. Additions'!O14</f>
        <v/>
      </c>
      <c r="E12" s="34" t="str">
        <f>'3. Additions'!N15</f>
        <v/>
      </c>
      <c r="F12" s="34" t="str">
        <f>'3. Additions'!O15</f>
        <v/>
      </c>
      <c r="G12" s="34" t="str">
        <f>IF(SUM(C12:F12)=0,"",ROUND(AVERAGE(C12:F12),2))</f>
        <v/>
      </c>
    </row>
    <row r="13" spans="1:7" s="6" customFormat="1" ht="15.6" x14ac:dyDescent="0.3">
      <c r="B13" s="18" t="s">
        <v>57</v>
      </c>
      <c r="C13" s="19"/>
      <c r="D13" s="19"/>
      <c r="E13" s="19"/>
      <c r="F13" s="19"/>
      <c r="G13" s="20"/>
    </row>
    <row r="14" spans="1:7" s="6" customFormat="1" ht="15.6" x14ac:dyDescent="0.3">
      <c r="B14" s="21" t="s">
        <v>75</v>
      </c>
      <c r="C14" s="34"/>
      <c r="D14" s="34"/>
      <c r="E14" s="34"/>
      <c r="F14" s="34"/>
      <c r="G14" s="34" t="str">
        <f>'7. Rate Card - Staff &amp; Mgmt'!K36</f>
        <v/>
      </c>
    </row>
    <row r="15" spans="1:7" s="6" customFormat="1" ht="15.6" x14ac:dyDescent="0.3">
      <c r="B15" s="32"/>
      <c r="C15" s="32"/>
      <c r="D15" s="32"/>
      <c r="E15" s="32"/>
      <c r="F15" s="32"/>
    </row>
  </sheetData>
  <sheetProtection algorithmName="SHA-512" hashValue="mGirCjDIK7NjwlCAd4/SKmCuorvJGpgWOj6WPONL4Gyxmeabj1n/Lss2Vp6rWfteAspq2H5kHrEtLaOYBGb/Jw==" saltValue="pvKBfHaFXxVYT0ZdOOhnkQ==" spinCount="100000" sheet="1" selectLockedCells="1" selectUnlockedCells="1"/>
  <conditionalFormatting sqref="C14:G14 C11:G11 C12:F12">
    <cfRule type="expression" dxfId="2" priority="8">
      <formula>AND(C$8="N",VALUE(C11)&gt;0)</formula>
    </cfRule>
  </conditionalFormatting>
  <conditionalFormatting sqref="G12">
    <cfRule type="expression" dxfId="1" priority="1">
      <formula>AND(G$8="N",VALUE(G12)&gt;0)</formula>
    </cfRule>
  </conditionalFormatting>
  <conditionalFormatting sqref="C6:F6">
    <cfRule type="expression" dxfId="0" priority="36">
      <formula>AND(#REF!="N", SUM(C$11:C$11)&gt;0)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vt:lpstr>
      <vt:lpstr>3. Additions</vt:lpstr>
      <vt:lpstr>4 - 6. Not Used</vt:lpstr>
      <vt:lpstr>7. Rate Card - Staff &amp; Mgmt</vt:lpstr>
      <vt:lpstr>8. Not Used</vt:lpstr>
      <vt:lpstr>9. Not Used</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2021-10-29T09:28:21Z</dcterms:modified>
</cp:coreProperties>
</file>