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815" windowHeight="6930" activeTab="1"/>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71027"/>
</workbook>
</file>

<file path=xl/calcChain.xml><?xml version="1.0" encoding="utf-8"?>
<calcChain xmlns="http://schemas.openxmlformats.org/spreadsheetml/2006/main">
  <c r="A2" i="11" l="1"/>
  <c r="A2" i="9"/>
  <c r="D5" i="2"/>
  <c r="D6" i="2"/>
  <c r="D7" i="2"/>
  <c r="D8" i="2"/>
  <c r="J7" i="4" l="1"/>
  <c r="G7" i="4"/>
  <c r="C7" i="4"/>
  <c r="A7" i="4"/>
  <c r="C25" i="4"/>
  <c r="C24" i="4"/>
  <c r="C23" i="4"/>
  <c r="C22" i="4"/>
  <c r="C21" i="4"/>
  <c r="C2" i="11" l="1"/>
  <c r="C2" i="9"/>
</calcChain>
</file>

<file path=xl/sharedStrings.xml><?xml version="1.0" encoding="utf-8"?>
<sst xmlns="http://schemas.openxmlformats.org/spreadsheetml/2006/main" count="93" uniqueCount="73">
  <si>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</si>
  <si>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</si>
  <si>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</si>
  <si>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</si>
  <si>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</si>
  <si>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</si>
  <si>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</si>
  <si>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</si>
  <si>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</si>
  <si>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</si>
  <si>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</si>
  <si>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</si>
  <si>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</si>
  <si>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</si>
  <si>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</si>
  <si>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</si>
  <si>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</si>
  <si>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</si>
  <si>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</si>
  <si>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</si>
  <si>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</si>
  <si>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</si>
  <si>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</si>
  <si>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</si>
  <si>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</si>
  <si>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</si>
  <si>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</si>
  <si>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</si>
  <si>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</si>
  <si>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</si>
  <si>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</si>
  <si>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</si>
  <si>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</si>
  <si>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</si>
  <si>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</si>
  <si>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</si>
  <si>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</si>
  <si>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</si>
  <si>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</si>
  <si>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</si>
  <si>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</si>
  <si>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</si>
  <si>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</si>
  <si>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The C&amp;IoS Growth Hub will offer a single access point to the whole range of business support provision supporting local businesses to innovate, invest and grow - both nationally and internationally.</t>
  </si>
  <si>
    <t>The central task of the Growth Hub is to simplify access to business support provision, in particular for growth and growth potential businesses. This will be achieved via a detailed diagnostic, action planning and referral service for eligible criterion businesses. It is planned to service 1,856 businesses in this way by September 2018.
The Growth Hub will encourage and support businesses to grow, innovate and invest through a one-stop service for information and guidance on and access to business support provision.  It will do this through a content-rich online portal and social media activity backed by a telephone and face-to-face service delivered by a team of experienced peripatetic Senior Business Connectors covering the 5 economic areas of C&amp;IoS.
Target beneficiaries will be all eligible start-ups, micro businesses and SMEs, including social enterprises, throughout the C&amp;IoS LEP area.  The online portal will include content which has been developed nationally (by BIS) and which will be white-labelled for local use.</t>
  </si>
  <si>
    <t xml:space="preserve">There is currently only a very small market in C&amp;IoS for commercial, private sector business advice with some estimates suggesting that there are fewer than 500 genuine high growth businesses in the county, although many more with unrealised potential to grow, innovate and improve productivity.  This is a clear market failure which pump-priming from ESIF can address.  This proposal is about transforming this climate, putting business in the driving seat of raising ambition and awareness and creating a strong peer community of successful businesses as credible role models for others.
In this climate, the creation and development of a privately-funded business advice and referral portal is not an investable proposition.  Risk, marketing cost and size of market mean that no private operator can take on the development of a Hub service without subsidy. We propose using ESIF intensively in the early years of the Hub operation for marketing and to offer SMEs free access to Hub services, with the aim that, in future years and following a full review, we will move towards considering whether there is scope to introduce payment for some services through a subscription or membership model.
The Hub will add value to existing business support provision by relieving businesses of the need to understand and navigate the system themselves and bring a pipeline of new business prospects to the table.  It will add value to other business networks by making it easier for them to connect their members to the whole support offer.  By managing the common CRM and diagnostic, it will add value to the programme by ensuring businesses are directed to the right support and that multiple business assists are properly captured.  
</t>
  </si>
  <si>
    <t xml:space="preserve">The C&amp;IoS Growth Hub will offer a single access point to the whole range of business support provision supporting local businesses to innovate, invest and grow - both nationally and internationally. The Cornwall &amp; Isles of Scilly Growth Hub (C&amp;IoSGH) project responds directly to the ESIF Strategy Growth for Business Objective #1, namely the provision of a simplified, single access point to business support.The Growth Hub will work closely and co-ordinate business support promotional activity and events with other providers to ensure join-up and efficiency including in the investment of public money. This will form part of SLA arrangements with other providers.This proposal contributes to the delivery of Investment Priority 3a – Promoting entrepreneurship and the specific objective of establishing and operating a Growth Hub.    It contributes particularly to the OP objective of improving business-owner awareness of and access to business support by providing a proactive outreach and signposting service. 
Growth Hub activity will stimulate the pipeline of future growth potential businesses.  Within the Hub, we will focus resources on SMEs with good growth potential and specific activity to reach out into areas with low levels of enterprise.  The Hub will support delivery of overall programme business assists and will increase the ability of other support projects to deliver through additional and informed referrals.
The C&amp;IoS Growth Hub proposal also fits squarely with BIS strategy for simplifying and bringing coherence to the business support landscape as the ‘glue in the system’ of business support in terms of driving business growth locally by acting as a centre for engagement whilst maximising access to, take-up and impact of national assets and provision.
The Growth Hub will address the most common complaint from the business community that the business support landscape is confused and difficult to navigate, leading to unwillingness to engage or uncertainty around who to contact. 
The Growth Hub will offer an open door to (growth/potential) businesses and will ease their access into relevant development/support programmes (hiding the wiring). The business facing staff (Connectors and Navigators) will be well-versed in the range of business support offerings and will act entirely in the interest of facilitating the growth ambitions of the client businesses through effective diagnostics, agreed action planning and meaningful referrals.
</t>
  </si>
  <si>
    <t xml:space="preserve">We will build on the experiences of the Peninsula Growth Hub / GAIN portal and Business Pulse, where in both cases we believe the main lesson is the need to be much more proactive to drive traffic to the portal through online activity, marketing and face-to-face support which give businesses a strong value proposition for using the single portal as their ‘go to’ source of information.  
We recognise that many businesses will access support directly or through search engines and will aim for a networked approach with other providers to ensure no wrong door rather than only one right door.  We will work with the business community and providers to design and promote the Hub portal and populate it with rich content.  
We will link with other Growth Hubs nationally (including Heart of the South West) to monitor and adopt/adapt best practice in the delivery of our local model.
We will also link with key national and regional programmes such as SWMAS, the Enterprise Europe Network, UKTI and Growth Accelerator so that businesses that could benefit from these services will be referred accordingly.  
We will draw in the private business advice sector as a route to long term sustainability.
</t>
  </si>
  <si>
    <t>Staff costs - Core team of 13 persons and allocated staff time of CDC Chief Executive and dedicated claims finance and monitoring staff</t>
  </si>
  <si>
    <t>LEP</t>
  </si>
  <si>
    <t>ERDF Funding</t>
  </si>
  <si>
    <t>Cornwall Council</t>
  </si>
  <si>
    <t>Consultancy - Independent evaluation and three annual surveys</t>
  </si>
  <si>
    <t>Marketing - Design, promotional material, web portal development, content and hosting, research database and contract for outreach programme and events (OJEU procurement).</t>
  </si>
  <si>
    <t>Premises – Rental of Growth Hub office space (with 4 Business Connectors working from home)</t>
  </si>
  <si>
    <t>Office costs – Laptops &amp; software, presentational equipment, mobile phones &amp; associated call charges, office  furniture, IT system and support charges , office phone system and call charges, Printing, Postage and Stationery</t>
  </si>
  <si>
    <t>Overheads at 15% of direct salary costs and payroll payslip charges.</t>
  </si>
  <si>
    <t>Professional fees – Legal fees re procurement support, data sharing protocol &amp; SLA’s with other providers insurance, training, subscriptions ,meetings and conferences, procurement support, and management board meeting expenses.</t>
  </si>
  <si>
    <t xml:space="preserve">Other costs: travel, recruitment, CRM licences for project staff and other ERDF funded business support providers </t>
  </si>
  <si>
    <t>The Hub will deliver its activity through a web portal, social media and experienced Business Connectors and Navigators, working closely with other business support providers.</t>
  </si>
  <si>
    <t>CDC will manage the service which will be operated at arm’s length from other CDC activity with governance undertaken via a strong and appropriately structured Management Board.</t>
  </si>
  <si>
    <t>The Growth Hub will encourage and support businesses to grow, innovate and invest through a one-stop service for information and guidance on and access to business support provision.  It will do this through a content-rich online portal and social media activity backed by a telephone and face-to-face service delivered by a team of experienced peripatetic Senior Business Connectors covering the 5 economic areas of C&amp;IoS.</t>
  </si>
  <si>
    <t>The Growth Hub will deploy its 4 (senior) Business Connectors across the county, in line with the designated LAG areas for consistency of geography, with the Business Connector in the West Cornwall LAG area taking responsibility for the Isles of Scilly. There will be a central office function housing the balance of the team which will be separate and distinct from CDC offices. Representation and presence on the Isles of Scilly will be organised in collaboration with the IoS Council and the Island Partnership.</t>
  </si>
  <si>
    <t>The Growth Hub will work closely and co-ordinate business support promotional activity and events with other providers to ensure join-up and efficiency including in the investment of public money. This will form part of SLA arrangements with other providers.</t>
  </si>
  <si>
    <t>The central task of the Growth Hub is to simplify access to business support provision, in particular for growth and growth potential businesses. This will be achieved via a detailed diagnostic, action planning and referral service for eligible criterion businesses. It is planned to service 1,856 businesses in this way by September 2018.</t>
  </si>
  <si>
    <t>In addition to its discrete functions, the Growth Hub will manage a Client Relationship Management system to which all ESIF-funded providers will be attached so that all data relevant to beneficiaries under the ESIF programme can be held in one place, thus avoiding duplication of reported data.</t>
  </si>
  <si>
    <t>3 Hour Interventions 2016</t>
  </si>
  <si>
    <t>3 Hour Interventions 2017</t>
  </si>
  <si>
    <t>3 Hour Interventions 2018</t>
  </si>
  <si>
    <t xml:space="preserve">The central task of the Growth Hub is to simplify access to business support provision, in particular for growth and growth potential businesses. This will be achieved via a detailed diagnostic, action planning and referral service for eligible criterion businesses. </t>
  </si>
  <si>
    <t>It will be a key outcome of the function of the Growth Hub if, over time and as its reputation grows, businesses present themselves with their enquiries to the Growth Hub in the first instance (rather than shopping around) and if the business community agrees that the existence of the Growth Hub has simplified and improved access to business support provision.</t>
  </si>
  <si>
    <t>Survey</t>
  </si>
  <si>
    <t>CIOS Growth Hub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</si>
</sst>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s>
  <borders count="21">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6">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0" fontId="5" fillId="0" borderId="0" xfId="0" applyFont="1" applyAlignment="1">
      <alignment vertical="center" wrapText="1"/>
    </xf>
    <xf numFmtId="1" fontId="5" fillId="0" borderId="0" xfId="0" applyNumberFormat="1" applyFont="1" applyAlignment="1" applyProtection="1">
      <alignment vertical="top" wrapText="1"/>
      <protection locked="0" hidden="1"/>
    </xf>
    <xf numFmtId="1" fontId="5" fillId="0" borderId="0" xfId="0" applyNumberFormat="1"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5" fillId="6" borderId="19" xfId="0" applyFont="1" applyFill="1" applyBorder="1" applyAlignment="1">
      <alignment vertical="center" wrapText="1"/>
    </xf>
    <xf numFmtId="0" fontId="5" fillId="6" borderId="20" xfId="0" applyFont="1" applyFill="1" applyBorder="1" applyAlignment="1">
      <alignment vertical="center" wrapText="1"/>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i val="0"/>
        <strike val="0"/>
        <outline val="0"/>
        <shadow val="0"/>
        <u val="none"/>
        <vertAlign val="baseline"/>
        <sz val="10"/>
        <color theme="1"/>
        <name val="Arial"/>
        <scheme val="none"/>
      </font>
    </dxf>
    <dxf>
      <font>
        <i val="0"/>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t>
        <a:bodyPr/>
        <a:lstStyle/>
        <a:p>
          <a:endParaRPr lang="en-GB"/>
        </a:p>
      </dgm:t>
    </dgm:pt>
    <dgm:pt modelId="{013BCF5C-A820-4256-8F4C-71861941731E}" type="pres">
      <dgm:prSet presAssocID="{3FF33274-A4D0-4B40-8CB8-B2A8B5FC072C}" presName="node" presStyleLbl="node1" presStyleIdx="0" presStyleCnt="9">
        <dgm:presLayoutVars>
          <dgm:bulletEnabled val="1"/>
        </dgm:presLayoutVars>
      </dgm:prSet>
      <dgm:spPr/>
      <dgm:t>
        <a:bodyPr/>
        <a:lstStyle/>
        <a:p>
          <a:endParaRPr lang="en-GB"/>
        </a:p>
      </dgm:t>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t>
        <a:bodyPr/>
        <a:lstStyle/>
        <a:p>
          <a:endParaRPr lang="en-GB"/>
        </a:p>
      </dgm:t>
    </dgm:pt>
    <dgm:pt modelId="{370AF9B1-028D-45E0-8030-ECA1C4FACB04}" type="pres">
      <dgm:prSet presAssocID="{0532BEB6-7AC8-494A-BCA1-BB8A9C955B05}" presName="node" presStyleLbl="node1" presStyleIdx="1" presStyleCnt="9">
        <dgm:presLayoutVars>
          <dgm:bulletEnabled val="1"/>
        </dgm:presLayoutVars>
      </dgm:prSet>
      <dgm:spPr/>
      <dgm:t>
        <a:bodyPr/>
        <a:lstStyle/>
        <a:p>
          <a:endParaRPr lang="en-GB"/>
        </a:p>
      </dgm:t>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t>
        <a:bodyPr/>
        <a:lstStyle/>
        <a:p>
          <a:endParaRPr lang="en-GB"/>
        </a:p>
      </dgm:t>
    </dgm:pt>
    <dgm:pt modelId="{C4487615-2B55-4515-B287-D502092E782E}" type="pres">
      <dgm:prSet presAssocID="{1157BC5F-4FEE-4948-8C18-AB3F9E78EF67}" presName="node" presStyleLbl="node1" presStyleIdx="2" presStyleCnt="9">
        <dgm:presLayoutVars>
          <dgm:bulletEnabled val="1"/>
        </dgm:presLayoutVars>
      </dgm:prSet>
      <dgm:spPr/>
      <dgm:t>
        <a:bodyPr/>
        <a:lstStyle/>
        <a:p>
          <a:endParaRPr lang="en-GB"/>
        </a:p>
      </dgm:t>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t>
        <a:bodyPr/>
        <a:lstStyle/>
        <a:p>
          <a:endParaRPr lang="en-GB"/>
        </a:p>
      </dgm:t>
    </dgm:pt>
    <dgm:pt modelId="{43C81557-578A-452C-B0E0-0E7AE80CB972}" type="pres">
      <dgm:prSet presAssocID="{B9F3C1C2-8B41-4896-825F-AFA1493D5802}" presName="node" presStyleLbl="node1" presStyleIdx="3" presStyleCnt="9">
        <dgm:presLayoutVars>
          <dgm:bulletEnabled val="1"/>
        </dgm:presLayoutVars>
      </dgm:prSet>
      <dgm:spPr/>
      <dgm:t>
        <a:bodyPr/>
        <a:lstStyle/>
        <a:p>
          <a:endParaRPr lang="en-GB"/>
        </a:p>
      </dgm:t>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t>
        <a:bodyPr/>
        <a:lstStyle/>
        <a:p>
          <a:endParaRPr lang="en-GB"/>
        </a:p>
      </dgm:t>
    </dgm:pt>
    <dgm:pt modelId="{B47F8140-3451-430B-A9A6-56E1AC55B547}" type="pres">
      <dgm:prSet presAssocID="{5B5230F1-8A6F-414E-AB1C-CC45EBE91959}" presName="node" presStyleLbl="node1" presStyleIdx="4" presStyleCnt="9">
        <dgm:presLayoutVars>
          <dgm:bulletEnabled val="1"/>
        </dgm:presLayoutVars>
      </dgm:prSet>
      <dgm:spPr/>
      <dgm:t>
        <a:bodyPr/>
        <a:lstStyle/>
        <a:p>
          <a:endParaRPr lang="en-GB"/>
        </a:p>
      </dgm:t>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t>
        <a:bodyPr/>
        <a:lstStyle/>
        <a:p>
          <a:endParaRPr lang="en-GB"/>
        </a:p>
      </dgm:t>
    </dgm:pt>
    <dgm:pt modelId="{7E23EB6C-062F-4540-9037-D4D2EBD041B6}" type="pres">
      <dgm:prSet presAssocID="{1FC9FAA5-46F3-4C24-95D8-980038009B86}" presName="node" presStyleLbl="node1" presStyleIdx="5" presStyleCnt="9">
        <dgm:presLayoutVars>
          <dgm:bulletEnabled val="1"/>
        </dgm:presLayoutVars>
      </dgm:prSet>
      <dgm:spPr/>
      <dgm:t>
        <a:bodyPr/>
        <a:lstStyle/>
        <a:p>
          <a:endParaRPr lang="en-GB"/>
        </a:p>
      </dgm:t>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t>
        <a:bodyPr/>
        <a:lstStyle/>
        <a:p>
          <a:endParaRPr lang="en-GB"/>
        </a:p>
      </dgm:t>
    </dgm:pt>
    <dgm:pt modelId="{9903C532-CFCC-47F7-AEAC-727BDC81E089}" type="pres">
      <dgm:prSet presAssocID="{107ABD38-3E6E-447E-8E2D-50D6EFA61152}" presName="node" presStyleLbl="node1" presStyleIdx="6" presStyleCnt="9">
        <dgm:presLayoutVars>
          <dgm:bulletEnabled val="1"/>
        </dgm:presLayoutVars>
      </dgm:prSet>
      <dgm:spPr/>
      <dgm:t>
        <a:bodyPr/>
        <a:lstStyle/>
        <a:p>
          <a:endParaRPr lang="en-GB"/>
        </a:p>
      </dgm:t>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t>
        <a:bodyPr/>
        <a:lstStyle/>
        <a:p>
          <a:endParaRPr lang="en-GB"/>
        </a:p>
      </dgm:t>
    </dgm:pt>
    <dgm:pt modelId="{4D1FCD2A-F1E4-4A75-A5C8-2F2ADECA755D}" type="pres">
      <dgm:prSet presAssocID="{07770916-4999-4EEC-9D7B-9EFA790BFF9A}" presName="node" presStyleLbl="node1" presStyleIdx="7" presStyleCnt="9">
        <dgm:presLayoutVars>
          <dgm:bulletEnabled val="1"/>
        </dgm:presLayoutVars>
      </dgm:prSet>
      <dgm:spPr/>
      <dgm:t>
        <a:bodyPr/>
        <a:lstStyle/>
        <a:p>
          <a:endParaRPr lang="en-GB"/>
        </a:p>
      </dgm:t>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t>
        <a:bodyPr/>
        <a:lstStyle/>
        <a:p>
          <a:endParaRPr lang="en-GB"/>
        </a:p>
      </dgm:t>
    </dgm:pt>
    <dgm:pt modelId="{057082C9-09FB-477C-B986-6BD76443CB38}" type="pres">
      <dgm:prSet presAssocID="{015A6A22-570E-4F7F-BFD3-50F04529A297}" presName="node" presStyleLbl="node1" presStyleIdx="8" presStyleCnt="9">
        <dgm:presLayoutVars>
          <dgm:bulletEnabled val="1"/>
        </dgm:presLayoutVars>
      </dgm:prSet>
      <dgm:spPr/>
      <dgm:t>
        <a:bodyPr/>
        <a:lstStyle/>
        <a:p>
          <a:endParaRPr lang="en-GB"/>
        </a:p>
      </dgm:t>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t>
        <a:bodyPr/>
        <a:lstStyle/>
        <a:p>
          <a:endParaRPr lang="en-GB"/>
        </a:p>
      </dgm:t>
    </dgm:pt>
  </dgm:ptLst>
  <dgm:cxnLst>
    <dgm:cxn modelId="{7CF49AE0-3121-49D3-946E-28516B5441A2}" srcId="{7366FB79-7E4B-4D3D-BF9B-35FB20B2078B}" destId="{0532BEB6-7AC8-494A-BCA1-BB8A9C955B05}" srcOrd="1" destOrd="0" parTransId="{82E67217-F3FC-4A36-A79C-148B4684A9EF}" sibTransId="{65E25C65-1EAC-4E66-9547-8AB6CBA0A8A3}"/>
    <dgm:cxn modelId="{E7D0F3F0-20A2-4496-8BAC-3513AF17C34D}" srcId="{7366FB79-7E4B-4D3D-BF9B-35FB20B2078B}" destId="{1157BC5F-4FEE-4948-8C18-AB3F9E78EF67}" srcOrd="2" destOrd="0" parTransId="{B1CFE781-E2EA-48B0-BBF8-82CEDFD8E58C}" sibTransId="{F5EBFDE1-03F7-4675-A4CB-A0EBB8D97D76}"/>
    <dgm:cxn modelId="{02DE97FF-46B8-43C6-A6C3-5B32B6E9B81F}" type="presOf" srcId="{B32F1CC6-52DD-41D2-83DC-E56B1E54FF42}" destId="{0B543A88-CA5B-4F4E-AEDE-6EBF83AB8478}" srcOrd="0" destOrd="0" presId="urn:microsoft.com/office/officeart/2005/8/layout/cycle5"/>
    <dgm:cxn modelId="{40C63FED-0CA1-4B9F-9A5A-D59800E042F4}" type="presOf" srcId="{B9F3C1C2-8B41-4896-825F-AFA1493D5802}" destId="{43C81557-578A-452C-B0E0-0E7AE80CB972}" srcOrd="0" destOrd="0" presId="urn:microsoft.com/office/officeart/2005/8/layout/cycle5"/>
    <dgm:cxn modelId="{FBA5C4AC-9F16-4A9B-B2A1-056933992E9A}" type="presOf" srcId="{3FF33274-A4D0-4B40-8CB8-B2A8B5FC072C}" destId="{013BCF5C-A820-4256-8F4C-71861941731E}" srcOrd="0" destOrd="0" presId="urn:microsoft.com/office/officeart/2005/8/layout/cycle5"/>
    <dgm:cxn modelId="{06662D33-4326-48CD-9321-B60B733821EA}" srcId="{7366FB79-7E4B-4D3D-BF9B-35FB20B2078B}" destId="{3FF33274-A4D0-4B40-8CB8-B2A8B5FC072C}" srcOrd="0" destOrd="0" parTransId="{8D3DD5BC-E3D2-42B0-B562-1F75FD348AD9}" sibTransId="{B32F1CC6-52DD-41D2-83DC-E56B1E54FF42}"/>
    <dgm:cxn modelId="{465ECAC2-37DF-419F-9F51-6839D4476A98}" type="presOf" srcId="{1FC9FAA5-46F3-4C24-95D8-980038009B86}" destId="{7E23EB6C-062F-4540-9037-D4D2EBD041B6}"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C4B03B06-2890-4E15-BEBE-1DB9EFE57112}" srcId="{7366FB79-7E4B-4D3D-BF9B-35FB20B2078B}" destId="{07770916-4999-4EEC-9D7B-9EFA790BFF9A}" srcOrd="7" destOrd="0" parTransId="{70CA2A7F-2610-4D2D-BC99-CA6531A90F7B}" sibTransId="{C95BC978-DD30-459D-991F-2097365E3246}"/>
    <dgm:cxn modelId="{DB18ACEB-8E1F-43E2-9F67-F0D4B394281A}" srcId="{7366FB79-7E4B-4D3D-BF9B-35FB20B2078B}" destId="{5B5230F1-8A6F-414E-AB1C-CC45EBE91959}" srcOrd="4" destOrd="0" parTransId="{2876EE6D-67D0-426D-8002-6C030C37E41A}" sibTransId="{6CEAB3C0-913B-4FC1-8ACB-47DBE4E84538}"/>
    <dgm:cxn modelId="{5BEE9FC1-AFD9-4159-8990-44B9F5992652}" type="presOf" srcId="{015A6A22-570E-4F7F-BFD3-50F04529A297}" destId="{057082C9-09FB-477C-B986-6BD76443CB38}" srcOrd="0" destOrd="0" presId="urn:microsoft.com/office/officeart/2005/8/layout/cycle5"/>
    <dgm:cxn modelId="{06A1A9A7-9E76-4AF0-80DE-D2FA5C87097E}" type="presOf" srcId="{6CEAB3C0-913B-4FC1-8ACB-47DBE4E84538}" destId="{0E02A652-C024-4A6A-A7D0-A79C00A321DA}"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3B40B425-37D1-4642-BCE9-4BFB04442E86}" type="presOf" srcId="{EE5C662E-917B-4003-9ADF-8C770CCAF341}" destId="{266D64CC-622D-4507-A0C8-55915E664675}"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4D8B602E-FB83-4249-BB0C-741B6C3A7ED2}" type="presOf" srcId="{107ABD38-3E6E-447E-8E2D-50D6EFA61152}" destId="{9903C532-CFCC-47F7-AEAC-727BDC81E089}" srcOrd="0" destOrd="0" presId="urn:microsoft.com/office/officeart/2005/8/layout/cycle5"/>
    <dgm:cxn modelId="{DE6776F2-7409-4A90-8646-206C3165F784}" type="presOf" srcId="{65E25C65-1EAC-4E66-9547-8AB6CBA0A8A3}" destId="{655B9512-6744-46BA-9FD5-CFCE5BE52CC5}"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A8C8525D-33D1-43DD-B5E3-76EB251B3635}" type="presOf" srcId="{7366FB79-7E4B-4D3D-BF9B-35FB20B2078B}" destId="{2D2D441E-A572-47FA-A194-347759191035}"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40A42FDA-4359-4021-B9EE-FC301AA3763D}" type="presOf" srcId="{F5EBFDE1-03F7-4675-A4CB-A0EBB8D97D76}" destId="{2AD607A6-4034-463B-812E-ED500B531E06}" srcOrd="0" destOrd="0" presId="urn:microsoft.com/office/officeart/2005/8/layout/cycle5"/>
    <dgm:cxn modelId="{3B1F5345-4BD4-49CF-B231-7FCBD6BE84ED}" type="presOf" srcId="{C95BC978-DD30-459D-991F-2097365E3246}" destId="{CC58459D-05E4-41D0-B74C-053729940568}"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E43401C1-DE9B-4747-BF71-878396B2CFA7}" type="presOf" srcId="{07770916-4999-4EEC-9D7B-9EFA790BFF9A}" destId="{4D1FCD2A-F1E4-4A75-A5C8-2F2ADECA755D}" srcOrd="0" destOrd="0" presId="urn:microsoft.com/office/officeart/2005/8/layout/cycle5"/>
    <dgm:cxn modelId="{47CEE75B-2127-4605-9BD1-4D18A74FE841}" srcId="{7366FB79-7E4B-4D3D-BF9B-35FB20B2078B}" destId="{107ABD38-3E6E-447E-8E2D-50D6EFA61152}" srcOrd="6" destOrd="0" parTransId="{A78A32CA-8195-4311-924D-DF118B3D7BF3}" sibTransId="{C479A92F-60C4-4CFC-940C-93318FF97874}"/>
    <dgm:cxn modelId="{D14DCE0F-4FBB-40A8-AF6D-B05755B72470}" type="presOf" srcId="{C9B48FA8-30BF-4798-80D9-D03EB3759845}" destId="{49CA9A62-1BAE-4F7F-BC77-B4D1EF97C130}"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xmlns="" id="{00000000-0008-0000-0100-000005000000}"/>
            </a:ext>
          </a:extLst>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a:extLst>
            <a:ext uri="{FF2B5EF4-FFF2-40B4-BE49-F238E27FC236}">
              <a16:creationId xmlns:a16="http://schemas.microsoft.com/office/drawing/2014/main" xmlns="" id="{00000000-0008-0000-0100-000006000000}"/>
            </a:ext>
          </a:extLst>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a:extLst>
            <a:ext uri="{FF2B5EF4-FFF2-40B4-BE49-F238E27FC236}">
              <a16:creationId xmlns:a16="http://schemas.microsoft.com/office/drawing/2014/main" xmlns="" id="{00000000-0008-0000-0100-000007000000}"/>
            </a:ext>
          </a:extLst>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171448</xdr:rowOff>
    </xdr:to>
    <xdr:sp macro="" textlink="">
      <xdr:nvSpPr>
        <xdr:cNvPr id="9" name="Bent Arrow 8">
          <a:hlinkClick xmlns:r="http://schemas.openxmlformats.org/officeDocument/2006/relationships" r:id="rId5"/>
          <a:extLst>
            <a:ext uri="{FF2B5EF4-FFF2-40B4-BE49-F238E27FC236}">
              <a16:creationId xmlns:a16="http://schemas.microsoft.com/office/drawing/2014/main" xmlns="" id="{00000000-0008-0000-0100-000009000000}"/>
            </a:ext>
          </a:extLst>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a:extLst>
            <a:ext uri="{FF2B5EF4-FFF2-40B4-BE49-F238E27FC236}">
              <a16:creationId xmlns:a16="http://schemas.microsoft.com/office/drawing/2014/main" xmlns="" id="{00000000-0008-0000-0100-00000A000000}"/>
            </a:ext>
          </a:extLst>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a:extLst>
            <a:ext uri="{FF2B5EF4-FFF2-40B4-BE49-F238E27FC236}">
              <a16:creationId xmlns:a16="http://schemas.microsoft.com/office/drawing/2014/main" xmlns="" id="{00000000-0008-0000-0100-00000B000000}"/>
            </a:ext>
          </a:extLst>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23</xdr:row>
      <xdr:rowOff>219072</xdr:rowOff>
    </xdr:to>
    <xdr:sp macro="" textlink="">
      <xdr:nvSpPr>
        <xdr:cNvPr id="12" name="Right Arrow 11">
          <a:hlinkClick xmlns:r="http://schemas.openxmlformats.org/officeDocument/2006/relationships" r:id="rId8"/>
          <a:extLst>
            <a:ext uri="{FF2B5EF4-FFF2-40B4-BE49-F238E27FC236}">
              <a16:creationId xmlns:a16="http://schemas.microsoft.com/office/drawing/2014/main" xmlns="" id="{00000000-0008-0000-0100-00000C000000}"/>
            </a:ext>
          </a:extLst>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a:extLst>
            <a:ext uri="{FF2B5EF4-FFF2-40B4-BE49-F238E27FC236}">
              <a16:creationId xmlns:a16="http://schemas.microsoft.com/office/drawing/2014/main" xmlns="" id="{00000000-0008-0000-0100-00000D000000}"/>
            </a:ext>
          </a:extLst>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4" name="Inputs" displayName="Inputs" ref="M6:N17" totalsRowShown="0" headerRowDxfId="38" dataDxfId="37">
  <autoFilter ref="M6:N17"/>
  <tableColumns count="2">
    <tableColumn id="1" name="What" dataDxfId="36"/>
    <tableColumn id="2" name="Value" dataDxfId="35"/>
  </tableColumns>
  <tableStyleInfo name="TableStyleMedium2" showFirstColumn="0" showLastColumn="0" showRowStripes="1" showColumnStripes="0"/>
</table>
</file>

<file path=xl/tables/table2.xml><?xml version="1.0" encoding="utf-8"?>
<table xmlns="http://schemas.openxmlformats.org/spreadsheetml/2006/main" id="5" name="Activities" displayName="Activities" ref="M20:M28" totalsRowShown="0" headerRowDxfId="34" dataDxfId="33">
  <autoFilter ref="M20:M28"/>
  <tableColumns count="1">
    <tableColumn id="1" name="What" dataDxfId="32"/>
  </tableColumns>
  <tableStyleInfo name="TableStyleMedium2" showFirstColumn="0" showLastColumn="0" showRowStripes="1" showColumnStripes="0"/>
</table>
</file>

<file path=xl/tables/table3.xml><?xml version="1.0" encoding="utf-8"?>
<table xmlns="http://schemas.openxmlformats.org/spreadsheetml/2006/main" id="6" name="Outputs" displayName="Outputs" ref="J20:K25" totalsRowShown="0" headerRowDxfId="31" dataDxfId="30">
  <autoFilter ref="J20:K25"/>
  <tableColumns count="2">
    <tableColumn id="1" name="What" dataDxfId="29"/>
    <tableColumn id="2" name="Value" dataDxfId="28"/>
  </tableColumns>
  <tableStyleInfo name="TableStyleMedium2" showFirstColumn="0" showLastColumn="0" showRowStripes="1" showColumnStripes="0"/>
</table>
</file>

<file path=xl/tables/table4.xml><?xml version="1.0" encoding="utf-8"?>
<table xmlns="http://schemas.openxmlformats.org/spreadsheetml/2006/main" id="7" name="Outcomes" displayName="Outcomes" ref="C20:H25" totalsRowShown="0" headerRowDxfId="27" dataDxfId="26">
  <autoFilter ref="C20:H25"/>
  <tableColumns count="6">
    <tableColumn id="1" name="ID" dataDxfId="25">
      <calculatedColumnFormula>ROW()-ROW($C$20)</calculatedColumnFormula>
    </tableColumn>
    <tableColumn id="2" name="Intended Outcome" dataDxfId="24"/>
    <tableColumn id="3" name="How is it Measured?" dataDxfId="23"/>
    <tableColumn id="6" name="Level" dataDxfId="22"/>
    <tableColumn id="4" name="Baseline" dataDxfId="21"/>
    <tableColumn id="5" name="Actual" dataDxfId="20"/>
  </tableColumns>
  <tableStyleInfo name="TableStyleMedium2" showFirstColumn="0" showLastColumn="0" showRowStripes="1" showColumnStripes="0"/>
</table>
</file>

<file path=xl/tables/table5.xml><?xml version="1.0" encoding="utf-8"?>
<table xmlns="http://schemas.openxmlformats.org/spreadsheetml/2006/main" id="8" name="Impacts" displayName="Impacts" ref="A20:A25" totalsRowShown="0" headerRowDxfId="19" dataDxfId="18">
  <autoFilter ref="A20:A25"/>
  <tableColumns count="1">
    <tableColumn id="1" name="What" dataDxfId="17"/>
  </tableColumns>
  <tableStyleInfo name="TableStyleMedium2" showFirstColumn="0" showLastColumn="0" showRowStripes="1" showColumnStripes="0"/>
</table>
</file>

<file path=xl/tables/table6.xml><?xml version="1.0" encoding="utf-8"?>
<table xmlns="http://schemas.openxmlformats.org/spreadsheetml/2006/main" id="1" name="TextValues" displayName="TextValues" ref="A4:D8" totalsRowShown="0" headerRowDxfId="16" dataDxfId="15">
  <autoFilter ref="A4:D8"/>
  <tableColumns count="4">
    <tableColumn id="1" name="Name" dataDxfId="14"/>
    <tableColumn id="2" name="Value" dataDxfId="13"/>
    <tableColumn id="3" name="Return" dataDxfId="12">
      <calculatedColumnFormula>HYPERLINK(TextValues[[#This Row],[Name]] &amp; "Display","Return to Logic Model")</calculatedColumnFormula>
    </tableColumn>
    <tableColumn id="4"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OutcomeActualsBusiness" displayName="OutcomeActualsBusiness" ref="A1:J2" totalsRowShown="0" headerRowDxfId="10">
  <autoFilter ref="A1:J2"/>
  <tableColumns count="10">
    <tableColumn id="1" name="ID">
      <calculatedColumnFormula>ROW()-ROW($A$1)</calculatedColumnFormula>
    </tableColumn>
    <tableColumn id="2" name="Outcome ID"/>
    <tableColumn id="3" name="Outcome" dataDxfId="9">
      <calculatedColumnFormula>IF(ISBLANK(OutcomeActualsBusiness[Outcome ID]),"",VLOOKUP(OutcomeActualsBusiness[Outcome ID],CHOOSE({1,2},Outcomes[ID],Outcomes[Intended Outcome]),2,FALSE))</calculatedColumnFormula>
    </tableColumn>
    <tableColumn id="4" name="Value" dataDxfId="8" dataCellStyle="Comma"/>
    <tableColumn id="5" name="Beneficiary Reference"/>
    <tableColumn id="6" name="Business Name"/>
    <tableColumn id="7" name="Company Number"/>
    <tableColumn id="8" name="VAT Registration Number"/>
    <tableColumn id="9" name="Date First Engaged" dataDxfId="7"/>
    <tableColumn id="10" name="Still Active in Project"/>
  </tableColumns>
  <tableStyleInfo name="TableStyleMedium2" showFirstColumn="0" showLastColumn="0" showRowStripes="1" showColumnStripes="0"/>
</table>
</file>

<file path=xl/tables/table8.xml><?xml version="1.0" encoding="utf-8"?>
<table xmlns="http://schemas.openxmlformats.org/spreadsheetml/2006/main" id="12" name="OutcomeActualsProject" displayName="OutcomeActualsProject" ref="A1:E2" totalsRowShown="0" headerRowDxfId="6" tableBorderDxfId="5">
  <autoFilter ref="A1:E2"/>
  <tableColumns count="5">
    <tableColumn id="1" name="ID" dataDxfId="4">
      <calculatedColumnFormula>ROW()-ROW($A$1)</calculatedColumnFormula>
    </tableColumn>
    <tableColumn id="2" name="Outcome ID" dataDxfId="3"/>
    <tableColumn id="3" name="Outcome" dataDxfId="2">
      <calculatedColumnFormula>IF(ISBLANK(OutcomeActualsBusiness[Outcome ID]),"",VLOOKUP(OutcomeActualsBusiness[Outcome ID],CHOOSE({1,2},Outcomes[ID],Outcomes[Intended Outcome]),2,FALSE))</calculatedColumnFormula>
    </tableColumn>
    <tableColumn id="4" name="Value" dataDxfId="1" dataCellStyle="Comma"/>
    <tableColumn id="5" name="Description" dataDxfId="0"/>
  </tableColumns>
  <tableStyleInfo name="TableStyleMedium2" showFirstColumn="0" showLastColumn="0" showRowStripes="1" showColumnStripes="0"/>
</table>
</file>

<file path=xl/tables/table9.xml><?xml version="1.0" encoding="utf-8"?>
<table xmlns="http://schemas.openxmlformats.org/spreadsheetml/2006/main" id="9" name="OutcomeLevel" displayName="OutcomeLevel" ref="A1:A3" totalsRowShown="0">
  <autoFilter ref="A1:A3"/>
  <tableColumns count="1">
    <tableColumn id="1"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opLeftCell="A14" workbookViewId="0">
      <selection activeCell="E4" sqref="E4"/>
    </sheetView>
  </sheetViews>
  <sheetFormatPr defaultColWidth="8.88671875" defaultRowHeight="15" x14ac:dyDescent="0.2"/>
  <cols>
    <col min="1" max="1" width="9.5546875" style="28" customWidth="1"/>
    <col min="2" max="16384" width="8.88671875" style="28"/>
  </cols>
  <sheetData>
    <row r="1" spans="1:1" x14ac:dyDescent="0.2">
      <c r="A1" s="28" t="s">
        <v>40</v>
      </c>
    </row>
    <row r="2" spans="1:1" x14ac:dyDescent="0.2">
      <c r="A2" s="28" t="s">
        <v>41</v>
      </c>
    </row>
    <row r="3" spans="1:1" x14ac:dyDescent="0.2">
      <c r="A3" s="28"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tabSelected="1" workbookViewId="0">
      <selection activeCell="A6" sqref="A6"/>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6"/>
      <c r="B2" s="37"/>
      <c r="C2" s="37"/>
      <c r="D2" s="37"/>
      <c r="E2" s="37"/>
    </row>
    <row r="3" spans="1:14" ht="35.25" customHeight="1" x14ac:dyDescent="0.2">
      <c r="A3" s="52" t="s">
        <v>72</v>
      </c>
      <c r="B3" s="53"/>
      <c r="C3" s="53"/>
      <c r="D3" s="53"/>
      <c r="E3" s="54"/>
    </row>
    <row r="4" spans="1:14" ht="24.75" customHeight="1" x14ac:dyDescent="0.2">
      <c r="A4" s="55" t="s">
        <v>28</v>
      </c>
      <c r="B4" s="55"/>
      <c r="C4" s="55"/>
      <c r="D4" s="55"/>
      <c r="E4" s="55"/>
      <c r="F4" s="55"/>
      <c r="G4" s="55"/>
      <c r="H4" s="55"/>
    </row>
    <row r="5" spans="1:14" ht="15.75" x14ac:dyDescent="0.2">
      <c r="A5" s="11" t="s">
        <v>3</v>
      </c>
      <c r="C5" s="11" t="s">
        <v>6</v>
      </c>
      <c r="G5" s="11" t="s">
        <v>7</v>
      </c>
      <c r="J5" s="11" t="s">
        <v>5</v>
      </c>
      <c r="M5" s="11" t="s">
        <v>8</v>
      </c>
    </row>
    <row r="6" spans="1:14" s="13" customFormat="1" x14ac:dyDescent="0.2">
      <c r="A6" s="19" t="s">
        <v>12</v>
      </c>
      <c r="C6" s="38" t="s">
        <v>12</v>
      </c>
      <c r="D6" s="39"/>
      <c r="E6" s="39"/>
      <c r="G6" s="38" t="s">
        <v>12</v>
      </c>
      <c r="H6" s="39"/>
      <c r="J6" s="38" t="s">
        <v>12</v>
      </c>
      <c r="K6" s="39"/>
      <c r="M6" s="13" t="s">
        <v>14</v>
      </c>
      <c r="N6" s="13" t="s">
        <v>2</v>
      </c>
    </row>
    <row r="7" spans="1:14" s="13" customFormat="1" ht="25.5" customHeight="1" x14ac:dyDescent="0.2">
      <c r="A7" s="40" t="str">
        <f>INDEX(TextValues[Value],MATCH("Context",TextValues[Name],0))</f>
        <v xml:space="preserve">The C&amp;IoS Growth Hub will offer a single access point to the whole range of business support provision supporting local businesses to innovate, invest and grow - both nationally and internationally. The Cornwall &amp; Isles of Scilly Growth Hub (C&amp;IoSGH) project responds directly to the ESIF Strategy Growth for Business Objective #1, namely the provision of a simplified, single access point to business support.The Growth Hub will work closely and co-ordinate business support promotional activity and events with other providers to ensure join-up and efficiency including in the investment of public money. This will form part of SLA arrangements with other providers.This proposal contributes to the delivery of Investment Priority 3a – Promoting entrepreneurship and the specific objective of establishing and operating a Growth Hub.    It contributes particularly to the OP objective of improving business-owner awareness of and access to business support by providing a proactive outreach and signposting service. 
Growth Hub activity will stimulate the pipeline of future growth potential businesses.  Within the Hub, we will focus resources on SMEs with good growth potential and specific activity to reach out into areas with low levels of enterprise.  The Hub will support delivery of overall programme business assists and will increase the ability of other support projects to deliver through additional and informed referrals.
The C&amp;IoS Growth Hub proposal also fits squarely with BIS strategy for simplifying and bringing coherence to the business support landscape as the ‘glue in the system’ of business support in terms of driving business growth locally by acting as a centre for engagement whilst maximising access to, take-up and impact of national assets and provision.
The Growth Hub will address the most common complaint from the business community that the business support landscape is confused and difficult to navigate, leading to unwillingness to engage or uncertainty around who to contact. 
The Growth Hub will offer an open door to (growth/potential) businesses and will ease their access into relevant development/support programmes (hiding the wiring). The business facing staff (Connectors and Navigators) will be well-versed in the range of business support offerings and will act entirely in the interest of facilitating the growth ambitions of the client businesses through effective diagnostics, agreed action planning and meaningful referrals.
</v>
      </c>
      <c r="B7" s="14"/>
      <c r="C7" s="43" t="str">
        <f>INDEX(TextValues[Value],MATCH("MarketFailure",TextValues[Name],0))</f>
        <v xml:space="preserve">There is currently only a very small market in C&amp;IoS for commercial, private sector business advice with some estimates suggesting that there are fewer than 500 genuine high growth businesses in the county, although many more with unrealised potential to grow, innovate and improve productivity.  This is a clear market failure which pump-priming from ESIF can address.  This proposal is about transforming this climate, putting business in the driving seat of raising ambition and awareness and creating a strong peer community of successful businesses as credible role models for others.
In this climate, the creation and development of a privately-funded business advice and referral portal is not an investable proposition.  Risk, marketing cost and size of market mean that no private operator can take on the development of a Hub service without subsidy. We propose using ESIF intensively in the early years of the Hub operation for marketing and to offer SMEs free access to Hub services, with the aim that, in future years and following a full review, we will move towards considering whether there is scope to introduce payment for some services through a subscription or membership model.
The Hub will add value to existing business support provision by relieving businesses of the need to understand and navigate the system themselves and bring a pipeline of new business prospects to the table.  It will add value to other business networks by making it easier for them to connect their members to the whole support offer.  By managing the common CRM and diagnostic, it will add value to the programme by ensuring businesses are directed to the right support and that multiple business assists are properly captured.  
</v>
      </c>
      <c r="D7" s="49"/>
      <c r="E7" s="44"/>
      <c r="F7" s="14"/>
      <c r="G7" s="43" t="str">
        <f>INDEX(TextValues[Value],MATCH("ProjectObjectives",TextValues[Name],0))</f>
        <v>The central task of the Growth Hub is to simplify access to business support provision, in particular for growth and growth potential businesses. This will be achieved via a detailed diagnostic, action planning and referral service for eligible criterion businesses. It is planned to service 1,856 businesses in this way by September 2018.
The Growth Hub will encourage and support businesses to grow, innovate and invest through a one-stop service for information and guidance on and access to business support provision.  It will do this through a content-rich online portal and social media activity backed by a telephone and face-to-face service delivered by a team of experienced peripatetic Senior Business Connectors covering the 5 economic areas of C&amp;IoS.
Target beneficiaries will be all eligible start-ups, micro businesses and SMEs, including social enterprises, throughout the C&amp;IoS LEP area.  The online portal will include content which has been developed nationally (by BIS) and which will be white-labelled for local use.</v>
      </c>
      <c r="H7" s="44"/>
      <c r="I7" s="14"/>
      <c r="J7" s="43" t="str">
        <f>INDEX(TextValues[Value],MATCH("Rationale",TextValues[Name],0))</f>
        <v xml:space="preserve">We will build on the experiences of the Peninsula Growth Hub / GAIN portal and Business Pulse, where in both cases we believe the main lesson is the need to be much more proactive to drive traffic to the portal through online activity, marketing and face-to-face support which give businesses a strong value proposition for using the single portal as their ‘go to’ source of information.  
We recognise that many businesses will access support directly or through search engines and will aim for a networked approach with other providers to ensure no wrong door rather than only one right door.  We will work with the business community and providers to design and promote the Hub portal and populate it with rich content.  
We will link with other Growth Hubs nationally (including Heart of the South West) to monitor and adopt/adapt best practice in the delivery of our local model.
We will also link with key national and regional programmes such as SWMAS, the Enterprise Europe Network, UKTI and Growth Accelerator so that businesses that could benefit from these services will be referred accordingly.  
We will draw in the private business advice sector as a route to long term sustainability.
</v>
      </c>
      <c r="K7" s="44"/>
      <c r="L7" s="14"/>
      <c r="M7" s="16" t="s">
        <v>50</v>
      </c>
      <c r="N7" s="31">
        <v>2435909</v>
      </c>
    </row>
    <row r="8" spans="1:14" s="13" customFormat="1" ht="25.5" customHeight="1" x14ac:dyDescent="0.2">
      <c r="A8" s="41"/>
      <c r="B8" s="14"/>
      <c r="C8" s="45"/>
      <c r="D8" s="50"/>
      <c r="E8" s="46"/>
      <c r="F8" s="14"/>
      <c r="G8" s="45"/>
      <c r="H8" s="46"/>
      <c r="I8" s="14"/>
      <c r="J8" s="45"/>
      <c r="K8" s="46"/>
      <c r="L8" s="14"/>
      <c r="M8" s="16" t="s">
        <v>51</v>
      </c>
      <c r="N8" s="30">
        <v>408977</v>
      </c>
    </row>
    <row r="9" spans="1:14" s="13" customFormat="1" ht="25.5" customHeight="1" x14ac:dyDescent="0.2">
      <c r="A9" s="41"/>
      <c r="B9" s="14"/>
      <c r="C9" s="45"/>
      <c r="D9" s="50"/>
      <c r="E9" s="46"/>
      <c r="F9" s="14"/>
      <c r="G9" s="45"/>
      <c r="H9" s="46"/>
      <c r="I9" s="14"/>
      <c r="J9" s="45"/>
      <c r="K9" s="46"/>
      <c r="L9" s="14"/>
      <c r="M9" s="16" t="s">
        <v>49</v>
      </c>
      <c r="N9" s="30">
        <v>200000</v>
      </c>
    </row>
    <row r="10" spans="1:14" s="13" customFormat="1" ht="25.5" customHeight="1" x14ac:dyDescent="0.2">
      <c r="A10" s="41"/>
      <c r="B10" s="14"/>
      <c r="C10" s="45"/>
      <c r="D10" s="50"/>
      <c r="E10" s="46"/>
      <c r="F10" s="14"/>
      <c r="G10" s="45"/>
      <c r="H10" s="46"/>
      <c r="I10" s="14"/>
      <c r="J10" s="45"/>
      <c r="K10" s="46"/>
      <c r="L10" s="14"/>
      <c r="M10" s="16" t="s">
        <v>48</v>
      </c>
      <c r="N10" s="16"/>
    </row>
    <row r="11" spans="1:14" s="13" customFormat="1" ht="25.5" customHeight="1" x14ac:dyDescent="0.2">
      <c r="A11" s="41"/>
      <c r="B11" s="14"/>
      <c r="C11" s="45"/>
      <c r="D11" s="50"/>
      <c r="E11" s="46"/>
      <c r="F11" s="14"/>
      <c r="G11" s="45"/>
      <c r="H11" s="46"/>
      <c r="I11" s="14"/>
      <c r="J11" s="45"/>
      <c r="K11" s="46"/>
      <c r="L11" s="14"/>
      <c r="M11" s="32" t="s">
        <v>52</v>
      </c>
      <c r="N11" s="16"/>
    </row>
    <row r="12" spans="1:14" s="13" customFormat="1" ht="25.5" customHeight="1" x14ac:dyDescent="0.2">
      <c r="A12" s="41"/>
      <c r="B12" s="14"/>
      <c r="C12" s="45"/>
      <c r="D12" s="50"/>
      <c r="E12" s="46"/>
      <c r="F12" s="14"/>
      <c r="G12" s="45"/>
      <c r="H12" s="46"/>
      <c r="I12" s="14"/>
      <c r="J12" s="45"/>
      <c r="K12" s="46"/>
      <c r="L12" s="14"/>
      <c r="M12" s="5" t="s">
        <v>53</v>
      </c>
      <c r="N12" s="16"/>
    </row>
    <row r="13" spans="1:14" s="13" customFormat="1" ht="25.5" customHeight="1" x14ac:dyDescent="0.2">
      <c r="A13" s="41"/>
      <c r="B13" s="14"/>
      <c r="C13" s="45"/>
      <c r="D13" s="50"/>
      <c r="E13" s="46"/>
      <c r="F13" s="14"/>
      <c r="G13" s="45"/>
      <c r="H13" s="46"/>
      <c r="I13" s="14"/>
      <c r="J13" s="45"/>
      <c r="K13" s="46"/>
      <c r="L13" s="14"/>
      <c r="M13" s="33" t="s">
        <v>54</v>
      </c>
      <c r="N13" s="16"/>
    </row>
    <row r="14" spans="1:14" s="13" customFormat="1" ht="25.5" customHeight="1" x14ac:dyDescent="0.2">
      <c r="A14" s="41"/>
      <c r="B14" s="14"/>
      <c r="C14" s="45"/>
      <c r="D14" s="50"/>
      <c r="E14" s="46"/>
      <c r="F14" s="14"/>
      <c r="G14" s="45"/>
      <c r="H14" s="46"/>
      <c r="I14" s="14"/>
      <c r="J14" s="45"/>
      <c r="K14" s="46"/>
      <c r="L14" s="14"/>
      <c r="M14" s="33" t="s">
        <v>55</v>
      </c>
      <c r="N14" s="16"/>
    </row>
    <row r="15" spans="1:14" s="13" customFormat="1" ht="25.5" customHeight="1" x14ac:dyDescent="0.2">
      <c r="A15" s="41"/>
      <c r="B15" s="14"/>
      <c r="C15" s="45"/>
      <c r="D15" s="50"/>
      <c r="E15" s="46"/>
      <c r="F15" s="14"/>
      <c r="G15" s="45"/>
      <c r="H15" s="46"/>
      <c r="I15" s="14"/>
      <c r="J15" s="45"/>
      <c r="K15" s="46"/>
      <c r="L15" s="14"/>
      <c r="M15" s="33" t="s">
        <v>56</v>
      </c>
      <c r="N15" s="16"/>
    </row>
    <row r="16" spans="1:14" s="13" customFormat="1" ht="25.5" customHeight="1" x14ac:dyDescent="0.2">
      <c r="A16" s="41"/>
      <c r="B16" s="14"/>
      <c r="C16" s="45"/>
      <c r="D16" s="50"/>
      <c r="E16" s="46"/>
      <c r="F16" s="14"/>
      <c r="G16" s="45"/>
      <c r="H16" s="46"/>
      <c r="I16" s="14"/>
      <c r="J16" s="45"/>
      <c r="K16" s="46"/>
      <c r="L16" s="14"/>
      <c r="M16" s="33" t="s">
        <v>57</v>
      </c>
      <c r="N16" s="16"/>
    </row>
    <row r="17" spans="1:14" s="13" customFormat="1" ht="25.5" customHeight="1" x14ac:dyDescent="0.2">
      <c r="A17" s="42"/>
      <c r="B17" s="14"/>
      <c r="C17" s="47"/>
      <c r="D17" s="51"/>
      <c r="E17" s="48"/>
      <c r="F17" s="14"/>
      <c r="G17" s="47"/>
      <c r="H17" s="48"/>
      <c r="I17" s="14"/>
      <c r="J17" s="47"/>
      <c r="K17" s="48"/>
      <c r="L17" s="14"/>
      <c r="M17" s="33" t="s">
        <v>58</v>
      </c>
      <c r="N17" s="16"/>
    </row>
    <row r="18" spans="1:14" s="13" customFormat="1" ht="25.5" customHeight="1" x14ac:dyDescent="0.2"/>
    <row r="19" spans="1:14" ht="15.75" x14ac:dyDescent="0.2">
      <c r="A19" s="11" t="s">
        <v>13</v>
      </c>
      <c r="C19" s="11" t="s">
        <v>11</v>
      </c>
      <c r="J19" s="11" t="s">
        <v>10</v>
      </c>
      <c r="M19" s="11" t="s">
        <v>9</v>
      </c>
    </row>
    <row r="20" spans="1:14" s="13" customFormat="1" ht="13.5" thickBot="1" x14ac:dyDescent="0.25">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29" t="s">
        <v>69</v>
      </c>
      <c r="C21" s="16">
        <f>ROW()-ROW($C$20)</f>
        <v>1</v>
      </c>
      <c r="D21" s="29" t="s">
        <v>70</v>
      </c>
      <c r="E21" s="16" t="s">
        <v>71</v>
      </c>
      <c r="F21" s="16"/>
      <c r="G21" s="16"/>
      <c r="H21" s="16"/>
      <c r="J21" s="16" t="s">
        <v>66</v>
      </c>
      <c r="K21" s="16">
        <v>512</v>
      </c>
      <c r="M21" s="34" t="s">
        <v>43</v>
      </c>
    </row>
    <row r="22" spans="1:14" s="15" customFormat="1" ht="25.5" customHeight="1" x14ac:dyDescent="0.2">
      <c r="A22" s="17"/>
      <c r="C22" s="16">
        <f>ROW()-ROW($C$20)</f>
        <v>2</v>
      </c>
      <c r="D22" s="16"/>
      <c r="E22" s="16"/>
      <c r="F22" s="16"/>
      <c r="G22" s="16"/>
      <c r="H22" s="16"/>
      <c r="J22" s="16" t="s">
        <v>67</v>
      </c>
      <c r="K22" s="16">
        <v>768</v>
      </c>
      <c r="M22" s="35" t="s">
        <v>59</v>
      </c>
    </row>
    <row r="23" spans="1:14" s="15" customFormat="1" ht="25.5" customHeight="1" x14ac:dyDescent="0.2">
      <c r="A23" s="17"/>
      <c r="C23" s="18">
        <f>ROW()-ROW($C$20)</f>
        <v>3</v>
      </c>
      <c r="D23" s="18"/>
      <c r="E23" s="18"/>
      <c r="F23" s="18"/>
      <c r="G23" s="18"/>
      <c r="H23" s="18"/>
      <c r="J23" s="16" t="s">
        <v>68</v>
      </c>
      <c r="K23" s="18">
        <v>576</v>
      </c>
      <c r="M23" s="29" t="s">
        <v>61</v>
      </c>
    </row>
    <row r="24" spans="1:14" s="15" customFormat="1" ht="25.5" customHeight="1" x14ac:dyDescent="0.2">
      <c r="A24" s="17"/>
      <c r="C24" s="18">
        <f>ROW()-ROW($C$20)</f>
        <v>4</v>
      </c>
      <c r="D24" s="18"/>
      <c r="E24" s="18"/>
      <c r="F24" s="18"/>
      <c r="G24" s="18"/>
      <c r="H24" s="18"/>
      <c r="J24" s="18"/>
      <c r="K24" s="18"/>
      <c r="M24" s="29" t="s">
        <v>62</v>
      </c>
    </row>
    <row r="25" spans="1:14" s="15" customFormat="1" ht="25.5" customHeight="1" x14ac:dyDescent="0.2">
      <c r="A25" s="17"/>
      <c r="C25" s="18">
        <f>ROW()-ROW($C$20)</f>
        <v>5</v>
      </c>
      <c r="D25" s="18"/>
      <c r="E25" s="18"/>
      <c r="F25" s="18"/>
      <c r="G25" s="18"/>
      <c r="H25" s="18"/>
      <c r="J25" s="18"/>
      <c r="K25" s="18"/>
      <c r="M25" s="29" t="s">
        <v>63</v>
      </c>
    </row>
    <row r="26" spans="1:14" s="15" customFormat="1" ht="25.5" customHeight="1" x14ac:dyDescent="0.2">
      <c r="A26" s="17"/>
      <c r="C26" s="17"/>
      <c r="D26" s="17"/>
      <c r="E26" s="17"/>
      <c r="F26" s="17"/>
      <c r="G26" s="17"/>
      <c r="H26" s="17"/>
      <c r="J26" s="17"/>
      <c r="K26" s="17"/>
      <c r="M26" s="29" t="s">
        <v>64</v>
      </c>
    </row>
    <row r="27" spans="1:14" s="15" customFormat="1" ht="25.5" customHeight="1" x14ac:dyDescent="0.2">
      <c r="A27" s="17"/>
      <c r="C27" s="17"/>
      <c r="D27" s="17"/>
      <c r="E27" s="17"/>
      <c r="F27" s="17"/>
      <c r="G27" s="17"/>
      <c r="H27" s="17"/>
      <c r="J27" s="17"/>
      <c r="K27" s="17"/>
      <c r="M27" s="35" t="s">
        <v>60</v>
      </c>
    </row>
    <row r="28" spans="1:14" s="15" customFormat="1" ht="25.5" customHeight="1" x14ac:dyDescent="0.2">
      <c r="A28" s="17"/>
      <c r="C28" s="17"/>
      <c r="D28" s="17"/>
      <c r="E28" s="17"/>
      <c r="F28" s="17"/>
      <c r="G28" s="17"/>
      <c r="H28" s="17"/>
      <c r="J28" s="17"/>
      <c r="K28" s="17"/>
      <c r="M28" s="29" t="s">
        <v>65</v>
      </c>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sheetData>
  <sheetProtection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5">
      <formula1>refOutcomeLevel</formula1>
    </dataValidation>
  </dataValidations>
  <hyperlinks>
    <hyperlink ref="A6" location="ContextEntry" display="Edit"/>
    <hyperlink ref="C6" location="MarketFailureEntry" display="Edit"/>
    <hyperlink ref="G6" location="ProjectObjectivesEntry" display="Edit"/>
    <hyperlink ref="J6" location="RationaleEntry" display="Edit"/>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pane xSplit="1" ySplit="4" topLeftCell="B8" activePane="bottomRight" state="frozen"/>
      <selection pane="topRight" activeCell="B1" sqref="B1"/>
      <selection pane="bottomLeft" activeCell="A5" sqref="A5"/>
      <selection pane="bottomRight" activeCell="B9" sqref="B9"/>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357" x14ac:dyDescent="0.2">
      <c r="A5" s="4" t="s">
        <v>3</v>
      </c>
      <c r="B5" s="29" t="s">
        <v>46</v>
      </c>
      <c r="C5" s="8" t="s">
        <v>0</v>
      </c>
      <c r="D5" s="4">
        <f>LEN(ContextEntry)</f>
        <v>2489</v>
      </c>
    </row>
    <row r="6" spans="1:4" ht="229.5" x14ac:dyDescent="0.2">
      <c r="A6" s="4" t="s">
        <v>25</v>
      </c>
      <c r="B6" s="20" t="s">
        <v>45</v>
      </c>
      <c r="C6" s="8" t="s">
        <v>0</v>
      </c>
      <c r="D6" s="4">
        <f>LEN(ContextEntry)</f>
        <v>2489</v>
      </c>
    </row>
    <row r="7" spans="1:4" ht="140.25" x14ac:dyDescent="0.2">
      <c r="A7" s="4" t="s">
        <v>4</v>
      </c>
      <c r="B7" s="20" t="s">
        <v>44</v>
      </c>
      <c r="C7" s="8" t="s">
        <v>0</v>
      </c>
      <c r="D7" s="4">
        <f>LEN(ContextEntry)</f>
        <v>2489</v>
      </c>
    </row>
    <row r="8" spans="1:4" ht="216.75" x14ac:dyDescent="0.2">
      <c r="A8" s="4" t="s">
        <v>5</v>
      </c>
      <c r="B8" s="20" t="s">
        <v>47</v>
      </c>
      <c r="C8" s="8" t="s">
        <v>0</v>
      </c>
      <c r="D8" s="4">
        <f>LEN(ContextEntry)</f>
        <v>2489</v>
      </c>
    </row>
  </sheetData>
  <sheetProtection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hyperlink ref="C6" location="MarketFailureDisplay" display="Return to Logic Model"/>
    <hyperlink ref="C7" location="ProjectObjectivesDisplay" display="Return to Logic Model"/>
    <hyperlink ref="C8" location="RationaleDisplay" display="Return to Logic Model"/>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1" t="e">
        <f>IF(ISBLANK(OutcomeActualsBusiness[Outcome ID]),"",VLOOKUP(OutcomeActualsBusiness[Outcome ID],CHOOSE({1,2},Outcomes[ID],Outcomes[Intended Outcome]),2,FALSE))</f>
        <v>#VALUE!</v>
      </c>
      <c r="D2" s="25">
        <v>858456234</v>
      </c>
      <c r="I2" s="24"/>
      <c r="J2" t="s">
        <v>38</v>
      </c>
    </row>
  </sheetData>
  <dataValidations count="3">
    <dataValidation type="list" allowBlank="1" showInputMessage="1" showErrorMessage="1" sqref="B2">
      <formula1>refOutcomeID</formula1>
    </dataValidation>
    <dataValidation type="list" allowBlank="1" showInputMessage="1" showErrorMessage="1" sqref="J2">
      <formula1>"Y,N"</formula1>
    </dataValidation>
    <dataValidation type="decimal" allowBlank="1" showInputMessage="1" showErrorMessage="1" sqref="D2">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3" t="s">
        <v>19</v>
      </c>
      <c r="B1" s="23" t="s">
        <v>30</v>
      </c>
      <c r="C1" s="23" t="s">
        <v>31</v>
      </c>
      <c r="D1" s="23" t="s">
        <v>2</v>
      </c>
      <c r="E1" s="27" t="s">
        <v>39</v>
      </c>
    </row>
    <row r="2" spans="1:5" x14ac:dyDescent="0.2">
      <c r="A2" s="3">
        <f>ROW()-ROW($A$1)</f>
        <v>1</v>
      </c>
      <c r="B2" s="3">
        <v>1</v>
      </c>
      <c r="C2" s="22" t="e">
        <f>IF(ISBLANK(OutcomeActualsBusiness[Outcome ID]),"",VLOOKUP(OutcomeActualsBusiness[Outcome ID],CHOOSE({1,2},Outcomes[ID],Outcomes[Intended Outcome]),2,FALSE))</f>
        <v>#VALUE!</v>
      </c>
      <c r="D2" s="26"/>
      <c r="E2" s="7"/>
    </row>
  </sheetData>
  <dataValidations count="2">
    <dataValidation type="decimal" allowBlank="1" showInputMessage="1" showErrorMessage="1" sqref="D2">
      <formula1>0</formula1>
      <formula2>999999999</formula2>
    </dataValidation>
    <dataValidation type="list" allowBlank="1" showInputMessage="1" showErrorMessage="1" sqref="B2">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Woodworth Graham</cp:lastModifiedBy>
  <cp:lastPrinted>2016-06-28T16:07:48Z</cp:lastPrinted>
  <dcterms:created xsi:type="dcterms:W3CDTF">2016-06-28T13:02:04Z</dcterms:created>
  <dcterms:modified xsi:type="dcterms:W3CDTF">2018-03-11T18:02:46Z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ies>
</file>