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9720" windowHeight="7470" tabRatio="816"/>
  </bookViews>
  <sheets>
    <sheet name="Intro and Instructions" sheetId="17" r:id="rId1"/>
    <sheet name="Total for scoring" sheetId="18" r:id="rId2"/>
    <sheet name="T1 Pricing Schedule traditional" sheetId="1" r:id="rId3"/>
    <sheet name="T2 Pricing Schedule Novation" sheetId="15" r:id="rId4"/>
    <sheet name="T3 Pricing Schedule Client Dsgn" sheetId="16" r:id="rId5"/>
    <sheet name="T4 Schedule of rates" sheetId="2" r:id="rId6"/>
    <sheet name="Sheet1" sheetId="19" r:id="rId7"/>
  </sheets>
  <definedNames>
    <definedName name="_xlnm.Print_Area" localSheetId="0">'Intro and Instructions'!$A$1:$B$13</definedName>
    <definedName name="_xlnm.Print_Area" localSheetId="2">'T1 Pricing Schedule traditional'!$A$1:$H$26</definedName>
    <definedName name="_xlnm.Print_Area" localSheetId="3">'T2 Pricing Schedule Novation'!$A$1:$C$26</definedName>
    <definedName name="_xlnm.Print_Area" localSheetId="4">'T3 Pricing Schedule Client Dsgn'!$A$1:$D$14</definedName>
    <definedName name="_xlnm.Print_Area" localSheetId="5">'T4 Schedule of rates'!$A$1:$E$56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 r="D4" i="15"/>
  <c r="F3" i="16" l="1"/>
  <c r="F9" i="16" s="1"/>
  <c r="F12" i="16" s="1"/>
  <c r="I20" i="1"/>
  <c r="I19" i="1"/>
  <c r="I17" i="1"/>
  <c r="I16" i="1"/>
  <c r="I15" i="1"/>
  <c r="I14" i="1"/>
  <c r="I13" i="1"/>
  <c r="I12" i="1"/>
  <c r="I11" i="1"/>
  <c r="I10" i="1"/>
  <c r="I9" i="1"/>
  <c r="I22" i="1" l="1"/>
  <c r="I24" i="1" s="1"/>
  <c r="C6" i="2" l="1"/>
  <c r="F1" i="16"/>
  <c r="C4" i="18"/>
  <c r="D20" i="15"/>
  <c r="D19" i="15"/>
  <c r="D18" i="15"/>
  <c r="D17" i="15"/>
  <c r="D16" i="15"/>
  <c r="D15" i="15"/>
  <c r="D14" i="15"/>
  <c r="D13" i="15"/>
  <c r="D12" i="15"/>
  <c r="D11" i="15"/>
  <c r="D10" i="15"/>
  <c r="D9" i="15"/>
  <c r="D56" i="2"/>
  <c r="F9" i="18" s="1"/>
  <c r="D1" i="15" l="1"/>
  <c r="D22" i="15"/>
  <c r="D24" i="15" s="1"/>
  <c r="D22" i="1" l="1"/>
  <c r="C22" i="1"/>
  <c r="E22" i="1" l="1"/>
  <c r="E24" i="1" s="1"/>
  <c r="F7" i="18" s="1"/>
</calcChain>
</file>

<file path=xl/sharedStrings.xml><?xml version="1.0" encoding="utf-8"?>
<sst xmlns="http://schemas.openxmlformats.org/spreadsheetml/2006/main" count="201" uniqueCount="105">
  <si>
    <t>Civil Engineer</t>
  </si>
  <si>
    <t>Structural Engineer</t>
  </si>
  <si>
    <t>Role</t>
  </si>
  <si>
    <t>Architect</t>
  </si>
  <si>
    <t>No</t>
  </si>
  <si>
    <t>Deliverable Description</t>
  </si>
  <si>
    <t>Tendered total of the Prices</t>
  </si>
  <si>
    <t>Schedule of Rates brought forward</t>
  </si>
  <si>
    <t>Partner / Director</t>
  </si>
  <si>
    <t>Notes: Shaded areas to be completed by tenderer</t>
  </si>
  <si>
    <t>Specialist</t>
  </si>
  <si>
    <t>Senior Consultant</t>
  </si>
  <si>
    <t>Consultant - assistant</t>
  </si>
  <si>
    <t>Consultant - trainee</t>
  </si>
  <si>
    <t>Consultant - chartered</t>
  </si>
  <si>
    <t>Instructions:</t>
  </si>
  <si>
    <t>A</t>
  </si>
  <si>
    <t>B</t>
  </si>
  <si>
    <t>Totals</t>
  </si>
  <si>
    <t>Table 1 - RIBA Stages 2 and 3 and reserved matters planning</t>
  </si>
  <si>
    <t xml:space="preserve"> </t>
  </si>
  <si>
    <t>Architectural design;</t>
  </si>
  <si>
    <t>Landscape design;</t>
  </si>
  <si>
    <t>M&amp;E Engineer</t>
  </si>
  <si>
    <t>Environmental/Sustainability Consultant</t>
  </si>
  <si>
    <t>BIM Co-ordinator;</t>
  </si>
  <si>
    <t>BIM Information Manager;</t>
  </si>
  <si>
    <t>Master planning including strategic sustainable development advice;</t>
  </si>
  <si>
    <t>Urban Designer</t>
  </si>
  <si>
    <t>BREEAM Consultant</t>
  </si>
  <si>
    <t xml:space="preserve">Planning consultancy </t>
  </si>
  <si>
    <r>
      <rPr>
        <u/>
        <sz val="11"/>
        <rFont val="Calibri"/>
        <family val="2"/>
        <scheme val="minor"/>
      </rPr>
      <t>Phase 4-7 (novation option)</t>
    </r>
    <r>
      <rPr>
        <sz val="11"/>
        <rFont val="Calibri"/>
        <family val="2"/>
        <scheme val="minor"/>
      </rPr>
      <t xml:space="preserve">
A fee based on a percentage of construction costs for the development of the design of the Carfax site from Full Planning through to the completion and occupation of the development, if the Participants are employed through part of RIBA Stage 4:  Technical Design to prepare a Design &amp; Build Stage One Tender, and are then novated to a Design and Build Contractor. </t>
    </r>
  </si>
  <si>
    <t>Fee (% or £ as indicated)</t>
  </si>
  <si>
    <t>£</t>
  </si>
  <si>
    <t>%</t>
  </si>
  <si>
    <t>Station approach, Winchester</t>
  </si>
  <si>
    <t>Board Director/Senior Partner</t>
  </si>
  <si>
    <t>Director/Partner</t>
  </si>
  <si>
    <t>Associate Director/Associate/Studio Leader</t>
  </si>
  <si>
    <t>Project Architect/Senior Architect/Registered Architect with 5 years’ experience post-registration</t>
  </si>
  <si>
    <t>Architect/Architect with less than 5 years’ post-registration experience</t>
  </si>
  <si>
    <t>Graphic or other Design Assistant</t>
  </si>
  <si>
    <t>Architectural Assistant (RIBA Part 2)</t>
  </si>
  <si>
    <t>Architectural Assistant (RIBA Part 1)</t>
  </si>
  <si>
    <t>Graphic or other Designer</t>
  </si>
  <si>
    <t>£ per hour</t>
  </si>
  <si>
    <t>Planning Consultant</t>
  </si>
  <si>
    <t>Director</t>
  </si>
  <si>
    <t>Associate</t>
  </si>
  <si>
    <t>Senior consultant</t>
  </si>
  <si>
    <t>Landscape/public realm design</t>
  </si>
  <si>
    <t>Chartered Landscape Designer - Director</t>
  </si>
  <si>
    <t>Chartered Landscape Designer - Associate</t>
  </si>
  <si>
    <t>Landscape Designer - Assistant</t>
  </si>
  <si>
    <t>Masterplanning/ urban design consultancy</t>
  </si>
  <si>
    <t>Transport consultant</t>
  </si>
  <si>
    <t>Master planner - if other than categories above</t>
  </si>
  <si>
    <t>Transport &amp; highways design consultancy</t>
  </si>
  <si>
    <t>-</t>
  </si>
  <si>
    <r>
      <t xml:space="preserve">Rates to be inclusive of all costs to employ, disbursements, travel and all other expenses, overheads, fees and profits. Where the rates relate to </t>
    </r>
    <r>
      <rPr>
        <i/>
        <sz val="11"/>
        <color theme="1"/>
        <rFont val="Calibri"/>
        <family val="2"/>
        <scheme val="minor"/>
      </rPr>
      <t>subconsultants</t>
    </r>
    <r>
      <rPr>
        <sz val="11"/>
        <color theme="1"/>
        <rFont val="Calibri"/>
        <family val="2"/>
        <scheme val="minor"/>
      </rPr>
      <t>, the rate is to include any fees charged by the C</t>
    </r>
    <r>
      <rPr>
        <i/>
        <sz val="11"/>
        <color theme="1"/>
        <rFont val="Calibri"/>
        <family val="2"/>
        <scheme val="minor"/>
      </rPr>
      <t>onsultant.</t>
    </r>
  </si>
  <si>
    <t>Annex 3 - Pricing Schedule</t>
  </si>
  <si>
    <t>Station Approach, Winchester</t>
  </si>
  <si>
    <t xml:space="preserve">Procurement route </t>
  </si>
  <si>
    <t>Procurement Route: Design and Build</t>
  </si>
  <si>
    <t>Up to Stage 3</t>
  </si>
  <si>
    <t xml:space="preserve">10. Hourly rates for Optional Services: </t>
  </si>
  <si>
    <t xml:space="preserve">The project programme is set out in Section 1, para 1.45 of the ITT.  Please note that these timetables may be subject to amendment by the Council at any time at its sole discretion. </t>
  </si>
  <si>
    <t>Tabs</t>
  </si>
  <si>
    <t>T4</t>
  </si>
  <si>
    <t>Notes:</t>
  </si>
  <si>
    <t>Note that Fees to include all reasonable expenses and disbursements but be exclusive of VAT</t>
  </si>
  <si>
    <t>Procurement Route: Option to Novate</t>
  </si>
  <si>
    <t>Procurement Route: Option Client Design Adviser</t>
  </si>
  <si>
    <t>Complete the 'Schedule of rates' tab for each discipline with 2017 rates. This feeds in to the notional price summary
Rates to be inclusive of all costs to employ, disbursements, travel and all other expenses, overheads, fees and profits. Where the rates relate to subconsultants, the rate is to include any fees charged by the Consultant.</t>
  </si>
  <si>
    <t>Annex 3 - Fee Schedule</t>
  </si>
  <si>
    <t>Cumulative fee</t>
  </si>
  <si>
    <t>Total fees and rates to be scored and weighted</t>
  </si>
  <si>
    <t xml:space="preserve">Totals </t>
  </si>
  <si>
    <r>
      <rPr>
        <i/>
        <u/>
        <sz val="11"/>
        <rFont val="Calibri"/>
        <family val="2"/>
        <scheme val="minor"/>
      </rPr>
      <t xml:space="preserve">Phase 4 (a)
</t>
    </r>
    <r>
      <rPr>
        <sz val="11"/>
        <rFont val="Calibri"/>
        <family val="2"/>
        <scheme val="minor"/>
      </rPr>
      <t xml:space="preserve">A fee based on a percentage of construction costs for the development of the design of the Carfax site for stage 4 </t>
    </r>
  </si>
  <si>
    <t xml:space="preserve">Evaluation only build cost </t>
  </si>
  <si>
    <r>
      <rPr>
        <i/>
        <u/>
        <sz val="11"/>
        <rFont val="Calibri"/>
        <family val="2"/>
        <scheme val="minor"/>
      </rPr>
      <t xml:space="preserve">Phase 4 (a)
</t>
    </r>
    <r>
      <rPr>
        <sz val="11"/>
        <rFont val="Calibri"/>
        <family val="2"/>
        <scheme val="minor"/>
      </rPr>
      <t>% coverted to £ for evaluation purposes only based on an evluation build cost.</t>
    </r>
  </si>
  <si>
    <r>
      <rPr>
        <u/>
        <sz val="11"/>
        <rFont val="Calibri"/>
        <family val="2"/>
        <scheme val="minor"/>
      </rPr>
      <t>Phase 4-7 (novation option)</t>
    </r>
    <r>
      <rPr>
        <sz val="11"/>
        <rFont val="Calibri"/>
        <family val="2"/>
        <scheme val="minor"/>
      </rPr>
      <t xml:space="preserve">
% coverted to £ for evaluation purposes only based on an evluation build cost</t>
    </r>
  </si>
  <si>
    <t>Total Evaluation price (carried forward to Total Notional Price)</t>
  </si>
  <si>
    <t xml:space="preserve">All rates must be completed for every role, failure to complete every £ per hour role will score zero for this section. </t>
  </si>
  <si>
    <t>Maximum available weighting for evaluation</t>
  </si>
  <si>
    <t>Name of bidding organisation</t>
  </si>
  <si>
    <t>Name bidding organisation</t>
  </si>
  <si>
    <t>Name of bidding Organisation</t>
  </si>
  <si>
    <t>Fee ( £ )</t>
  </si>
  <si>
    <r>
      <t>For Evaluation purposes only, please use the following building construction cost on which to base fees:</t>
    </r>
    <r>
      <rPr>
        <b/>
        <sz val="12"/>
        <color rgb="FFFF0000"/>
        <rFont val="Arial"/>
        <family val="2"/>
      </rPr>
      <t xml:space="preserve"> £52,000,000</t>
    </r>
  </si>
  <si>
    <t>Tendered evaluated total of the Prices</t>
  </si>
  <si>
    <t xml:space="preserve">Fee % </t>
  </si>
  <si>
    <t>Evaluation build cost for fee evaluation purposes only</t>
  </si>
  <si>
    <t>Master planning including strategic sustainable development advice</t>
  </si>
  <si>
    <t>T1 to T3</t>
  </si>
  <si>
    <t>Enter prices in £ or % as per instructions directly into the table in the areas highlighted on the tables</t>
  </si>
  <si>
    <r>
      <t xml:space="preserve">Phase 1
</t>
    </r>
    <r>
      <rPr>
        <sz val="11"/>
        <rFont val="Calibri"/>
        <family val="2"/>
        <scheme val="minor"/>
      </rPr>
      <t xml:space="preserve">A fixed fee to produce a completed strategic document for the public realm proposals </t>
    </r>
  </si>
  <si>
    <r>
      <t xml:space="preserve">Phase 1
</t>
    </r>
    <r>
      <rPr>
        <sz val="11"/>
        <rFont val="Calibri"/>
        <family val="2"/>
        <scheme val="minor"/>
      </rPr>
      <t>A fixed fee to provide a disposition of uses across the Carfax and Cattlemarket sites</t>
    </r>
  </si>
  <si>
    <r>
      <t xml:space="preserve">Phase 1
</t>
    </r>
    <r>
      <rPr>
        <sz val="11"/>
        <rFont val="Calibri"/>
        <family val="2"/>
        <scheme val="minor"/>
      </rPr>
      <t>RIBA stage 2 
A fixed fee to produce a completed concept design for Carfax</t>
    </r>
  </si>
  <si>
    <r>
      <rPr>
        <i/>
        <u/>
        <sz val="11"/>
        <rFont val="Calibri"/>
        <family val="2"/>
        <scheme val="minor"/>
      </rPr>
      <t xml:space="preserve">Phase 2
</t>
    </r>
    <r>
      <rPr>
        <sz val="11"/>
        <rFont val="Calibri"/>
        <family val="2"/>
        <scheme val="minor"/>
      </rPr>
      <t>RIBA Stage 3 
A percentage fee for the detailed design for the development of the Carfax site up to Full Planning stage (including any pre application fees and work associated with the compilation of the Planning application including Environmental Impact Assessment scoping and any subsequent assessment required)</t>
    </r>
  </si>
  <si>
    <r>
      <rPr>
        <i/>
        <u/>
        <sz val="11"/>
        <rFont val="Calibri"/>
        <family val="2"/>
        <scheme val="minor"/>
      </rPr>
      <t xml:space="preserve">Phase 3
</t>
    </r>
    <r>
      <rPr>
        <sz val="11"/>
        <rFont val="Calibri"/>
        <family val="2"/>
        <scheme val="minor"/>
      </rPr>
      <t xml:space="preserve"> A percentage fee to produce a completed Technical Design - RIBA stage 4</t>
    </r>
  </si>
  <si>
    <r>
      <rPr>
        <i/>
        <u/>
        <sz val="11"/>
        <rFont val="Calibri"/>
        <family val="2"/>
        <scheme val="minor"/>
      </rPr>
      <t xml:space="preserve">Phase 4-6
</t>
    </r>
    <r>
      <rPr>
        <sz val="11"/>
        <rFont val="Calibri"/>
        <family val="2"/>
        <scheme val="minor"/>
      </rPr>
      <t xml:space="preserve">A percentage fee for the detailed design for the development of the Carfax site for stage 4 up to and including stage 7 </t>
    </r>
  </si>
  <si>
    <r>
      <rPr>
        <u/>
        <sz val="11"/>
        <rFont val="Calibri"/>
        <family val="2"/>
        <scheme val="minor"/>
      </rPr>
      <t xml:space="preserve">Phase 2-6 Design and build
</t>
    </r>
    <r>
      <rPr>
        <sz val="11"/>
        <rFont val="Calibri"/>
        <family val="2"/>
        <scheme val="minor"/>
      </rPr>
      <t>% coverted to £ for evaluation purposes only based on evluation build cost</t>
    </r>
  </si>
  <si>
    <r>
      <rPr>
        <i/>
        <u/>
        <sz val="11"/>
        <rFont val="Calibri"/>
        <family val="2"/>
        <scheme val="minor"/>
      </rPr>
      <t xml:space="preserve">Phase 4-7 (b)
</t>
    </r>
    <r>
      <rPr>
        <sz val="11"/>
        <rFont val="Calibri"/>
        <family val="2"/>
        <scheme val="minor"/>
      </rPr>
      <t>A fee based on a percentage for a subsequent appointment  to act as a Client Design Advisor role for completion of Stage 4 Planning through to the completion and occupation of the development, including RIBA Stage 7:</t>
    </r>
  </si>
  <si>
    <t>Please note that where a percentage is requested, this will then be applied to the actual build contract sum at the start of the construction to calculate fixed fees for the rest of the stages.  Such fixed fees are subject to the provisions of the form of appointment which set out the basis for Compensation Events which, in certain circumstances, allow the fee to increase.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</si>
</sst>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26"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1"/>
      <color theme="1"/>
      <name val="Calibri"/>
      <family val="2"/>
      <scheme val="minor"/>
    </font>
    <font>
      <sz val="11"/>
      <color theme="1"/>
      <name val="Arial"/>
      <family val="2"/>
    </font>
    <font>
      <i/>
      <sz val="11"/>
      <color theme="1"/>
      <name val="Calibri"/>
      <family val="2"/>
      <scheme val="minor"/>
    </font>
    <font>
      <b/>
      <sz val="14"/>
      <color theme="1"/>
      <name val="Calibri"/>
      <family val="2"/>
      <scheme val="minor"/>
    </font>
    <font>
      <sz val="11"/>
      <name val="Calibri"/>
      <family val="2"/>
      <scheme val="minor"/>
    </font>
    <font>
      <i/>
      <u/>
      <sz val="11"/>
      <name val="Calibri"/>
      <family val="2"/>
      <scheme val="minor"/>
    </font>
    <font>
      <sz val="9"/>
      <color theme="1"/>
      <name val="Calibri"/>
      <family val="2"/>
      <scheme val="minor"/>
    </font>
    <font>
      <b/>
      <sz val="11"/>
      <color rgb="FFFF0000"/>
      <name val="Calibri"/>
      <family val="2"/>
      <scheme val="minor"/>
    </font>
    <font>
      <i/>
      <sz val="9"/>
      <color rgb="FFFF0000"/>
      <name val="Calibri"/>
      <family val="2"/>
      <scheme val="minor"/>
    </font>
    <font>
      <u/>
      <sz val="11"/>
      <name val="Calibri"/>
      <family val="2"/>
      <scheme val="minor"/>
    </font>
    <font>
      <sz val="11"/>
      <color rgb="FFFF0000"/>
      <name val="Calibri"/>
      <family val="2"/>
      <scheme val="minor"/>
    </font>
    <font>
      <b/>
      <sz val="12"/>
      <color theme="1"/>
      <name val="Arial"/>
      <family val="2"/>
    </font>
    <font>
      <sz val="12"/>
      <name val="Arial"/>
      <family val="2"/>
    </font>
    <font>
      <b/>
      <sz val="14"/>
      <color theme="1"/>
      <name val="Arial"/>
      <family val="2"/>
    </font>
    <font>
      <sz val="14"/>
      <color theme="1"/>
      <name val="Arial"/>
      <family val="2"/>
    </font>
    <font>
      <b/>
      <sz val="16"/>
      <color theme="1"/>
      <name val="Arial"/>
      <family val="2"/>
    </font>
    <font>
      <b/>
      <sz val="14"/>
      <name val="Calibri"/>
      <family val="2"/>
      <scheme val="minor"/>
    </font>
    <font>
      <b/>
      <sz val="18"/>
      <name val="Calibri"/>
      <family val="2"/>
      <scheme val="minor"/>
    </font>
    <font>
      <b/>
      <sz val="18"/>
      <color theme="1"/>
      <name val="Calibri"/>
      <family val="2"/>
      <scheme val="minor"/>
    </font>
    <font>
      <sz val="14"/>
      <color theme="1"/>
      <name val="Calibri"/>
      <family val="2"/>
      <scheme val="minor"/>
    </font>
    <font>
      <sz val="16"/>
      <color rgb="FFFF0000"/>
      <name val="Calibri"/>
      <family val="2"/>
      <scheme val="minor"/>
    </font>
    <font>
      <b/>
      <sz val="12"/>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style="thick">
        <color auto="1"/>
      </left>
      <right/>
      <top style="hair">
        <color auto="1"/>
      </top>
      <bottom style="hair">
        <color auto="1"/>
      </bottom>
      <diagonal/>
    </border>
    <border>
      <left/>
      <right style="thick">
        <color auto="1"/>
      </right>
      <top style="hair">
        <color auto="1"/>
      </top>
      <bottom style="thick">
        <color auto="1"/>
      </bottom>
      <diagonal/>
    </border>
    <border>
      <left/>
      <right style="thick">
        <color auto="1"/>
      </right>
      <top style="hair">
        <color auto="1"/>
      </top>
      <bottom style="hair">
        <color auto="1"/>
      </bottom>
      <diagonal/>
    </border>
    <border>
      <left/>
      <right style="medium">
        <color auto="1"/>
      </right>
      <top style="hair">
        <color auto="1"/>
      </top>
      <bottom style="hair">
        <color auto="1"/>
      </bottom>
      <diagonal/>
    </border>
    <border>
      <left/>
      <right/>
      <top style="medium">
        <color indexed="64"/>
      </top>
      <bottom/>
      <diagonal/>
    </border>
    <border>
      <left/>
      <right/>
      <top/>
      <bottom style="medium">
        <color indexed="64"/>
      </bottom>
      <diagonal/>
    </border>
  </borders>
  <cellStyleXfs count="1">
    <xf numFmtId="0" fontId="0" fillId="0" borderId="0"/>
  </cellStyleXfs>
  <cellXfs count="169">
    <xf numFmtId="0" fontId="0" fillId="0" borderId="0" xfId="0"/>
    <xf numFmtId="0" fontId="5" fillId="0" borderId="0" xfId="0" applyFont="1" applyBorder="1" applyAlignment="1" applyProtection="1">
      <alignment vertical="top"/>
      <protection locked="0"/>
    </xf>
    <xf numFmtId="164" fontId="5" fillId="0" borderId="0" xfId="0" applyNumberFormat="1" applyFont="1" applyBorder="1" applyAlignment="1" applyProtection="1">
      <alignment vertical="top"/>
      <protection locked="0"/>
    </xf>
    <xf numFmtId="0" fontId="5" fillId="0" borderId="0" xfId="0" applyFont="1" applyBorder="1" applyAlignment="1" applyProtection="1">
      <alignment vertical="top"/>
    </xf>
    <xf numFmtId="164" fontId="5" fillId="0" borderId="0" xfId="0" applyNumberFormat="1" applyFont="1" applyBorder="1" applyAlignment="1" applyProtection="1">
      <alignment vertical="top"/>
    </xf>
    <xf numFmtId="0" fontId="4" fillId="2" borderId="1" xfId="0" applyFont="1" applyFill="1" applyBorder="1" applyAlignment="1" applyProtection="1">
      <alignment horizontal="center" wrapText="1"/>
    </xf>
    <xf numFmtId="0" fontId="0" fillId="0" borderId="0" xfId="0" applyFont="1" applyBorder="1" applyAlignment="1" applyProtection="1">
      <alignment vertical="top"/>
      <protection locked="0"/>
    </xf>
    <xf numFmtId="0" fontId="4" fillId="0" borderId="0" xfId="0" applyFont="1" applyBorder="1" applyAlignment="1" applyProtection="1">
      <alignment vertical="top"/>
    </xf>
    <xf numFmtId="0" fontId="0" fillId="0" borderId="0" xfId="0" applyFont="1" applyBorder="1" applyAlignment="1" applyProtection="1">
      <alignment vertical="top"/>
    </xf>
    <xf numFmtId="164" fontId="0" fillId="0" borderId="0" xfId="0" applyNumberFormat="1" applyFont="1" applyBorder="1" applyAlignment="1" applyProtection="1">
      <alignment vertical="top"/>
    </xf>
    <xf numFmtId="0" fontId="4" fillId="0" borderId="0" xfId="0" applyFont="1" applyBorder="1" applyAlignment="1" applyProtection="1">
      <alignment horizontal="left" vertical="top"/>
    </xf>
    <xf numFmtId="0" fontId="8" fillId="4" borderId="18" xfId="0" applyFont="1" applyFill="1" applyBorder="1" applyAlignment="1" applyProtection="1">
      <alignment vertical="top"/>
    </xf>
    <xf numFmtId="0" fontId="8" fillId="0" borderId="17" xfId="0" applyFont="1" applyBorder="1" applyAlignment="1" applyProtection="1">
      <alignment vertical="top"/>
    </xf>
    <xf numFmtId="164" fontId="8" fillId="0" borderId="7" xfId="0" applyNumberFormat="1" applyFont="1" applyBorder="1" applyAlignment="1" applyProtection="1">
      <alignment vertical="top"/>
    </xf>
    <xf numFmtId="0" fontId="8" fillId="0" borderId="15" xfId="0" applyFont="1" applyBorder="1" applyAlignment="1" applyProtection="1">
      <alignment vertical="top"/>
    </xf>
    <xf numFmtId="0" fontId="8" fillId="0" borderId="16" xfId="0" applyFont="1" applyFill="1" applyBorder="1" applyAlignment="1" applyProtection="1">
      <alignment vertical="top"/>
    </xf>
    <xf numFmtId="164" fontId="8" fillId="0" borderId="16" xfId="0" applyNumberFormat="1" applyFont="1" applyBorder="1" applyAlignment="1" applyProtection="1">
      <alignment horizontal="right" vertical="top"/>
      <protection locked="0"/>
    </xf>
    <xf numFmtId="164" fontId="8" fillId="0" borderId="16" xfId="0" applyNumberFormat="1" applyFont="1" applyBorder="1" applyAlignment="1" applyProtection="1">
      <alignment vertical="top"/>
      <protection locked="0"/>
    </xf>
    <xf numFmtId="164" fontId="8" fillId="0" borderId="22" xfId="0" applyNumberFormat="1" applyFont="1" applyBorder="1" applyAlignment="1" applyProtection="1">
      <alignment vertical="top"/>
      <protection locked="0"/>
    </xf>
    <xf numFmtId="164" fontId="8" fillId="0" borderId="21" xfId="0" applyNumberFormat="1" applyFont="1" applyBorder="1" applyAlignment="1" applyProtection="1">
      <alignment vertical="top"/>
      <protection locked="0"/>
    </xf>
    <xf numFmtId="0" fontId="0" fillId="0" borderId="18" xfId="0" applyFont="1" applyBorder="1" applyAlignment="1" applyProtection="1">
      <alignment vertical="top"/>
    </xf>
    <xf numFmtId="164" fontId="0" fillId="0" borderId="19" xfId="0" applyNumberFormat="1" applyFont="1" applyBorder="1" applyAlignment="1" applyProtection="1">
      <alignment vertical="top"/>
    </xf>
    <xf numFmtId="164" fontId="0" fillId="0" borderId="13" xfId="0" applyNumberFormat="1" applyFont="1" applyBorder="1" applyAlignment="1" applyProtection="1">
      <alignment vertical="top"/>
    </xf>
    <xf numFmtId="0" fontId="10" fillId="0" borderId="0" xfId="0" applyFont="1" applyBorder="1" applyAlignment="1" applyProtection="1">
      <alignment horizontal="center" vertical="top"/>
    </xf>
    <xf numFmtId="0" fontId="12" fillId="0" borderId="0" xfId="0" applyFont="1" applyBorder="1" applyAlignment="1" applyProtection="1">
      <alignment horizontal="center" vertical="top" wrapText="1"/>
    </xf>
    <xf numFmtId="0" fontId="0" fillId="0" borderId="1" xfId="0" applyFont="1" applyBorder="1" applyAlignment="1">
      <alignment horizontal="left" vertical="top" wrapText="1"/>
    </xf>
    <xf numFmtId="0" fontId="8" fillId="4" borderId="25" xfId="0" applyFont="1" applyFill="1" applyBorder="1" applyAlignment="1" applyProtection="1">
      <alignment vertical="top"/>
    </xf>
    <xf numFmtId="0" fontId="8" fillId="4" borderId="8" xfId="0" applyFont="1" applyFill="1" applyBorder="1" applyAlignment="1" applyProtection="1">
      <alignment vertical="top" wrapText="1"/>
    </xf>
    <xf numFmtId="0" fontId="8" fillId="4" borderId="23" xfId="0" applyFont="1" applyFill="1" applyBorder="1" applyAlignment="1" applyProtection="1">
      <alignment horizontal="center" vertical="top" wrapText="1"/>
    </xf>
    <xf numFmtId="0" fontId="8" fillId="4" borderId="24" xfId="0" applyFont="1" applyFill="1" applyBorder="1" applyAlignment="1" applyProtection="1">
      <alignment horizontal="center" vertical="top" wrapText="1"/>
    </xf>
    <xf numFmtId="0" fontId="0" fillId="0" borderId="7"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3" fillId="4" borderId="23" xfId="0" applyFont="1" applyFill="1" applyBorder="1" applyAlignment="1" applyProtection="1">
      <alignment horizontal="center" vertical="top" wrapText="1"/>
    </xf>
    <xf numFmtId="0" fontId="9" fillId="4" borderId="23" xfId="0" applyFont="1" applyFill="1" applyBorder="1" applyAlignment="1" applyProtection="1">
      <alignment horizontal="center" vertical="top" wrapText="1"/>
    </xf>
    <xf numFmtId="0" fontId="8" fillId="2" borderId="1" xfId="0" applyFont="1" applyFill="1" applyBorder="1" applyAlignment="1" applyProtection="1">
      <alignment horizontal="center" vertical="top" wrapText="1"/>
    </xf>
    <xf numFmtId="0" fontId="0" fillId="3" borderId="0" xfId="0" applyFont="1" applyFill="1" applyAlignment="1" applyProtection="1">
      <alignment wrapText="1"/>
    </xf>
    <xf numFmtId="0" fontId="0" fillId="2" borderId="10" xfId="0" applyFont="1" applyFill="1" applyBorder="1" applyAlignment="1" applyProtection="1">
      <alignment wrapText="1"/>
    </xf>
    <xf numFmtId="0" fontId="0" fillId="0" borderId="10"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0" fontId="4" fillId="2" borderId="2" xfId="0" applyFont="1" applyFill="1" applyBorder="1" applyAlignment="1" applyProtection="1">
      <alignment wrapText="1"/>
    </xf>
    <xf numFmtId="0" fontId="0" fillId="0" borderId="0" xfId="0" applyFont="1" applyAlignment="1" applyProtection="1">
      <alignment wrapText="1"/>
    </xf>
    <xf numFmtId="0" fontId="4" fillId="0" borderId="0" xfId="0" applyFont="1" applyBorder="1" applyAlignment="1" applyProtection="1">
      <alignment wrapText="1"/>
    </xf>
    <xf numFmtId="0" fontId="0" fillId="0" borderId="0" xfId="0" applyAlignment="1" applyProtection="1">
      <alignment wrapText="1"/>
      <protection locked="0"/>
    </xf>
    <xf numFmtId="0" fontId="0" fillId="0" borderId="0" xfId="0" applyFont="1" applyAlignment="1" applyProtection="1">
      <alignment wrapText="1"/>
      <protection locked="0"/>
    </xf>
    <xf numFmtId="0" fontId="4" fillId="2" borderId="0" xfId="0" applyFont="1" applyFill="1" applyBorder="1" applyAlignment="1" applyProtection="1">
      <alignment wrapText="1"/>
    </xf>
    <xf numFmtId="0" fontId="0" fillId="2" borderId="11" xfId="0" applyFont="1" applyFill="1" applyBorder="1" applyAlignment="1" applyProtection="1">
      <alignment wrapText="1"/>
    </xf>
    <xf numFmtId="0" fontId="0" fillId="0" borderId="11" xfId="0" applyFont="1" applyFill="1" applyBorder="1" applyAlignment="1" applyProtection="1">
      <alignment wrapText="1"/>
    </xf>
    <xf numFmtId="0" fontId="4" fillId="2" borderId="6" xfId="0" applyFont="1" applyFill="1" applyBorder="1" applyAlignment="1" applyProtection="1">
      <alignment wrapText="1"/>
    </xf>
    <xf numFmtId="0" fontId="0" fillId="0" borderId="6" xfId="0" applyBorder="1" applyAlignment="1">
      <alignment wrapText="1"/>
    </xf>
    <xf numFmtId="0" fontId="4" fillId="2" borderId="0" xfId="0" quotePrefix="1" applyFont="1" applyFill="1" applyBorder="1" applyAlignment="1" applyProtection="1">
      <alignment wrapText="1"/>
    </xf>
    <xf numFmtId="0" fontId="0" fillId="0" borderId="0" xfId="0" applyAlignment="1" applyProtection="1">
      <alignment wrapText="1"/>
    </xf>
    <xf numFmtId="0" fontId="0" fillId="0" borderId="0" xfId="0" applyAlignment="1" applyProtection="1">
      <alignment horizontal="left" wrapText="1"/>
      <protection locked="0"/>
    </xf>
    <xf numFmtId="0" fontId="4" fillId="3" borderId="0" xfId="0" applyFont="1" applyFill="1" applyAlignment="1" applyProtection="1">
      <alignment horizontal="left" wrapText="1"/>
    </xf>
    <xf numFmtId="0" fontId="4" fillId="0" borderId="12" xfId="0" applyFont="1" applyFill="1" applyBorder="1" applyAlignment="1" applyProtection="1">
      <alignment vertical="top" wrapText="1"/>
    </xf>
    <xf numFmtId="0" fontId="4" fillId="2" borderId="11" xfId="0" applyFont="1" applyFill="1" applyBorder="1" applyAlignment="1" applyProtection="1">
      <alignment horizontal="left" wrapText="1"/>
    </xf>
    <xf numFmtId="0" fontId="0" fillId="2" borderId="1" xfId="0" applyFont="1" applyFill="1" applyBorder="1" applyAlignment="1" applyProtection="1">
      <alignment horizontal="center" wrapText="1"/>
    </xf>
    <xf numFmtId="0" fontId="0" fillId="0" borderId="0" xfId="0" applyFont="1" applyAlignment="1">
      <alignment horizontal="justify" vertical="center" wrapText="1"/>
    </xf>
    <xf numFmtId="0" fontId="0" fillId="3" borderId="8" xfId="0" applyFont="1" applyFill="1" applyBorder="1" applyAlignment="1" applyProtection="1">
      <alignment wrapText="1"/>
      <protection locked="0"/>
    </xf>
    <xf numFmtId="0" fontId="0" fillId="3" borderId="9" xfId="0" applyFont="1" applyFill="1" applyBorder="1" applyAlignment="1" applyProtection="1">
      <alignment wrapText="1"/>
      <protection locked="0"/>
    </xf>
    <xf numFmtId="0" fontId="0" fillId="2" borderId="0" xfId="0" applyFont="1" applyFill="1" applyBorder="1" applyAlignment="1" applyProtection="1">
      <alignment wrapText="1"/>
    </xf>
    <xf numFmtId="0" fontId="4" fillId="2" borderId="7" xfId="0" applyFont="1" applyFill="1" applyBorder="1" applyAlignment="1" applyProtection="1">
      <alignment wrapText="1"/>
      <protection locked="0"/>
    </xf>
    <xf numFmtId="0" fontId="3" fillId="0" borderId="0" xfId="0" applyFont="1" applyAlignment="1">
      <alignment horizontal="left" vertical="center" wrapText="1"/>
    </xf>
    <xf numFmtId="0" fontId="0" fillId="0" borderId="14" xfId="0" applyFont="1" applyBorder="1" applyAlignment="1">
      <alignment horizontal="justify" vertical="center" wrapText="1"/>
    </xf>
    <xf numFmtId="0" fontId="0" fillId="0" borderId="0" xfId="0" applyFont="1" applyAlignment="1">
      <alignment wrapText="1"/>
    </xf>
    <xf numFmtId="0" fontId="0" fillId="2" borderId="3" xfId="0" applyFont="1" applyFill="1" applyBorder="1" applyAlignment="1" applyProtection="1">
      <alignment wrapText="1"/>
    </xf>
    <xf numFmtId="0" fontId="0" fillId="0" borderId="0" xfId="0" applyFont="1" applyBorder="1" applyAlignment="1" applyProtection="1">
      <alignment wrapText="1"/>
    </xf>
    <xf numFmtId="0" fontId="0" fillId="3" borderId="0" xfId="0" applyFont="1" applyFill="1" applyAlignment="1" applyProtection="1"/>
    <xf numFmtId="0" fontId="8" fillId="0" borderId="0" xfId="0" applyFont="1"/>
    <xf numFmtId="0" fontId="18" fillId="0" borderId="0" xfId="0" applyFont="1" applyBorder="1" applyAlignment="1" applyProtection="1">
      <alignment horizontal="left" vertical="top"/>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left" vertical="top"/>
      <protection locked="0"/>
    </xf>
    <xf numFmtId="0" fontId="17" fillId="0" borderId="0" xfId="0" applyFont="1" applyBorder="1" applyAlignment="1" applyProtection="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9" fillId="0" borderId="0" xfId="0" applyFont="1" applyBorder="1" applyAlignment="1" applyProtection="1">
      <alignment horizontal="left" vertical="top"/>
      <protection locked="0"/>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top" wrapText="1"/>
      <protection locked="0"/>
    </xf>
    <xf numFmtId="0" fontId="15" fillId="0" borderId="0" xfId="0" applyFont="1" applyBorder="1" applyAlignment="1" applyProtection="1">
      <alignment horizontal="left" vertical="top"/>
    </xf>
    <xf numFmtId="0" fontId="2" fillId="0" borderId="0" xfId="0" applyFont="1" applyBorder="1" applyAlignment="1" applyProtection="1">
      <alignment horizontal="left" vertical="top" wrapText="1"/>
    </xf>
    <xf numFmtId="0" fontId="15" fillId="6" borderId="26" xfId="0" applyFont="1" applyFill="1" applyBorder="1" applyAlignment="1" applyProtection="1">
      <alignment horizontal="left" vertical="top"/>
    </xf>
    <xf numFmtId="0" fontId="2" fillId="6" borderId="28" xfId="0" applyFont="1" applyFill="1" applyBorder="1" applyAlignment="1">
      <alignment horizontal="left" vertical="top"/>
    </xf>
    <xf numFmtId="0" fontId="15" fillId="6" borderId="28" xfId="0" applyFont="1" applyFill="1" applyBorder="1" applyAlignment="1" applyProtection="1">
      <alignment horizontal="left" vertical="top"/>
    </xf>
    <xf numFmtId="0" fontId="15" fillId="7" borderId="32" xfId="0" applyFont="1" applyFill="1" applyBorder="1" applyAlignment="1" applyProtection="1">
      <alignment horizontal="left" vertical="top" wrapText="1"/>
    </xf>
    <xf numFmtId="0" fontId="2" fillId="7" borderId="33" xfId="0" applyFont="1" applyFill="1" applyBorder="1" applyAlignment="1" applyProtection="1">
      <alignment horizontal="left" vertical="top" wrapText="1"/>
    </xf>
    <xf numFmtId="0" fontId="15" fillId="5" borderId="34" xfId="0" applyFont="1" applyFill="1" applyBorder="1" applyAlignment="1" applyProtection="1">
      <alignment horizontal="left" vertical="top" wrapText="1"/>
    </xf>
    <xf numFmtId="0" fontId="2" fillId="7" borderId="35" xfId="0" applyFont="1" applyFill="1" applyBorder="1" applyAlignment="1" applyProtection="1">
      <alignment horizontal="left" vertical="top" wrapText="1"/>
    </xf>
    <xf numFmtId="0" fontId="2" fillId="5" borderId="37" xfId="0" applyFont="1" applyFill="1" applyBorder="1" applyAlignment="1" applyProtection="1">
      <alignment horizontal="left" vertical="top" wrapText="1"/>
    </xf>
    <xf numFmtId="0" fontId="2" fillId="5" borderId="36" xfId="0" applyFont="1" applyFill="1" applyBorder="1" applyAlignment="1" applyProtection="1">
      <alignment horizontal="left" vertical="top" wrapText="1"/>
    </xf>
    <xf numFmtId="0" fontId="2" fillId="7" borderId="39" xfId="0" applyFont="1" applyFill="1" applyBorder="1" applyAlignment="1" applyProtection="1">
      <alignment horizontal="left" vertical="top" wrapText="1"/>
    </xf>
    <xf numFmtId="0" fontId="2" fillId="7" borderId="38" xfId="0" applyFont="1" applyFill="1" applyBorder="1" applyAlignment="1" applyProtection="1">
      <alignment horizontal="left" vertical="top" wrapText="1"/>
    </xf>
    <xf numFmtId="0" fontId="2" fillId="6" borderId="40" xfId="0" applyFont="1" applyFill="1" applyBorder="1" applyAlignment="1">
      <alignment horizontal="left" vertical="top" wrapText="1"/>
    </xf>
    <xf numFmtId="0" fontId="16" fillId="6" borderId="40" xfId="0" applyFont="1" applyFill="1" applyBorder="1" applyAlignment="1">
      <alignment horizontal="left" vertical="top" wrapText="1"/>
    </xf>
    <xf numFmtId="0" fontId="20" fillId="8" borderId="0" xfId="0" applyFont="1" applyFill="1" applyBorder="1" applyAlignment="1" applyProtection="1">
      <alignment vertical="top"/>
      <protection locked="0"/>
    </xf>
    <xf numFmtId="0" fontId="20" fillId="8" borderId="0" xfId="0" applyFont="1" applyFill="1" applyBorder="1" applyAlignment="1" applyProtection="1">
      <alignment vertical="top"/>
    </xf>
    <xf numFmtId="0" fontId="20" fillId="9" borderId="0" xfId="0" applyFont="1" applyFill="1" applyBorder="1" applyAlignment="1" applyProtection="1">
      <alignment vertical="top"/>
      <protection locked="0"/>
    </xf>
    <xf numFmtId="0" fontId="20" fillId="9" borderId="0" xfId="0" applyFont="1" applyFill="1" applyBorder="1" applyAlignment="1" applyProtection="1">
      <alignment vertical="top"/>
    </xf>
    <xf numFmtId="0" fontId="20" fillId="10" borderId="0" xfId="0" applyFont="1" applyFill="1" applyBorder="1" applyAlignment="1" applyProtection="1">
      <alignment vertical="top"/>
      <protection locked="0"/>
    </xf>
    <xf numFmtId="0" fontId="20" fillId="10" borderId="0" xfId="0" applyFont="1" applyFill="1" applyBorder="1" applyAlignment="1" applyProtection="1">
      <alignment vertical="top"/>
    </xf>
    <xf numFmtId="0" fontId="21" fillId="10" borderId="0" xfId="0" applyFont="1" applyFill="1" applyBorder="1" applyAlignment="1" applyProtection="1">
      <alignment vertical="top"/>
    </xf>
    <xf numFmtId="0" fontId="21" fillId="8" borderId="0" xfId="0" applyFont="1" applyFill="1" applyBorder="1" applyAlignment="1" applyProtection="1">
      <alignment vertical="top"/>
    </xf>
    <xf numFmtId="0" fontId="21" fillId="9" borderId="0" xfId="0" applyFont="1" applyFill="1" applyBorder="1" applyAlignment="1" applyProtection="1">
      <alignment vertical="top"/>
    </xf>
    <xf numFmtId="0" fontId="0" fillId="11" borderId="26" xfId="0" applyFill="1" applyBorder="1"/>
    <xf numFmtId="0" fontId="0" fillId="11" borderId="41" xfId="0" applyFill="1" applyBorder="1"/>
    <xf numFmtId="0" fontId="4" fillId="11" borderId="41" xfId="0" applyFont="1" applyFill="1" applyBorder="1" applyAlignment="1">
      <alignment wrapText="1" shrinkToFit="1"/>
    </xf>
    <xf numFmtId="0" fontId="4" fillId="11" borderId="27" xfId="0" applyFont="1" applyFill="1" applyBorder="1" applyAlignment="1">
      <alignment wrapText="1" shrinkToFit="1"/>
    </xf>
    <xf numFmtId="0" fontId="4" fillId="11" borderId="28" xfId="0" applyFont="1" applyFill="1" applyBorder="1" applyAlignment="1" applyProtection="1">
      <alignment vertical="top"/>
    </xf>
    <xf numFmtId="0" fontId="0" fillId="11" borderId="0" xfId="0" applyFont="1" applyFill="1" applyBorder="1" applyAlignment="1" applyProtection="1">
      <alignment vertical="top"/>
    </xf>
    <xf numFmtId="164" fontId="0" fillId="11" borderId="0" xfId="0" applyNumberFormat="1" applyFont="1" applyFill="1" applyBorder="1" applyAlignment="1" applyProtection="1">
      <alignment vertical="top"/>
    </xf>
    <xf numFmtId="164" fontId="0" fillId="11" borderId="13" xfId="0" applyNumberFormat="1" applyFont="1" applyFill="1" applyBorder="1" applyAlignment="1" applyProtection="1">
      <alignment vertical="top"/>
    </xf>
    <xf numFmtId="0" fontId="4" fillId="11" borderId="30" xfId="0" applyFont="1" applyFill="1" applyBorder="1" applyAlignment="1" applyProtection="1">
      <alignment vertical="top"/>
    </xf>
    <xf numFmtId="0" fontId="0" fillId="11" borderId="42" xfId="0" applyFont="1" applyFill="1" applyBorder="1" applyAlignment="1" applyProtection="1">
      <alignment vertical="top"/>
    </xf>
    <xf numFmtId="164" fontId="0" fillId="11" borderId="42" xfId="0" applyNumberFormat="1" applyFont="1" applyFill="1" applyBorder="1" applyAlignment="1" applyProtection="1">
      <alignment vertical="top"/>
    </xf>
    <xf numFmtId="0" fontId="4" fillId="0" borderId="0" xfId="0" applyFont="1" applyFill="1"/>
    <xf numFmtId="0" fontId="0" fillId="0" borderId="0" xfId="0" applyFill="1"/>
    <xf numFmtId="0" fontId="22" fillId="0" borderId="0" xfId="0" applyFont="1" applyFill="1"/>
    <xf numFmtId="0" fontId="14" fillId="0" borderId="0" xfId="0" applyFont="1" applyBorder="1" applyAlignment="1" applyProtection="1">
      <alignment vertical="top"/>
      <protection locked="0"/>
    </xf>
    <xf numFmtId="9" fontId="5" fillId="11" borderId="29" xfId="0" applyNumberFormat="1" applyFont="1" applyFill="1" applyBorder="1" applyAlignment="1" applyProtection="1">
      <alignment vertical="top"/>
    </xf>
    <xf numFmtId="164" fontId="5" fillId="11" borderId="29" xfId="0" applyNumberFormat="1" applyFont="1" applyFill="1" applyBorder="1" applyAlignment="1" applyProtection="1">
      <alignment vertical="top"/>
    </xf>
    <xf numFmtId="9" fontId="5" fillId="11" borderId="31" xfId="0" applyNumberFormat="1" applyFont="1" applyFill="1" applyBorder="1" applyAlignment="1" applyProtection="1">
      <alignment vertical="top"/>
    </xf>
    <xf numFmtId="164" fontId="0" fillId="0" borderId="19" xfId="0" applyNumberFormat="1" applyFont="1" applyFill="1" applyBorder="1" applyAlignment="1" applyProtection="1">
      <alignment vertical="top"/>
    </xf>
    <xf numFmtId="164" fontId="0" fillId="0" borderId="0" xfId="0" applyNumberFormat="1" applyFont="1" applyFill="1" applyBorder="1" applyAlignment="1" applyProtection="1">
      <alignment vertical="top"/>
    </xf>
    <xf numFmtId="10" fontId="8" fillId="0" borderId="16" xfId="0" applyNumberFormat="1" applyFont="1" applyBorder="1" applyAlignment="1" applyProtection="1">
      <alignment vertical="top"/>
      <protection locked="0"/>
    </xf>
    <xf numFmtId="10" fontId="0" fillId="0" borderId="0" xfId="0" applyNumberFormat="1" applyFont="1" applyBorder="1" applyAlignment="1" applyProtection="1">
      <alignment vertical="top"/>
    </xf>
    <xf numFmtId="10" fontId="0" fillId="0" borderId="13" xfId="0" applyNumberFormat="1" applyFont="1" applyBorder="1" applyAlignment="1" applyProtection="1">
      <alignment vertical="top"/>
    </xf>
    <xf numFmtId="10" fontId="0" fillId="0" borderId="19" xfId="0" applyNumberFormat="1" applyFont="1" applyFill="1" applyBorder="1" applyAlignment="1" applyProtection="1">
      <alignment vertical="top"/>
    </xf>
    <xf numFmtId="164" fontId="0" fillId="13" borderId="13" xfId="0" applyNumberFormat="1" applyFont="1" applyFill="1" applyBorder="1" applyAlignment="1" applyProtection="1">
      <alignment vertical="top"/>
    </xf>
    <xf numFmtId="0" fontId="23" fillId="0" borderId="0" xfId="0" applyFont="1" applyBorder="1" applyAlignment="1" applyProtection="1">
      <alignment vertical="top"/>
    </xf>
    <xf numFmtId="0" fontId="23" fillId="0" borderId="0" xfId="0" applyFont="1" applyFill="1" applyBorder="1" applyAlignment="1" applyProtection="1">
      <alignment vertical="top"/>
    </xf>
    <xf numFmtId="0" fontId="0" fillId="0" borderId="0" xfId="0" applyFont="1" applyFill="1" applyBorder="1" applyAlignment="1" applyProtection="1">
      <alignment vertical="top"/>
      <protection locked="0"/>
    </xf>
    <xf numFmtId="0" fontId="23" fillId="3" borderId="0" xfId="0" applyFont="1" applyFill="1" applyBorder="1" applyAlignment="1" applyProtection="1">
      <alignment vertical="top"/>
    </xf>
    <xf numFmtId="0" fontId="23" fillId="0" borderId="0" xfId="0" applyFont="1" applyFill="1" applyAlignment="1">
      <alignment vertical="top"/>
    </xf>
    <xf numFmtId="0" fontId="4" fillId="0" borderId="11" xfId="0" applyFont="1" applyFill="1" applyBorder="1" applyAlignment="1" applyProtection="1">
      <alignment horizontal="left" wrapText="1"/>
    </xf>
    <xf numFmtId="0" fontId="24" fillId="0" borderId="0" xfId="0" applyFont="1"/>
    <xf numFmtId="0" fontId="16" fillId="12" borderId="27" xfId="0" applyFont="1" applyFill="1" applyBorder="1" applyAlignment="1">
      <alignment horizontal="left" vertical="top" wrapText="1"/>
    </xf>
    <xf numFmtId="0" fontId="16" fillId="12" borderId="29" xfId="0" applyFont="1" applyFill="1" applyBorder="1" applyAlignment="1">
      <alignment horizontal="left" vertical="top" wrapText="1"/>
    </xf>
    <xf numFmtId="165" fontId="0" fillId="0" borderId="0" xfId="0" applyNumberFormat="1" applyFont="1" applyBorder="1" applyAlignment="1" applyProtection="1">
      <alignment vertical="top"/>
    </xf>
    <xf numFmtId="165" fontId="0" fillId="0" borderId="0" xfId="0" applyNumberFormat="1" applyFont="1" applyFill="1" applyBorder="1" applyAlignment="1" applyProtection="1">
      <alignment vertical="top"/>
      <protection locked="0"/>
    </xf>
    <xf numFmtId="164" fontId="0" fillId="0" borderId="0" xfId="0" applyNumberFormat="1"/>
    <xf numFmtId="165" fontId="4" fillId="13" borderId="13" xfId="0" applyNumberFormat="1" applyFont="1" applyFill="1" applyBorder="1" applyAlignment="1" applyProtection="1">
      <alignment wrapText="1"/>
    </xf>
    <xf numFmtId="10" fontId="8" fillId="3" borderId="5" xfId="0" applyNumberFormat="1" applyFont="1" applyFill="1" applyBorder="1" applyAlignment="1" applyProtection="1">
      <alignment vertical="top"/>
    </xf>
    <xf numFmtId="10" fontId="8" fillId="3" borderId="20" xfId="0" applyNumberFormat="1" applyFont="1" applyFill="1" applyBorder="1" applyAlignment="1" applyProtection="1">
      <alignment vertical="top"/>
    </xf>
    <xf numFmtId="10" fontId="8" fillId="3" borderId="7" xfId="0" applyNumberFormat="1" applyFont="1" applyFill="1" applyBorder="1" applyAlignment="1" applyProtection="1">
      <alignment vertical="top"/>
    </xf>
    <xf numFmtId="10" fontId="8" fillId="3" borderId="1" xfId="0" applyNumberFormat="1" applyFont="1" applyFill="1" applyBorder="1" applyAlignment="1" applyProtection="1">
      <alignment horizontal="right" vertical="top"/>
    </xf>
    <xf numFmtId="10" fontId="8" fillId="3" borderId="1" xfId="0" applyNumberFormat="1" applyFont="1" applyFill="1" applyBorder="1" applyAlignment="1" applyProtection="1">
      <alignment vertical="top"/>
    </xf>
    <xf numFmtId="0" fontId="8" fillId="3" borderId="7" xfId="0" applyFont="1" applyFill="1" applyBorder="1" applyAlignment="1" applyProtection="1">
      <alignment vertical="top"/>
    </xf>
    <xf numFmtId="164" fontId="8" fillId="3" borderId="7" xfId="0" applyNumberFormat="1" applyFont="1" applyFill="1" applyBorder="1" applyAlignment="1" applyProtection="1">
      <alignment vertical="top"/>
    </xf>
    <xf numFmtId="0" fontId="8" fillId="3" borderId="1" xfId="0" applyFont="1" applyFill="1" applyBorder="1" applyAlignment="1" applyProtection="1">
      <alignment vertical="top"/>
    </xf>
    <xf numFmtId="164" fontId="8" fillId="3" borderId="1" xfId="0" applyNumberFormat="1" applyFont="1" applyFill="1" applyBorder="1" applyAlignment="1" applyProtection="1">
      <alignment horizontal="right" vertical="top"/>
    </xf>
    <xf numFmtId="164" fontId="8" fillId="3" borderId="1" xfId="0" applyNumberFormat="1" applyFont="1" applyFill="1" applyBorder="1" applyAlignment="1" applyProtection="1">
      <alignment vertical="top"/>
    </xf>
    <xf numFmtId="0" fontId="0" fillId="0" borderId="9" xfId="0" applyFont="1" applyFill="1" applyBorder="1" applyAlignment="1" applyProtection="1">
      <alignment wrapText="1"/>
      <protection locked="0"/>
    </xf>
    <xf numFmtId="0" fontId="0" fillId="2" borderId="7" xfId="0" applyFont="1" applyFill="1" applyBorder="1" applyAlignment="1" applyProtection="1">
      <alignment wrapText="1"/>
      <protection locked="0"/>
    </xf>
    <xf numFmtId="0" fontId="1" fillId="7" borderId="39" xfId="0" applyFont="1" applyFill="1" applyBorder="1" applyAlignment="1" applyProtection="1">
      <alignment horizontal="left" vertical="top" wrapText="1"/>
    </xf>
    <xf numFmtId="0" fontId="1" fillId="5" borderId="37" xfId="0" applyFont="1" applyFill="1" applyBorder="1" applyAlignment="1" applyProtection="1">
      <alignment horizontal="left" vertical="top" wrapText="1"/>
    </xf>
    <xf numFmtId="0" fontId="0" fillId="0" borderId="0" xfId="0" applyAlignment="1"/>
    <xf numFmtId="0" fontId="23" fillId="0" borderId="0" xfId="0" applyFont="1" applyBorder="1" applyAlignment="1" applyProtection="1">
      <alignment vertical="top"/>
    </xf>
    <xf numFmtId="0" fontId="23" fillId="0" borderId="0" xfId="0" applyFont="1" applyAlignment="1">
      <alignment vertical="top"/>
    </xf>
    <xf numFmtId="0" fontId="0" fillId="0" borderId="0" xfId="0" applyFont="1" applyBorder="1" applyAlignment="1" applyProtection="1">
      <alignment vertical="top"/>
    </xf>
    <xf numFmtId="0" fontId="0" fillId="0" borderId="0" xfId="0" applyAlignment="1">
      <alignment vertical="top"/>
    </xf>
    <xf numFmtId="0" fontId="7" fillId="2" borderId="0" xfId="0" applyFont="1" applyFill="1" applyAlignment="1" applyProtection="1">
      <alignment horizontal="left" wrapText="1"/>
    </xf>
    <xf numFmtId="0" fontId="0" fillId="0" borderId="0" xfId="0" applyFont="1" applyFill="1" applyAlignment="1" applyProtection="1">
      <alignment horizontal="left" vertical="top" wrapText="1"/>
    </xf>
    <xf numFmtId="0" fontId="11" fillId="0" borderId="10" xfId="0" applyFont="1" applyFill="1" applyBorder="1" applyAlignment="1" applyProtection="1">
      <alignment horizontal="left" vertical="top" wrapText="1"/>
    </xf>
    <xf numFmtId="0" fontId="11" fillId="0" borderId="11" xfId="0" applyFont="1" applyFill="1" applyBorder="1" applyAlignment="1" applyProtection="1">
      <alignment horizontal="left" vertical="top" wrapText="1"/>
    </xf>
    <xf numFmtId="0" fontId="4" fillId="0" borderId="3" xfId="0" applyFont="1" applyBorder="1" applyAlignment="1">
      <alignment horizontal="left" vertical="center" wrapText="1"/>
    </xf>
    <xf numFmtId="0" fontId="0" fillId="0" borderId="0" xfId="0" applyAlignment="1">
      <alignment wrapText="1"/>
    </xf>
    <xf numFmtId="0" fontId="0" fillId="0" borderId="6" xfId="0" applyBorder="1" applyAlignment="1">
      <alignment wrapText="1"/>
    </xf>
    <xf numFmtId="0" fontId="4" fillId="2" borderId="6" xfId="0" applyFont="1" applyFill="1" applyBorder="1" applyAlignment="1" applyProtection="1">
      <alignment horizontal="center" wrapText="1"/>
    </xf>
    <xf numFmtId="0" fontId="0" fillId="0" borderId="6"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tabSelected="1" zoomScaleNormal="100" workbookViewId="0">
      <selection activeCell="E7" sqref="E7"/>
    </sheetView>
  </sheetViews>
  <sheetFormatPr defaultRowHeight="18" x14ac:dyDescent="0.25"/>
  <cols>
    <col min="1" max="1" width="18" style="74" customWidth="1"/>
    <col min="2" max="2" width="124.28515625" style="75" customWidth="1"/>
    <col min="3" max="16384" width="9.140625" style="74"/>
  </cols>
  <sheetData>
    <row r="1" spans="1:8" ht="20.25" x14ac:dyDescent="0.25">
      <c r="A1" s="76" t="s">
        <v>74</v>
      </c>
      <c r="B1" s="78"/>
      <c r="C1" s="72"/>
      <c r="D1" s="72"/>
      <c r="E1" s="72"/>
      <c r="F1" s="72"/>
      <c r="G1" s="72"/>
      <c r="H1" s="72"/>
    </row>
    <row r="2" spans="1:8" ht="20.25" x14ac:dyDescent="0.25">
      <c r="A2" s="77" t="s">
        <v>61</v>
      </c>
      <c r="B2" s="80"/>
      <c r="C2" s="70"/>
      <c r="D2" s="70"/>
      <c r="E2" s="70"/>
      <c r="F2" s="70"/>
      <c r="G2" s="70"/>
      <c r="H2" s="70"/>
    </row>
    <row r="3" spans="1:8" ht="18.75" thickBot="1" x14ac:dyDescent="0.3">
      <c r="A3" s="79"/>
      <c r="B3" s="80"/>
      <c r="C3" s="70"/>
      <c r="D3" s="70"/>
      <c r="E3" s="70"/>
      <c r="F3" s="70"/>
      <c r="G3" s="70"/>
      <c r="H3" s="70"/>
    </row>
    <row r="4" spans="1:8" ht="30.75" customHeight="1" x14ac:dyDescent="0.25">
      <c r="A4" s="81" t="s">
        <v>69</v>
      </c>
      <c r="B4" s="135" t="s">
        <v>89</v>
      </c>
      <c r="C4" s="70"/>
      <c r="D4" s="70"/>
      <c r="E4" s="70"/>
      <c r="F4" s="70"/>
      <c r="G4" s="70"/>
      <c r="H4" s="70"/>
    </row>
    <row r="5" spans="1:8" ht="60" x14ac:dyDescent="0.25">
      <c r="A5" s="83"/>
      <c r="B5" s="136" t="s">
        <v>104</v>
      </c>
      <c r="C5" s="70"/>
      <c r="D5" s="70"/>
      <c r="E5" s="70"/>
      <c r="F5" s="70"/>
      <c r="G5" s="70"/>
      <c r="H5" s="70"/>
    </row>
    <row r="6" spans="1:8" ht="45" customHeight="1" x14ac:dyDescent="0.25">
      <c r="A6" s="82"/>
      <c r="B6" s="93" t="s">
        <v>66</v>
      </c>
      <c r="C6" s="70"/>
      <c r="D6" s="70"/>
      <c r="E6" s="70"/>
      <c r="F6" s="70"/>
      <c r="G6" s="70"/>
      <c r="H6" s="70"/>
    </row>
    <row r="7" spans="1:8" ht="45" customHeight="1" x14ac:dyDescent="0.25">
      <c r="A7" s="83"/>
      <c r="B7" s="92" t="s">
        <v>70</v>
      </c>
      <c r="C7" s="70"/>
      <c r="D7" s="70"/>
      <c r="E7" s="70"/>
      <c r="F7" s="70"/>
      <c r="G7" s="70"/>
      <c r="H7" s="70"/>
    </row>
    <row r="8" spans="1:8" ht="18.75" thickBot="1" x14ac:dyDescent="0.3">
      <c r="A8" s="79"/>
      <c r="B8" s="80"/>
      <c r="C8" s="70"/>
      <c r="D8" s="70"/>
      <c r="E8" s="70"/>
      <c r="F8" s="70"/>
      <c r="G8" s="70"/>
      <c r="H8" s="70"/>
    </row>
    <row r="9" spans="1:8" ht="18.75" thickTop="1" x14ac:dyDescent="0.25">
      <c r="A9" s="84" t="s">
        <v>15</v>
      </c>
      <c r="B9" s="85"/>
      <c r="C9" s="71"/>
      <c r="D9" s="71"/>
      <c r="E9" s="71"/>
      <c r="F9" s="71"/>
      <c r="G9" s="71"/>
      <c r="H9" s="71"/>
    </row>
    <row r="10" spans="1:8" x14ac:dyDescent="0.25">
      <c r="A10" s="86" t="s">
        <v>67</v>
      </c>
      <c r="B10" s="87"/>
      <c r="C10" s="71"/>
      <c r="D10" s="71"/>
      <c r="E10" s="71"/>
      <c r="F10" s="71"/>
      <c r="G10" s="71"/>
      <c r="H10" s="71"/>
    </row>
    <row r="11" spans="1:8" ht="39.75" customHeight="1" x14ac:dyDescent="0.25">
      <c r="A11" s="154" t="s">
        <v>94</v>
      </c>
      <c r="B11" s="153" t="s">
        <v>95</v>
      </c>
      <c r="C11" s="71"/>
      <c r="D11" s="71"/>
      <c r="E11" s="71"/>
      <c r="F11" s="71"/>
      <c r="G11" s="71"/>
      <c r="H11" s="71"/>
    </row>
    <row r="12" spans="1:8" ht="63" customHeight="1" x14ac:dyDescent="0.25">
      <c r="A12" s="88" t="s">
        <v>68</v>
      </c>
      <c r="B12" s="90" t="s">
        <v>73</v>
      </c>
      <c r="C12" s="71"/>
      <c r="D12" s="71"/>
      <c r="E12" s="71"/>
      <c r="F12" s="71"/>
      <c r="G12" s="71"/>
      <c r="H12" s="71"/>
    </row>
    <row r="13" spans="1:8" ht="9" customHeight="1" thickBot="1" x14ac:dyDescent="0.3">
      <c r="A13" s="89"/>
      <c r="B13" s="91"/>
      <c r="C13" s="71"/>
      <c r="D13" s="71"/>
      <c r="E13" s="71"/>
      <c r="F13" s="71"/>
      <c r="G13" s="71"/>
      <c r="H13" s="71"/>
    </row>
    <row r="14" spans="1:8" ht="18.75" thickTop="1" x14ac:dyDescent="0.25">
      <c r="A14" s="73"/>
      <c r="B14" s="74"/>
      <c r="C14" s="72"/>
      <c r="D14" s="72"/>
      <c r="E14" s="70"/>
      <c r="F14" s="70"/>
      <c r="G14" s="70"/>
      <c r="H14" s="70"/>
    </row>
    <row r="15" spans="1:8" x14ac:dyDescent="0.25">
      <c r="B15" s="74"/>
      <c r="C15" s="72"/>
      <c r="D15" s="72"/>
      <c r="E15" s="70"/>
      <c r="F15" s="70"/>
      <c r="G15" s="70"/>
      <c r="H15" s="70"/>
    </row>
  </sheetData>
  <pageMargins left="0.25" right="0.25"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showGridLines="0" zoomScaleNormal="100" zoomScaleSheetLayoutView="80" workbookViewId="0">
      <selection activeCell="B26" sqref="B26"/>
    </sheetView>
  </sheetViews>
  <sheetFormatPr defaultRowHeight="15" x14ac:dyDescent="0.25"/>
  <cols>
    <col min="2" max="2" width="61.28515625" customWidth="1"/>
    <col min="5" max="5" width="9.85546875" bestFit="1" customWidth="1"/>
    <col min="6" max="6" width="18.28515625" customWidth="1"/>
    <col min="7" max="7" width="14.140625" customWidth="1"/>
  </cols>
  <sheetData>
    <row r="2" spans="1:9" ht="23.25" x14ac:dyDescent="0.35">
      <c r="A2" s="116" t="s">
        <v>76</v>
      </c>
      <c r="B2" s="114"/>
    </row>
    <row r="3" spans="1:9" x14ac:dyDescent="0.25">
      <c r="A3" s="115"/>
      <c r="B3" s="115"/>
    </row>
    <row r="4" spans="1:9" x14ac:dyDescent="0.25">
      <c r="A4" s="115"/>
      <c r="B4" s="115" t="s">
        <v>87</v>
      </c>
      <c r="C4" s="155">
        <f>'T1 Pricing Schedule traditional'!F2</f>
        <v>0</v>
      </c>
      <c r="D4" s="155"/>
    </row>
    <row r="5" spans="1:9" ht="15.75" thickBot="1" x14ac:dyDescent="0.3"/>
    <row r="6" spans="1:9" ht="59.25" customHeight="1" thickBot="1" x14ac:dyDescent="0.3">
      <c r="A6" s="103"/>
      <c r="B6" s="104"/>
      <c r="C6" s="104"/>
      <c r="D6" s="104"/>
      <c r="E6" s="104"/>
      <c r="F6" s="105" t="s">
        <v>75</v>
      </c>
      <c r="G6" s="106" t="s">
        <v>84</v>
      </c>
    </row>
    <row r="7" spans="1:9" s="1" customFormat="1" ht="15.75" thickBot="1" x14ac:dyDescent="0.3">
      <c r="A7" s="107" t="s">
        <v>16</v>
      </c>
      <c r="B7" s="108" t="s">
        <v>90</v>
      </c>
      <c r="C7" s="109"/>
      <c r="D7" s="109" t="s">
        <v>20</v>
      </c>
      <c r="E7" s="109"/>
      <c r="F7" s="110">
        <f>'T1 Pricing Schedule traditional'!E24+'T1 Pricing Schedule traditional'!I24+'T2 Pricing Schedule Novation'!D24+'T3 Pricing Schedule Client Dsgn'!F12</f>
        <v>0</v>
      </c>
      <c r="G7" s="118">
        <v>0.28000000000000003</v>
      </c>
      <c r="I7" s="2"/>
    </row>
    <row r="8" spans="1:9" s="1" customFormat="1" ht="15.75" thickBot="1" x14ac:dyDescent="0.3">
      <c r="A8" s="107"/>
      <c r="B8" s="108"/>
      <c r="C8" s="109"/>
      <c r="D8" s="109"/>
      <c r="E8" s="109"/>
      <c r="F8" s="109"/>
      <c r="G8" s="119"/>
    </row>
    <row r="9" spans="1:9" s="1" customFormat="1" ht="15.75" thickBot="1" x14ac:dyDescent="0.3">
      <c r="A9" s="111" t="s">
        <v>17</v>
      </c>
      <c r="B9" s="112" t="s">
        <v>7</v>
      </c>
      <c r="C9" s="113"/>
      <c r="D9" s="113"/>
      <c r="E9" s="113"/>
      <c r="F9" s="110">
        <f>'T4 Schedule of rates'!D56</f>
        <v>0</v>
      </c>
      <c r="G9" s="120">
        <v>0.02</v>
      </c>
    </row>
    <row r="10" spans="1:9" s="1" customFormat="1" x14ac:dyDescent="0.25">
      <c r="A10" s="7"/>
      <c r="B10" s="8"/>
      <c r="C10" s="9"/>
      <c r="D10" s="9"/>
      <c r="E10" s="9"/>
      <c r="F10" s="9"/>
      <c r="G10" s="3"/>
    </row>
    <row r="11" spans="1:9" s="1" customFormat="1" x14ac:dyDescent="0.25">
      <c r="A11" s="7"/>
      <c r="B11" s="8"/>
      <c r="C11" s="9"/>
      <c r="D11" s="24"/>
      <c r="E11" s="23"/>
      <c r="F11" s="9"/>
      <c r="G11" s="3"/>
    </row>
    <row r="14" spans="1:9" ht="21" x14ac:dyDescent="0.35">
      <c r="B14" s="134"/>
    </row>
    <row r="19" spans="5:5" x14ac:dyDescent="0.25">
      <c r="E19" s="139"/>
    </row>
  </sheetData>
  <sheetProtection password="C634" sheet="1" objects="1" scenarios="1"/>
  <protectedRanges>
    <protectedRange sqref="A11:G14" name="Range1"/>
  </protectedRanges>
  <mergeCells count="1">
    <mergeCell ref="C4:D4"/>
  </mergeCells>
  <pageMargins left="0.25" right="0.25"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opLeftCell="C1" zoomScale="90" zoomScaleNormal="90" zoomScaleSheetLayoutView="89" workbookViewId="0">
      <selection activeCell="D26" sqref="D26"/>
    </sheetView>
  </sheetViews>
  <sheetFormatPr defaultRowHeight="14.25" x14ac:dyDescent="0.25"/>
  <cols>
    <col min="1" max="1" width="4.28515625" style="1" customWidth="1"/>
    <col min="2" max="2" width="62.5703125" style="1" customWidth="1"/>
    <col min="3" max="5" width="18.7109375" style="1" customWidth="1"/>
    <col min="6" max="6" width="36.85546875" style="1" customWidth="1"/>
    <col min="7" max="8" width="22" style="1" customWidth="1"/>
    <col min="9" max="9" width="34.5703125" style="1" customWidth="1"/>
    <col min="10" max="10" width="9.140625" style="1"/>
    <col min="11" max="11" width="13" style="1" customWidth="1"/>
    <col min="12" max="16384" width="9.140625" style="1"/>
  </cols>
  <sheetData>
    <row r="1" spans="1:11" ht="18.75" x14ac:dyDescent="0.25">
      <c r="A1" s="98" t="s">
        <v>60</v>
      </c>
      <c r="B1" s="98"/>
      <c r="C1" s="6"/>
      <c r="D1" s="6"/>
      <c r="E1" s="6"/>
      <c r="F1" s="6"/>
      <c r="G1" s="6"/>
      <c r="H1" s="6"/>
    </row>
    <row r="2" spans="1:11" ht="18.75" x14ac:dyDescent="0.25">
      <c r="A2" s="99" t="s">
        <v>61</v>
      </c>
      <c r="B2" s="99"/>
      <c r="C2" s="8"/>
      <c r="D2" s="156" t="s">
        <v>85</v>
      </c>
      <c r="E2" s="157"/>
      <c r="F2" s="131"/>
      <c r="G2" s="132"/>
      <c r="H2" s="8"/>
    </row>
    <row r="3" spans="1:11" ht="23.25" x14ac:dyDescent="0.25">
      <c r="A3" s="99"/>
      <c r="B3" s="100" t="s">
        <v>63</v>
      </c>
      <c r="C3" s="8"/>
      <c r="D3" s="8"/>
      <c r="E3" s="8"/>
      <c r="F3" s="8"/>
      <c r="G3" s="8"/>
      <c r="H3" s="8"/>
    </row>
    <row r="4" spans="1:11" ht="15" x14ac:dyDescent="0.25">
      <c r="A4" s="7"/>
      <c r="B4" s="69"/>
      <c r="C4" s="8"/>
      <c r="D4" s="8"/>
      <c r="E4" s="8"/>
      <c r="F4" s="158" t="s">
        <v>92</v>
      </c>
      <c r="G4" s="159"/>
      <c r="H4" s="137">
        <v>52000000</v>
      </c>
    </row>
    <row r="5" spans="1:11" ht="15" x14ac:dyDescent="0.25">
      <c r="A5" s="8"/>
      <c r="B5" s="8"/>
      <c r="C5" s="8"/>
      <c r="D5" s="8"/>
      <c r="E5" s="9"/>
      <c r="F5" s="9"/>
      <c r="G5" s="9"/>
      <c r="H5" s="9"/>
      <c r="I5" s="2"/>
    </row>
    <row r="6" spans="1:11" ht="15.75" thickBot="1" x14ac:dyDescent="0.3">
      <c r="A6" s="10" t="s">
        <v>19</v>
      </c>
      <c r="B6" s="8"/>
      <c r="C6" s="8" t="s">
        <v>62</v>
      </c>
      <c r="D6" s="8"/>
      <c r="E6" s="9"/>
      <c r="F6" s="9"/>
      <c r="G6" s="9"/>
      <c r="H6" s="9"/>
      <c r="I6" s="2"/>
    </row>
    <row r="7" spans="1:11" ht="165.75" thickBot="1" x14ac:dyDescent="0.3">
      <c r="A7" s="11" t="s">
        <v>4</v>
      </c>
      <c r="B7" s="27" t="s">
        <v>5</v>
      </c>
      <c r="C7" s="33" t="s">
        <v>96</v>
      </c>
      <c r="D7" s="33" t="s">
        <v>97</v>
      </c>
      <c r="E7" s="34" t="s">
        <v>98</v>
      </c>
      <c r="F7" s="28" t="s">
        <v>99</v>
      </c>
      <c r="G7" s="28" t="s">
        <v>100</v>
      </c>
      <c r="H7" s="28" t="s">
        <v>101</v>
      </c>
      <c r="I7" s="28" t="s">
        <v>102</v>
      </c>
    </row>
    <row r="8" spans="1:11" ht="24.75" customHeight="1" x14ac:dyDescent="0.25">
      <c r="A8" s="26"/>
      <c r="B8" s="31" t="s">
        <v>88</v>
      </c>
      <c r="C8" s="32" t="s">
        <v>33</v>
      </c>
      <c r="D8" s="32" t="s">
        <v>33</v>
      </c>
      <c r="E8" s="32" t="s">
        <v>33</v>
      </c>
      <c r="F8" s="32" t="s">
        <v>34</v>
      </c>
      <c r="G8" s="32" t="s">
        <v>34</v>
      </c>
      <c r="H8" s="32" t="s">
        <v>34</v>
      </c>
      <c r="I8" s="32" t="s">
        <v>33</v>
      </c>
    </row>
    <row r="9" spans="1:11" ht="15" x14ac:dyDescent="0.25">
      <c r="A9" s="12">
        <v>1</v>
      </c>
      <c r="B9" s="30" t="s">
        <v>21</v>
      </c>
      <c r="C9" s="146"/>
      <c r="D9" s="146"/>
      <c r="E9" s="147"/>
      <c r="F9" s="143"/>
      <c r="G9" s="143"/>
      <c r="H9" s="143"/>
      <c r="I9" s="13">
        <f>((SUM(F9:H9))*$H$4)</f>
        <v>0</v>
      </c>
    </row>
    <row r="10" spans="1:11" ht="15" x14ac:dyDescent="0.25">
      <c r="A10" s="12">
        <v>2</v>
      </c>
      <c r="B10" s="25" t="s">
        <v>30</v>
      </c>
      <c r="C10" s="146"/>
      <c r="D10" s="146"/>
      <c r="E10" s="147"/>
      <c r="F10" s="143"/>
      <c r="G10" s="143"/>
      <c r="H10" s="143"/>
      <c r="I10" s="13">
        <f t="shared" ref="I10:I20" si="0">((SUM(F10:H10))*$H$4)</f>
        <v>0</v>
      </c>
    </row>
    <row r="11" spans="1:11" ht="15" x14ac:dyDescent="0.25">
      <c r="A11" s="12">
        <v>3</v>
      </c>
      <c r="B11" s="25" t="s">
        <v>22</v>
      </c>
      <c r="C11" s="148"/>
      <c r="D11" s="148"/>
      <c r="E11" s="149"/>
      <c r="F11" s="144"/>
      <c r="G11" s="144"/>
      <c r="H11" s="144"/>
      <c r="I11" s="13">
        <f t="shared" si="0"/>
        <v>0</v>
      </c>
    </row>
    <row r="12" spans="1:11" ht="15.75" customHeight="1" x14ac:dyDescent="0.25">
      <c r="A12" s="14">
        <v>4</v>
      </c>
      <c r="B12" s="25" t="s">
        <v>93</v>
      </c>
      <c r="C12" s="148"/>
      <c r="D12" s="148"/>
      <c r="E12" s="149"/>
      <c r="F12" s="144"/>
      <c r="G12" s="144"/>
      <c r="H12" s="144"/>
      <c r="I12" s="13">
        <f t="shared" si="0"/>
        <v>0</v>
      </c>
    </row>
    <row r="13" spans="1:11" ht="15" x14ac:dyDescent="0.25">
      <c r="A13" s="14">
        <v>5</v>
      </c>
      <c r="B13" s="25" t="s">
        <v>1</v>
      </c>
      <c r="C13" s="148"/>
      <c r="D13" s="148"/>
      <c r="E13" s="149"/>
      <c r="F13" s="144"/>
      <c r="G13" s="144"/>
      <c r="H13" s="144"/>
      <c r="I13" s="13">
        <f t="shared" si="0"/>
        <v>0</v>
      </c>
    </row>
    <row r="14" spans="1:11" ht="15" x14ac:dyDescent="0.25">
      <c r="A14" s="14">
        <v>6</v>
      </c>
      <c r="B14" s="25" t="s">
        <v>0</v>
      </c>
      <c r="C14" s="148"/>
      <c r="D14" s="148"/>
      <c r="E14" s="149"/>
      <c r="F14" s="144"/>
      <c r="G14" s="144"/>
      <c r="H14" s="144"/>
      <c r="I14" s="13">
        <f t="shared" si="0"/>
        <v>0</v>
      </c>
      <c r="K14" s="2"/>
    </row>
    <row r="15" spans="1:11" ht="15" x14ac:dyDescent="0.25">
      <c r="A15" s="14">
        <v>7</v>
      </c>
      <c r="B15" s="25" t="s">
        <v>23</v>
      </c>
      <c r="C15" s="148"/>
      <c r="D15" s="148"/>
      <c r="E15" s="149"/>
      <c r="F15" s="144"/>
      <c r="G15" s="144"/>
      <c r="H15" s="144"/>
      <c r="I15" s="13">
        <f t="shared" si="0"/>
        <v>0</v>
      </c>
      <c r="K15" s="2"/>
    </row>
    <row r="16" spans="1:11" ht="15" x14ac:dyDescent="0.25">
      <c r="A16" s="14">
        <v>8</v>
      </c>
      <c r="B16" s="25" t="s">
        <v>24</v>
      </c>
      <c r="C16" s="148"/>
      <c r="D16" s="148"/>
      <c r="E16" s="150"/>
      <c r="F16" s="145"/>
      <c r="G16" s="145"/>
      <c r="H16" s="145"/>
      <c r="I16" s="13">
        <f t="shared" si="0"/>
        <v>0</v>
      </c>
      <c r="K16" s="2"/>
    </row>
    <row r="17" spans="1:11" ht="15" x14ac:dyDescent="0.25">
      <c r="A17" s="14">
        <v>9</v>
      </c>
      <c r="B17" s="25" t="s">
        <v>25</v>
      </c>
      <c r="C17" s="148"/>
      <c r="D17" s="148"/>
      <c r="E17" s="149"/>
      <c r="F17" s="144"/>
      <c r="G17" s="144"/>
      <c r="H17" s="144"/>
      <c r="I17" s="13">
        <f t="shared" si="0"/>
        <v>0</v>
      </c>
      <c r="K17" s="2"/>
    </row>
    <row r="18" spans="1:11" ht="15" x14ac:dyDescent="0.25">
      <c r="A18" s="14">
        <v>10</v>
      </c>
      <c r="B18" s="25" t="s">
        <v>26</v>
      </c>
      <c r="C18" s="148"/>
      <c r="D18" s="148"/>
      <c r="E18" s="150"/>
      <c r="F18" s="145"/>
      <c r="G18" s="145"/>
      <c r="H18" s="145"/>
      <c r="I18" s="13">
        <f t="shared" si="0"/>
        <v>0</v>
      </c>
      <c r="K18" s="2"/>
    </row>
    <row r="19" spans="1:11" ht="15" x14ac:dyDescent="0.25">
      <c r="A19" s="14">
        <v>11</v>
      </c>
      <c r="B19" s="25" t="s">
        <v>28</v>
      </c>
      <c r="C19" s="148"/>
      <c r="D19" s="148"/>
      <c r="E19" s="150"/>
      <c r="F19" s="145"/>
      <c r="G19" s="145"/>
      <c r="H19" s="145"/>
      <c r="I19" s="13">
        <f t="shared" si="0"/>
        <v>0</v>
      </c>
    </row>
    <row r="20" spans="1:11" ht="15" x14ac:dyDescent="0.25">
      <c r="A20" s="14">
        <v>12</v>
      </c>
      <c r="B20" s="25" t="s">
        <v>29</v>
      </c>
      <c r="C20" s="148"/>
      <c r="D20" s="148"/>
      <c r="E20" s="149"/>
      <c r="F20" s="144"/>
      <c r="G20" s="144"/>
      <c r="H20" s="144"/>
      <c r="I20" s="13">
        <f t="shared" si="0"/>
        <v>0</v>
      </c>
    </row>
    <row r="21" spans="1:11" ht="15.75" thickBot="1" x14ac:dyDescent="0.3">
      <c r="A21" s="8"/>
      <c r="B21" s="8"/>
      <c r="C21" s="15"/>
      <c r="D21" s="15"/>
      <c r="E21" s="16"/>
      <c r="F21" s="123"/>
      <c r="G21" s="123"/>
      <c r="H21" s="123"/>
      <c r="I21" s="13"/>
    </row>
    <row r="22" spans="1:11" ht="15.75" thickBot="1" x14ac:dyDescent="0.3">
      <c r="A22" s="8"/>
      <c r="B22" s="20" t="s">
        <v>18</v>
      </c>
      <c r="C22" s="21">
        <f t="shared" ref="C22:E22" si="1">SUM(C9:C21)</f>
        <v>0</v>
      </c>
      <c r="D22" s="21">
        <f t="shared" si="1"/>
        <v>0</v>
      </c>
      <c r="E22" s="21">
        <f t="shared" si="1"/>
        <v>0</v>
      </c>
      <c r="F22" s="121"/>
      <c r="G22" s="121"/>
      <c r="H22" s="121"/>
      <c r="I22" s="121">
        <f t="shared" ref="I22" si="2">SUM(I9:I21)</f>
        <v>0</v>
      </c>
    </row>
    <row r="23" spans="1:11" ht="15.75" thickBot="1" x14ac:dyDescent="0.3">
      <c r="A23" s="8"/>
      <c r="B23" s="8"/>
      <c r="C23" s="8"/>
      <c r="D23" s="8"/>
      <c r="E23" s="9"/>
      <c r="F23" s="122"/>
      <c r="G23" s="122"/>
      <c r="H23" s="122"/>
      <c r="I23" s="4"/>
    </row>
    <row r="24" spans="1:11" ht="15.75" thickBot="1" x14ac:dyDescent="0.3">
      <c r="A24" s="7" t="s">
        <v>16</v>
      </c>
      <c r="B24" s="8" t="s">
        <v>6</v>
      </c>
      <c r="C24" s="8"/>
      <c r="D24" s="8"/>
      <c r="E24" s="127">
        <f>SUM(C22:E22)</f>
        <v>0</v>
      </c>
      <c r="F24" s="122" t="s">
        <v>20</v>
      </c>
      <c r="G24" s="122"/>
      <c r="I24" s="127">
        <f>SUM(I22)</f>
        <v>0</v>
      </c>
      <c r="K24" s="2"/>
    </row>
    <row r="25" spans="1:11" ht="15" x14ac:dyDescent="0.25">
      <c r="A25" s="7"/>
      <c r="B25" s="8"/>
      <c r="C25" s="8"/>
      <c r="D25" s="8"/>
      <c r="E25" s="9"/>
      <c r="F25" s="9"/>
      <c r="G25" s="9"/>
      <c r="H25" s="9"/>
      <c r="I25" s="4"/>
    </row>
    <row r="26" spans="1:11" x14ac:dyDescent="0.25">
      <c r="A26" s="3"/>
      <c r="B26" s="3"/>
      <c r="C26" s="3"/>
      <c r="D26" s="3"/>
      <c r="E26" s="4"/>
      <c r="F26" s="4"/>
      <c r="G26" s="4"/>
      <c r="H26" s="4"/>
      <c r="I26" s="3"/>
    </row>
    <row r="27" spans="1:11" x14ac:dyDescent="0.25">
      <c r="A27" s="3"/>
      <c r="B27" s="3"/>
      <c r="C27" s="3"/>
      <c r="D27" s="3"/>
      <c r="E27" s="4"/>
      <c r="F27" s="4"/>
      <c r="G27" s="4"/>
      <c r="H27" s="4"/>
      <c r="I27" s="3"/>
    </row>
    <row r="28" spans="1:11" x14ac:dyDescent="0.25">
      <c r="A28" s="3"/>
      <c r="B28" s="3"/>
      <c r="C28" s="3"/>
      <c r="D28" s="3"/>
      <c r="E28" s="4"/>
      <c r="F28" s="4"/>
      <c r="G28" s="4"/>
      <c r="H28" s="4"/>
      <c r="I28" s="4"/>
    </row>
    <row r="29" spans="1:11" x14ac:dyDescent="0.25">
      <c r="I29" s="4"/>
    </row>
    <row r="30" spans="1:11" x14ac:dyDescent="0.25">
      <c r="I30" s="2"/>
    </row>
  </sheetData>
  <sheetProtection password="C634" sheet="1" objects="1" scenarios="1"/>
  <protectedRanges>
    <protectedRange sqref="F2" name="Range2"/>
    <protectedRange sqref="C9:H20" name="Range3"/>
  </protectedRanges>
  <mergeCells count="2">
    <mergeCell ref="D2:E2"/>
    <mergeCell ref="F4:G4"/>
  </mergeCells>
  <pageMargins left="0.70866141732283472" right="0.70866141732283472"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zoomScaleSheetLayoutView="89" workbookViewId="0">
      <selection activeCell="D14" sqref="D14"/>
    </sheetView>
  </sheetViews>
  <sheetFormatPr defaultRowHeight="14.25" x14ac:dyDescent="0.25"/>
  <cols>
    <col min="1" max="1" width="4.28515625" style="1" customWidth="1"/>
    <col min="2" max="2" width="66.85546875" style="1" customWidth="1"/>
    <col min="3" max="4" width="49.140625" style="1" customWidth="1"/>
    <col min="5" max="5" width="9.140625" style="1"/>
    <col min="6" max="6" width="13" style="1" customWidth="1"/>
    <col min="7" max="16384" width="9.140625" style="1"/>
  </cols>
  <sheetData>
    <row r="1" spans="1:5" ht="18.75" x14ac:dyDescent="0.25">
      <c r="A1" s="94" t="s">
        <v>60</v>
      </c>
      <c r="B1" s="94"/>
      <c r="C1" s="128" t="s">
        <v>85</v>
      </c>
      <c r="D1" s="129">
        <f>'T1 Pricing Schedule traditional'!F2</f>
        <v>0</v>
      </c>
      <c r="E1" s="129"/>
    </row>
    <row r="2" spans="1:5" ht="18.75" x14ac:dyDescent="0.25">
      <c r="A2" s="95" t="s">
        <v>61</v>
      </c>
      <c r="B2" s="95"/>
      <c r="C2" s="8"/>
      <c r="D2" s="6"/>
    </row>
    <row r="3" spans="1:5" ht="23.25" x14ac:dyDescent="0.25">
      <c r="A3" s="95"/>
      <c r="B3" s="101" t="s">
        <v>71</v>
      </c>
      <c r="C3" s="8"/>
      <c r="D3" s="6" t="s">
        <v>79</v>
      </c>
    </row>
    <row r="4" spans="1:5" ht="15" x14ac:dyDescent="0.25">
      <c r="A4" s="7"/>
      <c r="B4" s="6"/>
      <c r="C4" s="8"/>
      <c r="D4" s="138">
        <f>'T1 Pricing Schedule traditional'!H4</f>
        <v>52000000</v>
      </c>
    </row>
    <row r="5" spans="1:5" ht="15" x14ac:dyDescent="0.25">
      <c r="A5" s="8"/>
      <c r="B5" s="8"/>
      <c r="C5" s="9"/>
      <c r="D5" s="9"/>
    </row>
    <row r="6" spans="1:5" ht="15.75" thickBot="1" x14ac:dyDescent="0.3">
      <c r="A6" s="10" t="s">
        <v>19</v>
      </c>
      <c r="B6" s="8"/>
      <c r="C6" s="9"/>
      <c r="D6" s="9"/>
    </row>
    <row r="7" spans="1:5" ht="135.75" thickBot="1" x14ac:dyDescent="0.3">
      <c r="A7" s="11" t="s">
        <v>4</v>
      </c>
      <c r="B7" s="27" t="s">
        <v>5</v>
      </c>
      <c r="C7" s="28" t="s">
        <v>31</v>
      </c>
      <c r="D7" s="28" t="s">
        <v>81</v>
      </c>
    </row>
    <row r="8" spans="1:5" ht="24.75" customHeight="1" x14ac:dyDescent="0.25">
      <c r="A8" s="26"/>
      <c r="B8" s="31" t="s">
        <v>32</v>
      </c>
      <c r="C8" s="32" t="s">
        <v>34</v>
      </c>
      <c r="D8" s="32" t="s">
        <v>33</v>
      </c>
    </row>
    <row r="9" spans="1:5" ht="15" x14ac:dyDescent="0.25">
      <c r="A9" s="12">
        <v>1</v>
      </c>
      <c r="B9" s="30" t="s">
        <v>21</v>
      </c>
      <c r="C9" s="143"/>
      <c r="D9" s="13">
        <f t="shared" ref="D9:D20" si="0">$D$4*C9</f>
        <v>0</v>
      </c>
    </row>
    <row r="10" spans="1:5" ht="15" x14ac:dyDescent="0.25">
      <c r="A10" s="12">
        <v>2</v>
      </c>
      <c r="B10" s="25" t="s">
        <v>30</v>
      </c>
      <c r="C10" s="143"/>
      <c r="D10" s="13">
        <f t="shared" si="0"/>
        <v>0</v>
      </c>
    </row>
    <row r="11" spans="1:5" ht="15" x14ac:dyDescent="0.25">
      <c r="A11" s="12">
        <v>3</v>
      </c>
      <c r="B11" s="25" t="s">
        <v>22</v>
      </c>
      <c r="C11" s="144"/>
      <c r="D11" s="13">
        <f t="shared" si="0"/>
        <v>0</v>
      </c>
    </row>
    <row r="12" spans="1:5" ht="15" x14ac:dyDescent="0.25">
      <c r="A12" s="14">
        <v>4</v>
      </c>
      <c r="B12" s="25" t="s">
        <v>27</v>
      </c>
      <c r="C12" s="144"/>
      <c r="D12" s="13">
        <f t="shared" si="0"/>
        <v>0</v>
      </c>
    </row>
    <row r="13" spans="1:5" ht="15" x14ac:dyDescent="0.25">
      <c r="A13" s="14">
        <v>5</v>
      </c>
      <c r="B13" s="25" t="s">
        <v>1</v>
      </c>
      <c r="C13" s="144"/>
      <c r="D13" s="13">
        <f t="shared" si="0"/>
        <v>0</v>
      </c>
    </row>
    <row r="14" spans="1:5" ht="15" x14ac:dyDescent="0.25">
      <c r="A14" s="14">
        <v>6</v>
      </c>
      <c r="B14" s="25" t="s">
        <v>0</v>
      </c>
      <c r="C14" s="144"/>
      <c r="D14" s="13">
        <f t="shared" si="0"/>
        <v>0</v>
      </c>
    </row>
    <row r="15" spans="1:5" ht="15" x14ac:dyDescent="0.25">
      <c r="A15" s="14">
        <v>7</v>
      </c>
      <c r="B15" s="25" t="s">
        <v>23</v>
      </c>
      <c r="C15" s="144"/>
      <c r="D15" s="13">
        <f t="shared" si="0"/>
        <v>0</v>
      </c>
    </row>
    <row r="16" spans="1:5" ht="15" x14ac:dyDescent="0.25">
      <c r="A16" s="14">
        <v>8</v>
      </c>
      <c r="B16" s="25" t="s">
        <v>24</v>
      </c>
      <c r="C16" s="145"/>
      <c r="D16" s="13">
        <f t="shared" si="0"/>
        <v>0</v>
      </c>
    </row>
    <row r="17" spans="1:6" ht="15" x14ac:dyDescent="0.25">
      <c r="A17" s="14">
        <v>9</v>
      </c>
      <c r="B17" s="25" t="s">
        <v>25</v>
      </c>
      <c r="C17" s="144"/>
      <c r="D17" s="13">
        <f t="shared" si="0"/>
        <v>0</v>
      </c>
    </row>
    <row r="18" spans="1:6" ht="15" x14ac:dyDescent="0.25">
      <c r="A18" s="14">
        <v>10</v>
      </c>
      <c r="B18" s="25" t="s">
        <v>26</v>
      </c>
      <c r="C18" s="145"/>
      <c r="D18" s="13">
        <f t="shared" si="0"/>
        <v>0</v>
      </c>
    </row>
    <row r="19" spans="1:6" ht="15" x14ac:dyDescent="0.25">
      <c r="A19" s="14">
        <v>11</v>
      </c>
      <c r="B19" s="25" t="s">
        <v>28</v>
      </c>
      <c r="C19" s="145"/>
      <c r="D19" s="13">
        <f t="shared" si="0"/>
        <v>0</v>
      </c>
    </row>
    <row r="20" spans="1:6" ht="15" x14ac:dyDescent="0.25">
      <c r="A20" s="14">
        <v>12</v>
      </c>
      <c r="B20" s="25" t="s">
        <v>29</v>
      </c>
      <c r="C20" s="144"/>
      <c r="D20" s="13">
        <f t="shared" si="0"/>
        <v>0</v>
      </c>
    </row>
    <row r="21" spans="1:6" ht="15.75" thickBot="1" x14ac:dyDescent="0.3">
      <c r="A21" s="8"/>
      <c r="B21" s="8"/>
      <c r="C21" s="123"/>
      <c r="D21" s="17"/>
    </row>
    <row r="22" spans="1:6" ht="15.75" thickBot="1" x14ac:dyDescent="0.3">
      <c r="A22" s="8"/>
      <c r="B22" s="20" t="s">
        <v>77</v>
      </c>
      <c r="C22" s="126"/>
      <c r="D22" s="121">
        <f t="shared" ref="D22" si="1">SUM(D9:D21)</f>
        <v>0</v>
      </c>
    </row>
    <row r="23" spans="1:6" ht="15.75" thickBot="1" x14ac:dyDescent="0.3">
      <c r="A23" s="8"/>
      <c r="B23" s="8"/>
      <c r="C23" s="124"/>
      <c r="D23" s="9"/>
    </row>
    <row r="24" spans="1:6" ht="15.75" thickBot="1" x14ac:dyDescent="0.3">
      <c r="A24" s="7" t="s">
        <v>16</v>
      </c>
      <c r="B24" s="8" t="s">
        <v>6</v>
      </c>
      <c r="C24" s="125"/>
      <c r="D24" s="127">
        <f>SUM(D22)</f>
        <v>0</v>
      </c>
      <c r="F24" s="2"/>
    </row>
    <row r="25" spans="1:6" ht="15" x14ac:dyDescent="0.25">
      <c r="A25" s="7"/>
      <c r="B25" s="8"/>
      <c r="C25" s="9"/>
      <c r="D25" s="9"/>
    </row>
    <row r="26" spans="1:6" x14ac:dyDescent="0.25">
      <c r="A26" s="3"/>
      <c r="B26" s="3"/>
      <c r="C26" s="4"/>
      <c r="D26" s="4"/>
    </row>
    <row r="27" spans="1:6" x14ac:dyDescent="0.25">
      <c r="A27" s="3"/>
      <c r="B27" s="3"/>
      <c r="C27" s="4"/>
      <c r="D27" s="4"/>
    </row>
    <row r="28" spans="1:6" x14ac:dyDescent="0.25">
      <c r="A28" s="3"/>
      <c r="B28" s="3"/>
      <c r="C28" s="4"/>
      <c r="D28" s="4"/>
    </row>
  </sheetData>
  <sheetProtection password="C634" sheet="1" objects="1" scenarios="1"/>
  <protectedRanges>
    <protectedRange sqref="C9:C20" name="Range3"/>
  </protectedRanges>
  <pageMargins left="0.70866141732283472" right="0.70866141732283472"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90" zoomScaleNormal="90" zoomScaleSheetLayoutView="89" workbookViewId="0">
      <selection activeCell="C15" sqref="C15"/>
    </sheetView>
  </sheetViews>
  <sheetFormatPr defaultRowHeight="14.25" x14ac:dyDescent="0.25"/>
  <cols>
    <col min="1" max="1" width="4.28515625" style="1" customWidth="1"/>
    <col min="2" max="2" width="69.42578125" style="1" customWidth="1"/>
    <col min="3" max="4" width="40.28515625" style="1" customWidth="1"/>
    <col min="5" max="5" width="2.7109375" style="1" customWidth="1"/>
    <col min="6" max="6" width="40.28515625" style="1" customWidth="1"/>
    <col min="7" max="7" width="13" style="1" customWidth="1"/>
    <col min="8" max="16384" width="9.140625" style="1"/>
  </cols>
  <sheetData>
    <row r="1" spans="1:7" ht="18.75" x14ac:dyDescent="0.25">
      <c r="A1" s="96" t="s">
        <v>60</v>
      </c>
      <c r="B1" s="96"/>
      <c r="C1" s="6"/>
      <c r="D1" s="128" t="s">
        <v>85</v>
      </c>
      <c r="E1" s="129"/>
      <c r="F1" s="130">
        <f>'T1 Pricing Schedule traditional'!F2</f>
        <v>0</v>
      </c>
    </row>
    <row r="2" spans="1:7" ht="18.75" x14ac:dyDescent="0.25">
      <c r="A2" s="97" t="s">
        <v>61</v>
      </c>
      <c r="B2" s="97"/>
      <c r="C2" s="6"/>
      <c r="D2" s="6"/>
      <c r="F2" s="6" t="s">
        <v>79</v>
      </c>
    </row>
    <row r="3" spans="1:7" ht="23.25" x14ac:dyDescent="0.25">
      <c r="A3" s="102" t="s">
        <v>72</v>
      </c>
      <c r="B3" s="102"/>
      <c r="C3" s="6"/>
      <c r="F3" s="138">
        <f>'T1 Pricing Schedule traditional'!H4</f>
        <v>52000000</v>
      </c>
    </row>
    <row r="4" spans="1:7" ht="15" x14ac:dyDescent="0.25">
      <c r="A4" s="7"/>
      <c r="B4" s="6"/>
      <c r="C4" s="6"/>
      <c r="D4" s="6"/>
      <c r="F4" s="6"/>
    </row>
    <row r="5" spans="1:7" ht="15" x14ac:dyDescent="0.25">
      <c r="A5" s="8"/>
      <c r="B5" s="8"/>
      <c r="C5" s="9"/>
      <c r="D5" s="9"/>
      <c r="E5" s="2"/>
      <c r="F5" s="9"/>
    </row>
    <row r="6" spans="1:7" ht="15.75" thickBot="1" x14ac:dyDescent="0.3">
      <c r="A6" s="10" t="s">
        <v>19</v>
      </c>
      <c r="B6" s="8"/>
      <c r="C6" s="9"/>
      <c r="D6" s="9"/>
      <c r="E6" s="2"/>
      <c r="F6" s="9"/>
    </row>
    <row r="7" spans="1:7" ht="105.75" thickBot="1" x14ac:dyDescent="0.3">
      <c r="A7" s="11" t="s">
        <v>4</v>
      </c>
      <c r="B7" s="27" t="s">
        <v>5</v>
      </c>
      <c r="C7" s="28" t="s">
        <v>78</v>
      </c>
      <c r="D7" s="29" t="s">
        <v>103</v>
      </c>
      <c r="E7" s="2"/>
      <c r="F7" s="28" t="s">
        <v>80</v>
      </c>
    </row>
    <row r="8" spans="1:7" ht="24.75" customHeight="1" x14ac:dyDescent="0.25">
      <c r="A8" s="26"/>
      <c r="B8" s="31"/>
      <c r="C8" s="35" t="s">
        <v>34</v>
      </c>
      <c r="D8" s="35" t="s">
        <v>34</v>
      </c>
      <c r="E8" s="2"/>
      <c r="F8" s="35" t="s">
        <v>33</v>
      </c>
    </row>
    <row r="9" spans="1:7" ht="15" x14ac:dyDescent="0.25">
      <c r="A9" s="12">
        <v>1</v>
      </c>
      <c r="B9" s="30" t="s">
        <v>91</v>
      </c>
      <c r="C9" s="141"/>
      <c r="D9" s="142"/>
      <c r="E9" s="2"/>
      <c r="F9" s="13">
        <f>SUM(C9:D9)*F3</f>
        <v>0</v>
      </c>
    </row>
    <row r="10" spans="1:7" ht="15.75" thickBot="1" x14ac:dyDescent="0.3">
      <c r="A10" s="8"/>
      <c r="B10" s="8"/>
      <c r="C10" s="18"/>
      <c r="D10" s="19"/>
      <c r="E10" s="2"/>
      <c r="F10" s="17"/>
    </row>
    <row r="11" spans="1:7" ht="15.75" thickBot="1" x14ac:dyDescent="0.3">
      <c r="A11" s="8"/>
      <c r="B11" s="8"/>
      <c r="C11" s="9"/>
      <c r="D11" s="9"/>
      <c r="E11" s="4"/>
      <c r="F11" s="9"/>
    </row>
    <row r="12" spans="1:7" ht="15.75" thickBot="1" x14ac:dyDescent="0.3">
      <c r="A12" s="7" t="s">
        <v>16</v>
      </c>
      <c r="B12" s="8" t="s">
        <v>6</v>
      </c>
      <c r="C12" s="9"/>
      <c r="D12" s="22"/>
      <c r="E12" s="4"/>
      <c r="F12" s="127">
        <f>F9</f>
        <v>0</v>
      </c>
      <c r="G12" s="2"/>
    </row>
    <row r="13" spans="1:7" ht="15" x14ac:dyDescent="0.25">
      <c r="A13" s="7"/>
      <c r="B13" s="8"/>
      <c r="C13" s="9"/>
      <c r="D13" s="9"/>
      <c r="E13" s="4"/>
      <c r="F13" s="9"/>
    </row>
    <row r="14" spans="1:7" x14ac:dyDescent="0.25">
      <c r="A14" s="3"/>
      <c r="B14" s="3"/>
      <c r="C14" s="4"/>
      <c r="D14" s="4"/>
      <c r="E14" s="3"/>
      <c r="F14" s="4"/>
    </row>
    <row r="15" spans="1:7" x14ac:dyDescent="0.25">
      <c r="A15" s="3"/>
      <c r="B15" s="3"/>
      <c r="C15" s="4"/>
      <c r="D15" s="4"/>
      <c r="E15" s="3"/>
      <c r="F15" s="4"/>
    </row>
    <row r="16" spans="1:7" x14ac:dyDescent="0.25">
      <c r="A16" s="3"/>
      <c r="B16" s="3"/>
      <c r="C16" s="4"/>
      <c r="D16" s="4"/>
      <c r="E16" s="4"/>
      <c r="F16" s="4"/>
    </row>
    <row r="17" spans="5:5" x14ac:dyDescent="0.25">
      <c r="E17" s="4"/>
    </row>
    <row r="18" spans="5:5" x14ac:dyDescent="0.25">
      <c r="E18" s="2"/>
    </row>
  </sheetData>
  <sheetProtection password="C634" sheet="1" objects="1" scenarios="1"/>
  <protectedRanges>
    <protectedRange sqref="C9:D9" name="Range1"/>
  </protectedRanges>
  <pageMargins left="0.70866141732283472" right="0.70866141732283472" top="0.74803149606299213" bottom="0.74803149606299213" header="0.31496062992125984" footer="0.31496062992125984"/>
  <pageSetup paperSize="9"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view="pageBreakPreview" topLeftCell="A28" zoomScaleNormal="100" zoomScaleSheetLayoutView="100" workbookViewId="0">
      <selection activeCell="D26" sqref="D26"/>
    </sheetView>
  </sheetViews>
  <sheetFormatPr defaultRowHeight="15" x14ac:dyDescent="0.25"/>
  <cols>
    <col min="1" max="1" width="18.42578125" style="45" customWidth="1"/>
    <col min="2" max="2" width="2.85546875" style="45" customWidth="1"/>
    <col min="3" max="3" width="53" style="45" customWidth="1"/>
    <col min="4" max="4" width="14" style="44" customWidth="1"/>
    <col min="5" max="5" width="9.140625" style="44"/>
    <col min="6" max="12" width="9.140625" style="53"/>
    <col min="13" max="16384" width="9.140625" style="44"/>
  </cols>
  <sheetData>
    <row r="1" spans="1:5" ht="18.75" x14ac:dyDescent="0.3">
      <c r="A1" s="160" t="s">
        <v>35</v>
      </c>
      <c r="B1" s="160"/>
      <c r="C1" s="160"/>
      <c r="D1" s="160"/>
      <c r="E1" s="52"/>
    </row>
    <row r="2" spans="1:5" x14ac:dyDescent="0.25">
      <c r="A2" s="68" t="s">
        <v>9</v>
      </c>
      <c r="B2" s="36"/>
      <c r="C2" s="54"/>
      <c r="D2" s="117"/>
      <c r="E2" s="52"/>
    </row>
    <row r="3" spans="1:5" ht="47.25" customHeight="1" x14ac:dyDescent="0.25">
      <c r="A3" s="161" t="s">
        <v>59</v>
      </c>
      <c r="B3" s="161"/>
      <c r="C3" s="161"/>
      <c r="D3" s="161"/>
      <c r="E3" s="52"/>
    </row>
    <row r="4" spans="1:5" ht="46.5" customHeight="1" x14ac:dyDescent="0.25">
      <c r="A4" s="167" t="s">
        <v>83</v>
      </c>
      <c r="B4" s="168"/>
      <c r="C4" s="168"/>
      <c r="D4" s="168"/>
      <c r="E4" s="52"/>
    </row>
    <row r="5" spans="1:5" x14ac:dyDescent="0.25">
      <c r="A5" s="162" t="s">
        <v>65</v>
      </c>
      <c r="B5" s="163"/>
      <c r="C5" s="163"/>
      <c r="D5" s="55" t="s">
        <v>64</v>
      </c>
      <c r="E5" s="52"/>
    </row>
    <row r="6" spans="1:5" ht="30" x14ac:dyDescent="0.25">
      <c r="A6" s="37" t="s">
        <v>86</v>
      </c>
      <c r="B6" s="47"/>
      <c r="C6" s="133">
        <f>'T1 Pricing Schedule traditional'!F2</f>
        <v>0</v>
      </c>
      <c r="D6" s="5" t="s">
        <v>45</v>
      </c>
      <c r="E6" s="52"/>
    </row>
    <row r="7" spans="1:5" x14ac:dyDescent="0.25">
      <c r="A7" s="38"/>
      <c r="B7" s="48"/>
      <c r="C7" s="56" t="s">
        <v>2</v>
      </c>
      <c r="D7" s="57"/>
      <c r="E7" s="52"/>
    </row>
    <row r="8" spans="1:5" x14ac:dyDescent="0.25">
      <c r="A8" s="39" t="s">
        <v>3</v>
      </c>
      <c r="B8" s="51" t="s">
        <v>58</v>
      </c>
      <c r="C8" s="58" t="s">
        <v>36</v>
      </c>
      <c r="D8" s="59"/>
      <c r="E8" s="52"/>
    </row>
    <row r="9" spans="1:5" x14ac:dyDescent="0.25">
      <c r="A9" s="39"/>
      <c r="B9" s="51" t="s">
        <v>58</v>
      </c>
      <c r="C9" s="58" t="s">
        <v>37</v>
      </c>
      <c r="D9" s="60"/>
      <c r="E9" s="52"/>
    </row>
    <row r="10" spans="1:5" x14ac:dyDescent="0.25">
      <c r="A10" s="39"/>
      <c r="B10" s="51" t="s">
        <v>58</v>
      </c>
      <c r="C10" s="61" t="s">
        <v>38</v>
      </c>
      <c r="D10" s="60"/>
      <c r="E10" s="52"/>
    </row>
    <row r="11" spans="1:5" ht="30" x14ac:dyDescent="0.25">
      <c r="A11" s="39"/>
      <c r="B11" s="51" t="s">
        <v>58</v>
      </c>
      <c r="C11" s="58" t="s">
        <v>39</v>
      </c>
      <c r="D11" s="60"/>
      <c r="E11" s="52"/>
    </row>
    <row r="12" spans="1:5" ht="30" x14ac:dyDescent="0.25">
      <c r="A12" s="39"/>
      <c r="B12" s="51" t="s">
        <v>58</v>
      </c>
      <c r="C12" s="61" t="s">
        <v>40</v>
      </c>
      <c r="D12" s="60"/>
      <c r="E12" s="52"/>
    </row>
    <row r="13" spans="1:5" x14ac:dyDescent="0.25">
      <c r="A13" s="39"/>
      <c r="B13" s="51" t="s">
        <v>58</v>
      </c>
      <c r="C13" s="61" t="s">
        <v>42</v>
      </c>
      <c r="D13" s="60"/>
      <c r="E13" s="52"/>
    </row>
    <row r="14" spans="1:5" x14ac:dyDescent="0.25">
      <c r="A14" s="39"/>
      <c r="B14" s="51" t="s">
        <v>58</v>
      </c>
      <c r="C14" s="61" t="s">
        <v>43</v>
      </c>
      <c r="D14" s="60"/>
      <c r="E14" s="52"/>
    </row>
    <row r="15" spans="1:5" x14ac:dyDescent="0.25">
      <c r="A15" s="39"/>
      <c r="B15" s="51" t="s">
        <v>58</v>
      </c>
      <c r="C15" s="61" t="s">
        <v>44</v>
      </c>
      <c r="D15" s="60"/>
      <c r="E15" s="52"/>
    </row>
    <row r="16" spans="1:5" x14ac:dyDescent="0.25">
      <c r="A16" s="39"/>
      <c r="B16" s="51" t="s">
        <v>58</v>
      </c>
      <c r="C16" s="61" t="s">
        <v>41</v>
      </c>
      <c r="D16" s="60"/>
      <c r="E16" s="52"/>
    </row>
    <row r="17" spans="1:7" x14ac:dyDescent="0.25">
      <c r="A17" s="40"/>
      <c r="B17" s="49"/>
      <c r="C17" s="49"/>
      <c r="D17" s="62"/>
      <c r="E17" s="52"/>
    </row>
    <row r="18" spans="1:7" ht="30" x14ac:dyDescent="0.25">
      <c r="A18" s="39" t="s">
        <v>46</v>
      </c>
      <c r="B18" s="51" t="s">
        <v>58</v>
      </c>
      <c r="C18" s="61" t="s">
        <v>47</v>
      </c>
      <c r="D18" s="60"/>
      <c r="E18" s="52"/>
      <c r="G18" s="63"/>
    </row>
    <row r="19" spans="1:7" x14ac:dyDescent="0.25">
      <c r="A19" s="39"/>
      <c r="B19" s="51" t="s">
        <v>58</v>
      </c>
      <c r="C19" s="61" t="s">
        <v>48</v>
      </c>
      <c r="D19" s="60"/>
      <c r="E19" s="52"/>
      <c r="G19" s="63"/>
    </row>
    <row r="20" spans="1:7" x14ac:dyDescent="0.25">
      <c r="A20" s="39"/>
      <c r="B20" s="51" t="s">
        <v>58</v>
      </c>
      <c r="C20" s="61" t="s">
        <v>49</v>
      </c>
      <c r="D20" s="60"/>
      <c r="E20" s="52"/>
      <c r="G20" s="63"/>
    </row>
    <row r="21" spans="1:7" x14ac:dyDescent="0.25">
      <c r="A21" s="39"/>
      <c r="B21" s="46"/>
      <c r="C21" s="49"/>
      <c r="D21" s="62"/>
      <c r="E21" s="52"/>
      <c r="G21" s="63"/>
    </row>
    <row r="22" spans="1:7" ht="30" x14ac:dyDescent="0.25">
      <c r="A22" s="41" t="s">
        <v>50</v>
      </c>
      <c r="B22" s="51" t="s">
        <v>58</v>
      </c>
      <c r="C22" s="64" t="s">
        <v>51</v>
      </c>
      <c r="D22" s="59"/>
      <c r="E22" s="52"/>
      <c r="G22" s="63"/>
    </row>
    <row r="23" spans="1:7" x14ac:dyDescent="0.25">
      <c r="A23" s="39"/>
      <c r="B23" s="51" t="s">
        <v>58</v>
      </c>
      <c r="C23" s="58" t="s">
        <v>52</v>
      </c>
      <c r="D23" s="60"/>
      <c r="E23" s="52"/>
      <c r="G23" s="63"/>
    </row>
    <row r="24" spans="1:7" x14ac:dyDescent="0.25">
      <c r="A24" s="39"/>
      <c r="B24" s="51" t="s">
        <v>58</v>
      </c>
      <c r="C24" s="58" t="s">
        <v>53</v>
      </c>
      <c r="D24" s="60"/>
      <c r="E24" s="52"/>
      <c r="G24" s="63"/>
    </row>
    <row r="25" spans="1:7" x14ac:dyDescent="0.25">
      <c r="A25" s="46"/>
      <c r="B25" s="46"/>
      <c r="C25" s="49"/>
      <c r="D25" s="62"/>
      <c r="E25" s="52"/>
      <c r="G25" s="63"/>
    </row>
    <row r="26" spans="1:7" x14ac:dyDescent="0.25">
      <c r="A26" s="164" t="s">
        <v>54</v>
      </c>
      <c r="B26" s="51" t="s">
        <v>58</v>
      </c>
      <c r="C26" s="64" t="s">
        <v>56</v>
      </c>
      <c r="D26" s="59"/>
      <c r="E26" s="52"/>
      <c r="G26" s="63"/>
    </row>
    <row r="27" spans="1:7" x14ac:dyDescent="0.25">
      <c r="A27" s="165"/>
      <c r="B27" s="51" t="s">
        <v>58</v>
      </c>
      <c r="C27" s="58" t="s">
        <v>57</v>
      </c>
      <c r="D27" s="60"/>
      <c r="E27" s="52"/>
      <c r="G27" s="63"/>
    </row>
    <row r="28" spans="1:7" x14ac:dyDescent="0.25">
      <c r="A28" s="165"/>
      <c r="B28" s="51" t="s">
        <v>58</v>
      </c>
      <c r="C28" s="65" t="s">
        <v>55</v>
      </c>
      <c r="D28" s="60"/>
      <c r="E28" s="52"/>
      <c r="G28" s="63"/>
    </row>
    <row r="29" spans="1:7" x14ac:dyDescent="0.25">
      <c r="A29" s="166"/>
      <c r="B29" s="50"/>
      <c r="C29" s="49"/>
      <c r="D29" s="62"/>
      <c r="E29" s="52"/>
      <c r="G29" s="63"/>
    </row>
    <row r="30" spans="1:7" x14ac:dyDescent="0.25">
      <c r="A30" s="41" t="s">
        <v>1</v>
      </c>
      <c r="B30" s="51" t="s">
        <v>58</v>
      </c>
      <c r="C30" s="66" t="s">
        <v>8</v>
      </c>
      <c r="D30" s="59"/>
      <c r="E30" s="52"/>
      <c r="G30" s="63"/>
    </row>
    <row r="31" spans="1:7" x14ac:dyDescent="0.25">
      <c r="A31" s="39"/>
      <c r="B31" s="51" t="s">
        <v>58</v>
      </c>
      <c r="C31" s="61" t="s">
        <v>11</v>
      </c>
      <c r="D31" s="60"/>
      <c r="E31" s="52"/>
    </row>
    <row r="32" spans="1:7" x14ac:dyDescent="0.25">
      <c r="A32" s="39"/>
      <c r="B32" s="51" t="s">
        <v>58</v>
      </c>
      <c r="C32" s="61" t="s">
        <v>14</v>
      </c>
      <c r="D32" s="60"/>
      <c r="E32" s="52"/>
    </row>
    <row r="33" spans="1:5" x14ac:dyDescent="0.25">
      <c r="A33" s="39"/>
      <c r="B33" s="51" t="s">
        <v>58</v>
      </c>
      <c r="C33" s="61" t="s">
        <v>12</v>
      </c>
      <c r="D33" s="60"/>
      <c r="E33" s="52"/>
    </row>
    <row r="34" spans="1:5" x14ac:dyDescent="0.25">
      <c r="A34" s="39"/>
      <c r="B34" s="51" t="s">
        <v>58</v>
      </c>
      <c r="C34" s="61" t="s">
        <v>13</v>
      </c>
      <c r="D34" s="60"/>
      <c r="E34" s="52"/>
    </row>
    <row r="35" spans="1:5" x14ac:dyDescent="0.25">
      <c r="A35" s="40"/>
      <c r="B35" s="49"/>
      <c r="C35" s="49"/>
      <c r="D35" s="152"/>
      <c r="E35" s="52"/>
    </row>
    <row r="36" spans="1:5" x14ac:dyDescent="0.25">
      <c r="A36" s="39" t="s">
        <v>0</v>
      </c>
      <c r="B36" s="51" t="s">
        <v>58</v>
      </c>
      <c r="C36" s="61" t="s">
        <v>8</v>
      </c>
      <c r="D36" s="60"/>
      <c r="E36" s="52"/>
    </row>
    <row r="37" spans="1:5" x14ac:dyDescent="0.25">
      <c r="A37" s="39"/>
      <c r="B37" s="51" t="s">
        <v>58</v>
      </c>
      <c r="C37" s="61" t="s">
        <v>11</v>
      </c>
      <c r="D37" s="60"/>
      <c r="E37" s="52"/>
    </row>
    <row r="38" spans="1:5" x14ac:dyDescent="0.25">
      <c r="A38" s="39"/>
      <c r="B38" s="51" t="s">
        <v>58</v>
      </c>
      <c r="C38" s="61" t="s">
        <v>14</v>
      </c>
      <c r="D38" s="60"/>
      <c r="E38" s="52"/>
    </row>
    <row r="39" spans="1:5" x14ac:dyDescent="0.25">
      <c r="A39" s="39"/>
      <c r="B39" s="51" t="s">
        <v>58</v>
      </c>
      <c r="C39" s="61" t="s">
        <v>12</v>
      </c>
      <c r="D39" s="60"/>
      <c r="E39" s="52"/>
    </row>
    <row r="40" spans="1:5" x14ac:dyDescent="0.25">
      <c r="A40" s="39"/>
      <c r="B40" s="51" t="s">
        <v>58</v>
      </c>
      <c r="C40" s="61" t="s">
        <v>13</v>
      </c>
      <c r="D40" s="60"/>
      <c r="E40" s="52"/>
    </row>
    <row r="41" spans="1:5" x14ac:dyDescent="0.25">
      <c r="A41" s="40"/>
      <c r="B41" s="49"/>
      <c r="C41" s="49"/>
      <c r="D41" s="62"/>
      <c r="E41" s="52"/>
    </row>
    <row r="42" spans="1:5" x14ac:dyDescent="0.25">
      <c r="A42" s="39" t="s">
        <v>23</v>
      </c>
      <c r="B42" s="51" t="s">
        <v>58</v>
      </c>
      <c r="C42" s="61" t="s">
        <v>8</v>
      </c>
      <c r="D42" s="60"/>
      <c r="E42" s="52"/>
    </row>
    <row r="43" spans="1:5" x14ac:dyDescent="0.25">
      <c r="A43" s="39"/>
      <c r="B43" s="51" t="s">
        <v>58</v>
      </c>
      <c r="C43" s="61" t="s">
        <v>11</v>
      </c>
      <c r="D43" s="60"/>
      <c r="E43" s="52"/>
    </row>
    <row r="44" spans="1:5" x14ac:dyDescent="0.25">
      <c r="A44" s="39"/>
      <c r="B44" s="51" t="s">
        <v>58</v>
      </c>
      <c r="C44" s="61" t="s">
        <v>14</v>
      </c>
      <c r="D44" s="60"/>
      <c r="E44" s="52"/>
    </row>
    <row r="45" spans="1:5" x14ac:dyDescent="0.25">
      <c r="A45" s="39"/>
      <c r="B45" s="51" t="s">
        <v>58</v>
      </c>
      <c r="C45" s="61" t="s">
        <v>12</v>
      </c>
      <c r="D45" s="60"/>
      <c r="E45" s="52"/>
    </row>
    <row r="46" spans="1:5" x14ac:dyDescent="0.25">
      <c r="A46" s="39"/>
      <c r="B46" s="51" t="s">
        <v>58</v>
      </c>
      <c r="C46" s="61" t="s">
        <v>13</v>
      </c>
      <c r="D46" s="60"/>
      <c r="E46" s="52"/>
    </row>
    <row r="47" spans="1:5" x14ac:dyDescent="0.25">
      <c r="A47" s="40"/>
      <c r="B47" s="49"/>
      <c r="C47" s="49"/>
      <c r="D47" s="62"/>
      <c r="E47" s="52"/>
    </row>
    <row r="48" spans="1:5" x14ac:dyDescent="0.25">
      <c r="A48" s="39" t="s">
        <v>10</v>
      </c>
      <c r="B48" s="46"/>
      <c r="C48" s="61"/>
      <c r="D48" s="151"/>
      <c r="E48" s="52"/>
    </row>
    <row r="49" spans="1:5" x14ac:dyDescent="0.25">
      <c r="A49" s="39"/>
      <c r="B49" s="51" t="s">
        <v>58</v>
      </c>
      <c r="C49" s="53" t="s">
        <v>24</v>
      </c>
      <c r="D49" s="60"/>
      <c r="E49" s="52"/>
    </row>
    <row r="50" spans="1:5" x14ac:dyDescent="0.25">
      <c r="A50" s="39"/>
      <c r="B50" s="51" t="s">
        <v>58</v>
      </c>
      <c r="C50" s="53" t="s">
        <v>25</v>
      </c>
      <c r="D50" s="60"/>
      <c r="E50" s="52"/>
    </row>
    <row r="51" spans="1:5" x14ac:dyDescent="0.25">
      <c r="A51" s="39"/>
      <c r="B51" s="51" t="s">
        <v>58</v>
      </c>
      <c r="C51" s="53" t="s">
        <v>26</v>
      </c>
      <c r="D51" s="60"/>
      <c r="E51" s="52"/>
    </row>
    <row r="52" spans="1:5" x14ac:dyDescent="0.25">
      <c r="A52" s="39"/>
      <c r="B52" s="51" t="s">
        <v>58</v>
      </c>
      <c r="C52" s="53" t="s">
        <v>28</v>
      </c>
      <c r="D52" s="60"/>
      <c r="E52" s="52"/>
    </row>
    <row r="53" spans="1:5" x14ac:dyDescent="0.25">
      <c r="A53" s="39"/>
      <c r="B53" s="51" t="s">
        <v>58</v>
      </c>
      <c r="C53" s="53" t="s">
        <v>29</v>
      </c>
      <c r="D53" s="60"/>
      <c r="E53" s="52"/>
    </row>
    <row r="54" spans="1:5" x14ac:dyDescent="0.25">
      <c r="A54" s="40"/>
      <c r="B54" s="49"/>
      <c r="C54" s="49"/>
      <c r="D54" s="62"/>
      <c r="E54" s="52"/>
    </row>
    <row r="55" spans="1:5" ht="15.75" thickBot="1" x14ac:dyDescent="0.3">
      <c r="A55" s="42"/>
      <c r="B55" s="42"/>
      <c r="C55" s="42"/>
      <c r="D55" s="45"/>
      <c r="E55" s="52"/>
    </row>
    <row r="56" spans="1:5" ht="60.75" thickBot="1" x14ac:dyDescent="0.3">
      <c r="A56" s="43" t="s">
        <v>82</v>
      </c>
      <c r="B56" s="43"/>
      <c r="C56" s="67"/>
      <c r="D56" s="140">
        <f>SUM(D8:D54)</f>
        <v>0</v>
      </c>
      <c r="E56" s="52"/>
    </row>
  </sheetData>
  <sheetProtection password="C634" sheet="1" objects="1" scenarios="1"/>
  <protectedRanges>
    <protectedRange sqref="D30:D34" name="Range9"/>
    <protectedRange sqref="D49:D53" name="Range7"/>
    <protectedRange sqref="D22:D24" name="Range3"/>
    <protectedRange sqref="D18:D20" name="Range2"/>
    <protectedRange sqref="D26:D28" name="Range4"/>
    <protectedRange sqref="D42:D46" name="Range6"/>
    <protectedRange sqref="D8:D16" name="Range8"/>
  </protectedRanges>
  <mergeCells count="5">
    <mergeCell ref="A1:D1"/>
    <mergeCell ref="A3:D3"/>
    <mergeCell ref="A5:C5"/>
    <mergeCell ref="A26:A29"/>
    <mergeCell ref="A4:D4"/>
  </mergeCells>
  <pageMargins left="0.70866141732283472" right="0.70866141732283472"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d2a3a6c9-dff4-4fc8-bcde-a84e5a3dc5b4" ContentTypeId="0x010100BD20F0AA2B8D8A4D944BDFBEDAC77B88"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6c861a3-8d7c-418b-9849-fd9ae0ee5d77">
      <Value>30</Value>
      <Value>2160</Value>
      <Value>2114</Value>
    </TaxCatchAll>
    <Meeting_x0020_Date xmlns="d9d47bb6-4f0c-4a73-9c52-42ce93c6974d" xsi:nil="true"/>
    <Project_x0020_ID xmlns="d9d47bb6-4f0c-4a73-9c52-42ce93c6974d">PROJ/004</Project_x0020_ID>
    <c0157b99c92b481aa19619b6b9d734a7 xmlns="26c861a3-8d7c-418b-9849-fd9ae0ee5d77">
      <Terms xmlns="http://schemas.microsoft.com/office/infopath/2007/PartnerControls">
        <TermInfo xmlns="http://schemas.microsoft.com/office/infopath/2007/PartnerControls">
          <TermName xmlns="http://schemas.microsoft.com/office/infopath/2007/PartnerControls">Tendering</TermName>
          <TermId xmlns="http://schemas.microsoft.com/office/infopath/2007/PartnerControls">029210ce-0695-4436-9128-3f060b69fbe4</TermId>
        </TermInfo>
      </Terms>
    </c0157b99c92b481aa19619b6b9d734a7>
    <Project_x0020_Sponsor xmlns="d9d47bb6-4f0c-4a73-9c52-42ce93c6974d">
      <UserInfo>
        <DisplayName/>
        <AccountId>21</AccountId>
        <AccountType/>
      </UserInfo>
    </Project_x0020_Sponsor>
    <Project_x0020_Manager xmlns="d9d47bb6-4f0c-4a73-9c52-42ce93c6974d">
      <UserInfo>
        <DisplayName/>
        <AccountId>20</AccountId>
        <AccountType/>
      </UserInfo>
    </Project_x0020_Manager>
    <Original_x0020_Document_x0020_Date xmlns="26c861a3-8d7c-418b-9849-fd9ae0ee5d77">2017-02-21T00:00:00+00:00</Original_x0020_Document_x0020_Date>
    <TaxKeywordTaxHTField xmlns="26c861a3-8d7c-418b-9849-fd9ae0ee5d77">
      <Terms xmlns="http://schemas.microsoft.com/office/infopath/2007/PartnerControls">
        <TermInfo xmlns="http://schemas.microsoft.com/office/infopath/2007/PartnerControls">
          <TermName xmlns="http://schemas.microsoft.com/office/infopath/2007/PartnerControls">Fee schedule</TermName>
          <TermId xmlns="http://schemas.microsoft.com/office/infopath/2007/PartnerControls">a9581416-c3a9-45c5-9f0f-dad390930e6c</TermId>
        </TermInfo>
        <TermInfo xmlns="http://schemas.microsoft.com/office/infopath/2007/PartnerControls">
          <TermName xmlns="http://schemas.microsoft.com/office/infopath/2007/PartnerControls">Fee Proposal</TermName>
          <TermId xmlns="http://schemas.microsoft.com/office/infopath/2007/PartnerControls">6e32d891-f44c-4608-ba37-8713653f5122</TermId>
        </TermInfo>
      </Terms>
    </TaxKeywordTaxHTField>
    <_dlc_DocId xmlns="d9d47bb6-4f0c-4a73-9c52-42ce93c6974d">TSQKMFYWJW5T-5-9669</_dlc_DocId>
    <_dlc_DocIdUrl xmlns="d9d47bb6-4f0c-4a73-9c52-42ce93c6974d">
      <Url>http://sharepoint/sites/PolicyProjects/_layouts/DocIdRedir.aspx?ID=TSQKMFYWJW5T-5-9669</Url>
      <Description>TSQKMFYWJW5T-5-9669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MS Standard" ma:contentTypeID="0x010100BD20F0AA2B8D8A4D944BDFBEDAC77B88006916E55A54572C4F919928C707C1588F" ma:contentTypeVersion="29" ma:contentTypeDescription="" ma:contentTypeScope="" ma:versionID="e96e3df870406efa90713bf36497fb40">
  <xsd:schema xmlns:xsd="http://www.w3.org/2001/XMLSchema" xmlns:xs="http://www.w3.org/2001/XMLSchema" xmlns:p="http://schemas.microsoft.com/office/2006/metadata/properties" xmlns:ns2="26c861a3-8d7c-418b-9849-fd9ae0ee5d77" xmlns:ns3="d9d47bb6-4f0c-4a73-9c52-42ce93c6974d" targetNamespace="http://schemas.microsoft.com/office/2006/metadata/properties" ma:root="true" ma:fieldsID="cfe5c4573c97eebcf1644b440bb448fa" ns2:_="" ns3:_="">
    <xsd:import namespace="26c861a3-8d7c-418b-9849-fd9ae0ee5d77"/>
    <xsd:import namespace="d9d47bb6-4f0c-4a73-9c52-42ce93c6974d"/>
    <xsd:element name="properties">
      <xsd:complexType>
        <xsd:sequence>
          <xsd:element name="documentManagement">
            <xsd:complexType>
              <xsd:all>
                <xsd:element ref="ns2:Original_x0020_Document_x0020_Date" minOccurs="0"/>
                <xsd:element ref="ns2:TaxCatchAllLabel" minOccurs="0"/>
                <xsd:element ref="ns2:TaxKeywordTaxHTField" minOccurs="0"/>
                <xsd:element ref="ns3:_dlc_DocId" minOccurs="0"/>
                <xsd:element ref="ns3:_dlc_DocIdUrl" minOccurs="0"/>
                <xsd:element ref="ns3:_dlc_DocIdPersistId" minOccurs="0"/>
                <xsd:element ref="ns3:Project_x0020_ID" minOccurs="0"/>
                <xsd:element ref="ns3:Project_x0020_Manager" minOccurs="0"/>
                <xsd:element ref="ns3:Project_x0020_Sponsor" minOccurs="0"/>
                <xsd:element ref="ns2:c0157b99c92b481aa19619b6b9d734a7" minOccurs="0"/>
                <xsd:element ref="ns2:TaxCatchAll" minOccurs="0"/>
                <xsd:element ref="ns3:Meeting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861a3-8d7c-418b-9849-fd9ae0ee5d77" elementFormDefault="qualified">
    <xsd:import namespace="http://schemas.microsoft.com/office/2006/documentManagement/types"/>
    <xsd:import namespace="http://schemas.microsoft.com/office/infopath/2007/PartnerControls"/>
    <xsd:element name="Original_x0020_Document_x0020_Date" ma:index="3" nillable="true" ma:displayName="Original Document Date" ma:default="[today]" ma:format="DateOnly" ma:internalName="Original_x0020_Document_x0020_Date">
      <xsd:simpleType>
        <xsd:restriction base="dms:DateTime"/>
      </xsd:simpleType>
    </xsd:element>
    <xsd:element name="TaxCatchAllLabel" ma:index="11" nillable="true" ma:displayName="Taxonomy Catch All Column1" ma:hidden="true" ma:list="{72818aeb-61c4-45f4-b2f6-64b6f76cb561}" ma:internalName="TaxCatchAllLabel" ma:readOnly="true" ma:showField="CatchAllDataLabel" ma:web="d9d47bb6-4f0c-4a73-9c52-42ce93c6974d">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Reference" ma:fieldId="{23f27201-bee3-471e-b2e7-b64fd8b7ca38}" ma:taxonomyMulti="true" ma:sspId="d2a3a6c9-dff4-4fc8-bcde-a84e5a3dc5b4" ma:termSetId="00000000-0000-0000-0000-000000000000" ma:anchorId="00000000-0000-0000-0000-000000000000" ma:open="true" ma:isKeyword="true">
      <xsd:complexType>
        <xsd:sequence>
          <xsd:element ref="pc:Terms" minOccurs="0" maxOccurs="1"/>
        </xsd:sequence>
      </xsd:complexType>
    </xsd:element>
    <xsd:element name="c0157b99c92b481aa19619b6b9d734a7" ma:index="19" ma:taxonomy="true" ma:internalName="c0157b99c92b481aa19619b6b9d734a7" ma:taxonomyFieldName="Project_x0020_Category" ma:displayName="Project Category" ma:readOnly="false" ma:default="" ma:fieldId="{c0157b99-c92b-481a-a196-19b6b9d734a7}" ma:sspId="d2a3a6c9-dff4-4fc8-bcde-a84e5a3dc5b4" ma:termSetId="8451bcc3-e84e-43c4-99e5-6b62528a9a54" ma:anchorId="fabb398a-a199-4482-87ab-54de0ce6fee0" ma:open="false" ma:isKeyword="false">
      <xsd:complexType>
        <xsd:sequence>
          <xsd:element ref="pc:Terms" minOccurs="0" maxOccurs="1"/>
        </xsd:sequence>
      </xsd:complexType>
    </xsd:element>
    <xsd:element name="TaxCatchAll" ma:index="20" nillable="true" ma:displayName="Taxonomy Catch All Column" ma:hidden="true" ma:list="{72818aeb-61c4-45f4-b2f6-64b6f76cb561}" ma:internalName="TaxCatchAll" ma:showField="CatchAllData" ma:web="d9d47bb6-4f0c-4a73-9c52-42ce93c697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d47bb6-4f0c-4a73-9c52-42ce93c6974d"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Project_x0020_ID" ma:index="16" nillable="true" ma:displayName="Project ID" ma:hidden="true" ma:internalName="Project_x0020_ID" ma:readOnly="false">
      <xsd:simpleType>
        <xsd:restriction base="dms:Text">
          <xsd:maxLength value="255"/>
        </xsd:restriction>
      </xsd:simpleType>
    </xsd:element>
    <xsd:element name="Project_x0020_Manager" ma:index="17" nillable="true" ma:displayName="Project Manager" ma:hidden="true" ma:list="UserInfo" ma:SharePointGroup="0" ma:internalName="Project_x0020_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ponsor" ma:index="18" nillable="true" ma:displayName="Project Sponsor" ma:hidden="true" ma:list="UserInfo" ma:SharePointGroup="0" ma:internalName="Project_x0020_Spons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eting_x0020_Date" ma:index="21" nillable="true" ma:displayName="Meeting Date" ma:format="DateOnly" ma:internalName="Meeting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4C755-A277-40D5-B4F6-6DD4BC05BFC2}"/>
</file>

<file path=customXml/itemProps2.xml><?xml version="1.0" encoding="utf-8"?>
<ds:datastoreItem xmlns:ds="http://schemas.openxmlformats.org/officeDocument/2006/customXml" ds:itemID="{9DFA3ACD-EF72-42D5-976A-6884DC1D727E}"/>
</file>

<file path=customXml/itemProps3.xml><?xml version="1.0" encoding="utf-8"?>
<ds:datastoreItem xmlns:ds="http://schemas.openxmlformats.org/officeDocument/2006/customXml" ds:itemID="{564AEF94-954A-4201-8DB0-177528B5B35F}"/>
</file>

<file path=customXml/itemProps4.xml><?xml version="1.0" encoding="utf-8"?>
<ds:datastoreItem xmlns:ds="http://schemas.openxmlformats.org/officeDocument/2006/customXml" ds:itemID="{BC8A7D0C-5150-4613-8DD1-FA5C4EFF2996}"/>
</file>

<file path=customXml/itemProps5.xml><?xml version="1.0" encoding="utf-8"?>
<ds:datastoreItem xmlns:ds="http://schemas.openxmlformats.org/officeDocument/2006/customXml" ds:itemID="{7E6BAF4A-930E-413D-8915-9C9C737664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 and Instructions</vt:lpstr>
      <vt:lpstr>Total for scoring</vt:lpstr>
      <vt:lpstr>T1 Pricing Schedule traditional</vt:lpstr>
      <vt:lpstr>T2 Pricing Schedule Novation</vt:lpstr>
      <vt:lpstr>T3 Pricing Schedule Client Dsgn</vt:lpstr>
      <vt:lpstr>T4 Schedule of rates</vt:lpstr>
      <vt:lpstr>Sheet1</vt:lpstr>
      <vt:lpstr>'Intro and Instructions'!Print_Area</vt:lpstr>
      <vt:lpstr>'T1 Pricing Schedule traditional'!Print_Area</vt:lpstr>
      <vt:lpstr>'T2 Pricing Schedule Novation'!Print_Area</vt:lpstr>
      <vt:lpstr>'T3 Pricing Schedule Client Dsgn'!Print_Area</vt:lpstr>
      <vt:lpstr>'T4 Schedule of rates'!Print_Area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James</dc:creator>
  <cp:keywords>Fee schedule; Fee Proposal</cp:keywords>
  <cp:lastModifiedBy>Zoe James</cp:lastModifiedBy>
  <cp:lastPrinted>2016-05-11T15:01:28Z</cp:lastPrinted>
  <dcterms:created xsi:type="dcterms:W3CDTF">2014-12-03T09:12:07Z</dcterms:created>
  <dcterms:modified xsi:type="dcterms:W3CDTF">2017-03-30T14:44:46Z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0x010100BD20F0AA2B8D8A4D944BDFBEDAC77B88006916E55A54572C4F919928C707C1588F</vt:lpwstr>
  </property>
  <property fmtid="{D5CDD505-2E9C-101B-9397-08002B2CF9AE}" pid="3" name="TaxKeyword">
    <vt:lpwstr>2160;#Fee schedule|a9581416-c3a9-45c5-9f0f-dad390930e6c;#2114;#Fee Proposal|6e32d891-f44c-4608-ba37-8713653f5122</vt:lpwstr>
  </property>
  <property fmtid="{D5CDD505-2E9C-101B-9397-08002B2CF9AE}" pid="4" name="Project_x0020_Category">
    <vt:lpwstr>30;#Tendering|029210ce-0695-4436-9128-3f060b69fbe4</vt:lpwstr>
  </property>
  <property fmtid="{D5CDD505-2E9C-101B-9397-08002B2CF9AE}" pid="5" name="Project Category">
    <vt:lpwstr>30</vt:lpwstr>
  </property>
  <property fmtid="{D5CDD505-2E9C-101B-9397-08002B2CF9AE}" pid="6" name="_dlc_DocIdItemGuid">
    <vt:lpwstr>5621f218-ddf8-47ca-9c1f-1ab66a689fe7</vt:lpwstr>
  </property>
</Properties>
</file>