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defra.sharepoint.com/teams/Team1504/GITechnicalTeam/Projects/2024/GeospatialAnalyticsService/Draft tender documents/"/>
    </mc:Choice>
  </mc:AlternateContent>
  <xr:revisionPtr revIDLastSave="405" documentId="13_ncr:1_{091FB13F-86AF-496C-9B5D-A0A67F11C97D}" xr6:coauthVersionLast="47" xr6:coauthVersionMax="47" xr10:uidLastSave="{0C72B99A-DF07-41FD-B384-C88F508C06DB}"/>
  <bookViews>
    <workbookView xWindow="-120" yWindow="-120" windowWidth="29040" windowHeight="15720" xr2:uid="{FE3AF220-0011-4AB2-AAE3-470219CEC051}"/>
  </bookViews>
  <sheets>
    <sheet name="0. Notes" sheetId="1" r:id="rId1"/>
    <sheet name="1. Rate Card" sheetId="2" r:id="rId2"/>
    <sheet name="2. Prices" sheetId="3" r:id="rId3"/>
    <sheet name="3. Cost calculator outputs" sheetId="6" r:id="rId4"/>
    <sheet name="4. Continuous Improvement" sheetId="4" r:id="rId5"/>
    <sheet name="5. Summary"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5" l="1"/>
  <c r="D34" i="5"/>
  <c r="D35" i="5"/>
  <c r="D36" i="5"/>
  <c r="D37" i="5"/>
  <c r="D38" i="5"/>
  <c r="D39" i="5"/>
  <c r="D40" i="5"/>
  <c r="D41" i="5"/>
  <c r="D42" i="5"/>
  <c r="D33" i="5"/>
  <c r="D30" i="5"/>
  <c r="D27" i="5"/>
  <c r="D24" i="5"/>
  <c r="D21" i="5"/>
  <c r="D18" i="5"/>
  <c r="D2" i="5"/>
  <c r="B12" i="6"/>
  <c r="B30" i="5" l="1"/>
  <c r="B27" i="5"/>
  <c r="B24" i="5"/>
  <c r="B21" i="5"/>
  <c r="B18" i="5"/>
  <c r="B15" i="5"/>
  <c r="B12" i="5"/>
  <c r="B9" i="5"/>
  <c r="B6" i="5"/>
  <c r="B4" i="5"/>
  <c r="B3" i="5"/>
  <c r="B16" i="5"/>
  <c r="B19" i="5"/>
  <c r="B22" i="5"/>
  <c r="B25" i="5"/>
  <c r="B28" i="5"/>
  <c r="B31" i="5"/>
  <c r="B13" i="5"/>
  <c r="B10" i="5"/>
  <c r="B7" i="5"/>
  <c r="B42" i="5"/>
  <c r="B36" i="5"/>
  <c r="B35" i="5"/>
  <c r="B34" i="5"/>
  <c r="B33" i="5"/>
  <c r="B2" i="5"/>
  <c r="B131" i="3"/>
  <c r="E4" i="4" l="1"/>
  <c r="E5" i="4"/>
  <c r="E7" i="4"/>
  <c r="E6" i="4"/>
  <c r="E9" i="4" l="1"/>
  <c r="B41" i="5" l="1"/>
  <c r="B40" i="5"/>
  <c r="B39" i="5"/>
  <c r="B38" i="5"/>
  <c r="B37" i="5"/>
  <c r="B43" i="5" s="1"/>
</calcChain>
</file>

<file path=xl/sharedStrings.xml><?xml version="1.0" encoding="utf-8"?>
<sst xmlns="http://schemas.openxmlformats.org/spreadsheetml/2006/main" count="389" uniqueCount="237">
  <si>
    <t>Worksheet</t>
  </si>
  <si>
    <t>Guidance and completion notes</t>
  </si>
  <si>
    <t>General</t>
  </si>
  <si>
    <t>All rates and prices are to be entered in Pounds sterling and pence (£p).</t>
  </si>
  <si>
    <t>All rates and prices entered are to exclude VAT.</t>
  </si>
  <si>
    <t>No item or activity in the Pricing Schedule is to be priced at zero (£0.00) by Tenderers.</t>
  </si>
  <si>
    <t>No item or activity in the Pricing Schedule is to be duplicated by Tenderers.</t>
  </si>
  <si>
    <t>No item or activity is to be priced within another item or activity in the Pricing Schedule.</t>
  </si>
  <si>
    <t>No item or activity is to be cross-subsidised with any other item or activity in the Pricing Schedule.</t>
  </si>
  <si>
    <t>1. Rate Card</t>
  </si>
  <si>
    <r>
      <rPr>
        <b/>
        <sz val="11"/>
        <rFont val="Arial"/>
        <family val="2"/>
      </rPr>
      <t>Skills for the Information Age</t>
    </r>
    <r>
      <rPr>
        <sz val="11"/>
        <rFont val="Arial"/>
        <family val="2"/>
      </rPr>
      <t xml:space="preserve"> (SFIA) is a practical resource for people who manage or work in or around information and communication technologies, digital transformations and software engineering. It provides a framework consisting of professional skills on one axis and seven levels of responsibility on the other. For more information about the SFIA framework, please visit https://sfia-online.org/en.</t>
    </r>
  </si>
  <si>
    <t>2. Fixed Prices</t>
  </si>
  <si>
    <t>This worksheet provides a summary of the total prices to be assessed as part of this procurement.</t>
  </si>
  <si>
    <t>SFIA Levels of Responsibility (LoR)</t>
  </si>
  <si>
    <t>Category</t>
  </si>
  <si>
    <t>1. Follow</t>
  </si>
  <si>
    <t>2. Assist</t>
  </si>
  <si>
    <t>3. Apply</t>
  </si>
  <si>
    <t>4. Enable</t>
  </si>
  <si>
    <t>5. Ensure, Advise</t>
  </si>
  <si>
    <t>6. Initiate and influence</t>
  </si>
  <si>
    <t>7. Set strategy, inspire and mobilise</t>
  </si>
  <si>
    <t>Strategy and architecture</t>
  </si>
  <si>
    <t>Business change</t>
  </si>
  <si>
    <t>Solution development and implementation</t>
  </si>
  <si>
    <t>Service management</t>
  </si>
  <si>
    <t>Procurement and management support</t>
  </si>
  <si>
    <t>Client interface</t>
  </si>
  <si>
    <t>Item</t>
  </si>
  <si>
    <t>Value</t>
  </si>
  <si>
    <t>Service Charge Month 8</t>
  </si>
  <si>
    <t>Service Charge Month 9</t>
  </si>
  <si>
    <t>Service Charge Month 10</t>
  </si>
  <si>
    <t>Service Charge Month 11</t>
  </si>
  <si>
    <t>Service Charge Month 12</t>
  </si>
  <si>
    <t>Service Charge Month 13</t>
  </si>
  <si>
    <t>Service Charge Month 14</t>
  </si>
  <si>
    <t>Service Charge Month 15</t>
  </si>
  <si>
    <t>Service Charge Month 16</t>
  </si>
  <si>
    <t>Service Charge Month 17</t>
  </si>
  <si>
    <t>Service Charge Month 18</t>
  </si>
  <si>
    <t>Service Charge Month 19</t>
  </si>
  <si>
    <t>Service Charge Month 20</t>
  </si>
  <si>
    <t>Service Charge Month 21</t>
  </si>
  <si>
    <t>Service Charge Month 22</t>
  </si>
  <si>
    <t>Service Charge Month 23</t>
  </si>
  <si>
    <t>Service Charge Month 24</t>
  </si>
  <si>
    <t>Service Charge Month 25</t>
  </si>
  <si>
    <t>Service Charge Month 26</t>
  </si>
  <si>
    <t>Service Charge Month 27</t>
  </si>
  <si>
    <t>Service Charge Month 28</t>
  </si>
  <si>
    <t>Service Charge Month 29</t>
  </si>
  <si>
    <t>Service Charge Month 30</t>
  </si>
  <si>
    <t>Service Charge Month 31</t>
  </si>
  <si>
    <t>Service Charge Month 32</t>
  </si>
  <si>
    <t>Service Charge Month 33</t>
  </si>
  <si>
    <t>Service Charge Month 34</t>
  </si>
  <si>
    <t>Service Charge Month 35</t>
  </si>
  <si>
    <t>Service Charge Month 36</t>
  </si>
  <si>
    <t>Service Charge Month 37</t>
  </si>
  <si>
    <t>Service Charge Month 38</t>
  </si>
  <si>
    <t>Service Charge Month 39</t>
  </si>
  <si>
    <t>Service Charge Month 40</t>
  </si>
  <si>
    <t>Service Charge Month 41</t>
  </si>
  <si>
    <t>Service Charge Month 42</t>
  </si>
  <si>
    <t>Service Charge Month 43</t>
  </si>
  <si>
    <t>Service Charge Month 44</t>
  </si>
  <si>
    <t>Service Charge Month 45</t>
  </si>
  <si>
    <t>Service Charge Month 46</t>
  </si>
  <si>
    <t>Service Charge Month 47</t>
  </si>
  <si>
    <t>Service Charge Month 48</t>
  </si>
  <si>
    <t>Service Charge Month 49</t>
  </si>
  <si>
    <t>Service Charge Month 50</t>
  </si>
  <si>
    <t>Service Charge Month 51</t>
  </si>
  <si>
    <t>Service Charge Month 52</t>
  </si>
  <si>
    <t>Service Charge Month 53</t>
  </si>
  <si>
    <t>Service Charge Month 54</t>
  </si>
  <si>
    <t>Service Charge Month 55</t>
  </si>
  <si>
    <t>Service Charge Month 56</t>
  </si>
  <si>
    <t>Service Charge Month 57</t>
  </si>
  <si>
    <t>Service Charge Month 58</t>
  </si>
  <si>
    <t>Service Charge Month 59</t>
  </si>
  <si>
    <t>Service Charge Month 60</t>
  </si>
  <si>
    <t>Service Charge Month 61</t>
  </si>
  <si>
    <t>Service Charge Month 62</t>
  </si>
  <si>
    <t>Service Charge Month 63</t>
  </si>
  <si>
    <t>Service Charge Month 64</t>
  </si>
  <si>
    <t>Service Charge Month 65</t>
  </si>
  <si>
    <t>Service Charge Month 66</t>
  </si>
  <si>
    <t>Service Charge Month 67</t>
  </si>
  <si>
    <t>Service Charge Month 68</t>
  </si>
  <si>
    <t>Service Charge Month 69</t>
  </si>
  <si>
    <t>Service Charge Month 70</t>
  </si>
  <si>
    <t>Service Charge Month 71</t>
  </si>
  <si>
    <t>Service Charge Month 72</t>
  </si>
  <si>
    <t>Service Charge Month 73</t>
  </si>
  <si>
    <t>Service Charge Month 74</t>
  </si>
  <si>
    <t>Service Charge Month 75</t>
  </si>
  <si>
    <t>Service Charge Month 76</t>
  </si>
  <si>
    <t>Service Charge Month 77</t>
  </si>
  <si>
    <t>Service Charge Month 78</t>
  </si>
  <si>
    <t>Service Charge Month 79</t>
  </si>
  <si>
    <t>Service Charge Month 80</t>
  </si>
  <si>
    <t>Service Charge Month 81</t>
  </si>
  <si>
    <t>Service Charge Month 82</t>
  </si>
  <si>
    <t>Service Charge Month 83</t>
  </si>
  <si>
    <t>Service Charge Month 84</t>
  </si>
  <si>
    <t>Service Charge Month 85</t>
  </si>
  <si>
    <t>Service Charge Month 86</t>
  </si>
  <si>
    <t>Service Charge Month 87</t>
  </si>
  <si>
    <t>Service Charge Month 88</t>
  </si>
  <si>
    <t>Service Charge Month 89</t>
  </si>
  <si>
    <t>Service Charge Month 90</t>
  </si>
  <si>
    <t>Service Charge Month 91</t>
  </si>
  <si>
    <t>Service Charge Month 92</t>
  </si>
  <si>
    <t>Service Charge Month 93</t>
  </si>
  <si>
    <t>Service Charge Month 94</t>
  </si>
  <si>
    <t>Service Charge Month 95</t>
  </si>
  <si>
    <t>Service Charge Month 96</t>
  </si>
  <si>
    <t>Service Charge Month 97</t>
  </si>
  <si>
    <t>Service Charge Month 98</t>
  </si>
  <si>
    <t>Service Charge Month 99</t>
  </si>
  <si>
    <t>Service Charge Month 100</t>
  </si>
  <si>
    <t>Service Charge Month 101</t>
  </si>
  <si>
    <t>Service Charge Month 102</t>
  </si>
  <si>
    <t>Service Charge Month 103</t>
  </si>
  <si>
    <t>Service Charge Month 104</t>
  </si>
  <si>
    <t>Service Charge Month 105</t>
  </si>
  <si>
    <t>Service Charge Month 106</t>
  </si>
  <si>
    <t>Service Charge Month 107</t>
  </si>
  <si>
    <t>Service Charge Month 108</t>
  </si>
  <si>
    <t>Service Charge Month 109</t>
  </si>
  <si>
    <t>Service Charge Month 110</t>
  </si>
  <si>
    <t>Service Charge Month 111</t>
  </si>
  <si>
    <t>Service Charge Month 112</t>
  </si>
  <si>
    <t>Service Charge Month 113</t>
  </si>
  <si>
    <t>Service Charge Month 114</t>
  </si>
  <si>
    <t>Service Charge Month 115</t>
  </si>
  <si>
    <t>Service Charge Month 116</t>
  </si>
  <si>
    <t>Service Charge Month 117</t>
  </si>
  <si>
    <t>Service Charge Month 118</t>
  </si>
  <si>
    <t>Service Charge Month 119</t>
  </si>
  <si>
    <t>Service Charge Month 120</t>
  </si>
  <si>
    <t>TOTAL</t>
  </si>
  <si>
    <t>Anticipated number of days for "Strategy &amp; Architecture" in each Contract Year</t>
  </si>
  <si>
    <t>Anticipated number of days for  "Business Change" in each Contract Year</t>
  </si>
  <si>
    <t>Anticipated number of days for "Solution Development &amp; Implementation" in each Contract Year</t>
  </si>
  <si>
    <t>Total annual Continuous Improvement budget</t>
  </si>
  <si>
    <t>SFIA Level 1</t>
  </si>
  <si>
    <t>SFIA Level 2</t>
  </si>
  <si>
    <t>SFIA Level 3</t>
  </si>
  <si>
    <t>SFIA Level 4</t>
  </si>
  <si>
    <t>SFIA Level 5</t>
  </si>
  <si>
    <t>SFIA Level 6</t>
  </si>
  <si>
    <t>SFIA Level 7</t>
  </si>
  <si>
    <t>Contract Year 1 Service Charges</t>
  </si>
  <si>
    <t>Contract Year 2 Service Charges</t>
  </si>
  <si>
    <t>Contract Year 3 Service Charges</t>
  </si>
  <si>
    <t>Contract Year 4 Service Charges</t>
  </si>
  <si>
    <t>Contract Year 5 Service Charges</t>
  </si>
  <si>
    <t>Contract Year 6 Service Charges (optional)</t>
  </si>
  <si>
    <t>Contract Year 7 Service Charges (optional)</t>
  </si>
  <si>
    <t>Contract Year 8 Service Charges (optional)</t>
  </si>
  <si>
    <t>Contract Year 9 Service Charges (optional)</t>
  </si>
  <si>
    <t>Contract Year 10 Service Charges (optional)</t>
  </si>
  <si>
    <t>Pricing mechanism</t>
  </si>
  <si>
    <t>Fixed Price</t>
  </si>
  <si>
    <t>Time and Materials (capped)</t>
  </si>
  <si>
    <t>Service Charge Month 7</t>
  </si>
  <si>
    <t>Milestone Retentions</t>
  </si>
  <si>
    <t>Yes</t>
  </si>
  <si>
    <t>No (Milestone Retentions released)</t>
  </si>
  <si>
    <t>Milestone 8: MVP Deployed</t>
  </si>
  <si>
    <t>Milestone 9: ELS Complete</t>
  </si>
  <si>
    <t>Milestone 7.6: Spatial Data Mart Integration Deployed</t>
  </si>
  <si>
    <t>Milestone 7.5: Surface Water Marker Deployed</t>
  </si>
  <si>
    <t>Milestone 7.4: Bare Soil Marker Deployed</t>
  </si>
  <si>
    <t>Milestone 7.3: Homogeneity Marker Deployed</t>
  </si>
  <si>
    <t>Milestone 7.2: Harvest Marker Deployed</t>
  </si>
  <si>
    <t>Milestone 7.1: Mowing Marker Deployed</t>
  </si>
  <si>
    <t>Milestone 6: Business Readiness</t>
  </si>
  <si>
    <t>Milestone 5: IT Service Management Readiness</t>
  </si>
  <si>
    <t>Milestone 4.2: Spatial Data Mart Integration Solution Design Approved</t>
  </si>
  <si>
    <t>Milestone 4.1: Design Documentation Approved</t>
  </si>
  <si>
    <t>Milestone 3: Operational Environments Deployed</t>
  </si>
  <si>
    <t>Milestone 2: Implementation Environments Deployed</t>
  </si>
  <si>
    <t>Milestone 1: Mobilisation Complete</t>
  </si>
  <si>
    <t>Variance to budget</t>
  </si>
  <si>
    <t>Contract Year 1 cost calculator outputs</t>
  </si>
  <si>
    <t>Contract Year 2 cost calculator outputs</t>
  </si>
  <si>
    <t>Contract Year 3 cost calculator outputs</t>
  </si>
  <si>
    <t>Contract Year 4 cost calculator outputs</t>
  </si>
  <si>
    <t>Contract Year 5 cost calculator outputs</t>
  </si>
  <si>
    <t>Contract Year 6 cost calculator outputs</t>
  </si>
  <si>
    <t>Contract Year 7 cost calculator outputs</t>
  </si>
  <si>
    <t>Contract Year 8 cost calculator outputs</t>
  </si>
  <si>
    <t>Contract Year 9 cost calculator outputs</t>
  </si>
  <si>
    <t>Contract Year 10 cost calculator outputs</t>
  </si>
  <si>
    <t>Implementation total</t>
  </si>
  <si>
    <t>3. Cost calculator outputs</t>
  </si>
  <si>
    <t>5. Summary</t>
  </si>
  <si>
    <t>4. Continuous Improvement</t>
  </si>
  <si>
    <t>All rates and prices must remain open for acceptance for a period of 6 months following the submission of Tenders.</t>
  </si>
  <si>
    <t>Contract Year 1 price adjustments</t>
  </si>
  <si>
    <t>Contract Year 2 price adjustments</t>
  </si>
  <si>
    <t>Contract Year 3 price adjustments</t>
  </si>
  <si>
    <t>Contract Year 4 price adjustments</t>
  </si>
  <si>
    <t>Contract Year 5 price adjustments</t>
  </si>
  <si>
    <t>Contract Year 6 cost calculator outputs (optional)</t>
  </si>
  <si>
    <t>Contract Year 6 price adjustments (optional)</t>
  </si>
  <si>
    <t>Contract Year 7 cost calculator outputs (optional)</t>
  </si>
  <si>
    <t>Contract Year 7 price adjustments (optional)</t>
  </si>
  <si>
    <t>Contract Year 8 price adjustments (optional)</t>
  </si>
  <si>
    <t>Contract Year 8 cost calculator outputs (optional)</t>
  </si>
  <si>
    <t>Contract Year 9 cost calculator outputs (optional)</t>
  </si>
  <si>
    <t>Contract Year 9 price adjustments (optional)</t>
  </si>
  <si>
    <t>Contract Year 10 cost calculator outputs (optional)</t>
  </si>
  <si>
    <t>Contract Year 10 price adjustments (optional)</t>
  </si>
  <si>
    <t>Contract Year 1 continuous improvement budget (optional)</t>
  </si>
  <si>
    <t>Contract Year 2 continuous improvement budget (optional)</t>
  </si>
  <si>
    <t>Contract Year 3 continuous improvement budget (optional)</t>
  </si>
  <si>
    <t>Contract Year 4 continuous improvement budget (optional)</t>
  </si>
  <si>
    <t>Contract Year 5 continuous improvement budget (optional)</t>
  </si>
  <si>
    <t>Contract Year 6 continuous improvement budget (optional)</t>
  </si>
  <si>
    <t>Contract Year 7 continuous improvement budget (optional)</t>
  </si>
  <si>
    <t>Contract Year 8 continuous improvement budget (optional)</t>
  </si>
  <si>
    <t>Contract Year 9 continuous improvement budget (optional)</t>
  </si>
  <si>
    <t>Contract Year 10 continuous improvement budget (optional)</t>
  </si>
  <si>
    <t>All rates and prices must be in the price as at the Order Start Date and must not include any allowance for indexation.</t>
  </si>
  <si>
    <t>This table is automatically populated.</t>
  </si>
  <si>
    <t>The tables in this Pricing Schedule relate to Order Schedule 5 (Pricing Details).</t>
  </si>
  <si>
    <t>For Milestones 4.2 (Spatial Data Mart Integration Solution Design Approved) and 7.6 (Spatial Data Mart Integration Deployed), the Buyer has pre-determined a Time and Materials cap and therefore the effort associated with these Milestones are not required to be priced by Tenderers.</t>
  </si>
  <si>
    <t>All of the yellow cells must be populated. This table is used to populate the continuous improvement budget on the "4. Continuous Improvement" worksheet and will be used in the calculation of the costs of continuous improvement and change requests. This is an optional budget which the Buyer may utilise (or not) as it deems fit during the Order Contract.</t>
  </si>
  <si>
    <t>This worksheet contains the staff rates; these are the daily rates for each Working Day to be used in the Order Contract.</t>
  </si>
  <si>
    <t>All of the yellow cells must be populated, with the exception of Service Charges between month 7 and month 12. Service Charges are only permitted to commence upon Achievement of Milestone 8 (MVP Deployed) and therefore Tenderers should complete these cells as appropriate.</t>
  </si>
  <si>
    <t>Where the Tenderer is proposing for the Buyer to host the software in their Azure or AWS cloud tenant, Tenderers should complete the applicable cost calculator (https://calculator.aws or https://azure.microsoft.com/en-gb/pricing/calculator) and summarise the annual values on this worksheet.</t>
  </si>
  <si>
    <t>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</si>
</sst>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theme="1"/>
      <name val="Calibri"/>
      <family val="2"/>
      <scheme val="minor"/>
    </font>
    <font>
      <sz val="11"/>
      <color theme="1"/>
      <name val="Calibri"/>
      <family val="2"/>
      <scheme val="minor"/>
    </font>
    <font>
      <b/>
      <sz val="11"/>
      <color theme="0"/>
      <name val="Arial"/>
      <family val="2"/>
    </font>
    <font>
      <b/>
      <sz val="11"/>
      <name val="Arial"/>
      <family val="2"/>
    </font>
    <font>
      <sz val="8"/>
      <name val="Calibri"/>
      <family val="2"/>
      <scheme val="minor"/>
    </font>
    <font>
      <b/>
      <sz val="11"/>
      <color theme="1"/>
      <name val="Arial"/>
      <family val="2"/>
    </font>
    <font>
      <sz val="11"/>
      <color theme="1"/>
      <name val="Arial"/>
      <family val="2"/>
    </font>
    <font>
      <sz val="11"/>
      <name val="Arial"/>
      <family val="2"/>
    </font>
    <font>
      <b/>
      <sz val="11"/>
      <color rgb="FF000000"/>
      <name val="Arial"/>
      <family val="2"/>
    </font>
    <font>
      <sz val="11"/>
      <color rgb="FF000000"/>
      <name val="Arial"/>
      <family val="2"/>
    </font>
    <font>
      <b/>
      <u/>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1" fillId="0" borderId="0"/>
    <xf numFmtId="0" fontId="1" fillId="0" borderId="0"/>
  </cellStyleXfs>
  <cellXfs count="60">
    <xf numFmtId="0" fontId="0" fillId="0" borderId="0" xfId="0"/>
    <xf numFmtId="0" fontId="2" fillId="3" borderId="4"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3" fillId="0" borderId="7" xfId="3" applyFont="1" applyBorder="1" applyAlignment="1">
      <alignment horizontal="left" vertical="center" wrapText="1"/>
    </xf>
    <xf numFmtId="0" fontId="3" fillId="0" borderId="9" xfId="3" applyFont="1" applyBorder="1" applyAlignment="1">
      <alignment horizontal="left" vertical="center" wrapText="1"/>
    </xf>
    <xf numFmtId="0" fontId="6" fillId="0" borderId="0" xfId="0" applyFont="1"/>
    <xf numFmtId="0" fontId="5" fillId="4" borderId="8" xfId="0" applyFont="1" applyFill="1" applyBorder="1" applyAlignment="1">
      <alignment horizontal="left" vertical="center"/>
    </xf>
    <xf numFmtId="44" fontId="5" fillId="4" borderId="8" xfId="1" applyFont="1" applyFill="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44" fontId="6" fillId="0" borderId="0" xfId="1" applyFont="1" applyAlignment="1">
      <alignment horizontal="left" vertical="center"/>
    </xf>
    <xf numFmtId="0" fontId="3" fillId="4"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3" fillId="2" borderId="8" xfId="0" applyFont="1" applyFill="1" applyBorder="1" applyAlignment="1">
      <alignment horizontal="left" vertical="center"/>
    </xf>
    <xf numFmtId="0" fontId="6" fillId="0" borderId="8" xfId="0" applyFont="1" applyBorder="1" applyAlignment="1">
      <alignment horizontal="left" vertical="center" wrapText="1"/>
    </xf>
    <xf numFmtId="44" fontId="6" fillId="5" borderId="8" xfId="1" applyFont="1" applyFill="1" applyBorder="1" applyAlignment="1">
      <alignment horizontal="left" vertical="center"/>
    </xf>
    <xf numFmtId="44" fontId="6" fillId="2" borderId="8" xfId="0" applyNumberFormat="1" applyFont="1" applyFill="1" applyBorder="1" applyAlignment="1">
      <alignment horizontal="left" vertical="center"/>
    </xf>
    <xf numFmtId="44" fontId="6" fillId="2" borderId="10" xfId="0" applyNumberFormat="1" applyFont="1" applyFill="1" applyBorder="1" applyAlignment="1">
      <alignment horizontal="left" vertical="center"/>
    </xf>
    <xf numFmtId="0" fontId="5" fillId="4" borderId="11" xfId="0" applyFont="1" applyFill="1" applyBorder="1" applyAlignment="1">
      <alignment horizontal="left" vertical="center"/>
    </xf>
    <xf numFmtId="44" fontId="6" fillId="4" borderId="12" xfId="0" applyNumberFormat="1" applyFont="1" applyFill="1" applyBorder="1" applyAlignment="1">
      <alignment horizontal="left" vertical="center"/>
    </xf>
    <xf numFmtId="0" fontId="3" fillId="4" borderId="0" xfId="0" applyFont="1" applyFill="1" applyAlignment="1">
      <alignment horizontal="center" vertical="center"/>
    </xf>
    <xf numFmtId="0" fontId="0" fillId="0" borderId="0" xfId="0" applyAlignment="1">
      <alignment horizont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6" fillId="2" borderId="8" xfId="0" applyFont="1" applyFill="1" applyBorder="1" applyAlignment="1">
      <alignment horizontal="left" vertical="center"/>
    </xf>
    <xf numFmtId="0" fontId="5" fillId="2" borderId="8" xfId="0" applyFont="1" applyFill="1" applyBorder="1" applyAlignment="1">
      <alignment horizontal="left" vertical="center"/>
    </xf>
    <xf numFmtId="0" fontId="5" fillId="0" borderId="8" xfId="0" applyFont="1" applyBorder="1" applyAlignment="1">
      <alignment horizontal="left" vertical="center"/>
    </xf>
    <xf numFmtId="0" fontId="7" fillId="0" borderId="8" xfId="0" applyFont="1" applyBorder="1" applyAlignment="1">
      <alignment horizontal="left" vertical="center" wrapText="1"/>
    </xf>
    <xf numFmtId="0" fontId="6" fillId="0" borderId="8" xfId="0" quotePrefix="1" applyFont="1" applyBorder="1" applyAlignment="1">
      <alignment horizontal="left" vertical="center"/>
    </xf>
    <xf numFmtId="0" fontId="6" fillId="0" borderId="8" xfId="0" quotePrefix="1" applyFont="1" applyBorder="1" applyAlignment="1">
      <alignment horizontal="left" vertical="center" wrapText="1"/>
    </xf>
    <xf numFmtId="0" fontId="7" fillId="0" borderId="8" xfId="0" quotePrefix="1" applyFont="1" applyBorder="1" applyAlignment="1">
      <alignment horizontal="left" vertical="center" wrapText="1"/>
    </xf>
    <xf numFmtId="44" fontId="6" fillId="0" borderId="8" xfId="0" applyNumberFormat="1" applyFont="1" applyBorder="1" applyAlignment="1">
      <alignment horizontal="left" vertical="center"/>
    </xf>
    <xf numFmtId="44" fontId="6" fillId="0" borderId="0" xfId="0" applyNumberFormat="1" applyFont="1" applyAlignment="1">
      <alignment horizontal="left" vertical="center"/>
    </xf>
    <xf numFmtId="44" fontId="5" fillId="0" borderId="0" xfId="0" applyNumberFormat="1" applyFont="1" applyAlignment="1">
      <alignment horizontal="left" vertical="center"/>
    </xf>
    <xf numFmtId="44" fontId="6" fillId="0" borderId="8" xfId="1" applyFont="1" applyFill="1" applyBorder="1" applyAlignment="1">
      <alignment horizontal="left" vertical="center"/>
    </xf>
    <xf numFmtId="0" fontId="8" fillId="4" borderId="8" xfId="0" applyFont="1" applyFill="1" applyBorder="1" applyAlignment="1">
      <alignment horizontal="left" vertical="center"/>
    </xf>
    <xf numFmtId="44" fontId="6" fillId="0" borderId="8" xfId="1" applyFont="1" applyBorder="1" applyAlignment="1">
      <alignment horizontal="left" vertical="center"/>
    </xf>
    <xf numFmtId="17" fontId="9" fillId="0" borderId="8" xfId="0" applyNumberFormat="1" applyFont="1" applyBorder="1" applyAlignment="1">
      <alignment horizontal="left" vertical="center"/>
    </xf>
    <xf numFmtId="44" fontId="6" fillId="4" borderId="8" xfId="1" applyFont="1" applyFill="1" applyBorder="1" applyAlignment="1">
      <alignment horizontal="left" vertical="center"/>
    </xf>
    <xf numFmtId="0" fontId="6" fillId="4" borderId="8" xfId="0" applyFont="1" applyFill="1" applyBorder="1" applyAlignment="1">
      <alignment horizontal="left" vertical="center"/>
    </xf>
    <xf numFmtId="0" fontId="5" fillId="4" borderId="8" xfId="1" applyNumberFormat="1" applyFont="1" applyFill="1" applyBorder="1" applyAlignment="1">
      <alignment horizontal="left" vertical="center"/>
    </xf>
    <xf numFmtId="0" fontId="6" fillId="0" borderId="8" xfId="0" applyFont="1" applyBorder="1" applyAlignment="1">
      <alignment vertical="center"/>
    </xf>
    <xf numFmtId="0" fontId="10" fillId="2" borderId="0" xfId="2" applyFont="1" applyFill="1"/>
    <xf numFmtId="0" fontId="2" fillId="3" borderId="1" xfId="2" applyFont="1" applyFill="1" applyBorder="1" applyAlignment="1">
      <alignment horizontal="center" vertical="center"/>
    </xf>
    <xf numFmtId="44" fontId="7" fillId="5" borderId="7" xfId="1" applyFont="1" applyFill="1" applyBorder="1" applyAlignment="1" applyProtection="1">
      <alignment vertical="center"/>
      <protection locked="0"/>
    </xf>
    <xf numFmtId="44" fontId="6" fillId="0" borderId="0" xfId="1" applyFont="1"/>
    <xf numFmtId="0" fontId="6" fillId="0" borderId="8" xfId="0" applyFont="1" applyBorder="1" applyAlignment="1">
      <alignment horizontal="left" vertical="center" wrapText="1"/>
    </xf>
    <xf numFmtId="0" fontId="6" fillId="2" borderId="10" xfId="0" applyFont="1" applyFill="1" applyBorder="1" applyAlignment="1">
      <alignment horizontal="left" vertical="center"/>
    </xf>
    <xf numFmtId="0" fontId="6" fillId="2" borderId="14" xfId="0" applyFont="1" applyFill="1" applyBorder="1" applyAlignment="1">
      <alignment horizontal="left" vertical="center"/>
    </xf>
    <xf numFmtId="0" fontId="6" fillId="2" borderId="13" xfId="0" applyFont="1" applyFill="1" applyBorder="1" applyAlignment="1">
      <alignment horizontal="left" vertical="center"/>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3" xfId="3" applyFont="1" applyFill="1" applyBorder="1" applyAlignment="1">
      <alignment horizontal="center" vertical="center" wrapText="1"/>
    </xf>
    <xf numFmtId="44" fontId="6" fillId="0" borderId="10" xfId="1" applyFont="1" applyBorder="1" applyAlignment="1">
      <alignment horizontal="center" vertical="center" wrapText="1"/>
    </xf>
    <xf numFmtId="44" fontId="6" fillId="0" borderId="14" xfId="1" applyFont="1" applyBorder="1" applyAlignment="1">
      <alignment horizontal="center" vertical="center" wrapText="1"/>
    </xf>
    <xf numFmtId="44" fontId="6" fillId="0" borderId="13" xfId="1" applyFont="1" applyBorder="1" applyAlignment="1">
      <alignment horizontal="center" vertical="center" wrapText="1"/>
    </xf>
    <xf numFmtId="44" fontId="6" fillId="0" borderId="10" xfId="1" applyFont="1" applyBorder="1" applyAlignment="1">
      <alignment horizontal="center" vertical="center"/>
    </xf>
    <xf numFmtId="44" fontId="6" fillId="0" borderId="14" xfId="1" applyFont="1" applyBorder="1" applyAlignment="1">
      <alignment horizontal="center" vertical="center"/>
    </xf>
    <xf numFmtId="44" fontId="6" fillId="0" borderId="13" xfId="1" applyFont="1" applyBorder="1" applyAlignment="1">
      <alignment horizontal="center" vertical="center"/>
    </xf>
  </cellXfs>
  <cellStyles count="4">
    <cellStyle name="Currency" xfId="1" builtinId="4"/>
    <cellStyle name="Normal" xfId="0" builtinId="0"/>
    <cellStyle name="Normal 13 2" xfId="2" xr:uid="{A2EA8660-7110-4C40-ABC3-F730E5E9FAD7}"/>
    <cellStyle name="Normal 14 2" xfId="3" xr:uid="{16906728-2A5A-48FB-BAD7-7819A3A4E75D}"/>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7D8C-6350-4D0B-8BA6-5616B76281C9}">
  <dimension ref="A1:B18"/>
  <sheetViews>
    <sheetView tabSelected="1" workbookViewId="0"/>
  </sheetViews>
  <sheetFormatPr defaultRowHeight="15" x14ac:dyDescent="0.25"/>
  <cols>
    <col min="1" max="1" width="15" bestFit="1" customWidth="1"/>
    <col min="2" max="2" width="114" bestFit="1" customWidth="1"/>
  </cols>
  <sheetData>
    <row r="1" spans="1:2" ht="20.100000000000001" customHeight="1" x14ac:dyDescent="0.25">
      <c r="A1" s="26" t="s">
        <v>0</v>
      </c>
      <c r="B1" s="27" t="s">
        <v>1</v>
      </c>
    </row>
    <row r="2" spans="1:2" ht="20.100000000000001" customHeight="1" x14ac:dyDescent="0.25">
      <c r="A2" s="48" t="s">
        <v>2</v>
      </c>
      <c r="B2" s="10" t="s">
        <v>230</v>
      </c>
    </row>
    <row r="3" spans="1:2" ht="20.100000000000001" customHeight="1" x14ac:dyDescent="0.25">
      <c r="A3" s="49"/>
      <c r="B3" s="15" t="s">
        <v>3</v>
      </c>
    </row>
    <row r="4" spans="1:2" ht="20.100000000000001" customHeight="1" x14ac:dyDescent="0.25">
      <c r="A4" s="49"/>
      <c r="B4" s="15" t="s">
        <v>4</v>
      </c>
    </row>
    <row r="5" spans="1:2" ht="20.100000000000001" customHeight="1" x14ac:dyDescent="0.25">
      <c r="A5" s="49"/>
      <c r="B5" s="15" t="s">
        <v>228</v>
      </c>
    </row>
    <row r="6" spans="1:2" ht="20.100000000000001" customHeight="1" x14ac:dyDescent="0.25">
      <c r="A6" s="49"/>
      <c r="B6" s="15" t="s">
        <v>202</v>
      </c>
    </row>
    <row r="7" spans="1:2" ht="20.100000000000001" customHeight="1" x14ac:dyDescent="0.25">
      <c r="A7" s="49"/>
      <c r="B7" s="28" t="s">
        <v>5</v>
      </c>
    </row>
    <row r="8" spans="1:2" ht="20.100000000000001" customHeight="1" x14ac:dyDescent="0.25">
      <c r="A8" s="49"/>
      <c r="B8" s="28" t="s">
        <v>6</v>
      </c>
    </row>
    <row r="9" spans="1:2" ht="20.100000000000001" customHeight="1" x14ac:dyDescent="0.25">
      <c r="A9" s="49"/>
      <c r="B9" s="28" t="s">
        <v>7</v>
      </c>
    </row>
    <row r="10" spans="1:2" ht="20.100000000000001" customHeight="1" x14ac:dyDescent="0.25">
      <c r="A10" s="50"/>
      <c r="B10" s="15" t="s">
        <v>8</v>
      </c>
    </row>
    <row r="11" spans="1:2" ht="20.100000000000001" customHeight="1" x14ac:dyDescent="0.25">
      <c r="A11" s="47" t="s">
        <v>9</v>
      </c>
      <c r="B11" s="29" t="s">
        <v>233</v>
      </c>
    </row>
    <row r="12" spans="1:2" ht="69.95" customHeight="1" x14ac:dyDescent="0.25">
      <c r="A12" s="47"/>
      <c r="B12" s="28" t="s">
        <v>10</v>
      </c>
    </row>
    <row r="13" spans="1:2" ht="50.1" customHeight="1" x14ac:dyDescent="0.25">
      <c r="A13" s="47"/>
      <c r="B13" s="30" t="s">
        <v>232</v>
      </c>
    </row>
    <row r="14" spans="1:2" ht="42.75" x14ac:dyDescent="0.25">
      <c r="A14" s="47" t="s">
        <v>11</v>
      </c>
      <c r="B14" s="31" t="s">
        <v>234</v>
      </c>
    </row>
    <row r="15" spans="1:2" ht="42.75" x14ac:dyDescent="0.25">
      <c r="A15" s="47"/>
      <c r="B15" s="31" t="s">
        <v>231</v>
      </c>
    </row>
    <row r="16" spans="1:2" ht="50.1" customHeight="1" x14ac:dyDescent="0.25">
      <c r="A16" s="15" t="s">
        <v>199</v>
      </c>
      <c r="B16" s="28" t="s">
        <v>235</v>
      </c>
    </row>
    <row r="17" spans="1:2" ht="50.1" customHeight="1" x14ac:dyDescent="0.25">
      <c r="A17" s="15" t="s">
        <v>201</v>
      </c>
      <c r="B17" s="28" t="s">
        <v>229</v>
      </c>
    </row>
    <row r="18" spans="1:2" ht="20.100000000000001" customHeight="1" x14ac:dyDescent="0.25">
      <c r="A18" s="25" t="s">
        <v>200</v>
      </c>
      <c r="B18" s="28" t="s">
        <v>12</v>
      </c>
    </row>
  </sheetData>
  <mergeCells count="3">
    <mergeCell ref="A11:A13"/>
    <mergeCell ref="A14:A15"/>
    <mergeCell ref="A2:A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AD2CD-D0F3-4AD7-8BC1-691466FAECFF}">
  <dimension ref="A1:H8"/>
  <sheetViews>
    <sheetView workbookViewId="0"/>
  </sheetViews>
  <sheetFormatPr defaultRowHeight="15" x14ac:dyDescent="0.25"/>
  <cols>
    <col min="1" max="1" width="32.5703125" bestFit="1" customWidth="1"/>
    <col min="2" max="5" width="11" bestFit="1" customWidth="1"/>
    <col min="6" max="8" width="12.85546875" bestFit="1" customWidth="1"/>
  </cols>
  <sheetData>
    <row r="1" spans="1:8" ht="15.75" thickBot="1" x14ac:dyDescent="0.3">
      <c r="A1" s="43"/>
      <c r="B1" s="51" t="s">
        <v>13</v>
      </c>
      <c r="C1" s="52"/>
      <c r="D1" s="52"/>
      <c r="E1" s="52"/>
      <c r="F1" s="52"/>
      <c r="G1" s="52"/>
      <c r="H1" s="53"/>
    </row>
    <row r="2" spans="1:8" ht="60" x14ac:dyDescent="0.25">
      <c r="A2" s="44" t="s">
        <v>14</v>
      </c>
      <c r="B2" s="1" t="s">
        <v>15</v>
      </c>
      <c r="C2" s="2" t="s">
        <v>16</v>
      </c>
      <c r="D2" s="2" t="s">
        <v>17</v>
      </c>
      <c r="E2" s="2" t="s">
        <v>18</v>
      </c>
      <c r="F2" s="2" t="s">
        <v>19</v>
      </c>
      <c r="G2" s="2" t="s">
        <v>20</v>
      </c>
      <c r="H2" s="3" t="s">
        <v>21</v>
      </c>
    </row>
    <row r="3" spans="1:8" ht="39.950000000000003" customHeight="1" x14ac:dyDescent="0.25">
      <c r="A3" s="4" t="s">
        <v>22</v>
      </c>
      <c r="B3" s="45">
        <v>0</v>
      </c>
      <c r="C3" s="45">
        <v>0</v>
      </c>
      <c r="D3" s="45">
        <v>0</v>
      </c>
      <c r="E3" s="45">
        <v>0</v>
      </c>
      <c r="F3" s="45">
        <v>0</v>
      </c>
      <c r="G3" s="45">
        <v>0</v>
      </c>
      <c r="H3" s="45">
        <v>0</v>
      </c>
    </row>
    <row r="4" spans="1:8" ht="39.950000000000003" customHeight="1" x14ac:dyDescent="0.25">
      <c r="A4" s="4" t="s">
        <v>23</v>
      </c>
      <c r="B4" s="45">
        <v>0</v>
      </c>
      <c r="C4" s="45">
        <v>0</v>
      </c>
      <c r="D4" s="45">
        <v>0</v>
      </c>
      <c r="E4" s="45">
        <v>0</v>
      </c>
      <c r="F4" s="45">
        <v>0</v>
      </c>
      <c r="G4" s="45">
        <v>0</v>
      </c>
      <c r="H4" s="45">
        <v>0</v>
      </c>
    </row>
    <row r="5" spans="1:8" ht="39.950000000000003" customHeight="1" x14ac:dyDescent="0.25">
      <c r="A5" s="4" t="s">
        <v>24</v>
      </c>
      <c r="B5" s="45">
        <v>0</v>
      </c>
      <c r="C5" s="45">
        <v>0</v>
      </c>
      <c r="D5" s="45">
        <v>0</v>
      </c>
      <c r="E5" s="45">
        <v>0</v>
      </c>
      <c r="F5" s="45">
        <v>0</v>
      </c>
      <c r="G5" s="45">
        <v>0</v>
      </c>
      <c r="H5" s="45">
        <v>0</v>
      </c>
    </row>
    <row r="6" spans="1:8" ht="39.950000000000003" customHeight="1" x14ac:dyDescent="0.25">
      <c r="A6" s="4" t="s">
        <v>25</v>
      </c>
      <c r="B6" s="45">
        <v>0</v>
      </c>
      <c r="C6" s="45">
        <v>0</v>
      </c>
      <c r="D6" s="45">
        <v>0</v>
      </c>
      <c r="E6" s="45">
        <v>0</v>
      </c>
      <c r="F6" s="45">
        <v>0</v>
      </c>
      <c r="G6" s="45">
        <v>0</v>
      </c>
      <c r="H6" s="45">
        <v>0</v>
      </c>
    </row>
    <row r="7" spans="1:8" ht="39.950000000000003" customHeight="1" x14ac:dyDescent="0.25">
      <c r="A7" s="4" t="s">
        <v>26</v>
      </c>
      <c r="B7" s="45">
        <v>0</v>
      </c>
      <c r="C7" s="45">
        <v>0</v>
      </c>
      <c r="D7" s="45">
        <v>0</v>
      </c>
      <c r="E7" s="45">
        <v>0</v>
      </c>
      <c r="F7" s="45">
        <v>0</v>
      </c>
      <c r="G7" s="45">
        <v>0</v>
      </c>
      <c r="H7" s="45">
        <v>0</v>
      </c>
    </row>
    <row r="8" spans="1:8" ht="39.950000000000003" customHeight="1" thickBot="1" x14ac:dyDescent="0.3">
      <c r="A8" s="5" t="s">
        <v>27</v>
      </c>
      <c r="B8" s="45">
        <v>0</v>
      </c>
      <c r="C8" s="45">
        <v>0</v>
      </c>
      <c r="D8" s="45">
        <v>0</v>
      </c>
      <c r="E8" s="45">
        <v>0</v>
      </c>
      <c r="F8" s="45">
        <v>0</v>
      </c>
      <c r="G8" s="45">
        <v>0</v>
      </c>
      <c r="H8" s="45">
        <v>0</v>
      </c>
    </row>
  </sheetData>
  <mergeCells count="1">
    <mergeCell ref="B1:H1"/>
  </mergeCells>
  <dataValidations count="1">
    <dataValidation type="decimal" operator="greaterThanOrEqual" allowBlank="1" showInputMessage="1" showErrorMessage="1" errorTitle="Negative value" error="Value must be greater than or equal to zero" sqref="B3:H8" xr:uid="{7FB2A2C7-F7CC-44E1-A97B-456E247435B1}">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D5BB-29B0-483D-B4D3-85C266CE6007}">
  <dimension ref="A1:E131"/>
  <sheetViews>
    <sheetView workbookViewId="0"/>
  </sheetViews>
  <sheetFormatPr defaultColWidth="9.140625" defaultRowHeight="20.100000000000001" customHeight="1" x14ac:dyDescent="0.25"/>
  <cols>
    <col min="1" max="1" width="87.140625" style="9" bestFit="1" customWidth="1"/>
    <col min="2" max="2" width="50.7109375" style="11" customWidth="1"/>
    <col min="3" max="3" width="28" style="11" bestFit="1" customWidth="1"/>
    <col min="4" max="4" width="34.28515625" style="9" bestFit="1" customWidth="1"/>
    <col min="5" max="5" width="14" style="9" bestFit="1" customWidth="1"/>
    <col min="6" max="16384" width="9.140625" style="9"/>
  </cols>
  <sheetData>
    <row r="1" spans="1:4" ht="20.100000000000001" customHeight="1" x14ac:dyDescent="0.25">
      <c r="A1" s="7" t="s">
        <v>28</v>
      </c>
      <c r="B1" s="41" t="s">
        <v>29</v>
      </c>
      <c r="C1" s="36" t="s">
        <v>165</v>
      </c>
      <c r="D1" s="7" t="s">
        <v>169</v>
      </c>
    </row>
    <row r="2" spans="1:4" ht="20.100000000000001" customHeight="1" x14ac:dyDescent="0.25">
      <c r="A2" s="10" t="s">
        <v>186</v>
      </c>
      <c r="B2" s="16">
        <v>0</v>
      </c>
      <c r="C2" s="38" t="s">
        <v>166</v>
      </c>
      <c r="D2" s="10" t="s">
        <v>170</v>
      </c>
    </row>
    <row r="3" spans="1:4" ht="20.100000000000001" customHeight="1" x14ac:dyDescent="0.25">
      <c r="A3" s="10" t="s">
        <v>185</v>
      </c>
      <c r="B3" s="16">
        <v>0</v>
      </c>
      <c r="C3" s="38" t="s">
        <v>166</v>
      </c>
      <c r="D3" s="10" t="s">
        <v>170</v>
      </c>
    </row>
    <row r="4" spans="1:4" ht="20.100000000000001" customHeight="1" x14ac:dyDescent="0.25">
      <c r="A4" s="10" t="s">
        <v>184</v>
      </c>
      <c r="B4" s="16">
        <v>0</v>
      </c>
      <c r="C4" s="38" t="s">
        <v>166</v>
      </c>
      <c r="D4" s="10" t="s">
        <v>170</v>
      </c>
    </row>
    <row r="5" spans="1:4" ht="20.100000000000001" customHeight="1" x14ac:dyDescent="0.25">
      <c r="A5" s="10" t="s">
        <v>183</v>
      </c>
      <c r="B5" s="16">
        <v>0</v>
      </c>
      <c r="C5" s="38" t="s">
        <v>166</v>
      </c>
      <c r="D5" s="10" t="s">
        <v>170</v>
      </c>
    </row>
    <row r="6" spans="1:4" ht="20.100000000000001" customHeight="1" x14ac:dyDescent="0.25">
      <c r="A6" s="10" t="s">
        <v>182</v>
      </c>
      <c r="B6" s="35">
        <v>50000</v>
      </c>
      <c r="C6" s="38" t="s">
        <v>167</v>
      </c>
      <c r="D6" s="10" t="s">
        <v>170</v>
      </c>
    </row>
    <row r="7" spans="1:4" ht="20.100000000000001" customHeight="1" x14ac:dyDescent="0.25">
      <c r="A7" s="10" t="s">
        <v>181</v>
      </c>
      <c r="B7" s="16">
        <v>0</v>
      </c>
      <c r="C7" s="38" t="s">
        <v>166</v>
      </c>
      <c r="D7" s="10" t="s">
        <v>170</v>
      </c>
    </row>
    <row r="8" spans="1:4" ht="20.100000000000001" customHeight="1" x14ac:dyDescent="0.25">
      <c r="A8" s="10" t="s">
        <v>180</v>
      </c>
      <c r="B8" s="16">
        <v>0</v>
      </c>
      <c r="C8" s="38" t="s">
        <v>166</v>
      </c>
      <c r="D8" s="10" t="s">
        <v>170</v>
      </c>
    </row>
    <row r="9" spans="1:4" ht="20.100000000000001" customHeight="1" x14ac:dyDescent="0.25">
      <c r="A9" s="10" t="s">
        <v>179</v>
      </c>
      <c r="B9" s="16">
        <v>0</v>
      </c>
      <c r="C9" s="38" t="s">
        <v>166</v>
      </c>
      <c r="D9" s="10" t="s">
        <v>170</v>
      </c>
    </row>
    <row r="10" spans="1:4" ht="20.100000000000001" customHeight="1" x14ac:dyDescent="0.25">
      <c r="A10" s="10" t="s">
        <v>178</v>
      </c>
      <c r="B10" s="16">
        <v>0</v>
      </c>
      <c r="C10" s="38" t="s">
        <v>166</v>
      </c>
      <c r="D10" s="10" t="s">
        <v>170</v>
      </c>
    </row>
    <row r="11" spans="1:4" ht="20.100000000000001" customHeight="1" x14ac:dyDescent="0.25">
      <c r="A11" s="10" t="s">
        <v>177</v>
      </c>
      <c r="B11" s="16">
        <v>0</v>
      </c>
      <c r="C11" s="38" t="s">
        <v>166</v>
      </c>
      <c r="D11" s="10" t="s">
        <v>170</v>
      </c>
    </row>
    <row r="12" spans="1:4" ht="20.100000000000001" customHeight="1" x14ac:dyDescent="0.25">
      <c r="A12" s="10" t="s">
        <v>176</v>
      </c>
      <c r="B12" s="16">
        <v>0</v>
      </c>
      <c r="C12" s="38" t="s">
        <v>166</v>
      </c>
      <c r="D12" s="10" t="s">
        <v>170</v>
      </c>
    </row>
    <row r="13" spans="1:4" ht="20.100000000000001" customHeight="1" x14ac:dyDescent="0.25">
      <c r="A13" s="10" t="s">
        <v>175</v>
      </c>
      <c r="B13" s="16">
        <v>0</v>
      </c>
      <c r="C13" s="38" t="s">
        <v>166</v>
      </c>
      <c r="D13" s="10" t="s">
        <v>170</v>
      </c>
    </row>
    <row r="14" spans="1:4" ht="20.100000000000001" customHeight="1" x14ac:dyDescent="0.25">
      <c r="A14" s="10" t="s">
        <v>174</v>
      </c>
      <c r="B14" s="35">
        <v>150000</v>
      </c>
      <c r="C14" s="38" t="s">
        <v>167</v>
      </c>
      <c r="D14" s="10" t="s">
        <v>170</v>
      </c>
    </row>
    <row r="15" spans="1:4" ht="20.100000000000001" customHeight="1" x14ac:dyDescent="0.25">
      <c r="A15" s="10" t="s">
        <v>172</v>
      </c>
      <c r="B15" s="16">
        <v>0</v>
      </c>
      <c r="C15" s="38" t="s">
        <v>166</v>
      </c>
      <c r="D15" s="10" t="s">
        <v>170</v>
      </c>
    </row>
    <row r="16" spans="1:4" ht="20.100000000000001" customHeight="1" x14ac:dyDescent="0.25">
      <c r="A16" s="10" t="s">
        <v>173</v>
      </c>
      <c r="B16" s="16">
        <v>0</v>
      </c>
      <c r="C16" s="38" t="s">
        <v>166</v>
      </c>
      <c r="D16" s="42" t="s">
        <v>171</v>
      </c>
    </row>
    <row r="17" spans="1:5" ht="20.100000000000001" customHeight="1" x14ac:dyDescent="0.25">
      <c r="A17" s="15" t="s">
        <v>168</v>
      </c>
      <c r="B17" s="16">
        <v>0</v>
      </c>
      <c r="C17" s="38" t="s">
        <v>166</v>
      </c>
      <c r="D17" s="10"/>
    </row>
    <row r="18" spans="1:5" ht="20.100000000000001" customHeight="1" x14ac:dyDescent="0.25">
      <c r="A18" s="10" t="s">
        <v>30</v>
      </c>
      <c r="B18" s="16">
        <v>0</v>
      </c>
      <c r="C18" s="38" t="s">
        <v>166</v>
      </c>
      <c r="D18" s="32"/>
    </row>
    <row r="19" spans="1:5" ht="20.100000000000001" customHeight="1" x14ac:dyDescent="0.25">
      <c r="A19" s="10" t="s">
        <v>31</v>
      </c>
      <c r="B19" s="16">
        <v>0</v>
      </c>
      <c r="C19" s="38" t="s">
        <v>166</v>
      </c>
      <c r="D19" s="32"/>
    </row>
    <row r="20" spans="1:5" ht="20.100000000000001" customHeight="1" x14ac:dyDescent="0.25">
      <c r="A20" s="10" t="s">
        <v>32</v>
      </c>
      <c r="B20" s="16">
        <v>0</v>
      </c>
      <c r="C20" s="38" t="s">
        <v>166</v>
      </c>
      <c r="D20" s="32"/>
    </row>
    <row r="21" spans="1:5" ht="20.100000000000001" customHeight="1" x14ac:dyDescent="0.25">
      <c r="A21" s="10" t="s">
        <v>33</v>
      </c>
      <c r="B21" s="16">
        <v>0</v>
      </c>
      <c r="C21" s="38" t="s">
        <v>166</v>
      </c>
      <c r="D21" s="32"/>
    </row>
    <row r="22" spans="1:5" ht="20.100000000000001" customHeight="1" x14ac:dyDescent="0.25">
      <c r="A22" s="10" t="s">
        <v>34</v>
      </c>
      <c r="B22" s="16">
        <v>0</v>
      </c>
      <c r="C22" s="38" t="s">
        <v>166</v>
      </c>
      <c r="D22" s="32"/>
    </row>
    <row r="23" spans="1:5" ht="20.100000000000001" customHeight="1" x14ac:dyDescent="0.25">
      <c r="A23" s="10" t="s">
        <v>35</v>
      </c>
      <c r="B23" s="16">
        <v>0</v>
      </c>
      <c r="C23" s="38" t="s">
        <v>166</v>
      </c>
      <c r="D23" s="32"/>
    </row>
    <row r="24" spans="1:5" ht="20.100000000000001" customHeight="1" x14ac:dyDescent="0.25">
      <c r="A24" s="10" t="s">
        <v>36</v>
      </c>
      <c r="B24" s="16">
        <v>0</v>
      </c>
      <c r="C24" s="38" t="s">
        <v>166</v>
      </c>
      <c r="D24" s="32"/>
    </row>
    <row r="25" spans="1:5" ht="20.100000000000001" customHeight="1" x14ac:dyDescent="0.25">
      <c r="A25" s="10" t="s">
        <v>37</v>
      </c>
      <c r="B25" s="16">
        <v>0</v>
      </c>
      <c r="C25" s="38" t="s">
        <v>166</v>
      </c>
      <c r="D25" s="32"/>
    </row>
    <row r="26" spans="1:5" ht="20.100000000000001" customHeight="1" x14ac:dyDescent="0.25">
      <c r="A26" s="10" t="s">
        <v>38</v>
      </c>
      <c r="B26" s="16">
        <v>0</v>
      </c>
      <c r="C26" s="38" t="s">
        <v>166</v>
      </c>
      <c r="D26" s="32"/>
    </row>
    <row r="27" spans="1:5" ht="20.100000000000001" customHeight="1" x14ac:dyDescent="0.25">
      <c r="A27" s="10" t="s">
        <v>39</v>
      </c>
      <c r="B27" s="16">
        <v>0</v>
      </c>
      <c r="C27" s="38" t="s">
        <v>166</v>
      </c>
      <c r="D27" s="32"/>
    </row>
    <row r="28" spans="1:5" ht="20.100000000000001" customHeight="1" x14ac:dyDescent="0.25">
      <c r="A28" s="10" t="s">
        <v>40</v>
      </c>
      <c r="B28" s="16">
        <v>0</v>
      </c>
      <c r="C28" s="38" t="s">
        <v>166</v>
      </c>
      <c r="D28" s="32"/>
    </row>
    <row r="29" spans="1:5" ht="20.100000000000001" customHeight="1" x14ac:dyDescent="0.25">
      <c r="A29" s="10" t="s">
        <v>41</v>
      </c>
      <c r="B29" s="16">
        <v>0</v>
      </c>
      <c r="C29" s="38" t="s">
        <v>166</v>
      </c>
      <c r="D29" s="32"/>
    </row>
    <row r="30" spans="1:5" ht="20.100000000000001" customHeight="1" x14ac:dyDescent="0.25">
      <c r="A30" s="10" t="s">
        <v>42</v>
      </c>
      <c r="B30" s="16">
        <v>0</v>
      </c>
      <c r="C30" s="38" t="s">
        <v>166</v>
      </c>
      <c r="D30" s="32"/>
      <c r="E30" s="33"/>
    </row>
    <row r="31" spans="1:5" ht="20.100000000000001" customHeight="1" x14ac:dyDescent="0.25">
      <c r="A31" s="10" t="s">
        <v>43</v>
      </c>
      <c r="B31" s="16">
        <v>0</v>
      </c>
      <c r="C31" s="38" t="s">
        <v>166</v>
      </c>
      <c r="D31" s="32"/>
      <c r="E31" s="33"/>
    </row>
    <row r="32" spans="1:5" ht="20.100000000000001" customHeight="1" x14ac:dyDescent="0.25">
      <c r="A32" s="10" t="s">
        <v>44</v>
      </c>
      <c r="B32" s="16">
        <v>0</v>
      </c>
      <c r="C32" s="38" t="s">
        <v>166</v>
      </c>
      <c r="D32" s="32"/>
      <c r="E32" s="33"/>
    </row>
    <row r="33" spans="1:5" ht="20.100000000000001" customHeight="1" x14ac:dyDescent="0.25">
      <c r="A33" s="10" t="s">
        <v>45</v>
      </c>
      <c r="B33" s="16">
        <v>0</v>
      </c>
      <c r="C33" s="38" t="s">
        <v>166</v>
      </c>
      <c r="D33" s="32"/>
      <c r="E33" s="33"/>
    </row>
    <row r="34" spans="1:5" ht="20.100000000000001" customHeight="1" x14ac:dyDescent="0.25">
      <c r="A34" s="10" t="s">
        <v>46</v>
      </c>
      <c r="B34" s="16">
        <v>0</v>
      </c>
      <c r="C34" s="38" t="s">
        <v>166</v>
      </c>
      <c r="D34" s="32"/>
      <c r="E34" s="33"/>
    </row>
    <row r="35" spans="1:5" ht="20.100000000000001" customHeight="1" x14ac:dyDescent="0.25">
      <c r="A35" s="10" t="s">
        <v>47</v>
      </c>
      <c r="B35" s="16">
        <v>0</v>
      </c>
      <c r="C35" s="38" t="s">
        <v>166</v>
      </c>
      <c r="D35" s="32"/>
      <c r="E35" s="33"/>
    </row>
    <row r="36" spans="1:5" ht="20.100000000000001" customHeight="1" x14ac:dyDescent="0.25">
      <c r="A36" s="10" t="s">
        <v>48</v>
      </c>
      <c r="B36" s="16">
        <v>0</v>
      </c>
      <c r="C36" s="38" t="s">
        <v>166</v>
      </c>
      <c r="D36" s="32"/>
      <c r="E36" s="33"/>
    </row>
    <row r="37" spans="1:5" ht="20.100000000000001" customHeight="1" x14ac:dyDescent="0.25">
      <c r="A37" s="10" t="s">
        <v>49</v>
      </c>
      <c r="B37" s="16">
        <v>0</v>
      </c>
      <c r="C37" s="38" t="s">
        <v>166</v>
      </c>
      <c r="D37" s="32"/>
      <c r="E37" s="33"/>
    </row>
    <row r="38" spans="1:5" ht="20.100000000000001" customHeight="1" x14ac:dyDescent="0.25">
      <c r="A38" s="10" t="s">
        <v>50</v>
      </c>
      <c r="B38" s="16">
        <v>0</v>
      </c>
      <c r="C38" s="38" t="s">
        <v>166</v>
      </c>
      <c r="D38" s="32"/>
      <c r="E38" s="33"/>
    </row>
    <row r="39" spans="1:5" ht="20.100000000000001" customHeight="1" x14ac:dyDescent="0.25">
      <c r="A39" s="10" t="s">
        <v>51</v>
      </c>
      <c r="B39" s="16">
        <v>0</v>
      </c>
      <c r="C39" s="38" t="s">
        <v>166</v>
      </c>
      <c r="D39" s="32"/>
      <c r="E39" s="33"/>
    </row>
    <row r="40" spans="1:5" ht="20.100000000000001" customHeight="1" x14ac:dyDescent="0.25">
      <c r="A40" s="10" t="s">
        <v>52</v>
      </c>
      <c r="B40" s="16">
        <v>0</v>
      </c>
      <c r="C40" s="38" t="s">
        <v>166</v>
      </c>
      <c r="D40" s="32"/>
      <c r="E40" s="33"/>
    </row>
    <row r="41" spans="1:5" ht="20.100000000000001" customHeight="1" x14ac:dyDescent="0.25">
      <c r="A41" s="10" t="s">
        <v>53</v>
      </c>
      <c r="B41" s="16">
        <v>0</v>
      </c>
      <c r="C41" s="38" t="s">
        <v>166</v>
      </c>
      <c r="D41" s="32"/>
      <c r="E41" s="33"/>
    </row>
    <row r="42" spans="1:5" ht="20.100000000000001" customHeight="1" x14ac:dyDescent="0.25">
      <c r="A42" s="10" t="s">
        <v>54</v>
      </c>
      <c r="B42" s="16">
        <v>0</v>
      </c>
      <c r="C42" s="38" t="s">
        <v>166</v>
      </c>
      <c r="D42" s="32"/>
      <c r="E42" s="33"/>
    </row>
    <row r="43" spans="1:5" ht="20.100000000000001" customHeight="1" x14ac:dyDescent="0.25">
      <c r="A43" s="10" t="s">
        <v>55</v>
      </c>
      <c r="B43" s="16">
        <v>0</v>
      </c>
      <c r="C43" s="38" t="s">
        <v>166</v>
      </c>
      <c r="D43" s="32"/>
      <c r="E43" s="33"/>
    </row>
    <row r="44" spans="1:5" ht="20.100000000000001" customHeight="1" x14ac:dyDescent="0.25">
      <c r="A44" s="10" t="s">
        <v>56</v>
      </c>
      <c r="B44" s="16">
        <v>0</v>
      </c>
      <c r="C44" s="38" t="s">
        <v>166</v>
      </c>
      <c r="D44" s="32"/>
      <c r="E44" s="33"/>
    </row>
    <row r="45" spans="1:5" ht="20.100000000000001" customHeight="1" x14ac:dyDescent="0.25">
      <c r="A45" s="10" t="s">
        <v>57</v>
      </c>
      <c r="B45" s="16">
        <v>0</v>
      </c>
      <c r="C45" s="38" t="s">
        <v>166</v>
      </c>
      <c r="D45" s="32"/>
      <c r="E45" s="33"/>
    </row>
    <row r="46" spans="1:5" ht="20.100000000000001" customHeight="1" x14ac:dyDescent="0.25">
      <c r="A46" s="10" t="s">
        <v>58</v>
      </c>
      <c r="B46" s="16">
        <v>0</v>
      </c>
      <c r="C46" s="38" t="s">
        <v>166</v>
      </c>
      <c r="D46" s="32"/>
      <c r="E46" s="33"/>
    </row>
    <row r="47" spans="1:5" ht="20.100000000000001" customHeight="1" x14ac:dyDescent="0.25">
      <c r="A47" s="10" t="s">
        <v>59</v>
      </c>
      <c r="B47" s="16">
        <v>0</v>
      </c>
      <c r="C47" s="38" t="s">
        <v>166</v>
      </c>
      <c r="D47" s="32"/>
      <c r="E47" s="33"/>
    </row>
    <row r="48" spans="1:5" ht="20.100000000000001" customHeight="1" x14ac:dyDescent="0.25">
      <c r="A48" s="10" t="s">
        <v>60</v>
      </c>
      <c r="B48" s="16">
        <v>0</v>
      </c>
      <c r="C48" s="38" t="s">
        <v>166</v>
      </c>
      <c r="D48" s="32"/>
      <c r="E48" s="33"/>
    </row>
    <row r="49" spans="1:5" ht="20.100000000000001" customHeight="1" x14ac:dyDescent="0.25">
      <c r="A49" s="10" t="s">
        <v>61</v>
      </c>
      <c r="B49" s="16">
        <v>0</v>
      </c>
      <c r="C49" s="38" t="s">
        <v>166</v>
      </c>
      <c r="D49" s="32"/>
      <c r="E49" s="33"/>
    </row>
    <row r="50" spans="1:5" ht="20.100000000000001" customHeight="1" x14ac:dyDescent="0.25">
      <c r="A50" s="10" t="s">
        <v>62</v>
      </c>
      <c r="B50" s="16">
        <v>0</v>
      </c>
      <c r="C50" s="38" t="s">
        <v>166</v>
      </c>
      <c r="D50" s="32"/>
      <c r="E50" s="33"/>
    </row>
    <row r="51" spans="1:5" ht="20.100000000000001" customHeight="1" x14ac:dyDescent="0.25">
      <c r="A51" s="10" t="s">
        <v>63</v>
      </c>
      <c r="B51" s="16">
        <v>0</v>
      </c>
      <c r="C51" s="38" t="s">
        <v>166</v>
      </c>
      <c r="D51" s="32"/>
      <c r="E51" s="33"/>
    </row>
    <row r="52" spans="1:5" ht="20.100000000000001" customHeight="1" x14ac:dyDescent="0.25">
      <c r="A52" s="10" t="s">
        <v>64</v>
      </c>
      <c r="B52" s="16">
        <v>0</v>
      </c>
      <c r="C52" s="38" t="s">
        <v>166</v>
      </c>
      <c r="D52" s="32"/>
      <c r="E52" s="33"/>
    </row>
    <row r="53" spans="1:5" ht="20.100000000000001" customHeight="1" x14ac:dyDescent="0.25">
      <c r="A53" s="10" t="s">
        <v>65</v>
      </c>
      <c r="B53" s="16">
        <v>0</v>
      </c>
      <c r="C53" s="38" t="s">
        <v>166</v>
      </c>
      <c r="D53" s="32"/>
      <c r="E53" s="33"/>
    </row>
    <row r="54" spans="1:5" ht="20.100000000000001" customHeight="1" x14ac:dyDescent="0.25">
      <c r="A54" s="10" t="s">
        <v>66</v>
      </c>
      <c r="B54" s="16">
        <v>0</v>
      </c>
      <c r="C54" s="38" t="s">
        <v>166</v>
      </c>
      <c r="D54" s="32"/>
      <c r="E54" s="33"/>
    </row>
    <row r="55" spans="1:5" ht="20.100000000000001" customHeight="1" x14ac:dyDescent="0.25">
      <c r="A55" s="10" t="s">
        <v>67</v>
      </c>
      <c r="B55" s="16">
        <v>0</v>
      </c>
      <c r="C55" s="38" t="s">
        <v>166</v>
      </c>
      <c r="D55" s="32"/>
      <c r="E55" s="33"/>
    </row>
    <row r="56" spans="1:5" ht="20.100000000000001" customHeight="1" x14ac:dyDescent="0.25">
      <c r="A56" s="10" t="s">
        <v>68</v>
      </c>
      <c r="B56" s="16">
        <v>0</v>
      </c>
      <c r="C56" s="38" t="s">
        <v>166</v>
      </c>
      <c r="D56" s="32"/>
      <c r="E56" s="33"/>
    </row>
    <row r="57" spans="1:5" ht="20.100000000000001" customHeight="1" x14ac:dyDescent="0.25">
      <c r="A57" s="10" t="s">
        <v>69</v>
      </c>
      <c r="B57" s="16">
        <v>0</v>
      </c>
      <c r="C57" s="38" t="s">
        <v>166</v>
      </c>
      <c r="D57" s="32"/>
      <c r="E57" s="33"/>
    </row>
    <row r="58" spans="1:5" ht="20.100000000000001" customHeight="1" x14ac:dyDescent="0.25">
      <c r="A58" s="10" t="s">
        <v>70</v>
      </c>
      <c r="B58" s="16">
        <v>0</v>
      </c>
      <c r="C58" s="38" t="s">
        <v>166</v>
      </c>
      <c r="D58" s="32"/>
      <c r="E58" s="33"/>
    </row>
    <row r="59" spans="1:5" ht="20.100000000000001" customHeight="1" x14ac:dyDescent="0.25">
      <c r="A59" s="10" t="s">
        <v>71</v>
      </c>
      <c r="B59" s="16">
        <v>0</v>
      </c>
      <c r="C59" s="38" t="s">
        <v>166</v>
      </c>
      <c r="D59" s="32"/>
      <c r="E59" s="33"/>
    </row>
    <row r="60" spans="1:5" ht="20.100000000000001" customHeight="1" x14ac:dyDescent="0.25">
      <c r="A60" s="10" t="s">
        <v>72</v>
      </c>
      <c r="B60" s="16">
        <v>0</v>
      </c>
      <c r="C60" s="38" t="s">
        <v>166</v>
      </c>
      <c r="D60" s="32"/>
      <c r="E60" s="33"/>
    </row>
    <row r="61" spans="1:5" ht="20.100000000000001" customHeight="1" x14ac:dyDescent="0.25">
      <c r="A61" s="10" t="s">
        <v>73</v>
      </c>
      <c r="B61" s="16">
        <v>0</v>
      </c>
      <c r="C61" s="38" t="s">
        <v>166</v>
      </c>
      <c r="D61" s="32"/>
      <c r="E61" s="33"/>
    </row>
    <row r="62" spans="1:5" ht="20.100000000000001" customHeight="1" x14ac:dyDescent="0.25">
      <c r="A62" s="10" t="s">
        <v>74</v>
      </c>
      <c r="B62" s="16">
        <v>0</v>
      </c>
      <c r="C62" s="38" t="s">
        <v>166</v>
      </c>
      <c r="D62" s="32"/>
      <c r="E62" s="33"/>
    </row>
    <row r="63" spans="1:5" ht="20.100000000000001" customHeight="1" x14ac:dyDescent="0.25">
      <c r="A63" s="10" t="s">
        <v>75</v>
      </c>
      <c r="B63" s="16">
        <v>0</v>
      </c>
      <c r="C63" s="38" t="s">
        <v>166</v>
      </c>
      <c r="D63" s="32"/>
      <c r="E63" s="33"/>
    </row>
    <row r="64" spans="1:5" ht="20.100000000000001" customHeight="1" x14ac:dyDescent="0.25">
      <c r="A64" s="10" t="s">
        <v>76</v>
      </c>
      <c r="B64" s="16">
        <v>0</v>
      </c>
      <c r="C64" s="38" t="s">
        <v>166</v>
      </c>
      <c r="D64" s="32"/>
      <c r="E64" s="33"/>
    </row>
    <row r="65" spans="1:5" ht="20.100000000000001" customHeight="1" x14ac:dyDescent="0.25">
      <c r="A65" s="10" t="s">
        <v>77</v>
      </c>
      <c r="B65" s="16">
        <v>0</v>
      </c>
      <c r="C65" s="38" t="s">
        <v>166</v>
      </c>
      <c r="D65" s="32"/>
      <c r="E65" s="33"/>
    </row>
    <row r="66" spans="1:5" ht="20.100000000000001" customHeight="1" x14ac:dyDescent="0.25">
      <c r="A66" s="10" t="s">
        <v>78</v>
      </c>
      <c r="B66" s="16">
        <v>0</v>
      </c>
      <c r="C66" s="38" t="s">
        <v>166</v>
      </c>
      <c r="D66" s="32"/>
      <c r="E66" s="33"/>
    </row>
    <row r="67" spans="1:5" ht="20.100000000000001" customHeight="1" x14ac:dyDescent="0.25">
      <c r="A67" s="10" t="s">
        <v>79</v>
      </c>
      <c r="B67" s="16">
        <v>0</v>
      </c>
      <c r="C67" s="38" t="s">
        <v>166</v>
      </c>
      <c r="D67" s="32"/>
      <c r="E67" s="33"/>
    </row>
    <row r="68" spans="1:5" ht="20.100000000000001" customHeight="1" x14ac:dyDescent="0.25">
      <c r="A68" s="10" t="s">
        <v>80</v>
      </c>
      <c r="B68" s="16">
        <v>0</v>
      </c>
      <c r="C68" s="38" t="s">
        <v>166</v>
      </c>
      <c r="D68" s="32"/>
      <c r="E68" s="33"/>
    </row>
    <row r="69" spans="1:5" ht="20.100000000000001" customHeight="1" x14ac:dyDescent="0.25">
      <c r="A69" s="10" t="s">
        <v>81</v>
      </c>
      <c r="B69" s="16">
        <v>0</v>
      </c>
      <c r="C69" s="38" t="s">
        <v>166</v>
      </c>
      <c r="D69" s="32"/>
      <c r="E69" s="33"/>
    </row>
    <row r="70" spans="1:5" ht="20.100000000000001" customHeight="1" x14ac:dyDescent="0.25">
      <c r="A70" s="10" t="s">
        <v>82</v>
      </c>
      <c r="B70" s="16">
        <v>0</v>
      </c>
      <c r="C70" s="38" t="s">
        <v>166</v>
      </c>
      <c r="D70" s="32"/>
      <c r="E70" s="33"/>
    </row>
    <row r="71" spans="1:5" ht="20.100000000000001" customHeight="1" x14ac:dyDescent="0.25">
      <c r="A71" s="10" t="s">
        <v>83</v>
      </c>
      <c r="B71" s="16">
        <v>0</v>
      </c>
      <c r="C71" s="38" t="s">
        <v>166</v>
      </c>
      <c r="D71" s="32"/>
      <c r="E71" s="33"/>
    </row>
    <row r="72" spans="1:5" ht="20.100000000000001" customHeight="1" x14ac:dyDescent="0.25">
      <c r="A72" s="10" t="s">
        <v>84</v>
      </c>
      <c r="B72" s="16">
        <v>0</v>
      </c>
      <c r="C72" s="38" t="s">
        <v>166</v>
      </c>
      <c r="D72" s="32"/>
      <c r="E72" s="33"/>
    </row>
    <row r="73" spans="1:5" ht="20.100000000000001" customHeight="1" x14ac:dyDescent="0.25">
      <c r="A73" s="10" t="s">
        <v>85</v>
      </c>
      <c r="B73" s="16">
        <v>0</v>
      </c>
      <c r="C73" s="38" t="s">
        <v>166</v>
      </c>
      <c r="D73" s="32"/>
      <c r="E73" s="33"/>
    </row>
    <row r="74" spans="1:5" ht="20.100000000000001" customHeight="1" x14ac:dyDescent="0.25">
      <c r="A74" s="10" t="s">
        <v>86</v>
      </c>
      <c r="B74" s="16">
        <v>0</v>
      </c>
      <c r="C74" s="38" t="s">
        <v>166</v>
      </c>
      <c r="D74" s="32"/>
      <c r="E74" s="33"/>
    </row>
    <row r="75" spans="1:5" ht="20.100000000000001" customHeight="1" x14ac:dyDescent="0.25">
      <c r="A75" s="10" t="s">
        <v>87</v>
      </c>
      <c r="B75" s="16">
        <v>0</v>
      </c>
      <c r="C75" s="38" t="s">
        <v>166</v>
      </c>
      <c r="D75" s="32"/>
      <c r="E75" s="33"/>
    </row>
    <row r="76" spans="1:5" ht="20.100000000000001" customHeight="1" x14ac:dyDescent="0.25">
      <c r="A76" s="10" t="s">
        <v>88</v>
      </c>
      <c r="B76" s="16">
        <v>0</v>
      </c>
      <c r="C76" s="38" t="s">
        <v>166</v>
      </c>
      <c r="D76" s="32"/>
      <c r="E76" s="33"/>
    </row>
    <row r="77" spans="1:5" ht="20.100000000000001" customHeight="1" x14ac:dyDescent="0.25">
      <c r="A77" s="10" t="s">
        <v>89</v>
      </c>
      <c r="B77" s="16">
        <v>0</v>
      </c>
      <c r="C77" s="38" t="s">
        <v>166</v>
      </c>
      <c r="D77" s="32"/>
      <c r="E77" s="33"/>
    </row>
    <row r="78" spans="1:5" ht="20.100000000000001" customHeight="1" x14ac:dyDescent="0.25">
      <c r="A78" s="10" t="s">
        <v>90</v>
      </c>
      <c r="B78" s="16">
        <v>0</v>
      </c>
      <c r="C78" s="38" t="s">
        <v>166</v>
      </c>
      <c r="D78" s="32"/>
      <c r="E78" s="33"/>
    </row>
    <row r="79" spans="1:5" ht="20.100000000000001" customHeight="1" x14ac:dyDescent="0.25">
      <c r="A79" s="10" t="s">
        <v>91</v>
      </c>
      <c r="B79" s="16">
        <v>0</v>
      </c>
      <c r="C79" s="38" t="s">
        <v>166</v>
      </c>
      <c r="D79" s="32"/>
      <c r="E79" s="33"/>
    </row>
    <row r="80" spans="1:5" ht="20.100000000000001" customHeight="1" x14ac:dyDescent="0.25">
      <c r="A80" s="10" t="s">
        <v>92</v>
      </c>
      <c r="B80" s="16">
        <v>0</v>
      </c>
      <c r="C80" s="38" t="s">
        <v>166</v>
      </c>
      <c r="D80" s="32"/>
      <c r="E80" s="33"/>
    </row>
    <row r="81" spans="1:5" ht="20.100000000000001" customHeight="1" x14ac:dyDescent="0.25">
      <c r="A81" s="10" t="s">
        <v>93</v>
      </c>
      <c r="B81" s="16">
        <v>0</v>
      </c>
      <c r="C81" s="38" t="s">
        <v>166</v>
      </c>
      <c r="D81" s="32"/>
      <c r="E81" s="33"/>
    </row>
    <row r="82" spans="1:5" ht="20.100000000000001" customHeight="1" x14ac:dyDescent="0.25">
      <c r="A82" s="10" t="s">
        <v>94</v>
      </c>
      <c r="B82" s="16">
        <v>0</v>
      </c>
      <c r="C82" s="38" t="s">
        <v>166</v>
      </c>
      <c r="D82" s="32"/>
      <c r="E82" s="33"/>
    </row>
    <row r="83" spans="1:5" ht="20.100000000000001" customHeight="1" x14ac:dyDescent="0.25">
      <c r="A83" s="10" t="s">
        <v>95</v>
      </c>
      <c r="B83" s="16">
        <v>0</v>
      </c>
      <c r="C83" s="38" t="s">
        <v>166</v>
      </c>
      <c r="D83" s="32"/>
      <c r="E83" s="33"/>
    </row>
    <row r="84" spans="1:5" ht="20.100000000000001" customHeight="1" x14ac:dyDescent="0.25">
      <c r="A84" s="10" t="s">
        <v>96</v>
      </c>
      <c r="B84" s="16">
        <v>0</v>
      </c>
      <c r="C84" s="38" t="s">
        <v>166</v>
      </c>
      <c r="D84" s="32"/>
      <c r="E84" s="33"/>
    </row>
    <row r="85" spans="1:5" ht="20.100000000000001" customHeight="1" x14ac:dyDescent="0.25">
      <c r="A85" s="10" t="s">
        <v>97</v>
      </c>
      <c r="B85" s="16">
        <v>0</v>
      </c>
      <c r="C85" s="38" t="s">
        <v>166</v>
      </c>
      <c r="D85" s="32"/>
      <c r="E85" s="33"/>
    </row>
    <row r="86" spans="1:5" ht="20.100000000000001" customHeight="1" x14ac:dyDescent="0.25">
      <c r="A86" s="10" t="s">
        <v>98</v>
      </c>
      <c r="B86" s="16">
        <v>0</v>
      </c>
      <c r="C86" s="38" t="s">
        <v>166</v>
      </c>
      <c r="D86" s="32"/>
      <c r="E86" s="33"/>
    </row>
    <row r="87" spans="1:5" ht="20.100000000000001" customHeight="1" x14ac:dyDescent="0.25">
      <c r="A87" s="10" t="s">
        <v>99</v>
      </c>
      <c r="B87" s="16">
        <v>0</v>
      </c>
      <c r="C87" s="38" t="s">
        <v>166</v>
      </c>
      <c r="D87" s="32"/>
      <c r="E87" s="33"/>
    </row>
    <row r="88" spans="1:5" ht="20.100000000000001" customHeight="1" x14ac:dyDescent="0.25">
      <c r="A88" s="10" t="s">
        <v>100</v>
      </c>
      <c r="B88" s="16">
        <v>0</v>
      </c>
      <c r="C88" s="38" t="s">
        <v>166</v>
      </c>
      <c r="D88" s="32"/>
      <c r="E88" s="33"/>
    </row>
    <row r="89" spans="1:5" ht="20.100000000000001" customHeight="1" x14ac:dyDescent="0.25">
      <c r="A89" s="10" t="s">
        <v>101</v>
      </c>
      <c r="B89" s="16">
        <v>0</v>
      </c>
      <c r="C89" s="38" t="s">
        <v>166</v>
      </c>
      <c r="D89" s="32"/>
      <c r="E89" s="33"/>
    </row>
    <row r="90" spans="1:5" ht="20.100000000000001" customHeight="1" x14ac:dyDescent="0.25">
      <c r="A90" s="10" t="s">
        <v>102</v>
      </c>
      <c r="B90" s="16">
        <v>0</v>
      </c>
      <c r="C90" s="38" t="s">
        <v>166</v>
      </c>
      <c r="D90" s="32"/>
      <c r="E90" s="33"/>
    </row>
    <row r="91" spans="1:5" ht="20.100000000000001" customHeight="1" x14ac:dyDescent="0.25">
      <c r="A91" s="10" t="s">
        <v>103</v>
      </c>
      <c r="B91" s="16">
        <v>0</v>
      </c>
      <c r="C91" s="38" t="s">
        <v>166</v>
      </c>
      <c r="D91" s="32"/>
      <c r="E91" s="33"/>
    </row>
    <row r="92" spans="1:5" ht="20.100000000000001" customHeight="1" x14ac:dyDescent="0.25">
      <c r="A92" s="10" t="s">
        <v>104</v>
      </c>
      <c r="B92" s="16">
        <v>0</v>
      </c>
      <c r="C92" s="38" t="s">
        <v>166</v>
      </c>
      <c r="D92" s="32"/>
      <c r="E92" s="33"/>
    </row>
    <row r="93" spans="1:5" ht="20.100000000000001" customHeight="1" x14ac:dyDescent="0.25">
      <c r="A93" s="10" t="s">
        <v>105</v>
      </c>
      <c r="B93" s="16">
        <v>0</v>
      </c>
      <c r="C93" s="38" t="s">
        <v>166</v>
      </c>
      <c r="D93" s="32"/>
      <c r="E93" s="33"/>
    </row>
    <row r="94" spans="1:5" ht="20.100000000000001" customHeight="1" x14ac:dyDescent="0.25">
      <c r="A94" s="10" t="s">
        <v>106</v>
      </c>
      <c r="B94" s="16">
        <v>0</v>
      </c>
      <c r="C94" s="38" t="s">
        <v>166</v>
      </c>
      <c r="D94" s="32"/>
      <c r="E94" s="33"/>
    </row>
    <row r="95" spans="1:5" ht="20.100000000000001" customHeight="1" x14ac:dyDescent="0.25">
      <c r="A95" s="10" t="s">
        <v>107</v>
      </c>
      <c r="B95" s="16">
        <v>0</v>
      </c>
      <c r="C95" s="38" t="s">
        <v>166</v>
      </c>
      <c r="D95" s="32"/>
      <c r="E95" s="33"/>
    </row>
    <row r="96" spans="1:5" ht="20.100000000000001" customHeight="1" x14ac:dyDescent="0.25">
      <c r="A96" s="10" t="s">
        <v>108</v>
      </c>
      <c r="B96" s="16">
        <v>0</v>
      </c>
      <c r="C96" s="38" t="s">
        <v>166</v>
      </c>
      <c r="D96" s="32"/>
      <c r="E96" s="33"/>
    </row>
    <row r="97" spans="1:5" ht="20.100000000000001" customHeight="1" x14ac:dyDescent="0.25">
      <c r="A97" s="10" t="s">
        <v>109</v>
      </c>
      <c r="B97" s="16">
        <v>0</v>
      </c>
      <c r="C97" s="38" t="s">
        <v>166</v>
      </c>
      <c r="D97" s="32"/>
      <c r="E97" s="33"/>
    </row>
    <row r="98" spans="1:5" ht="20.100000000000001" customHeight="1" x14ac:dyDescent="0.25">
      <c r="A98" s="10" t="s">
        <v>110</v>
      </c>
      <c r="B98" s="16">
        <v>0</v>
      </c>
      <c r="C98" s="38" t="s">
        <v>166</v>
      </c>
      <c r="D98" s="32"/>
      <c r="E98" s="33"/>
    </row>
    <row r="99" spans="1:5" ht="20.100000000000001" customHeight="1" x14ac:dyDescent="0.25">
      <c r="A99" s="10" t="s">
        <v>111</v>
      </c>
      <c r="B99" s="16">
        <v>0</v>
      </c>
      <c r="C99" s="38" t="s">
        <v>166</v>
      </c>
      <c r="D99" s="32"/>
      <c r="E99" s="33"/>
    </row>
    <row r="100" spans="1:5" ht="20.100000000000001" customHeight="1" x14ac:dyDescent="0.25">
      <c r="A100" s="10" t="s">
        <v>112</v>
      </c>
      <c r="B100" s="16">
        <v>0</v>
      </c>
      <c r="C100" s="38" t="s">
        <v>166</v>
      </c>
      <c r="D100" s="32"/>
      <c r="E100" s="33"/>
    </row>
    <row r="101" spans="1:5" ht="20.100000000000001" customHeight="1" x14ac:dyDescent="0.25">
      <c r="A101" s="10" t="s">
        <v>113</v>
      </c>
      <c r="B101" s="16">
        <v>0</v>
      </c>
      <c r="C101" s="38" t="s">
        <v>166</v>
      </c>
      <c r="D101" s="32"/>
      <c r="E101" s="33"/>
    </row>
    <row r="102" spans="1:5" ht="20.100000000000001" customHeight="1" x14ac:dyDescent="0.25">
      <c r="A102" s="10" t="s">
        <v>114</v>
      </c>
      <c r="B102" s="16">
        <v>0</v>
      </c>
      <c r="C102" s="38" t="s">
        <v>166</v>
      </c>
      <c r="D102" s="32"/>
      <c r="E102" s="33"/>
    </row>
    <row r="103" spans="1:5" ht="20.100000000000001" customHeight="1" x14ac:dyDescent="0.25">
      <c r="A103" s="10" t="s">
        <v>115</v>
      </c>
      <c r="B103" s="16">
        <v>0</v>
      </c>
      <c r="C103" s="38" t="s">
        <v>166</v>
      </c>
      <c r="D103" s="32"/>
      <c r="E103" s="33"/>
    </row>
    <row r="104" spans="1:5" ht="20.100000000000001" customHeight="1" x14ac:dyDescent="0.25">
      <c r="A104" s="10" t="s">
        <v>116</v>
      </c>
      <c r="B104" s="16">
        <v>0</v>
      </c>
      <c r="C104" s="38" t="s">
        <v>166</v>
      </c>
      <c r="D104" s="32"/>
      <c r="E104" s="33"/>
    </row>
    <row r="105" spans="1:5" ht="20.100000000000001" customHeight="1" x14ac:dyDescent="0.25">
      <c r="A105" s="10" t="s">
        <v>117</v>
      </c>
      <c r="B105" s="16">
        <v>0</v>
      </c>
      <c r="C105" s="38" t="s">
        <v>166</v>
      </c>
      <c r="D105" s="32"/>
      <c r="E105" s="33"/>
    </row>
    <row r="106" spans="1:5" ht="20.100000000000001" customHeight="1" x14ac:dyDescent="0.25">
      <c r="A106" s="10" t="s">
        <v>118</v>
      </c>
      <c r="B106" s="16">
        <v>0</v>
      </c>
      <c r="C106" s="38" t="s">
        <v>166</v>
      </c>
      <c r="D106" s="32"/>
      <c r="E106" s="33"/>
    </row>
    <row r="107" spans="1:5" ht="20.100000000000001" customHeight="1" x14ac:dyDescent="0.25">
      <c r="A107" s="10" t="s">
        <v>119</v>
      </c>
      <c r="B107" s="16">
        <v>0</v>
      </c>
      <c r="C107" s="38" t="s">
        <v>166</v>
      </c>
      <c r="D107" s="32"/>
      <c r="E107" s="33"/>
    </row>
    <row r="108" spans="1:5" ht="20.100000000000001" customHeight="1" x14ac:dyDescent="0.25">
      <c r="A108" s="10" t="s">
        <v>120</v>
      </c>
      <c r="B108" s="16">
        <v>0</v>
      </c>
      <c r="C108" s="38" t="s">
        <v>166</v>
      </c>
      <c r="D108" s="32"/>
      <c r="E108" s="33"/>
    </row>
    <row r="109" spans="1:5" ht="20.100000000000001" customHeight="1" x14ac:dyDescent="0.25">
      <c r="A109" s="10" t="s">
        <v>121</v>
      </c>
      <c r="B109" s="16">
        <v>0</v>
      </c>
      <c r="C109" s="38" t="s">
        <v>166</v>
      </c>
      <c r="D109" s="32"/>
      <c r="E109" s="33"/>
    </row>
    <row r="110" spans="1:5" ht="20.100000000000001" customHeight="1" x14ac:dyDescent="0.25">
      <c r="A110" s="10" t="s">
        <v>122</v>
      </c>
      <c r="B110" s="16">
        <v>0</v>
      </c>
      <c r="C110" s="38" t="s">
        <v>166</v>
      </c>
      <c r="D110" s="32"/>
      <c r="E110" s="33"/>
    </row>
    <row r="111" spans="1:5" ht="20.100000000000001" customHeight="1" x14ac:dyDescent="0.25">
      <c r="A111" s="10" t="s">
        <v>123</v>
      </c>
      <c r="B111" s="16">
        <v>0</v>
      </c>
      <c r="C111" s="38" t="s">
        <v>166</v>
      </c>
      <c r="D111" s="32"/>
      <c r="E111" s="33"/>
    </row>
    <row r="112" spans="1:5" ht="20.100000000000001" customHeight="1" x14ac:dyDescent="0.25">
      <c r="A112" s="10" t="s">
        <v>124</v>
      </c>
      <c r="B112" s="16">
        <v>0</v>
      </c>
      <c r="C112" s="38" t="s">
        <v>166</v>
      </c>
      <c r="D112" s="32"/>
      <c r="E112" s="33"/>
    </row>
    <row r="113" spans="1:5" ht="20.100000000000001" customHeight="1" x14ac:dyDescent="0.25">
      <c r="A113" s="10" t="s">
        <v>125</v>
      </c>
      <c r="B113" s="16">
        <v>0</v>
      </c>
      <c r="C113" s="38" t="s">
        <v>166</v>
      </c>
      <c r="D113" s="32"/>
      <c r="E113" s="33"/>
    </row>
    <row r="114" spans="1:5" ht="20.100000000000001" customHeight="1" x14ac:dyDescent="0.25">
      <c r="A114" s="10" t="s">
        <v>126</v>
      </c>
      <c r="B114" s="16">
        <v>0</v>
      </c>
      <c r="C114" s="38" t="s">
        <v>166</v>
      </c>
      <c r="D114" s="32"/>
      <c r="E114" s="33"/>
    </row>
    <row r="115" spans="1:5" ht="20.100000000000001" customHeight="1" x14ac:dyDescent="0.25">
      <c r="A115" s="10" t="s">
        <v>127</v>
      </c>
      <c r="B115" s="16">
        <v>0</v>
      </c>
      <c r="C115" s="38" t="s">
        <v>166</v>
      </c>
      <c r="D115" s="32"/>
      <c r="E115" s="33"/>
    </row>
    <row r="116" spans="1:5" ht="20.100000000000001" customHeight="1" x14ac:dyDescent="0.25">
      <c r="A116" s="10" t="s">
        <v>128</v>
      </c>
      <c r="B116" s="16">
        <v>0</v>
      </c>
      <c r="C116" s="38" t="s">
        <v>166</v>
      </c>
      <c r="D116" s="32"/>
      <c r="E116" s="33"/>
    </row>
    <row r="117" spans="1:5" ht="20.100000000000001" customHeight="1" x14ac:dyDescent="0.25">
      <c r="A117" s="10" t="s">
        <v>129</v>
      </c>
      <c r="B117" s="16">
        <v>0</v>
      </c>
      <c r="C117" s="38" t="s">
        <v>166</v>
      </c>
      <c r="D117" s="32"/>
      <c r="E117" s="33"/>
    </row>
    <row r="118" spans="1:5" ht="20.100000000000001" customHeight="1" x14ac:dyDescent="0.25">
      <c r="A118" s="10" t="s">
        <v>130</v>
      </c>
      <c r="B118" s="16">
        <v>0</v>
      </c>
      <c r="C118" s="38" t="s">
        <v>166</v>
      </c>
      <c r="D118" s="32"/>
      <c r="E118" s="33"/>
    </row>
    <row r="119" spans="1:5" ht="20.100000000000001" customHeight="1" x14ac:dyDescent="0.25">
      <c r="A119" s="10" t="s">
        <v>131</v>
      </c>
      <c r="B119" s="16">
        <v>0</v>
      </c>
      <c r="C119" s="38" t="s">
        <v>166</v>
      </c>
      <c r="D119" s="32"/>
      <c r="E119" s="33"/>
    </row>
    <row r="120" spans="1:5" ht="20.100000000000001" customHeight="1" x14ac:dyDescent="0.25">
      <c r="A120" s="10" t="s">
        <v>132</v>
      </c>
      <c r="B120" s="16">
        <v>0</v>
      </c>
      <c r="C120" s="38" t="s">
        <v>166</v>
      </c>
      <c r="D120" s="32"/>
      <c r="E120" s="33"/>
    </row>
    <row r="121" spans="1:5" ht="20.100000000000001" customHeight="1" x14ac:dyDescent="0.25">
      <c r="A121" s="10" t="s">
        <v>133</v>
      </c>
      <c r="B121" s="16">
        <v>0</v>
      </c>
      <c r="C121" s="38" t="s">
        <v>166</v>
      </c>
      <c r="D121" s="32"/>
      <c r="E121" s="33"/>
    </row>
    <row r="122" spans="1:5" ht="20.100000000000001" customHeight="1" x14ac:dyDescent="0.25">
      <c r="A122" s="10" t="s">
        <v>134</v>
      </c>
      <c r="B122" s="16">
        <v>0</v>
      </c>
      <c r="C122" s="38" t="s">
        <v>166</v>
      </c>
      <c r="D122" s="32"/>
      <c r="E122" s="33"/>
    </row>
    <row r="123" spans="1:5" ht="20.100000000000001" customHeight="1" x14ac:dyDescent="0.25">
      <c r="A123" s="10" t="s">
        <v>135</v>
      </c>
      <c r="B123" s="16">
        <v>0</v>
      </c>
      <c r="C123" s="38" t="s">
        <v>166</v>
      </c>
      <c r="D123" s="32"/>
      <c r="E123" s="33"/>
    </row>
    <row r="124" spans="1:5" ht="20.100000000000001" customHeight="1" x14ac:dyDescent="0.25">
      <c r="A124" s="10" t="s">
        <v>136</v>
      </c>
      <c r="B124" s="16">
        <v>0</v>
      </c>
      <c r="C124" s="38" t="s">
        <v>166</v>
      </c>
      <c r="D124" s="32"/>
      <c r="E124" s="33"/>
    </row>
    <row r="125" spans="1:5" ht="20.100000000000001" customHeight="1" x14ac:dyDescent="0.25">
      <c r="A125" s="10" t="s">
        <v>137</v>
      </c>
      <c r="B125" s="16">
        <v>0</v>
      </c>
      <c r="C125" s="38" t="s">
        <v>166</v>
      </c>
      <c r="D125" s="32"/>
      <c r="E125" s="33"/>
    </row>
    <row r="126" spans="1:5" ht="20.100000000000001" customHeight="1" x14ac:dyDescent="0.25">
      <c r="A126" s="10" t="s">
        <v>138</v>
      </c>
      <c r="B126" s="16">
        <v>0</v>
      </c>
      <c r="C126" s="38" t="s">
        <v>166</v>
      </c>
      <c r="D126" s="10"/>
      <c r="E126" s="33"/>
    </row>
    <row r="127" spans="1:5" ht="20.100000000000001" customHeight="1" x14ac:dyDescent="0.25">
      <c r="A127" s="10" t="s">
        <v>139</v>
      </c>
      <c r="B127" s="16">
        <v>0</v>
      </c>
      <c r="C127" s="38" t="s">
        <v>166</v>
      </c>
      <c r="D127" s="10"/>
    </row>
    <row r="128" spans="1:5" ht="20.100000000000001" customHeight="1" x14ac:dyDescent="0.25">
      <c r="A128" s="10" t="s">
        <v>140</v>
      </c>
      <c r="B128" s="16">
        <v>0</v>
      </c>
      <c r="C128" s="38" t="s">
        <v>166</v>
      </c>
      <c r="D128" s="10"/>
    </row>
    <row r="129" spans="1:4" ht="20.100000000000001" customHeight="1" x14ac:dyDescent="0.25">
      <c r="A129" s="10" t="s">
        <v>141</v>
      </c>
      <c r="B129" s="16">
        <v>0</v>
      </c>
      <c r="C129" s="38" t="s">
        <v>166</v>
      </c>
      <c r="D129" s="10"/>
    </row>
    <row r="130" spans="1:4" ht="20.100000000000001" customHeight="1" x14ac:dyDescent="0.25">
      <c r="A130" s="10" t="s">
        <v>142</v>
      </c>
      <c r="B130" s="16">
        <v>0</v>
      </c>
      <c r="C130" s="38" t="s">
        <v>166</v>
      </c>
      <c r="D130" s="10"/>
    </row>
    <row r="131" spans="1:4" ht="20.100000000000001" customHeight="1" x14ac:dyDescent="0.25">
      <c r="A131" s="7" t="s">
        <v>143</v>
      </c>
      <c r="B131" s="8">
        <f>SUM(B7:B130)</f>
        <v>150000</v>
      </c>
      <c r="C131" s="39"/>
      <c r="D131" s="40"/>
    </row>
  </sheetData>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5E62C-B4F3-4419-82A2-F9665033B861}">
  <dimension ref="A1:B12"/>
  <sheetViews>
    <sheetView workbookViewId="0"/>
  </sheetViews>
  <sheetFormatPr defaultColWidth="9.140625" defaultRowHeight="20.100000000000001" customHeight="1" x14ac:dyDescent="0.25"/>
  <cols>
    <col min="1" max="1" width="87.140625" style="9" bestFit="1" customWidth="1"/>
    <col min="2" max="2" width="50.7109375" style="11" customWidth="1"/>
    <col min="3" max="3" width="14" style="9" bestFit="1" customWidth="1"/>
    <col min="4" max="16384" width="9.140625" style="9"/>
  </cols>
  <sheetData>
    <row r="1" spans="1:2" ht="20.100000000000001" customHeight="1" x14ac:dyDescent="0.25">
      <c r="A1" s="7" t="s">
        <v>28</v>
      </c>
      <c r="B1" s="41" t="s">
        <v>29</v>
      </c>
    </row>
    <row r="2" spans="1:2" ht="20.100000000000001" customHeight="1" x14ac:dyDescent="0.25">
      <c r="A2" s="10" t="s">
        <v>188</v>
      </c>
      <c r="B2" s="16">
        <v>0</v>
      </c>
    </row>
    <row r="3" spans="1:2" ht="20.100000000000001" customHeight="1" x14ac:dyDescent="0.25">
      <c r="A3" s="10" t="s">
        <v>189</v>
      </c>
      <c r="B3" s="16">
        <v>0</v>
      </c>
    </row>
    <row r="4" spans="1:2" ht="20.100000000000001" customHeight="1" x14ac:dyDescent="0.25">
      <c r="A4" s="10" t="s">
        <v>190</v>
      </c>
      <c r="B4" s="16">
        <v>0</v>
      </c>
    </row>
    <row r="5" spans="1:2" ht="20.100000000000001" customHeight="1" x14ac:dyDescent="0.25">
      <c r="A5" s="10" t="s">
        <v>191</v>
      </c>
      <c r="B5" s="16">
        <v>0</v>
      </c>
    </row>
    <row r="6" spans="1:2" ht="20.100000000000001" customHeight="1" x14ac:dyDescent="0.25">
      <c r="A6" s="10" t="s">
        <v>192</v>
      </c>
      <c r="B6" s="16">
        <v>0</v>
      </c>
    </row>
    <row r="7" spans="1:2" ht="20.100000000000001" customHeight="1" x14ac:dyDescent="0.25">
      <c r="A7" s="10" t="s">
        <v>193</v>
      </c>
      <c r="B7" s="16">
        <v>0</v>
      </c>
    </row>
    <row r="8" spans="1:2" ht="20.100000000000001" customHeight="1" x14ac:dyDescent="0.25">
      <c r="A8" s="10" t="s">
        <v>194</v>
      </c>
      <c r="B8" s="16">
        <v>0</v>
      </c>
    </row>
    <row r="9" spans="1:2" ht="20.100000000000001" customHeight="1" x14ac:dyDescent="0.25">
      <c r="A9" s="10" t="s">
        <v>195</v>
      </c>
      <c r="B9" s="16">
        <v>0</v>
      </c>
    </row>
    <row r="10" spans="1:2" ht="20.100000000000001" customHeight="1" x14ac:dyDescent="0.25">
      <c r="A10" s="10" t="s">
        <v>196</v>
      </c>
      <c r="B10" s="16">
        <v>0</v>
      </c>
    </row>
    <row r="11" spans="1:2" ht="20.100000000000001" customHeight="1" x14ac:dyDescent="0.25">
      <c r="A11" s="10" t="s">
        <v>197</v>
      </c>
      <c r="B11" s="16">
        <v>0</v>
      </c>
    </row>
    <row r="12" spans="1:2" ht="20.100000000000001" customHeight="1" x14ac:dyDescent="0.25">
      <c r="A12" s="7" t="s">
        <v>143</v>
      </c>
      <c r="B12" s="8">
        <f>SUM(B2:B11)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B4AE1-B878-4838-A898-A3E125376512}">
  <dimension ref="A1:E9"/>
  <sheetViews>
    <sheetView workbookViewId="0"/>
  </sheetViews>
  <sheetFormatPr defaultRowHeight="15" x14ac:dyDescent="0.25"/>
  <cols>
    <col min="1" max="1" width="14.140625" bestFit="1" customWidth="1"/>
    <col min="2" max="5" width="40.7109375" customWidth="1"/>
  </cols>
  <sheetData>
    <row r="1" spans="1:5" s="22" customFormat="1" ht="60" x14ac:dyDescent="0.25">
      <c r="A1" s="21"/>
      <c r="B1" s="12" t="s">
        <v>144</v>
      </c>
      <c r="C1" s="12" t="s">
        <v>145</v>
      </c>
      <c r="D1" s="12" t="s">
        <v>146</v>
      </c>
      <c r="E1" s="13" t="s">
        <v>147</v>
      </c>
    </row>
    <row r="2" spans="1:5" ht="20.100000000000001" customHeight="1" x14ac:dyDescent="0.25">
      <c r="A2" s="14" t="s">
        <v>148</v>
      </c>
      <c r="B2" s="23">
        <v>0</v>
      </c>
      <c r="C2" s="23">
        <v>0</v>
      </c>
      <c r="D2" s="23">
        <v>0</v>
      </c>
      <c r="E2" s="17">
        <v>0</v>
      </c>
    </row>
    <row r="3" spans="1:5" ht="20.100000000000001" customHeight="1" x14ac:dyDescent="0.25">
      <c r="A3" s="14" t="s">
        <v>149</v>
      </c>
      <c r="B3" s="23">
        <v>0</v>
      </c>
      <c r="C3" s="23">
        <v>0</v>
      </c>
      <c r="D3" s="23">
        <v>0</v>
      </c>
      <c r="E3" s="17">
        <v>0</v>
      </c>
    </row>
    <row r="4" spans="1:5" ht="20.100000000000001" customHeight="1" x14ac:dyDescent="0.25">
      <c r="A4" s="14" t="s">
        <v>150</v>
      </c>
      <c r="B4" s="23">
        <v>0</v>
      </c>
      <c r="C4" s="23">
        <v>0</v>
      </c>
      <c r="D4" s="23">
        <v>30</v>
      </c>
      <c r="E4" s="17">
        <f>D4*'1. Rate Card'!D5</f>
        <v>0</v>
      </c>
    </row>
    <row r="5" spans="1:5" ht="20.100000000000001" customHeight="1" x14ac:dyDescent="0.25">
      <c r="A5" s="14" t="s">
        <v>151</v>
      </c>
      <c r="B5" s="23">
        <v>0</v>
      </c>
      <c r="C5" s="23">
        <v>0</v>
      </c>
      <c r="D5" s="23">
        <v>30</v>
      </c>
      <c r="E5" s="17">
        <f>D5*'1. Rate Card'!E5</f>
        <v>0</v>
      </c>
    </row>
    <row r="6" spans="1:5" ht="20.100000000000001" customHeight="1" x14ac:dyDescent="0.25">
      <c r="A6" s="14" t="s">
        <v>152</v>
      </c>
      <c r="B6" s="23">
        <v>15</v>
      </c>
      <c r="C6" s="23">
        <v>10</v>
      </c>
      <c r="D6" s="23">
        <v>20</v>
      </c>
      <c r="E6" s="17">
        <f>SUM('4. Continuous Improvement'!B6*'1. Rate Card'!F3)+('4. Continuous Improvement'!C6*'1. Rate Card'!F4)+('4. Continuous Improvement'!D6*'1. Rate Card'!F5)</f>
        <v>0</v>
      </c>
    </row>
    <row r="7" spans="1:5" ht="20.100000000000001" customHeight="1" x14ac:dyDescent="0.25">
      <c r="A7" s="14" t="s">
        <v>153</v>
      </c>
      <c r="B7" s="23">
        <v>15</v>
      </c>
      <c r="C7" s="23">
        <v>10</v>
      </c>
      <c r="D7" s="23">
        <v>20</v>
      </c>
      <c r="E7" s="17">
        <f>SUM(B7*'1. Rate Card'!G3)+('4. Continuous Improvement'!C7*'1. Rate Card'!G4)+('4. Continuous Improvement'!D7*'1. Rate Card'!G5)</f>
        <v>0</v>
      </c>
    </row>
    <row r="8" spans="1:5" ht="20.100000000000001" customHeight="1" thickBot="1" x14ac:dyDescent="0.3">
      <c r="A8" s="14" t="s">
        <v>154</v>
      </c>
      <c r="B8" s="23">
        <v>0</v>
      </c>
      <c r="C8" s="23">
        <v>0</v>
      </c>
      <c r="D8" s="24">
        <v>0</v>
      </c>
      <c r="E8" s="18">
        <v>0</v>
      </c>
    </row>
    <row r="9" spans="1:5" ht="20.100000000000001" customHeight="1" thickBot="1" x14ac:dyDescent="0.3">
      <c r="D9" s="19" t="s">
        <v>143</v>
      </c>
      <c r="E9" s="20">
        <f>SUM(E2:E8)</f>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C1A70-4085-40E6-AEA5-E34FB8439364}">
  <dimension ref="A1:G43"/>
  <sheetViews>
    <sheetView workbookViewId="0"/>
  </sheetViews>
  <sheetFormatPr defaultColWidth="9.140625" defaultRowHeight="14.25" x14ac:dyDescent="0.2"/>
  <cols>
    <col min="1" max="1" width="60.7109375" style="6" customWidth="1"/>
    <col min="2" max="4" width="20.7109375" style="46" customWidth="1"/>
    <col min="5" max="5" width="16.42578125" style="6" customWidth="1"/>
    <col min="6" max="6" width="28.42578125" style="6" customWidth="1"/>
    <col min="7" max="7" width="21.7109375" style="6" customWidth="1"/>
    <col min="8" max="16384" width="9.140625" style="6"/>
  </cols>
  <sheetData>
    <row r="1" spans="1:7" s="9" customFormat="1" ht="20.100000000000001" customHeight="1" x14ac:dyDescent="0.25">
      <c r="A1" s="7" t="s">
        <v>28</v>
      </c>
      <c r="B1" s="8" t="s">
        <v>29</v>
      </c>
      <c r="C1" s="8" t="s">
        <v>236</v>
      </c>
      <c r="D1" s="8" t="s">
        <v>187</v>
      </c>
    </row>
    <row r="2" spans="1:7" s="9" customFormat="1" ht="20.100000000000001" customHeight="1" x14ac:dyDescent="0.25">
      <c r="A2" s="10" t="s">
        <v>198</v>
      </c>
      <c r="B2" s="37">
        <f>SUM('2. Prices'!B2:B16)</f>
        <v>200000</v>
      </c>
      <c r="C2" s="37">
        <v>4000000</v>
      </c>
      <c r="D2" s="37">
        <f>C2-B2</f>
        <v>3800000</v>
      </c>
      <c r="E2" s="33"/>
      <c r="F2" s="33"/>
      <c r="G2" s="33"/>
    </row>
    <row r="3" spans="1:7" s="9" customFormat="1" ht="20.100000000000001" customHeight="1" x14ac:dyDescent="0.25">
      <c r="A3" s="10" t="s">
        <v>155</v>
      </c>
      <c r="B3" s="37">
        <f>SUM('2. Prices'!B17:B22)</f>
        <v>0</v>
      </c>
      <c r="C3" s="54">
        <v>5000000</v>
      </c>
      <c r="D3" s="54">
        <f>C3-(SUM(B3:B17))</f>
        <v>5000000</v>
      </c>
      <c r="E3" s="33"/>
      <c r="G3" s="33"/>
    </row>
    <row r="4" spans="1:7" s="9" customFormat="1" ht="20.100000000000001" customHeight="1" x14ac:dyDescent="0.25">
      <c r="A4" s="10" t="s">
        <v>188</v>
      </c>
      <c r="B4" s="37">
        <f>'3. Cost calculator outputs'!B2</f>
        <v>0</v>
      </c>
      <c r="C4" s="55"/>
      <c r="D4" s="55"/>
      <c r="E4" s="33"/>
      <c r="G4" s="33"/>
    </row>
    <row r="5" spans="1:7" s="9" customFormat="1" ht="20.100000000000001" customHeight="1" x14ac:dyDescent="0.25">
      <c r="A5" s="10" t="s">
        <v>203</v>
      </c>
      <c r="B5" s="37">
        <v>0</v>
      </c>
      <c r="C5" s="55"/>
      <c r="D5" s="55"/>
      <c r="E5" s="33"/>
      <c r="G5" s="33"/>
    </row>
    <row r="6" spans="1:7" s="9" customFormat="1" ht="20.100000000000001" customHeight="1" x14ac:dyDescent="0.25">
      <c r="A6" s="10" t="s">
        <v>156</v>
      </c>
      <c r="B6" s="37">
        <f>SUM('2. Prices'!B23:B34)</f>
        <v>0</v>
      </c>
      <c r="C6" s="55"/>
      <c r="D6" s="55"/>
      <c r="G6" s="33"/>
    </row>
    <row r="7" spans="1:7" s="9" customFormat="1" ht="20.100000000000001" customHeight="1" x14ac:dyDescent="0.25">
      <c r="A7" s="10" t="s">
        <v>189</v>
      </c>
      <c r="B7" s="37">
        <f>'3. Cost calculator outputs'!B3</f>
        <v>0</v>
      </c>
      <c r="C7" s="55"/>
      <c r="D7" s="55"/>
      <c r="G7" s="33"/>
    </row>
    <row r="8" spans="1:7" s="9" customFormat="1" ht="20.100000000000001" customHeight="1" x14ac:dyDescent="0.25">
      <c r="A8" s="10" t="s">
        <v>204</v>
      </c>
      <c r="B8" s="37">
        <v>0</v>
      </c>
      <c r="C8" s="55"/>
      <c r="D8" s="55"/>
      <c r="G8" s="33"/>
    </row>
    <row r="9" spans="1:7" s="9" customFormat="1" ht="20.100000000000001" customHeight="1" x14ac:dyDescent="0.25">
      <c r="A9" s="10" t="s">
        <v>157</v>
      </c>
      <c r="B9" s="37">
        <f>SUM('2. Prices'!B35:B46)</f>
        <v>0</v>
      </c>
      <c r="C9" s="55"/>
      <c r="D9" s="55"/>
      <c r="G9" s="33"/>
    </row>
    <row r="10" spans="1:7" s="9" customFormat="1" ht="20.100000000000001" customHeight="1" x14ac:dyDescent="0.25">
      <c r="A10" s="10" t="s">
        <v>190</v>
      </c>
      <c r="B10" s="37">
        <f>'3. Cost calculator outputs'!B4</f>
        <v>0</v>
      </c>
      <c r="C10" s="55"/>
      <c r="D10" s="55"/>
      <c r="G10" s="33"/>
    </row>
    <row r="11" spans="1:7" s="9" customFormat="1" ht="20.100000000000001" customHeight="1" x14ac:dyDescent="0.25">
      <c r="A11" s="10" t="s">
        <v>205</v>
      </c>
      <c r="B11" s="37">
        <v>0</v>
      </c>
      <c r="C11" s="55"/>
      <c r="D11" s="55"/>
      <c r="G11" s="33"/>
    </row>
    <row r="12" spans="1:7" s="9" customFormat="1" ht="20.100000000000001" customHeight="1" x14ac:dyDescent="0.25">
      <c r="A12" s="10" t="s">
        <v>158</v>
      </c>
      <c r="B12" s="37">
        <f>SUM('2. Prices'!B47:B58)</f>
        <v>0</v>
      </c>
      <c r="C12" s="55"/>
      <c r="D12" s="55"/>
      <c r="E12" s="33"/>
      <c r="G12" s="33"/>
    </row>
    <row r="13" spans="1:7" s="9" customFormat="1" ht="20.100000000000001" customHeight="1" x14ac:dyDescent="0.25">
      <c r="A13" s="10" t="s">
        <v>191</v>
      </c>
      <c r="B13" s="37">
        <f>'3. Cost calculator outputs'!B5</f>
        <v>0</v>
      </c>
      <c r="C13" s="55"/>
      <c r="D13" s="55"/>
      <c r="E13" s="33"/>
      <c r="G13" s="33"/>
    </row>
    <row r="14" spans="1:7" s="9" customFormat="1" ht="20.100000000000001" customHeight="1" x14ac:dyDescent="0.25">
      <c r="A14" s="10" t="s">
        <v>206</v>
      </c>
      <c r="B14" s="37">
        <v>0</v>
      </c>
      <c r="C14" s="55"/>
      <c r="D14" s="55"/>
      <c r="E14" s="33"/>
      <c r="G14" s="33"/>
    </row>
    <row r="15" spans="1:7" s="9" customFormat="1" ht="20.100000000000001" customHeight="1" x14ac:dyDescent="0.25">
      <c r="A15" s="10" t="s">
        <v>159</v>
      </c>
      <c r="B15" s="37">
        <f>SUM('2. Prices'!B59:B70)</f>
        <v>0</v>
      </c>
      <c r="C15" s="55"/>
      <c r="D15" s="55"/>
      <c r="G15" s="34"/>
    </row>
    <row r="16" spans="1:7" s="9" customFormat="1" ht="20.100000000000001" customHeight="1" x14ac:dyDescent="0.25">
      <c r="A16" s="10" t="s">
        <v>192</v>
      </c>
      <c r="B16" s="37">
        <f>'3. Cost calculator outputs'!B6</f>
        <v>0</v>
      </c>
      <c r="C16" s="55"/>
      <c r="D16" s="55"/>
      <c r="G16" s="34"/>
    </row>
    <row r="17" spans="1:7" s="9" customFormat="1" ht="20.100000000000001" customHeight="1" x14ac:dyDescent="0.25">
      <c r="A17" s="10" t="s">
        <v>207</v>
      </c>
      <c r="B17" s="37">
        <v>0</v>
      </c>
      <c r="C17" s="56"/>
      <c r="D17" s="56"/>
      <c r="G17" s="34"/>
    </row>
    <row r="18" spans="1:7" s="9" customFormat="1" ht="20.100000000000001" customHeight="1" x14ac:dyDescent="0.25">
      <c r="A18" s="10" t="s">
        <v>160</v>
      </c>
      <c r="B18" s="37">
        <f>SUM('2. Prices'!B71:B82)</f>
        <v>0</v>
      </c>
      <c r="C18" s="57">
        <v>1250000</v>
      </c>
      <c r="D18" s="54">
        <f>C18-(B18+B19+B20)</f>
        <v>1250000</v>
      </c>
    </row>
    <row r="19" spans="1:7" s="9" customFormat="1" ht="20.100000000000001" customHeight="1" x14ac:dyDescent="0.25">
      <c r="A19" s="10" t="s">
        <v>208</v>
      </c>
      <c r="B19" s="37">
        <f>'3. Cost calculator outputs'!B7</f>
        <v>0</v>
      </c>
      <c r="C19" s="58"/>
      <c r="D19" s="55"/>
    </row>
    <row r="20" spans="1:7" s="9" customFormat="1" ht="20.100000000000001" customHeight="1" x14ac:dyDescent="0.25">
      <c r="A20" s="10" t="s">
        <v>209</v>
      </c>
      <c r="B20" s="37">
        <v>0</v>
      </c>
      <c r="C20" s="59"/>
      <c r="D20" s="56"/>
    </row>
    <row r="21" spans="1:7" s="9" customFormat="1" ht="20.100000000000001" customHeight="1" x14ac:dyDescent="0.25">
      <c r="A21" s="10" t="s">
        <v>161</v>
      </c>
      <c r="B21" s="37">
        <f>SUM('2. Prices'!B83:B94)</f>
        <v>0</v>
      </c>
      <c r="C21" s="57">
        <v>1250000</v>
      </c>
      <c r="D21" s="54">
        <f>C21-(B21+B22+B23)</f>
        <v>1250000</v>
      </c>
    </row>
    <row r="22" spans="1:7" s="9" customFormat="1" ht="20.100000000000001" customHeight="1" x14ac:dyDescent="0.25">
      <c r="A22" s="10" t="s">
        <v>210</v>
      </c>
      <c r="B22" s="37">
        <f>'3. Cost calculator outputs'!B8</f>
        <v>0</v>
      </c>
      <c r="C22" s="58"/>
      <c r="D22" s="55"/>
    </row>
    <row r="23" spans="1:7" s="9" customFormat="1" ht="20.100000000000001" customHeight="1" x14ac:dyDescent="0.25">
      <c r="A23" s="10" t="s">
        <v>211</v>
      </c>
      <c r="B23" s="37">
        <v>0</v>
      </c>
      <c r="C23" s="59"/>
      <c r="D23" s="56"/>
    </row>
    <row r="24" spans="1:7" s="9" customFormat="1" ht="20.100000000000001" customHeight="1" x14ac:dyDescent="0.25">
      <c r="A24" s="10" t="s">
        <v>162</v>
      </c>
      <c r="B24" s="37">
        <f>SUM('2. Prices'!B95:B106)</f>
        <v>0</v>
      </c>
      <c r="C24" s="57">
        <v>1250000</v>
      </c>
      <c r="D24" s="54">
        <f>C24-(B24+B25+B26)</f>
        <v>1250000</v>
      </c>
    </row>
    <row r="25" spans="1:7" s="9" customFormat="1" ht="20.100000000000001" customHeight="1" x14ac:dyDescent="0.25">
      <c r="A25" s="10" t="s">
        <v>213</v>
      </c>
      <c r="B25" s="37">
        <f>'3. Cost calculator outputs'!B9</f>
        <v>0</v>
      </c>
      <c r="C25" s="58"/>
      <c r="D25" s="55"/>
    </row>
    <row r="26" spans="1:7" s="9" customFormat="1" ht="20.100000000000001" customHeight="1" x14ac:dyDescent="0.25">
      <c r="A26" s="10" t="s">
        <v>212</v>
      </c>
      <c r="B26" s="37">
        <v>0</v>
      </c>
      <c r="C26" s="59"/>
      <c r="D26" s="56"/>
    </row>
    <row r="27" spans="1:7" s="9" customFormat="1" ht="20.100000000000001" customHeight="1" x14ac:dyDescent="0.25">
      <c r="A27" s="10" t="s">
        <v>163</v>
      </c>
      <c r="B27" s="37">
        <f>SUM('2. Prices'!B107:B118)</f>
        <v>0</v>
      </c>
      <c r="C27" s="57">
        <v>1250000</v>
      </c>
      <c r="D27" s="54">
        <f>C27-(B27+B28+B29)</f>
        <v>1250000</v>
      </c>
      <c r="G27" s="33"/>
    </row>
    <row r="28" spans="1:7" s="9" customFormat="1" ht="20.100000000000001" customHeight="1" x14ac:dyDescent="0.25">
      <c r="A28" s="10" t="s">
        <v>214</v>
      </c>
      <c r="B28" s="37">
        <f>'3. Cost calculator outputs'!B10</f>
        <v>0</v>
      </c>
      <c r="C28" s="58"/>
      <c r="D28" s="55"/>
      <c r="G28" s="33"/>
    </row>
    <row r="29" spans="1:7" s="9" customFormat="1" ht="20.100000000000001" customHeight="1" x14ac:dyDescent="0.25">
      <c r="A29" s="10" t="s">
        <v>215</v>
      </c>
      <c r="B29" s="37">
        <v>0</v>
      </c>
      <c r="C29" s="59"/>
      <c r="D29" s="56"/>
      <c r="G29" s="33"/>
    </row>
    <row r="30" spans="1:7" s="9" customFormat="1" ht="20.100000000000001" customHeight="1" x14ac:dyDescent="0.25">
      <c r="A30" s="10" t="s">
        <v>164</v>
      </c>
      <c r="B30" s="37">
        <f>SUM('2. Prices'!B119:B130)</f>
        <v>0</v>
      </c>
      <c r="C30" s="57">
        <v>1250000</v>
      </c>
      <c r="D30" s="54">
        <f>C30-(B30+B31+B32)</f>
        <v>1250000</v>
      </c>
      <c r="G30" s="33"/>
    </row>
    <row r="31" spans="1:7" s="9" customFormat="1" ht="20.100000000000001" customHeight="1" x14ac:dyDescent="0.25">
      <c r="A31" s="10" t="s">
        <v>216</v>
      </c>
      <c r="B31" s="37">
        <f>'3. Cost calculator outputs'!B11</f>
        <v>0</v>
      </c>
      <c r="C31" s="58"/>
      <c r="D31" s="55"/>
      <c r="G31" s="33"/>
    </row>
    <row r="32" spans="1:7" s="9" customFormat="1" ht="20.100000000000001" customHeight="1" x14ac:dyDescent="0.25">
      <c r="A32" s="10" t="s">
        <v>217</v>
      </c>
      <c r="B32" s="37">
        <v>0</v>
      </c>
      <c r="C32" s="59"/>
      <c r="D32" s="56"/>
      <c r="G32" s="33"/>
    </row>
    <row r="33" spans="1:7" s="9" customFormat="1" ht="20.100000000000001" customHeight="1" x14ac:dyDescent="0.25">
      <c r="A33" s="10" t="s">
        <v>218</v>
      </c>
      <c r="B33" s="37">
        <f>'4. Continuous Improvement'!E9</f>
        <v>0</v>
      </c>
      <c r="C33" s="37">
        <v>250000</v>
      </c>
      <c r="D33" s="37">
        <f>C33-B33</f>
        <v>250000</v>
      </c>
      <c r="G33" s="33"/>
    </row>
    <row r="34" spans="1:7" s="9" customFormat="1" ht="20.100000000000001" customHeight="1" x14ac:dyDescent="0.25">
      <c r="A34" s="10" t="s">
        <v>219</v>
      </c>
      <c r="B34" s="37">
        <f>'4. Continuous Improvement'!E9</f>
        <v>0</v>
      </c>
      <c r="C34" s="37">
        <v>250000</v>
      </c>
      <c r="D34" s="37">
        <f t="shared" ref="D34:D42" si="0">C34-B34</f>
        <v>250000</v>
      </c>
      <c r="G34" s="33"/>
    </row>
    <row r="35" spans="1:7" s="9" customFormat="1" ht="20.100000000000001" customHeight="1" x14ac:dyDescent="0.25">
      <c r="A35" s="10" t="s">
        <v>220</v>
      </c>
      <c r="B35" s="37">
        <f>'4. Continuous Improvement'!E9</f>
        <v>0</v>
      </c>
      <c r="C35" s="37">
        <v>250000</v>
      </c>
      <c r="D35" s="37">
        <f t="shared" si="0"/>
        <v>250000</v>
      </c>
      <c r="G35" s="33"/>
    </row>
    <row r="36" spans="1:7" s="9" customFormat="1" ht="20.100000000000001" customHeight="1" x14ac:dyDescent="0.25">
      <c r="A36" s="10" t="s">
        <v>221</v>
      </c>
      <c r="B36" s="37">
        <f>'4. Continuous Improvement'!E9</f>
        <v>0</v>
      </c>
      <c r="C36" s="37">
        <v>250000</v>
      </c>
      <c r="D36" s="37">
        <f t="shared" si="0"/>
        <v>250000</v>
      </c>
      <c r="G36" s="33"/>
    </row>
    <row r="37" spans="1:7" s="9" customFormat="1" ht="20.100000000000001" customHeight="1" x14ac:dyDescent="0.25">
      <c r="A37" s="10" t="s">
        <v>222</v>
      </c>
      <c r="B37" s="37">
        <f>'4. Continuous Improvement'!E9</f>
        <v>0</v>
      </c>
      <c r="C37" s="37">
        <v>250000</v>
      </c>
      <c r="D37" s="37">
        <f t="shared" si="0"/>
        <v>250000</v>
      </c>
      <c r="G37" s="33"/>
    </row>
    <row r="38" spans="1:7" s="9" customFormat="1" ht="20.100000000000001" customHeight="1" x14ac:dyDescent="0.25">
      <c r="A38" s="10" t="s">
        <v>223</v>
      </c>
      <c r="B38" s="37">
        <f>'4. Continuous Improvement'!E9</f>
        <v>0</v>
      </c>
      <c r="C38" s="37">
        <v>250000</v>
      </c>
      <c r="D38" s="37">
        <f t="shared" si="0"/>
        <v>250000</v>
      </c>
      <c r="G38" s="33"/>
    </row>
    <row r="39" spans="1:7" s="9" customFormat="1" ht="20.100000000000001" customHeight="1" x14ac:dyDescent="0.25">
      <c r="A39" s="10" t="s">
        <v>224</v>
      </c>
      <c r="B39" s="37">
        <f>'4. Continuous Improvement'!E9</f>
        <v>0</v>
      </c>
      <c r="C39" s="37">
        <v>250000</v>
      </c>
      <c r="D39" s="37">
        <f t="shared" si="0"/>
        <v>250000</v>
      </c>
      <c r="G39" s="33"/>
    </row>
    <row r="40" spans="1:7" s="9" customFormat="1" ht="20.100000000000001" customHeight="1" x14ac:dyDescent="0.25">
      <c r="A40" s="10" t="s">
        <v>225</v>
      </c>
      <c r="B40" s="37">
        <f>'4. Continuous Improvement'!E9</f>
        <v>0</v>
      </c>
      <c r="C40" s="37">
        <v>250000</v>
      </c>
      <c r="D40" s="37">
        <f t="shared" si="0"/>
        <v>250000</v>
      </c>
      <c r="G40" s="33"/>
    </row>
    <row r="41" spans="1:7" s="9" customFormat="1" ht="20.100000000000001" customHeight="1" x14ac:dyDescent="0.25">
      <c r="A41" s="10" t="s">
        <v>226</v>
      </c>
      <c r="B41" s="37">
        <f>'4. Continuous Improvement'!E9</f>
        <v>0</v>
      </c>
      <c r="C41" s="37">
        <v>250000</v>
      </c>
      <c r="D41" s="37">
        <f t="shared" si="0"/>
        <v>250000</v>
      </c>
      <c r="G41" s="33"/>
    </row>
    <row r="42" spans="1:7" s="9" customFormat="1" ht="20.100000000000001" customHeight="1" x14ac:dyDescent="0.25">
      <c r="A42" s="10" t="s">
        <v>227</v>
      </c>
      <c r="B42" s="37">
        <f>'4. Continuous Improvement'!E9</f>
        <v>0</v>
      </c>
      <c r="C42" s="37">
        <v>250000</v>
      </c>
      <c r="D42" s="37">
        <f t="shared" si="0"/>
        <v>250000</v>
      </c>
      <c r="G42" s="33"/>
    </row>
    <row r="43" spans="1:7" s="9" customFormat="1" ht="20.100000000000001" customHeight="1" x14ac:dyDescent="0.25">
      <c r="A43" s="7" t="s">
        <v>143</v>
      </c>
      <c r="B43" s="8">
        <f>SUM(B2:B42)</f>
        <v>200000</v>
      </c>
      <c r="C43" s="8"/>
      <c r="D43" s="39"/>
    </row>
  </sheetData>
  <mergeCells count="12">
    <mergeCell ref="D24:D26"/>
    <mergeCell ref="D27:D29"/>
    <mergeCell ref="D30:D32"/>
    <mergeCell ref="C21:C23"/>
    <mergeCell ref="C24:C26"/>
    <mergeCell ref="C27:C29"/>
    <mergeCell ref="C30:C32"/>
    <mergeCell ref="D18:D20"/>
    <mergeCell ref="C18:C20"/>
    <mergeCell ref="C3:C17"/>
    <mergeCell ref="D3:D17"/>
    <mergeCell ref="D21:D23"/>
  </mergeCells>
  <conditionalFormatting sqref="D2:D3 D18:D42">
    <cfRule type="cellIs" dxfId="1" priority="1" operator="lessThan">
      <formula>0</formula>
    </cfRule>
    <cfRule type="cellIs" dxfId="0" priority="2" operator="greaterThan">
      <formula>0</formula>
    </cfRule>
  </conditionalFormatting>
  <pageMargins left="0.7" right="0.7" top="0.75" bottom="0.75" header="0.3" footer="0.3"/>
  <ignoredErrors>
    <ignoredError sqref="A1:B1 A27 A43 A6 A9 A12 A15 A21 A2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FE091535FB4A30458CF4899B37D10FBD" ma:contentTypeVersion="31" ma:contentTypeDescription="Create a new document." ma:contentTypeScope="" ma:versionID="363b85eca357d504c8a0296582067c24">
  <xsd:schema xmlns:xsd="http://www.w3.org/2001/XMLSchema" xmlns:xs="http://www.w3.org/2001/XMLSchema" xmlns:p="http://schemas.microsoft.com/office/2006/metadata/properties" xmlns:ns2="662745e8-e224-48e8-a2e3-254862b8c2f5" xmlns:ns3="3bf40d09-9b67-4cdb-bf8b-291a34487ffc" xmlns:ns4="08e751a5-5bb5-4e5a-8c78-96377226a62c" targetNamespace="http://schemas.microsoft.com/office/2006/metadata/properties" ma:root="true" ma:fieldsID="4b8b37d7f068f34ad193554929fd939f" ns2:_="" ns3:_="" ns4:_="">
    <xsd:import namespace="662745e8-e224-48e8-a2e3-254862b8c2f5"/>
    <xsd:import namespace="3bf40d09-9b67-4cdb-bf8b-291a34487ffc"/>
    <xsd:import namespace="08e751a5-5bb5-4e5a-8c78-96377226a62c"/>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Teamtags" minOccurs="0"/>
                <xsd:element ref="ns3:lcf76f155ced4ddcb4097134ff3c332f" minOccurs="0"/>
                <xsd:element ref="ns3:Folderowner" minOccurs="0"/>
                <xsd:element ref="ns3:MediaLengthInSeconds" minOccurs="0"/>
                <xsd:element ref="ns3:MediaServiceObjectDetectorVersions" minOccurs="0"/>
                <xsd:element ref="ns3:MediaServiceSearchProperties" minOccurs="0"/>
                <xsd:element ref="ns3:i7e5d07f7f2945938c12c2f5649b1f45"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365ee16-aad1-43c0-af0e-65aa7725302b}" ma:internalName="TaxCatchAll" ma:readOnly="false" ma:showField="CatchAllData" ma:web="08e751a5-5bb5-4e5a-8c78-96377226a62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65ee16-aad1-43c0-af0e-65aa7725302b}" ma:internalName="TaxCatchAllLabel" ma:readOnly="false" ma:showField="CatchAllDataLabel" ma:web="08e751a5-5bb5-4e5a-8c78-96377226a62c">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readOnly="fals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hidden="true" ma:internalName="HOMigrated" ma:readOnly="false">
      <xsd:simpleType>
        <xsd:restriction base="dms:Boolean"/>
      </xsd:simpleType>
    </xsd:element>
    <xsd:element name="k85d23755b3a46b5a51451cf336b2e9b" ma:index="17" nillable="true" ma:taxonomy="true" ma:internalName="k85d23755b3a46b5a51451cf336b2e9b" ma:taxonomyFieldName="InformationType" ma:displayName="Information Type" ma:readOnly="fals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RPA Geospatial Team" ma:internalName="Team" ma:readOnly="false">
      <xsd:simpleType>
        <xsd:restriction base="dms:Text"/>
      </xsd:simpleType>
    </xsd:element>
    <xsd:element name="Topic" ma:index="20" nillable="true" ma:displayName="Topic" ma:default="GI Technical Team"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RPA|f171871f-b9c9-4073-ade5-f7fb0d62866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RPA|8142ed80-561d-4186-8082-5adb8fca02a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f40d09-9b67-4cdb-bf8b-291a34487ffc" elementFormDefault="qualified">
    <xsd:import namespace="http://schemas.microsoft.com/office/2006/documentManagement/types"/>
    <xsd:import namespace="http://schemas.microsoft.com/office/infopath/2007/PartnerControls"/>
    <xsd:element name="Teamtags" ma:index="25" nillable="true" ma:displayName="Team tags" ma:description="Tag words customised for RPA Geospatial Services team." ma:format="Dropdown" ma:list="5371733d-a4e6-4e3d-8bc4-c238065b0793" ma:internalName="Teamtag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Folderowner" ma:index="27" nillable="true" ma:displayName="Folder owner" ma:format="Dropdown" ma:list="UserInfo" ma:SharePointGroup="0" ma:internalName="Folder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8" nillable="true" ma:displayName="MediaLengthInSeconds" ma:hidden="true" ma:internalName="MediaLengthInSeconds" ma:readOnly="true">
      <xsd:simpleType>
        <xsd:restriction base="dms:Unknown"/>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i7e5d07f7f2945938c12c2f5649b1f45" ma:index="32" nillable="true" ma:taxonomy="true" ma:internalName="i7e5d07f7f2945938c12c2f5649b1f45" ma:taxonomyFieldName="test_x0020_column_x0020_name" ma:displayName="test column name" ma:readOnly="false" ma:default="" ma:fieldId="{27e5d07f-7f29-4593-8c12-c2f5649b1f45}" ma:taxonomyMulti="true" ma:sspId="d1117845-93f6-4da3-abaa-fcb4fa669c78" ma:termSetId="6b4febd1-c05c-48e3-8a0f-783dfcbc2463" ma:anchorId="00000000-0000-0000-0000-000000000000" ma:open="true" ma:isKeyword="false">
      <xsd:complexType>
        <xsd:sequence>
          <xsd:element ref="pc:Terms" minOccurs="0" maxOccurs="1"/>
        </xsd:sequence>
      </xsd:complexType>
    </xsd:element>
    <xsd:element name="MediaServiceMetadata" ma:index="34" nillable="true" ma:displayName="MediaServiceMetadata" ma:hidden="true" ma:internalName="MediaServiceMetadata" ma:readOnly="true">
      <xsd:simpleType>
        <xsd:restriction base="dms:Note"/>
      </xsd:simpleType>
    </xsd:element>
    <xsd:element name="MediaServiceFastMetadata" ma:index="35" nillable="true" ma:displayName="MediaServiceFastMetadata" ma:hidden="true" ma:internalName="MediaServiceFastMetadata" ma:readOnly="true">
      <xsd:simpleType>
        <xsd:restriction base="dms:Note"/>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hidden="true" ma:internalName="MediaServiceKeyPoints" ma:readOnly="true">
      <xsd:simpleType>
        <xsd:restriction base="dms:Note"/>
      </xsd:simpleType>
    </xsd:element>
    <xsd:element name="MediaServiceAutoTags" ma:index="38" nillable="true" ma:displayName="Tags" ma:hidden="true" ma:internalName="MediaServiceAutoTags" ma:readOnly="true">
      <xsd:simpleType>
        <xsd:restriction base="dms:Text"/>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CR" ma:index="41" nillable="true" ma:displayName="Extracted Text" ma:hidden="true" ma:internalName="MediaServiceOCR" ma:readOnly="true">
      <xsd:simpleType>
        <xsd:restriction base="dms:Note"/>
      </xsd:simpleType>
    </xsd:element>
    <xsd:element name="MediaServiceDateTaken" ma:index="42" nillable="true" ma:displayName="MediaServiceDateTaken" ma:hidden="true" ma:internalName="MediaServiceDateTaken" ma:readOnly="true">
      <xsd:simpleType>
        <xsd:restriction base="dms:Text"/>
      </xsd:simpleType>
    </xsd:element>
    <xsd:element name="MediaServiceLocation" ma:index="45" nillable="true" ma:displayName="Location" ma:hidden="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e751a5-5bb5-4e5a-8c78-96377226a62c" elementFormDefault="qualified">
    <xsd:import namespace="http://schemas.microsoft.com/office/2006/documentManagement/types"/>
    <xsd:import namespace="http://schemas.microsoft.com/office/infopath/2007/PartnerControls"/>
    <xsd:element name="SharedWithUsers" ma:index="4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6</Value>
      <Value>10</Value>
      <Value>9</Value>
      <Value>8</Value>
      <Value>7</Value>
    </TaxCatchAll>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lcf76f155ced4ddcb4097134ff3c332f xmlns="3bf40d09-9b67-4cdb-bf8b-291a34487ffc">
      <Terms xmlns="http://schemas.microsoft.com/office/infopath/2007/PartnerControls"/>
    </lcf76f155ced4ddcb4097134ff3c332f>
    <SharedWithUsers xmlns="08e751a5-5bb5-4e5a-8c78-96377226a62c">
      <UserInfo>
        <DisplayName/>
        <AccountId xsi:nil="true"/>
        <AccountType/>
      </UserInfo>
    </SharedWithUsers>
    <MediaLengthInSeconds xmlns="3bf40d09-9b67-4cdb-bf8b-291a34487ffc" xsi:nil="true"/>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TaxCatchAllLabel xmlns="662745e8-e224-48e8-a2e3-254862b8c2f5" xsi:nil="true"/>
    <k85d23755b3a46b5a51451cf336b2e9b xmlns="662745e8-e224-48e8-a2e3-254862b8c2f5">
      <Terms xmlns="http://schemas.microsoft.com/office/infopath/2007/PartnerControls"/>
    </k85d23755b3a46b5a51451cf336b2e9b>
    <Topic xmlns="662745e8-e224-48e8-a2e3-254862b8c2f5">GI Technical Team</Topic>
    <Teamtags xmlns="3bf40d09-9b67-4cdb-bf8b-291a34487ffc" xsi:nil="true"/>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RPA</TermName>
          <TermId xmlns="http://schemas.microsoft.com/office/infopath/2007/PartnerControls">f171871f-b9c9-4073-ade5-f7fb0d628669</TermId>
        </TermInfo>
      </Terms>
    </ddeb1fd0a9ad4436a96525d34737dc44>
    <Folderowner xmlns="3bf40d09-9b67-4cdb-bf8b-291a34487ffc">
      <UserInfo>
        <DisplayName/>
        <AccountId xsi:nil="true"/>
        <AccountType/>
      </UserInfo>
    </Folderowner>
    <i7e5d07f7f2945938c12c2f5649b1f45 xmlns="3bf40d09-9b67-4cdb-bf8b-291a34487ffc">
      <Terms xmlns="http://schemas.microsoft.com/office/infopath/2007/PartnerControls"/>
    </i7e5d07f7f2945938c12c2f5649b1f45>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RPA</TermName>
          <TermId xmlns="http://schemas.microsoft.com/office/infopath/2007/PartnerControls">8142ed80-561d-4186-8082-5adb8fca02af</TermId>
        </TermInfo>
      </Terms>
    </fe59e9859d6a491389c5b03567f5dda5>
    <Team xmlns="662745e8-e224-48e8-a2e3-254862b8c2f5">RPA Geospatial Team</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82B8F-2DE4-4CC4-B8C8-209FC0DA1C2A}">
  <ds:schemaRefs>
    <ds:schemaRef ds:uri="Microsoft.SharePoint.Taxonomy.ContentTypeSync"/>
  </ds:schemaRefs>
</ds:datastoreItem>
</file>

<file path=customXml/itemProps2.xml><?xml version="1.0" encoding="utf-8"?>
<ds:datastoreItem xmlns:ds="http://schemas.openxmlformats.org/officeDocument/2006/customXml" ds:itemID="{974A9F2B-0801-4AB2-8318-7CF7A6F36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3bf40d09-9b67-4cdb-bf8b-291a34487ffc"/>
    <ds:schemaRef ds:uri="08e751a5-5bb5-4e5a-8c78-96377226a6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1BEB63-4EA8-4D3C-8AB9-399F092673BA}">
  <ds:schemaRefs>
    <ds:schemaRef ds:uri="http://schemas.microsoft.com/office/2006/metadata/properties"/>
    <ds:schemaRef ds:uri="http://schemas.microsoft.com/office/infopath/2007/PartnerControls"/>
    <ds:schemaRef ds:uri="662745e8-e224-48e8-a2e3-254862b8c2f5"/>
    <ds:schemaRef ds:uri="30b5261e-628b-4a4f-9747-3d88c14f5971"/>
    <ds:schemaRef ds:uri="be4475df-7db9-4ee9-9f84-959b5990a6bc"/>
    <ds:schemaRef ds:uri="http://schemas.microsoft.com/sharepoint/v3"/>
    <ds:schemaRef ds:uri="3bf40d09-9b67-4cdb-bf8b-291a34487ffc"/>
    <ds:schemaRef ds:uri="08e751a5-5bb5-4e5a-8c78-96377226a62c"/>
  </ds:schemaRefs>
</ds:datastoreItem>
</file>

<file path=customXml/itemProps4.xml><?xml version="1.0" encoding="utf-8"?>
<ds:datastoreItem xmlns:ds="http://schemas.openxmlformats.org/officeDocument/2006/customXml" ds:itemID="{4FC10439-F8C5-46BE-BD46-5C33F30314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Notes</vt:lpstr>
      <vt:lpstr>1. Rate Card</vt:lpstr>
      <vt:lpstr>2. Prices</vt:lpstr>
      <vt:lpstr>3. Cost calculator outputs</vt:lpstr>
      <vt:lpstr>4. Continuous Improvement</vt:lpstr>
      <vt:lpstr>5.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Widdop, Neil (DEFRA)</dc:creator>
  <cp:keywords/>
  <dc:description/>
  <cp:lastModifiedBy>Widdop, Neil</cp:lastModifiedBy>
  <cp:revision/>
  <dcterms:created xsi:type="dcterms:W3CDTF">2022-11-22T16:32:23Z</dcterms:created>
  <dcterms:modified xsi:type="dcterms:W3CDTF">2025-01-28T09:28:56Z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0x010100A5BF1C78D9F64B679A5EBDE1C6598EBC0100FE091535FB4A30458CF4899B37D10FBD</vt:lpwstr>
  </property>
  <property fmtid="{D5CDD505-2E9C-101B-9397-08002B2CF9AE}" pid="4" name="HOGovernmentSecurityClassification">
    <vt:lpwstr>6;#Official|14c80daa-741b-422c-9722-f71693c9ede4</vt:lpwstr>
  </property>
  <property fmtid="{D5CDD505-2E9C-101B-9397-08002B2CF9AE}" pid="5" name="Order">
    <vt:r8>329700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InformationType">
    <vt:lpwstr/>
  </property>
  <property fmtid="{D5CDD505-2E9C-101B-9397-08002B2CF9AE}" pid="13" name="Distribution">
    <vt:lpwstr>9;#Internal RPA|f171871f-b9c9-4073-ade5-f7fb0d628669</vt:lpwstr>
  </property>
  <property fmtid="{D5CDD505-2E9C-101B-9397-08002B2CF9AE}" pid="14" name="HOCopyrightLevel">
    <vt:lpwstr>7;#Crown|69589897-2828-4761-976e-717fd8e631c9</vt:lpwstr>
  </property>
  <property fmtid="{D5CDD505-2E9C-101B-9397-08002B2CF9AE}" pid="15" name="OrganisationalUnit">
    <vt:lpwstr>8;#RPA|8142ed80-561d-4186-8082-5adb8fca02af</vt:lpwstr>
  </property>
  <property fmtid="{D5CDD505-2E9C-101B-9397-08002B2CF9AE}" pid="16" name="test column name">
    <vt:lpwstr/>
  </property>
  <property fmtid="{D5CDD505-2E9C-101B-9397-08002B2CF9AE}" pid="17" name="test_x0020_column_x0020_name">
    <vt:lpwstr/>
  </property>
  <property fmtid="{D5CDD505-2E9C-101B-9397-08002B2CF9AE}" pid="18" name="HOSiteType">
    <vt:lpwstr>10;#Team|ff0485df-0575-416f-802f-e999165821b7</vt:lpwstr>
  </property>
</Properties>
</file>