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G:\WP\Tenders\Play Area Equipment and parks tenders\Path resurfacing Tender Project\"/>
    </mc:Choice>
  </mc:AlternateContent>
  <xr:revisionPtr revIDLastSave="0" documentId="8_{7D06997E-756F-4722-8E9B-84BBF8A6A90A}" xr6:coauthVersionLast="47" xr6:coauthVersionMax="47" xr10:uidLastSave="{00000000-0000-0000-0000-000000000000}"/>
  <bookViews>
    <workbookView xWindow="795" yWindow="1770" windowWidth="19140" windowHeight="9825" tabRatio="920" firstSheet="3" activeTab="3" xr2:uid="{00000000-000D-0000-FFFF-FFFF00000000}"/>
  </bookViews>
  <sheets>
    <sheet name="list DO NOT USE" sheetId="23" state="hidden" r:id="rId1"/>
    <sheet name="Version Info" sheetId="24" state="hidden" r:id="rId2"/>
    <sheet name="Project Info" sheetId="25" state="hidden" r:id="rId3"/>
    <sheet name="Front Cover(new)" sheetId="33" r:id="rId4"/>
    <sheet name="Design Information" sheetId="28" state="hidden" r:id="rId5"/>
    <sheet name="0. Preliminaries" sheetId="34" r:id="rId6"/>
    <sheet name="1. Materials &amp; Workmanship" sheetId="35" r:id="rId7"/>
    <sheet name="Assumptions" sheetId="29" state="hidden" r:id="rId8"/>
    <sheet name="Flysheet" sheetId="6" state="hidden" r:id="rId9"/>
    <sheet name="0. Facilitating" sheetId="7" state="hidden" r:id="rId10"/>
    <sheet name="2. Burgess Gardens" sheetId="8" r:id="rId11"/>
    <sheet name="3. Ousebank Gardens" sheetId="9" r:id="rId12"/>
    <sheet name="4. Riverside Meadow" sheetId="10" r:id="rId13"/>
    <sheet name="5. Lakes Lane" sheetId="11" r:id="rId14"/>
    <sheet name="6. Kingfisher Park" sheetId="36" r:id="rId15"/>
    <sheet name="7. Castle Meadow" sheetId="37" r:id="rId16"/>
    <sheet name="flysheet(3)" sheetId="31" state="hidden" r:id="rId17"/>
    <sheet name="8. Cost Breakdown" sheetId="38" r:id="rId18"/>
    <sheet name="Flysheet(2)" sheetId="16" state="hidden" r:id="rId19"/>
    <sheet name="Area Schedule" sheetId="30" state="hidden" r:id="rId20"/>
  </sheets>
  <externalReferences>
    <externalReference r:id="rId21"/>
    <externalReference r:id="rId22"/>
    <externalReference r:id="rId23"/>
  </externalReferences>
  <definedNames>
    <definedName name="AddSignatureBlock">#REF!</definedName>
    <definedName name="Appendices">#REF!</definedName>
    <definedName name="matrix2">[1]Matrix2!$A$1:$C$3</definedName>
    <definedName name="_xlnm.Print_Area" localSheetId="9">'0. Facilitating'!$A$2:$F$50</definedName>
    <definedName name="_xlnm.Print_Area" localSheetId="5">'0. Preliminaries'!$A$2:$F$96</definedName>
    <definedName name="_xlnm.Print_Area" localSheetId="6">'1. Materials &amp; Workmanship'!$A$2:$F$133</definedName>
    <definedName name="_xlnm.Print_Area" localSheetId="10">'2. Burgess Gardens'!$A$2:$F$31</definedName>
    <definedName name="_xlnm.Print_Area" localSheetId="11">'3. Ousebank Gardens'!$A$2:$F$24</definedName>
    <definedName name="_xlnm.Print_Area" localSheetId="12">'4. Riverside Meadow'!$A$2:$F$32</definedName>
    <definedName name="_xlnm.Print_Area" localSheetId="13">'5. Lakes Lane'!$A$2:$F$30</definedName>
    <definedName name="_xlnm.Print_Area" localSheetId="14">'6. Kingfisher Park'!$A$2:$F$27</definedName>
    <definedName name="_xlnm.Print_Area" localSheetId="15">'7. Castle Meadow'!$A$2:$F$33</definedName>
    <definedName name="_xlnm.Print_Area" localSheetId="17">'8. Cost Breakdown'!$A$2:$F$62</definedName>
    <definedName name="_xlnm.Print_Area" localSheetId="19">'Area Schedule'!$A$2:$N$39</definedName>
    <definedName name="_xlnm.Print_Area" localSheetId="7">Assumptions!$A$2:$B$89</definedName>
    <definedName name="_xlnm.Print_Area" localSheetId="4">'Design Information'!$A$2:$D$43</definedName>
    <definedName name="_xlnm.Print_Area" localSheetId="8">Flysheet!$A$1:$A$49</definedName>
    <definedName name="_xlnm.Print_Area" localSheetId="18">'Flysheet(2)'!$A$1:$A$39</definedName>
    <definedName name="_xlnm.Print_Area" localSheetId="16">'flysheet(3)'!$A$1:$A$49</definedName>
    <definedName name="_xlnm.Print_Area" localSheetId="3">'Front Cover(new)'!$A$1:$F$53</definedName>
    <definedName name="_xlnm.Print_Area" localSheetId="2">'Project Info'!$A$1:$C$39</definedName>
    <definedName name="_xlnm.Print_Area" localSheetId="1">'Version Info'!$A$1:$F$19</definedName>
    <definedName name="_xlnm.Print_Titles" localSheetId="9">'0. Facilitating'!$2:$8</definedName>
    <definedName name="_xlnm.Print_Titles" localSheetId="5">'0. Preliminaries'!$2:$8</definedName>
    <definedName name="_xlnm.Print_Titles" localSheetId="6">'1. Materials &amp; Workmanship'!$2:$8</definedName>
    <definedName name="_xlnm.Print_Titles" localSheetId="10">'2. Burgess Gardens'!$2:$8</definedName>
    <definedName name="_xlnm.Print_Titles" localSheetId="11">'3. Ousebank Gardens'!$2:$8</definedName>
    <definedName name="_xlnm.Print_Titles" localSheetId="12">'4. Riverside Meadow'!$2:$8</definedName>
    <definedName name="_xlnm.Print_Titles" localSheetId="13">'5. Lakes Lane'!$2:$8</definedName>
    <definedName name="_xlnm.Print_Titles" localSheetId="14">'6. Kingfisher Park'!$2:$8</definedName>
    <definedName name="_xlnm.Print_Titles" localSheetId="15">'7. Castle Meadow'!$2:$8</definedName>
    <definedName name="_xlnm.Print_Titles" localSheetId="17">'8. Cost Breakdown'!$2:$8</definedName>
    <definedName name="_xlnm.Print_Titles" localSheetId="19">'Area Schedule'!$2:$6</definedName>
    <definedName name="_xlnm.Print_Titles" localSheetId="7">Assumptions!$2:$6</definedName>
    <definedName name="_xlnm.Print_Titles" localSheetId="4">'Design Information'!$2:$6</definedName>
    <definedName name="_xlnm.Print_Titles" localSheetId="18">'Flysheet(2)'!$2:$2</definedName>
    <definedName name="projcum">#REF!</definedName>
    <definedName name="projmonthly">#REF!</definedName>
    <definedName name="projmonthmax">OFFSET(#REF!,0,0,MATCH(#REF!,#REF!,0),1)</definedName>
    <definedName name="reportno">[2]Notes!$E$34</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0" i="33" l="1"/>
  <c r="F34" i="37"/>
  <c r="B60" i="38"/>
  <c r="C55" i="38"/>
  <c r="A2" i="38"/>
  <c r="F5" i="37"/>
  <c r="F24" i="38" s="1"/>
  <c r="A2" i="37"/>
  <c r="A2" i="36"/>
  <c r="F5" i="35"/>
  <c r="F12" i="38" s="1"/>
  <c r="A2" i="35"/>
  <c r="F5" i="34"/>
  <c r="F10" i="38" s="1"/>
  <c r="A2" i="34"/>
  <c r="A2" i="30"/>
  <c r="A1" i="16"/>
  <c r="A1" i="31"/>
  <c r="A2" i="11"/>
  <c r="A2" i="10"/>
  <c r="A2" i="9"/>
  <c r="A2" i="8"/>
  <c r="A2" i="7"/>
  <c r="A1" i="6"/>
  <c r="A2" i="29"/>
  <c r="A2" i="28"/>
  <c r="E53" i="33"/>
  <c r="E52" i="33"/>
  <c r="D48" i="33"/>
  <c r="C51" i="33"/>
  <c r="C50" i="33"/>
  <c r="C48" i="33"/>
  <c r="C47" i="33"/>
  <c r="B14" i="25"/>
  <c r="B29" i="25" s="1"/>
  <c r="B11" i="25"/>
  <c r="B28" i="25" s="1"/>
  <c r="B37" i="33"/>
  <c r="C49" i="33"/>
  <c r="L38" i="30" l="1"/>
  <c r="L39" i="30" s="1"/>
  <c r="K38" i="30"/>
  <c r="K39" i="30" s="1"/>
  <c r="I38" i="30"/>
  <c r="I39" i="30" s="1"/>
  <c r="H38" i="30"/>
  <c r="H39" i="30" s="1"/>
  <c r="G38" i="30"/>
  <c r="G39" i="30" s="1"/>
  <c r="F38" i="30"/>
  <c r="F39" i="30" s="1"/>
  <c r="E38" i="30"/>
  <c r="E39" i="30" s="1"/>
  <c r="D38" i="30"/>
  <c r="D39" i="30" s="1"/>
  <c r="C38" i="30"/>
  <c r="C39" i="30" s="1"/>
  <c r="M37" i="30"/>
  <c r="J37" i="30"/>
  <c r="M36" i="30"/>
  <c r="N36" i="30" s="1"/>
  <c r="J36" i="30"/>
  <c r="M35" i="30"/>
  <c r="J35" i="30"/>
  <c r="M34" i="30"/>
  <c r="J34" i="30"/>
  <c r="M33" i="30"/>
  <c r="J33" i="30"/>
  <c r="M32" i="30"/>
  <c r="J32" i="30"/>
  <c r="M31" i="30"/>
  <c r="M38" i="30" s="1"/>
  <c r="J31" i="30"/>
  <c r="L24" i="30"/>
  <c r="L25" i="30" s="1"/>
  <c r="K24" i="30"/>
  <c r="K25" i="30" s="1"/>
  <c r="I24" i="30"/>
  <c r="I25" i="30" s="1"/>
  <c r="H24" i="30"/>
  <c r="H25" i="30" s="1"/>
  <c r="G24" i="30"/>
  <c r="G25" i="30" s="1"/>
  <c r="F24" i="30"/>
  <c r="F25" i="30" s="1"/>
  <c r="E24" i="30"/>
  <c r="E25" i="30" s="1"/>
  <c r="D24" i="30"/>
  <c r="D25" i="30" s="1"/>
  <c r="C24" i="30"/>
  <c r="C25" i="30" s="1"/>
  <c r="M23" i="30"/>
  <c r="J23" i="30"/>
  <c r="M22" i="30"/>
  <c r="J22" i="30"/>
  <c r="M21" i="30"/>
  <c r="J21" i="30"/>
  <c r="L14" i="30"/>
  <c r="L15" i="30" s="1"/>
  <c r="K14" i="30"/>
  <c r="K15" i="30" s="1"/>
  <c r="I14" i="30"/>
  <c r="I15" i="30" s="1"/>
  <c r="H14" i="30"/>
  <c r="H15" i="30" s="1"/>
  <c r="G14" i="30"/>
  <c r="G15" i="30" s="1"/>
  <c r="F14" i="30"/>
  <c r="F15" i="30" s="1"/>
  <c r="E14" i="30"/>
  <c r="E15" i="30" s="1"/>
  <c r="D14" i="30"/>
  <c r="D15" i="30" s="1"/>
  <c r="C14" i="30"/>
  <c r="C15" i="30" s="1"/>
  <c r="M13" i="30"/>
  <c r="J13" i="30"/>
  <c r="M12" i="30"/>
  <c r="J12" i="30"/>
  <c r="M11" i="30"/>
  <c r="J11" i="30"/>
  <c r="F5" i="11"/>
  <c r="F20" i="38" s="1"/>
  <c r="F5" i="10"/>
  <c r="F18" i="38" s="1"/>
  <c r="F5" i="9"/>
  <c r="F5" i="8"/>
  <c r="F5" i="7"/>
  <c r="F14" i="38" l="1"/>
  <c r="F16" i="38"/>
  <c r="N32" i="30"/>
  <c r="J14" i="30"/>
  <c r="J15" i="30" s="1"/>
  <c r="N21" i="30"/>
  <c r="N11" i="30"/>
  <c r="N13" i="30"/>
  <c r="N23" i="30"/>
  <c r="N33" i="30"/>
  <c r="N35" i="30"/>
  <c r="N37" i="30"/>
  <c r="N12" i="30"/>
  <c r="J24" i="30"/>
  <c r="J25" i="30" s="1"/>
  <c r="N22" i="30"/>
  <c r="J38" i="30"/>
  <c r="J39" i="30" s="1"/>
  <c r="N34" i="30"/>
  <c r="M39" i="30"/>
  <c r="M14" i="30"/>
  <c r="M24" i="30"/>
  <c r="N31" i="30"/>
  <c r="N38" i="30" l="1"/>
  <c r="N39" i="30"/>
  <c r="N24" i="30"/>
  <c r="M25" i="30"/>
  <c r="N25" i="30" s="1"/>
  <c r="M15" i="30"/>
  <c r="N15" i="30" s="1"/>
  <c r="N14" i="30"/>
  <c r="C15" i="28" l="1"/>
  <c r="F5" i="36" l="1"/>
  <c r="F22" i="38" s="1"/>
  <c r="F26" i="38" s="1"/>
  <c r="F34" i="38" s="1"/>
  <c r="F42" i="38" l="1"/>
  <c r="F39" i="38"/>
  <c r="F44" i="38"/>
  <c r="F40" i="38"/>
  <c r="F43" i="38"/>
  <c r="F38" i="38"/>
  <c r="F41" i="38"/>
  <c r="F51" i="38" l="1"/>
  <c r="F55" i="38" s="1"/>
  <c r="F57" i="38" s="1"/>
  <c r="F58" i="38" s="1"/>
</calcChain>
</file>

<file path=xl/sharedStrings.xml><?xml version="1.0" encoding="utf-8"?>
<sst xmlns="http://schemas.openxmlformats.org/spreadsheetml/2006/main" count="671" uniqueCount="400">
  <si>
    <t>Information Used</t>
  </si>
  <si>
    <t>Drawings</t>
  </si>
  <si>
    <t>Specifications</t>
  </si>
  <si>
    <t>Assumptions</t>
  </si>
  <si>
    <t>Exclusions</t>
  </si>
  <si>
    <t>VAT</t>
  </si>
  <si>
    <t>Section 106, 278, 38 etc fees and bonds</t>
  </si>
  <si>
    <t>Diversion of existing services and drainage other than those stated</t>
  </si>
  <si>
    <t>Inclusions</t>
  </si>
  <si>
    <t>Overheads and profit</t>
  </si>
  <si>
    <t>Statutory fee expenditure</t>
  </si>
  <si>
    <t>BREEAM accreditation</t>
  </si>
  <si>
    <t>Third party claims or payments</t>
  </si>
  <si>
    <t>Banking charges on capital lending</t>
  </si>
  <si>
    <t>Marketing (media and publications)</t>
  </si>
  <si>
    <t>Assumed the works will be carried out in a single phase</t>
  </si>
  <si>
    <t>Works measured in accordance with the design information listed within the Design Information section of this document</t>
  </si>
  <si>
    <t>other</t>
  </si>
  <si>
    <t>Utility connections (gas, water, electricity) allowance</t>
  </si>
  <si>
    <t>Owner/Landlord loose fittings and furnishings</t>
  </si>
  <si>
    <t>This Cost Plan has been prepared from the following design information and will need to be verified based upon further design development, market testing etc.</t>
  </si>
  <si>
    <t>The following are excluded, and where applicable need to be covered by other budgets.  The list is intended only as a guide and is therefore not exhaustive:</t>
  </si>
  <si>
    <t>CS2 Limited</t>
  </si>
  <si>
    <t>Prepared by:</t>
  </si>
  <si>
    <t>Checked by:</t>
  </si>
  <si>
    <t>Date:</t>
  </si>
  <si>
    <t>Our reference:</t>
  </si>
  <si>
    <t>Ref</t>
  </si>
  <si>
    <t>Project/design team fees</t>
  </si>
  <si>
    <t>Other development/project costs</t>
  </si>
  <si>
    <t>Risk (contingency)</t>
  </si>
  <si>
    <t>Inflation allowance</t>
  </si>
  <si>
    <t>Any works outside the boundary as defined on drawings</t>
  </si>
  <si>
    <t>Qty</t>
  </si>
  <si>
    <t>Units</t>
  </si>
  <si>
    <t>Rate</t>
  </si>
  <si>
    <t>Values</t>
  </si>
  <si>
    <t>Value Added Tax (VAT) in relation to buildings is a complex area.  Therefore it is recommended that VAT be excluded from order of cost estimates.  It is recommended that specialist advice is sought on VAT matters to ensure that the correct rates are applied to the various aspects of a building project.</t>
  </si>
  <si>
    <t>Major demolition works</t>
  </si>
  <si>
    <t>Gross Internal Floor Area</t>
  </si>
  <si>
    <t>Cost Plan Build Up</t>
  </si>
  <si>
    <t>Revision:</t>
  </si>
  <si>
    <t>Location factor (state BCIS location indices)</t>
  </si>
  <si>
    <t>Bridgewater House
4 Queensbridge
Northampton
NN4 7BF</t>
  </si>
  <si>
    <t>126 Colmore Row
Birmingham
B3 3AP</t>
  </si>
  <si>
    <t>column widths - please do not alter as this will throw out the print set up of this worksheet</t>
  </si>
  <si>
    <t>Area Schedule</t>
  </si>
  <si>
    <t>Block A</t>
  </si>
  <si>
    <t>Storey ht</t>
  </si>
  <si>
    <t>Net Internal Area</t>
  </si>
  <si>
    <t>Gross Internal Area</t>
  </si>
  <si>
    <t>Net:Gross Efficiency</t>
  </si>
  <si>
    <t>Level</t>
  </si>
  <si>
    <t>Office</t>
  </si>
  <si>
    <t>Resi</t>
  </si>
  <si>
    <t>Total NIA</t>
  </si>
  <si>
    <t xml:space="preserve">Plant </t>
  </si>
  <si>
    <t>Storage</t>
  </si>
  <si>
    <t>WCs</t>
  </si>
  <si>
    <t>Stairs</t>
  </si>
  <si>
    <t>Lifts</t>
  </si>
  <si>
    <t>Risers</t>
  </si>
  <si>
    <t>Total GIA</t>
  </si>
  <si>
    <t>m²</t>
  </si>
  <si>
    <t>%</t>
  </si>
  <si>
    <t>Ground</t>
  </si>
  <si>
    <t>Total (m2)</t>
  </si>
  <si>
    <t>-</t>
  </si>
  <si>
    <t>Total (ft2)</t>
  </si>
  <si>
    <t>Block B</t>
  </si>
  <si>
    <t>Block C</t>
  </si>
  <si>
    <t>m2</t>
  </si>
  <si>
    <t>To be read in conjunction with Inclusions, Exclusions and Assumptions.</t>
  </si>
  <si>
    <t>0161 834 6610</t>
  </si>
  <si>
    <t>0121 236 2222</t>
  </si>
  <si>
    <t>0117 929 0692</t>
  </si>
  <si>
    <t>Campbell Park Pavilion
1300 Silbury Boulevard
Milton Keynes
MK9 4AD</t>
  </si>
  <si>
    <t>NOT FOR ISSUE TO CLIENT - FOR INTERNAL INFORMATION ONLY</t>
  </si>
  <si>
    <t>Contact: Amanda Lewis - CS2 Npton with queries regarding this document</t>
  </si>
  <si>
    <t>Internal Version Control</t>
  </si>
  <si>
    <t>Revision Nr</t>
  </si>
  <si>
    <t>Date Issued</t>
  </si>
  <si>
    <t>Description of Revision</t>
  </si>
  <si>
    <t>Prepared by</t>
  </si>
  <si>
    <t>Checked by</t>
  </si>
  <si>
    <t>Section</t>
  </si>
  <si>
    <t>Comment</t>
  </si>
  <si>
    <t>A</t>
  </si>
  <si>
    <t>all</t>
  </si>
  <si>
    <t>reformating of entire document</t>
  </si>
  <si>
    <t>AJL</t>
  </si>
  <si>
    <t>JP</t>
  </si>
  <si>
    <t>NOT FOR ISSUE TO CLIENT</t>
  </si>
  <si>
    <t>Insert project information below - this will filter through document</t>
  </si>
  <si>
    <t>Client Name</t>
  </si>
  <si>
    <t>INSTRUCTIONS FOR COMPLETION</t>
  </si>
  <si>
    <t>Project Name and Address</t>
  </si>
  <si>
    <t>insert surveyor name</t>
  </si>
  <si>
    <t>Date of Issue</t>
  </si>
  <si>
    <t>CS2 reference</t>
  </si>
  <si>
    <t>insert CS2 job reference/ SURVEYOR INITIALS/ secretary initials</t>
  </si>
  <si>
    <t>Revision reference</t>
  </si>
  <si>
    <t>select from drop down box</t>
  </si>
  <si>
    <t>CS2 office of issue</t>
  </si>
  <si>
    <t>CS2 office Telephone Number</t>
  </si>
  <si>
    <t>Project Type</t>
  </si>
  <si>
    <t>refurbished area</t>
  </si>
  <si>
    <t>Brief Description</t>
  </si>
  <si>
    <t>insert a brief description of the scheme. Do not delete the wording "The base scheme comprises". Do not put more information than the box allows.</t>
  </si>
  <si>
    <t>Base scheme includes</t>
  </si>
  <si>
    <t>select a combination from demolition, infrastructure, new build construction, refurbishment works, external works</t>
  </si>
  <si>
    <t>Base date i.e. 1Q2019</t>
  </si>
  <si>
    <t>insert BCIS base date used to price this document</t>
  </si>
  <si>
    <t>this part will populate itself from details inputed into Project Info tab</t>
  </si>
  <si>
    <t>T:</t>
  </si>
  <si>
    <t>E:</t>
  </si>
  <si>
    <t>Group Element</t>
  </si>
  <si>
    <t>DESIGN INFORMATION</t>
  </si>
  <si>
    <t>Ground Floor:</t>
  </si>
  <si>
    <t>insert GIA of each floor, add and delte as necessary, change font colour to black</t>
  </si>
  <si>
    <t xml:space="preserve">First Floor:  </t>
  </si>
  <si>
    <t>Second Floor:</t>
  </si>
  <si>
    <t>Third Floor:</t>
  </si>
  <si>
    <t>Fourth Floor:</t>
  </si>
  <si>
    <t>Fifth Floor:</t>
  </si>
  <si>
    <t>Total GIA:</t>
  </si>
  <si>
    <t>the total GIA is linked to the Exec Summary and Elemental Summary worksheets, please do not delete this row.</t>
  </si>
  <si>
    <t>Consultant's Name</t>
  </si>
  <si>
    <t>insert a list of drawings used to complete this Cost Plan, change font colour to black</t>
  </si>
  <si>
    <t>[insert drawing number and name]</t>
  </si>
  <si>
    <t>insert a list of specifications used to complete this Cost Plan, change font colour to black</t>
  </si>
  <si>
    <t>INCLUSIONS, EXCLUSIONS AND ASSUMPTIONS</t>
  </si>
  <si>
    <t>The inclusions and exclusions list are the same, please select from each as required and change font colour to black</t>
  </si>
  <si>
    <t>Site acquisition fees/ costs, air rights, oversailing, rights to light, or any other third party compensations</t>
  </si>
  <si>
    <t>Legal, planning, building control, NHBC fees and the like</t>
  </si>
  <si>
    <t>Time impact of Party Wall Awards and planning consents</t>
  </si>
  <si>
    <t>Surveys and investigations (including but not limited to archeological, site, architectural, building condition, monitoring, UXO) and any associated costs</t>
  </si>
  <si>
    <t>Client finance costs and insurance</t>
  </si>
  <si>
    <t>Any allowance for currency fluctuations</t>
  </si>
  <si>
    <t>Monitoring of adjacent buildings and works to existing structures unless specifically identified</t>
  </si>
  <si>
    <t>Local Authority charges, road closures etc</t>
  </si>
  <si>
    <t>Compensation payments for road closures</t>
  </si>
  <si>
    <t>Compensation payments for parking bay suspensions</t>
  </si>
  <si>
    <t>Community Infrastructure Levy (CIL) agreements</t>
  </si>
  <si>
    <t>Phasing, temporary works and other requirements imposed by third parties</t>
  </si>
  <si>
    <t>Out of hours working</t>
  </si>
  <si>
    <t>Abnormal ground conditions</t>
  </si>
  <si>
    <t>External works or infrastructure costs beyond the allowance made</t>
  </si>
  <si>
    <t>Tenant loose fittings and furnishings unless specifically identified</t>
  </si>
  <si>
    <t>delete which route is not applicable</t>
  </si>
  <si>
    <r>
      <t xml:space="preserve">Works to be procured under a </t>
    </r>
    <r>
      <rPr>
        <sz val="10"/>
        <color rgb="FFFF0000"/>
        <rFont val="Arial"/>
        <family val="2"/>
      </rPr>
      <t>[JCT 2016]</t>
    </r>
    <r>
      <rPr>
        <sz val="10"/>
        <rFont val="Arial"/>
        <family val="2"/>
      </rPr>
      <t xml:space="preserve"> Form of Contract</t>
    </r>
  </si>
  <si>
    <t>insert Form of Contract cost plan has been based and change font colour to black</t>
  </si>
  <si>
    <t>insert BCIS location indices used, if any and change font colour to black</t>
  </si>
  <si>
    <t>insert any other assumptions made and change font colour to black</t>
  </si>
  <si>
    <t>Temporary support to adjacent structures</t>
  </si>
  <si>
    <t>Specialist groundworks</t>
  </si>
  <si>
    <t>Temporary diversion works</t>
  </si>
  <si>
    <t>Extraordinary site investigation works</t>
  </si>
  <si>
    <t>[insert description here or not applicable]</t>
  </si>
  <si>
    <t>External Works</t>
  </si>
  <si>
    <t>SUMMARY OF FLOOR AREAS</t>
  </si>
  <si>
    <t>this does not necessary need to be included within your cost plan, depends on the size of project</t>
  </si>
  <si>
    <t>Storey height</t>
  </si>
  <si>
    <t>Circ area</t>
  </si>
  <si>
    <t>First Floor</t>
  </si>
  <si>
    <t>Second Floor</t>
  </si>
  <si>
    <t>Third Floor</t>
  </si>
  <si>
    <t>Fourth Floor</t>
  </si>
  <si>
    <t>Seventh Floor</t>
  </si>
  <si>
    <t>Sixth Floor</t>
  </si>
  <si>
    <t>addition of Version Information Sheet</t>
  </si>
  <si>
    <t>additional of Project Information Sheet</t>
  </si>
  <si>
    <t>Estimated Cost Total Cashflow Forecast</t>
  </si>
  <si>
    <t>B</t>
  </si>
  <si>
    <t>Front cover</t>
  </si>
  <si>
    <t>QA check added to Project info tab</t>
  </si>
  <si>
    <t>automatic completion of surveyor email address</t>
  </si>
  <si>
    <r>
      <t xml:space="preserve">Assumed the Contract will be via a single stage </t>
    </r>
    <r>
      <rPr>
        <sz val="10"/>
        <color rgb="FFFF0000"/>
        <rFont val="Arial"/>
        <family val="2"/>
      </rPr>
      <t>traditional/design and build</t>
    </r>
    <r>
      <rPr>
        <sz val="10"/>
        <rFont val="Arial"/>
        <family val="2"/>
      </rPr>
      <t xml:space="preserve"> procurement route</t>
    </r>
  </si>
  <si>
    <t>C</t>
  </si>
  <si>
    <t>Project Info/ Front Cover</t>
  </si>
  <si>
    <t>Amending Milton Keyes telephone number</t>
  </si>
  <si>
    <t>Design Info tab</t>
  </si>
  <si>
    <t>adding line borders to Design info tab</t>
  </si>
  <si>
    <t>D</t>
  </si>
  <si>
    <t xml:space="preserve">project info </t>
  </si>
  <si>
    <t>updating with automatic email addresses</t>
  </si>
  <si>
    <t>front cover</t>
  </si>
  <si>
    <t>insertion of CS2 logo</t>
  </si>
  <si>
    <t>upper and lower case</t>
  </si>
  <si>
    <t>insert surveyor name and qualifications - check Signature blocks on Sharepoint if unsure</t>
  </si>
  <si>
    <t>QA check by:</t>
  </si>
  <si>
    <t>press 'control' and ';' (semi-colon) key, excel will automatically insert todays date</t>
  </si>
  <si>
    <t>Surveyor email</t>
  </si>
  <si>
    <t>you can use this picture or a photograph of the premises (no company logos)</t>
  </si>
  <si>
    <t>please ensure the photograph is no more than 19.6cm wide or 10cm high</t>
  </si>
  <si>
    <t>prepared for and on behalf of</t>
  </si>
  <si>
    <t>for the premises known as</t>
  </si>
  <si>
    <t>Post-nominal letters</t>
  </si>
  <si>
    <t>Position in CS2</t>
  </si>
  <si>
    <t>Add CS2 Address</t>
  </si>
  <si>
    <t>Add CS2 Tel No.</t>
  </si>
  <si>
    <t>4th Floor
Spectrum Building
Bond Street
Bristol BS1 3LG</t>
  </si>
  <si>
    <t>26 Alva Street
Edinburgh
EH2 4PY</t>
  </si>
  <si>
    <t>07749 433 002</t>
  </si>
  <si>
    <t>0207 628 0080</t>
  </si>
  <si>
    <t>Blackfriars House
Parsonage
Manchester
M3 2JA</t>
  </si>
  <si>
    <t>01908 502 527</t>
  </si>
  <si>
    <t>01604 603 030</t>
  </si>
  <si>
    <t>Allowance for removal and/or disposal of contaminated/deleterious materials</t>
  </si>
  <si>
    <t>Capital allowance or other incentives/grants</t>
  </si>
  <si>
    <t>Site acquisition fees/costs, air rights, oversailing, rights to light, or any other third party compensations</t>
  </si>
  <si>
    <t>Toxic/hazardous/contaminated material treatment</t>
  </si>
  <si>
    <t>Facilitating Works</t>
  </si>
  <si>
    <t>Office 3.03
3rd Floor Octagon Point
5 Cheapside
London EC2V 6AA</t>
  </si>
  <si>
    <t>Preliminairies</t>
  </si>
  <si>
    <t>Programme</t>
  </si>
  <si>
    <t>The Contractor shall allow for completing the Works within the Contract period and to work to a programme that has been mutually agreed with the C.A. and Employer.  The Contractor shall provide an outline programme in bar chart form once the Contract commencement date has been established and prior to commencing on site.</t>
  </si>
  <si>
    <t>Dimensions</t>
  </si>
  <si>
    <t>The accuracy of dimensions scaled from drawings and sketches is not guaranteed.</t>
  </si>
  <si>
    <t>Existing Condition</t>
  </si>
  <si>
    <t>rior to the Works commencing, the Contractor shall agree with the C.A. the existing condition of the property.  The Contractor shall allow for undertaking a photographic survey of the area of the Works and forwarding a set of photographs to the C.A.</t>
  </si>
  <si>
    <t>Contractors Work Area</t>
  </si>
  <si>
    <t>Prior to commencement of the Works, the Contractors work area and means of access shall be agreed with the C.A. and Employer.  The Contractor will not be permitted to utilise any other areas unless specific approval is given in writing by the C.A.</t>
  </si>
  <si>
    <t>Water</t>
  </si>
  <si>
    <t>The Contractor is to allow for making all arrangements where necessary, to supply clean and uncontaminated water for the Works.</t>
  </si>
  <si>
    <t>Lighting &amp; Power</t>
  </si>
  <si>
    <t>The Contractor is to allow for making all arrangements, where necessary, for a power supply.</t>
  </si>
  <si>
    <t>Messing &amp; Welfare Facilities</t>
  </si>
  <si>
    <t>The Contractor is to allow for making all arrangements for messing and welfare facilities and regular cleaning for his and the sub-contractors personnel.</t>
  </si>
  <si>
    <t>Good Practice</t>
  </si>
  <si>
    <t>All aspects of workmanship, materials and plant are to be of a standard appropriate to the Works and in accordance with good practice.  They shall comply with the recommendations and quality requirements of the relevant British Standards and Codes of Practice current at the time of execution of the Works, except where varied by the specification or by specific agreement with the C.A.</t>
  </si>
  <si>
    <t>Noise</t>
  </si>
  <si>
    <t>All compressors, percussion tools and vehicles are to be fitted with effective silencers of a type recommended by the manufacturer.  Employees are not to be permitted to use radios or other audio equipment in ways or at times which may cause nuisance.</t>
  </si>
  <si>
    <t>Pollution</t>
  </si>
  <si>
    <t>Take all reasonable precautions to prevent pollution of the site, the Works and the general environment.</t>
  </si>
  <si>
    <t>Fire</t>
  </si>
  <si>
    <t>Take all necessary precautions to prevent personal injury, death, and damage to the Works or other property from fire.  Burning on site of materials arising from the work will not be permitted.</t>
  </si>
  <si>
    <t>Nuisance</t>
  </si>
  <si>
    <t>Take all necessary precautions to prevent nuisance from dust, rubbish and other causes.</t>
  </si>
  <si>
    <t>Safety</t>
  </si>
  <si>
    <t xml:space="preserve">The Contractors attention is drawn to the requirements of the CDM Regulations 2015, and the Construction (Health, Safety and Welfare) Regulation 1996 as well as all other relevant regulations/statutes.  The site shall be kept clean and tidy at all times. Excavations must be adequately shored and protected.  Openings shall be securely fenced off and covered over between work times with special care being taken in the case of deep excavations.  The regulations for the wearing of safety helmets are to be adhered to.  </t>
  </si>
  <si>
    <t>Cartridge tools shall only be used following written approval from the C.A., and shall only be operated by experienced and certificated personnel.  The C.A. shall be at liberty to object to and require the Contractor to remove any person employed on the site who, in the opinion of the C.A., misconduct's himself or fails to comply with provisions with regard to safety.</t>
  </si>
  <si>
    <t>Occupation and Security of Premises</t>
  </si>
  <si>
    <t>Where the existing building will be occupied and/or used during the Contract, the Works shall be carried out without undue inconvenience and without danger to occupants and users.</t>
  </si>
  <si>
    <t>The Contractor shall be responsible for ensuring that the safety and security of the property, including its contents, is not adversely affected by the Works.</t>
  </si>
  <si>
    <t>Protections</t>
  </si>
  <si>
    <t>All types of work and all parts of the Works, including work carried out by others, are to be adequately protected throughout the Contract.  Wherever work is of an especially vulnerable nature or is exposed to abnormal risks, special protection shall be provided to ensure that damage does not occur.  The existing structure and items that do not form part of the Works shall also be adequately protected by the Contractor who will make good any damage at his own cost.</t>
  </si>
  <si>
    <t>Site Approaches</t>
  </si>
  <si>
    <t>Approaches to the site including roads, drives and paths, shall be adequately maintained and kept clear of mud and debris.</t>
  </si>
  <si>
    <t>Existing Services</t>
  </si>
  <si>
    <t>No guarantee is given as to the accuracy of any information provided concerning the presence and location of existing services.  The Contractor shall be responsible for locating the position of any services or utilities within the working area and shall protect and maintain them throughout the Works.  Should any damage occur, the Contractor shall expedite all remedial measures at his own cost.</t>
  </si>
  <si>
    <t>Defects in Existing Construction</t>
  </si>
  <si>
    <t>Any defects in the existing construction are to be reported to the C.A. without delay in order that approval may be given to any measures that are required to be taken.</t>
  </si>
  <si>
    <t>Removal of Spoil/Surplus Materials and Final Cleaning</t>
  </si>
  <si>
    <t>All surplus material, spoil and debris shall be removed from site, on a regular basis, to ensure that the site is maintained in a tidy condition.  All affected areas are to be cleaned and left in a tidy condition upon completion.</t>
  </si>
  <si>
    <t>Surface and Ground Water</t>
  </si>
  <si>
    <t>The Contractor shall allow for maintaining all excavations free of surface and/or ground water.</t>
  </si>
  <si>
    <t>Inspections</t>
  </si>
  <si>
    <t>The Contractor shall, at all times, notify the C.A. in advance of his intentions with respect to the various elements of the Works.</t>
  </si>
  <si>
    <t>Site Reinstatement</t>
  </si>
  <si>
    <t>Items that are removed/damaged prior to or during the Works, shall be properly reinstated to fully comply with current good practice.  Materials shall be selected and work out so as to ensure a satisfactory match with existing.</t>
  </si>
  <si>
    <t>Any damage to roads and footpaths caused by site traffic or otherwise must be reinstated to the satisfaction of the Local Authority or private owner.  The existing pavement shall be cut back and replaced over a sufficient area so as to fully restore the pavements integrity and in such a manner so as to match existing.</t>
  </si>
  <si>
    <t>Building Regulation and other Statutory Notices</t>
  </si>
  <si>
    <t>The Contractor shall be responsible for providing notices requesting inspection/approval of the works on site and such notices shall be served in good time.</t>
  </si>
  <si>
    <t>Access</t>
  </si>
  <si>
    <t>Contractor to provide alternative access where required in agreement with client.</t>
  </si>
  <si>
    <t>Public to be kept well away from area of works through use of clear signage and boundaries preventing access to areas of work.</t>
  </si>
  <si>
    <t>Materials &amp; Workmanship</t>
  </si>
  <si>
    <t>Demolition</t>
  </si>
  <si>
    <t>Demolition to be carried out in such a manner and at such times as to cause as little inconvenience as possible to either adjoining owners, occupiers, the public or the Employers.  Rubbish is to be sprinkled with water to minimise risk of dust arising and suitable protective measures are to be taken where necessary.  All reasonable precautions are to be taken to avoid unnecessary noise and vibrations.  The Contractor will follow the recommendations of the British Standard Code of Practice for Noise Control on Construction and Open Sited, BS 5228, Part 1 and Part 2, incorporating any amendments.</t>
  </si>
  <si>
    <t>The Contractor is to carry out the works of demolition and site clearance in accordance with the recommendations of the British Standard Code of Practice for Demolition, BS 6187, incorporating any amendments.</t>
  </si>
  <si>
    <t>The Contractor is to comply with all relevant Acts, By-laws, Regulations, Instruments and Codes of Practice relating to demolition and the consequential works, and all other relevant requirements.</t>
  </si>
  <si>
    <t>All demolition is to be carried out without damage to adjoining properties and if such damage occurs in the carrying out of the works due to the Contractors negligence the Contractor shall make good at his own expense.</t>
  </si>
  <si>
    <t>Excavation</t>
  </si>
  <si>
    <t>Excavation and demolition to be carried out to the profiles and levels as shown on the drawings provided.</t>
  </si>
  <si>
    <t>Excess material to be carried off site.</t>
  </si>
  <si>
    <t xml:space="preserve">Erect, alter as necessary and subsequently remove all temporary supports, which are required to:-
(1)  Secure and maintain the profiles of any existing building and excavation work without further movement
(2)  Ensure the safety of personnel
(3)  Protect from movement or damage any existing structures and services.
</t>
  </si>
  <si>
    <t>The excavation is to be kept free of water at all times.</t>
  </si>
  <si>
    <t>Consolidate properly and obtain approval to all bottoms of excavations.</t>
  </si>
  <si>
    <t>Bottoms of excavations to be covered with a minimum of 50mm Ordinary Portland Cement (prescribe mix) in accordance with BS 8110 : Part 1 : 1985.</t>
  </si>
  <si>
    <t>Schedule of Works Burgess Gardens</t>
  </si>
  <si>
    <t>All materials and workmanship is to be in accordance with British Standards, Building Regulations, BBA Agreement Certificates and Local Authority requirements.</t>
  </si>
  <si>
    <t>The Contractor is to price for each item which follows and the prices shall be fully inclusive of “preliminaries” insurances and other “on costs”, all incidental and associated work including all operations necessary to complete the works whether specifically itemised or not and for all necessary making good, whether mentioned or not.</t>
  </si>
  <si>
    <t>Provisional sums mentioned will be firmed once the extent of the works are known and will not be replaced by daywork rates.</t>
  </si>
  <si>
    <t>Contingency sums will be allowed for by the CA and will be used wholly or in part at the discretion of the Engineer, in writing, for unforeseen works only.</t>
  </si>
  <si>
    <t>The prices noted shall form the basis for adjustment and variation if required.</t>
  </si>
  <si>
    <t>General</t>
  </si>
  <si>
    <t>Schedule of Works</t>
  </si>
  <si>
    <t>Allow for demolition of approximately 455m and 35m of hoggin/gravel path and tarmac path respectively (width subject to variance TBC on site - assume max 1.5m).</t>
  </si>
  <si>
    <t>Install new footpath in accordance with drawing 200 'new asphalt/tarmac footway detail' with timber edging in accordance with 'timber edging detail' for approximately 490m (in areas where previous footpath has been demolished).</t>
  </si>
  <si>
    <t>Resurface footpath where required, affected area where extents of damage vary across approximately 125m length, damage extent TBC by contractors/others.</t>
  </si>
  <si>
    <t>Allow for installation of tree protection for approximately 400m where shown on relevant drawings in conjunction with reinstatement and resurfacing works.</t>
  </si>
  <si>
    <t>Schedule of Works Ousebank Gardens</t>
  </si>
  <si>
    <t>Resurface footpath where required, affected area where extents of damage vary approximately 5m, damage extent TBC by contractors/others.</t>
  </si>
  <si>
    <t>Schedule of Works Riverside Meadow</t>
  </si>
  <si>
    <t>Riverside Meadow - Refer to drawings 30,31,32,33,34,35,36,37,38,90,91 and 200</t>
  </si>
  <si>
    <t xml:space="preserve">Allow for demolition of approximately 690m x (width subject to variance TBC on site - assume max 1.5m) </t>
  </si>
  <si>
    <t>Install new footpath in accordance with drawing 200 'new asphalt/tarmac footway detail' with timber edging in accordance with 'timber edging detail' for approximately 690m.</t>
  </si>
  <si>
    <t>Entire steel ramp to be cleaned with pressure washer (allow for 25m length)</t>
  </si>
  <si>
    <t>Entire steel ramp footway to be coated with anti slip paint to prevent slipping.</t>
  </si>
  <si>
    <t>Allow for installation of tree protection for approximately 80m where shown on relevant drawings in conjunction with reinstatement and resurfacing works.</t>
  </si>
  <si>
    <t>Schedule of Works Lakes Lane</t>
  </si>
  <si>
    <t>Allow for demolition of approximately 610m x (width subject to variance TBC on site - assume max 1.5m)</t>
  </si>
  <si>
    <t>Install new footpath in accordance with drawing 200 'New asphalt/tarmac footway detail' with timber edging in accordance with 'timber edging detail' for approximately 610m x (width subject to variance TBC on site)</t>
  </si>
  <si>
    <t>Resurface footpath where required, affected area where extents of damage vary approximately 315m, damage extent TBC by contractors/others.</t>
  </si>
  <si>
    <t>Allow for installation of tree protection for approximately 200m where shown on relevant drawings in conjunction with reinstatement and resurfacing works.</t>
  </si>
  <si>
    <t>Schedule of Works Kingfisher Park</t>
  </si>
  <si>
    <t>Kingfisher Park - Refer to drawings 50,51,52,53,54 and 200</t>
  </si>
  <si>
    <t>Resurface footpath where required, affected area where extents of damage vary across approximately 400m length, damage extent TBC by contractors/others.</t>
  </si>
  <si>
    <t>Allow for demolition of approximately 460m and 45m of hoggin/gravel path and gravel/hoggin (where concrete spalling present) path respectively (width subject to variance TBC on site - assume max 1.5m).</t>
  </si>
  <si>
    <t>Install new footpath in accordance with drawing 200 'new asphalt/tarmac footway detail' with timber edging in accordance with 'timber edging detail' for approximately 505m (in areas where previous footpath has been demolished).</t>
  </si>
  <si>
    <t>Resurface footpath where required, affected area where extents of damage vary across approximately 105m length, damage extent TBC by contractors/others.</t>
  </si>
  <si>
    <t>Existing timber decking to be cleaned and previous worn finish to entire bridge to be removed (allow for 50m)</t>
  </si>
  <si>
    <t>Provide non-slip decking strips or alternative surfacing where previous finish removed (TBC by client)</t>
  </si>
  <si>
    <t>Allow for installation of tree protection for approximately 160m where shown on relevant drawings in conjunction with reinstatement and resurfacing works.</t>
  </si>
  <si>
    <t>Sub-total</t>
  </si>
  <si>
    <t>Cost</t>
  </si>
  <si>
    <t>On-Costs</t>
  </si>
  <si>
    <t>Preliminaries</t>
  </si>
  <si>
    <t>OH&amp;P</t>
  </si>
  <si>
    <t>Professional Fees</t>
  </si>
  <si>
    <t>Project Manager</t>
  </si>
  <si>
    <t>QS &amp; Contract Administrator</t>
  </si>
  <si>
    <t>Design &amp; CAD services</t>
  </si>
  <si>
    <t>MEP consultant</t>
  </si>
  <si>
    <t>Structural Engineer</t>
  </si>
  <si>
    <t>Planning Consultant</t>
  </si>
  <si>
    <t>Solicitor (Contract &amp; Warranties)</t>
  </si>
  <si>
    <t>Item</t>
  </si>
  <si>
    <t>Asbestos R&amp;D survey</t>
  </si>
  <si>
    <t>EPC</t>
  </si>
  <si>
    <t>Contingency</t>
  </si>
  <si>
    <t>Inflation</t>
  </si>
  <si>
    <t>Inflation allowance - BCIS TPI 328 (1Q 2021) to 361 (2Q 2022)</t>
  </si>
  <si>
    <r>
      <t>Estimated Project Total</t>
    </r>
    <r>
      <rPr>
        <b/>
        <sz val="8"/>
        <color theme="0"/>
        <rFont val="Arial"/>
        <family val="2"/>
      </rPr>
      <t xml:space="preserve"> (excl VAT)</t>
    </r>
    <r>
      <rPr>
        <b/>
        <vertAlign val="superscript"/>
        <sz val="8"/>
        <color theme="0"/>
        <rFont val="Arial"/>
        <family val="2"/>
      </rPr>
      <t xml:space="preserve"> (see note 2)</t>
    </r>
  </si>
  <si>
    <r>
      <t>Estimated Project Total</t>
    </r>
    <r>
      <rPr>
        <b/>
        <sz val="8"/>
        <color theme="0"/>
        <rFont val="Arial"/>
        <family val="2"/>
      </rPr>
      <t xml:space="preserve"> (incl VAT)</t>
    </r>
    <r>
      <rPr>
        <b/>
        <vertAlign val="superscript"/>
        <sz val="8"/>
        <color theme="0"/>
        <rFont val="Arial"/>
        <family val="2"/>
      </rPr>
      <t xml:space="preserve"> (see note 2)</t>
    </r>
  </si>
  <si>
    <t>Principal Designer</t>
  </si>
  <si>
    <t>Cost Breakdown</t>
  </si>
  <si>
    <t>Luke Clifford</t>
  </si>
  <si>
    <t>Building Surveyor</t>
  </si>
  <si>
    <t>lukeclifford@cs2.co.uk</t>
  </si>
  <si>
    <t>Concrete</t>
  </si>
  <si>
    <t>All concrete unless noted otherwise on drawings provided to be Grade C35 concrete (prescribe mix) in accordance with BS 8110 : Part 1 : 1985.</t>
  </si>
  <si>
    <t>Cement : Ordinary Portland Cement to BS 12</t>
  </si>
  <si>
    <t>Aggregates to BS 882.</t>
  </si>
  <si>
    <t>Water used to be clean and uncontaminated.</t>
  </si>
  <si>
    <t>Reinforcement</t>
  </si>
  <si>
    <t>Hot rolled yield steel bars (Grade 460) to BS 4449.</t>
  </si>
  <si>
    <t>Mesh reinforcement to BS 4482 and BS 4483 (Grade 460).</t>
  </si>
  <si>
    <t>Reinforcement to be clean and free from all paint, loose mill scale, loose rust, dirt, oil and grease at the time of placing.</t>
  </si>
  <si>
    <t>Formwork &amp; Concreting</t>
  </si>
  <si>
    <t>Provide all formwork necessary to produce the required dimensions and finishes.</t>
  </si>
  <si>
    <t>Ensure safe removal of formwork.</t>
  </si>
  <si>
    <t>Formwork surfaces in contact with concrete to be clean and well wetted.</t>
  </si>
  <si>
    <t>Construction joints : lightly roughen entire face to expose course aggregate.</t>
  </si>
  <si>
    <t>Thoroughly wire brush to remove all loose material.  Faces to be clean and damp before fresh concrete is poured against them.</t>
  </si>
  <si>
    <t>Concrete should not be placed with an initial temperature of less than 5ºC nor should concrete be placed against frozen or frost covered surfaces.  Concrete to be compacted thoroughly around reinforcement and into corners of formwork.</t>
  </si>
  <si>
    <t>Keep all completed surfaces covered for no less than three days.</t>
  </si>
  <si>
    <t>Carried to Cast Collection</t>
  </si>
  <si>
    <t>M &amp; W/3</t>
  </si>
  <si>
    <t>Strike formwork without causing damage to concrete.</t>
  </si>
  <si>
    <t>Filling</t>
  </si>
  <si>
    <t>Obtain approval to all filling materials selected from excavation.</t>
  </si>
  <si>
    <t>Spread filling soil in layers not exceeding 150mm thick.  Compact and consolidate each layer before spreading next.</t>
  </si>
  <si>
    <t>DO NOT use frozen material.</t>
  </si>
  <si>
    <t>No topsoil is to be used in filling.</t>
  </si>
  <si>
    <t>REINSTATEMENT</t>
  </si>
  <si>
    <t>All external works, footpaths and vegetation, finishes etc., to be reinstated on completion of the works.</t>
  </si>
  <si>
    <t>WOODWORK &amp; MATERIALS</t>
  </si>
  <si>
    <t>Full details of the timber to be used shall be submitted to the Engineer.  The quality for any purpose shall be approved before any timber is delivered to site.  All timber and joinery shall be stored on site under cover, clear of the ground and protected against dampness.</t>
  </si>
  <si>
    <t>Softwood</t>
  </si>
  <si>
    <t>The softwood timber shall be class C16 to BS 5268, free from evidence of live insect attack and with the grain sloping no more that 1 in 6.</t>
  </si>
  <si>
    <t>Sawn timbers must generally be of the dimensions stated, but occasional slight variations in accordance with BS 4471, Part 1, will be permitted.</t>
  </si>
  <si>
    <t>(a)  Sapwood, including discoloured sapwood, will not be permitted.</t>
  </si>
  <si>
    <t>(b)  Checks and shakes on the surface not permitted.</t>
  </si>
  <si>
    <t>(c)  Timber plugs or inserts to repair faults not permitted</t>
  </si>
  <si>
    <t>Moisture Content</t>
  </si>
  <si>
    <t>All sawn softwood shall be air seasoned and if necessary kiln dried to ensure that the moisture content does not exceed 22% of dry weight at the time of erection.  (Reduces to 18% for works in existing buildings).</t>
  </si>
  <si>
    <t>Ironmongery</t>
  </si>
  <si>
    <t>Nails shall comply with BS 1202.</t>
  </si>
  <si>
    <t>Screws shall comply with BS 1210.</t>
  </si>
  <si>
    <t>Bolts shall comply with BS 4190, fixing accessories with BS 1494.</t>
  </si>
  <si>
    <t>Timber connectors shall comply with BS 1579.</t>
  </si>
  <si>
    <t>Woodwork Workmanship</t>
  </si>
  <si>
    <t>Jointing : The contractor shall be responsible for the sound construction of all components, using the recognised form of joints in the appropriate positions and according to the best traditions of the trade.</t>
  </si>
  <si>
    <t>Framing : Dimensions shall be checked on the site and the various units shall be prepared and framed up immediately the details are received but not glued or wedged up until required for use.  All softwood external joinery or joinery having any external face shall be put together in white lead and the joints properly pinned.  Doors, window casements and sashes and door and window frames shall have mortice and tenon joints with projecting horns.</t>
  </si>
  <si>
    <t>Steel nails or screws for use in external situations shall be sheradised or galvanised.</t>
  </si>
  <si>
    <t>All sawn softwood shall be preserved against fungal and insect attack by pressure impregnated with ‘Celcure’ or ‘Tanalith’.  The timber to be treated shall be of the moisture content specified and the impregnation is to be carried out after all cutting and shaping has been completed and by a sub-contractor approved by the manufacturer of the preservative in strict accordance with their printed instructions.</t>
  </si>
  <si>
    <t>If any treated timbers are cut on site, the cut portions are to be liberally treated with the selected preservative.  The whole of this process is to be carried out in strict accordance with their printed instructions.</t>
  </si>
  <si>
    <t>Burgess Gardens - Refer to drawings 01,02,03,04,06,07 and 200</t>
  </si>
  <si>
    <t>Ousebank Gardens - Refer to drawings 21,22,23 AND 24</t>
  </si>
  <si>
    <t>Lakes Lane - Refer to drawings 40,41,42,43,43,44,45,46,47,48 and 200</t>
  </si>
  <si>
    <t>Castle Meadow - Refer to drawings 60,61,62,63,64,65,66,80,81 and 200</t>
  </si>
  <si>
    <t>Gary Viccars</t>
  </si>
  <si>
    <t>BSc (Hons) MRICS</t>
  </si>
  <si>
    <t>The base scheme comprises of repairs to footpaths.</t>
  </si>
  <si>
    <t xml:space="preserve"> external works</t>
  </si>
  <si>
    <t>Newport Pagnell Town Council</t>
  </si>
  <si>
    <t>2099913/GV</t>
  </si>
  <si>
    <t>Newport Pagnell Footpaths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</si>
</sst>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0.0"/>
    <numFmt numFmtId="165" formatCode="0.0"/>
    <numFmt numFmtId="166" formatCode="[$-809]dd\ mmmm\ yyyy;@"/>
    <numFmt numFmtId="167" formatCode="&quot;£&quot;#,##0.00"/>
    <numFmt numFmtId="168" formatCode="_(* #,##0.00_);_(* \(#,##0.00\);_(* &quot;-&quot;??_);_(@_)"/>
    <numFmt numFmtId="169" formatCode="0.0%"/>
    <numFmt numFmtId="170" formatCode="&quot;£&quot;#,##0"/>
  </numFmts>
  <fonts count="56" x14ac:knownFonts="1">
    <font>
      <sz val="11"/>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name val="Arial"/>
      <family val="2"/>
    </font>
    <font>
      <sz val="11"/>
      <name val="Arial"/>
      <family val="2"/>
    </font>
    <font>
      <sz val="11"/>
      <color rgb="FF00B0F0"/>
      <name val="Arial"/>
      <family val="2"/>
    </font>
    <font>
      <b/>
      <sz val="11"/>
      <color rgb="FF0099FF"/>
      <name val="Arial"/>
      <family val="2"/>
    </font>
    <font>
      <b/>
      <sz val="12"/>
      <name val="Arial"/>
      <family val="2"/>
    </font>
    <font>
      <b/>
      <sz val="11"/>
      <color theme="0"/>
      <name val="Arial"/>
      <family val="2"/>
    </font>
    <font>
      <sz val="11"/>
      <color rgb="FFFF0000"/>
      <name val="Arial"/>
      <family val="2"/>
    </font>
    <font>
      <sz val="11"/>
      <color theme="0"/>
      <name val="Arial"/>
      <family val="2"/>
    </font>
    <font>
      <b/>
      <sz val="11"/>
      <color theme="1"/>
      <name val="Arial"/>
      <family val="2"/>
    </font>
    <font>
      <b/>
      <sz val="18"/>
      <color theme="1"/>
      <name val="Arial"/>
      <family val="2"/>
    </font>
    <font>
      <b/>
      <sz val="12"/>
      <color theme="1"/>
      <name val="Arial"/>
      <family val="2"/>
    </font>
    <font>
      <sz val="18"/>
      <color theme="0"/>
      <name val="Arial"/>
      <family val="2"/>
    </font>
    <font>
      <sz val="11"/>
      <color theme="5" tint="-0.499984740745262"/>
      <name val="Arial"/>
      <family val="2"/>
    </font>
    <font>
      <b/>
      <sz val="11"/>
      <color theme="5" tint="-0.499984740745262"/>
      <name val="Arial"/>
      <family val="2"/>
    </font>
    <font>
      <sz val="10"/>
      <name val="Arial"/>
      <family val="2"/>
    </font>
    <font>
      <b/>
      <sz val="10"/>
      <name val="Arial"/>
      <family val="2"/>
    </font>
    <font>
      <sz val="12"/>
      <name val="Times New Roman"/>
      <family val="1"/>
    </font>
    <font>
      <b/>
      <u/>
      <sz val="8"/>
      <name val="Arial"/>
      <family val="2"/>
    </font>
    <font>
      <b/>
      <sz val="8"/>
      <name val="Arial"/>
      <family val="2"/>
    </font>
    <font>
      <sz val="11"/>
      <color theme="1"/>
      <name val="Calibri"/>
      <family val="2"/>
      <scheme val="minor"/>
    </font>
    <font>
      <b/>
      <sz val="14"/>
      <color theme="5" tint="-0.499984740745262"/>
      <name val="Arial"/>
      <family val="2"/>
    </font>
    <font>
      <b/>
      <u/>
      <sz val="11"/>
      <color theme="5" tint="-0.499984740745262"/>
      <name val="Arial"/>
      <family val="2"/>
    </font>
    <font>
      <b/>
      <sz val="10"/>
      <color rgb="FF0099FF"/>
      <name val="Arial"/>
      <family val="2"/>
    </font>
    <font>
      <sz val="10"/>
      <color theme="5" tint="-0.499984740745262"/>
      <name val="Arial"/>
      <family val="2"/>
    </font>
    <font>
      <b/>
      <sz val="10"/>
      <color theme="0"/>
      <name val="Arial"/>
      <family val="2"/>
    </font>
    <font>
      <sz val="10"/>
      <color rgb="FF00B0F0"/>
      <name val="Arial"/>
      <family val="2"/>
    </font>
    <font>
      <b/>
      <sz val="10"/>
      <color theme="1" tint="0.34998626667073579"/>
      <name val="Arial"/>
      <family val="2"/>
    </font>
    <font>
      <sz val="10"/>
      <color theme="1" tint="0.34998626667073579"/>
      <name val="Arial"/>
      <family val="2"/>
    </font>
    <font>
      <b/>
      <sz val="8"/>
      <color theme="0"/>
      <name val="Arial"/>
      <family val="2"/>
    </font>
    <font>
      <sz val="10"/>
      <color theme="0"/>
      <name val="Arial"/>
      <family val="2"/>
    </font>
    <font>
      <b/>
      <sz val="10"/>
      <color theme="8"/>
      <name val="Arial"/>
      <family val="2"/>
    </font>
    <font>
      <i/>
      <sz val="8"/>
      <name val="Arial"/>
      <family val="2"/>
    </font>
    <font>
      <sz val="10"/>
      <color rgb="FFFF0000"/>
      <name val="Arial"/>
      <family val="2"/>
    </font>
    <font>
      <b/>
      <vertAlign val="superscript"/>
      <sz val="8"/>
      <color theme="0"/>
      <name val="Arial"/>
      <family val="2"/>
    </font>
    <font>
      <sz val="11"/>
      <color theme="0" tint="-0.249977111117893"/>
      <name val="Arial"/>
      <family val="2"/>
    </font>
    <font>
      <sz val="11"/>
      <name val="Arial"/>
      <family val="2"/>
    </font>
    <font>
      <b/>
      <sz val="24"/>
      <color theme="0"/>
      <name val="Arial"/>
      <family val="2"/>
    </font>
    <font>
      <sz val="28"/>
      <color theme="0"/>
      <name val="Arial"/>
      <family val="2"/>
    </font>
    <font>
      <b/>
      <sz val="18"/>
      <name val="Arial"/>
      <family val="2"/>
    </font>
    <font>
      <sz val="24"/>
      <name val="Arial"/>
      <family val="2"/>
    </font>
    <font>
      <sz val="10"/>
      <color theme="1" tint="0.249977111117893"/>
      <name val="Arial"/>
      <family val="2"/>
    </font>
    <font>
      <b/>
      <sz val="10"/>
      <color theme="1" tint="0.249977111117893"/>
      <name val="Arial"/>
      <family val="2"/>
    </font>
    <font>
      <sz val="12"/>
      <name val="Arial"/>
      <family val="2"/>
    </font>
    <font>
      <sz val="9"/>
      <name val="Arial"/>
      <family val="2"/>
    </font>
    <font>
      <b/>
      <i/>
      <sz val="10"/>
      <name val="Arial"/>
      <family val="2"/>
    </font>
    <font>
      <sz val="10"/>
      <name val="Arial"/>
    </font>
    <font>
      <b/>
      <u/>
      <sz val="10"/>
      <name val="Arial"/>
      <family val="2"/>
    </font>
  </fonts>
  <fills count="10">
    <fill>
      <patternFill patternType="none"/>
    </fill>
    <fill>
      <patternFill patternType="gray125"/>
    </fill>
    <fill>
      <patternFill patternType="solid">
        <fgColor rgb="FF0099FF"/>
        <bgColor indexed="64"/>
      </patternFill>
    </fill>
    <fill>
      <patternFill patternType="solid">
        <fgColor theme="0" tint="-0.14999847407452621"/>
        <bgColor indexed="64"/>
      </patternFill>
    </fill>
    <fill>
      <patternFill patternType="solid">
        <fgColor rgb="FFD1ECFF"/>
        <bgColor indexed="64"/>
      </patternFill>
    </fill>
    <fill>
      <patternFill patternType="solid">
        <fgColor rgb="FFF01478"/>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CECFF"/>
        <bgColor indexed="64"/>
      </patternFill>
    </fill>
    <fill>
      <patternFill patternType="solid">
        <fgColor rgb="FF92D050"/>
        <bgColor indexed="64"/>
      </patternFill>
    </fill>
  </fills>
  <borders count="38">
    <border>
      <left/>
      <right/>
      <top/>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14996795556505021"/>
      </bottom>
      <diagonal/>
    </border>
    <border>
      <left style="thin">
        <color theme="0" tint="-0.499984740745262"/>
      </left>
      <right style="thin">
        <color theme="0" tint="-0.499984740745262"/>
      </right>
      <top style="thin">
        <color theme="0" tint="-0.14996795556505021"/>
      </top>
      <bottom style="thin">
        <color theme="0" tint="-0.1499679555650502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14996795556505021"/>
      </top>
      <bottom/>
      <diagonal/>
    </border>
    <border>
      <left style="thin">
        <color indexed="64"/>
      </left>
      <right style="thin">
        <color theme="0" tint="-0.499984740745262"/>
      </right>
      <top style="thin">
        <color theme="0" tint="-0.499984740745262"/>
      </top>
      <bottom style="thin">
        <color theme="0" tint="-0.14996795556505021"/>
      </bottom>
      <diagonal/>
    </border>
    <border>
      <left style="thin">
        <color theme="0" tint="-0.499984740745262"/>
      </left>
      <right style="thin">
        <color indexed="64"/>
      </right>
      <top style="thin">
        <color theme="0" tint="-0.499984740745262"/>
      </top>
      <bottom style="thin">
        <color theme="0" tint="-0.14996795556505021"/>
      </bottom>
      <diagonal/>
    </border>
    <border>
      <left style="thin">
        <color indexed="64"/>
      </left>
      <right style="thin">
        <color theme="0" tint="-0.499984740745262"/>
      </right>
      <top style="thin">
        <color theme="0" tint="-0.14996795556505021"/>
      </top>
      <bottom style="thin">
        <color theme="0" tint="-0.14996795556505021"/>
      </bottom>
      <diagonal/>
    </border>
    <border>
      <left style="thin">
        <color theme="0" tint="-0.499984740745262"/>
      </left>
      <right style="thin">
        <color indexed="64"/>
      </right>
      <top style="thin">
        <color theme="0" tint="-0.14996795556505021"/>
      </top>
      <bottom style="thin">
        <color theme="0" tint="-0.14996795556505021"/>
      </bottom>
      <diagonal/>
    </border>
    <border>
      <left style="thin">
        <color indexed="64"/>
      </left>
      <right style="thin">
        <color theme="0" tint="-0.499984740745262"/>
      </right>
      <top style="thin">
        <color theme="0" tint="-0.14996795556505021"/>
      </top>
      <bottom style="thin">
        <color theme="0" tint="-0.499984740745262"/>
      </bottom>
      <diagonal/>
    </border>
    <border>
      <left style="thin">
        <color theme="0" tint="-0.499984740745262"/>
      </left>
      <right style="thin">
        <color indexed="64"/>
      </right>
      <top style="thin">
        <color theme="0" tint="-0.14996795556505021"/>
      </top>
      <bottom style="thin">
        <color theme="0" tint="-0.499984740745262"/>
      </bottom>
      <diagonal/>
    </border>
    <border>
      <left style="thin">
        <color theme="0" tint="-0.499984740745262"/>
      </left>
      <right/>
      <top style="thin">
        <color theme="0" tint="-0.499984740745262"/>
      </top>
      <bottom style="thin">
        <color theme="0" tint="-0.14996795556505021"/>
      </bottom>
      <diagonal/>
    </border>
    <border>
      <left/>
      <right/>
      <top style="thin">
        <color theme="0" tint="-0.499984740745262"/>
      </top>
      <bottom style="thin">
        <color theme="0" tint="-0.14996795556505021"/>
      </bottom>
      <diagonal/>
    </border>
    <border>
      <left/>
      <right style="thin">
        <color theme="0" tint="-0.499984740745262"/>
      </right>
      <top style="thin">
        <color theme="0" tint="-0.499984740745262"/>
      </top>
      <bottom style="thin">
        <color theme="0" tint="-0.14996795556505021"/>
      </bottom>
      <diagonal/>
    </border>
    <border>
      <left style="thin">
        <color theme="0" tint="-0.49998474074526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499984740745262"/>
      </right>
      <top style="thin">
        <color theme="0" tint="-0.14996795556505021"/>
      </top>
      <bottom style="thin">
        <color theme="0" tint="-0.14996795556505021"/>
      </bottom>
      <diagonal/>
    </border>
    <border>
      <left style="thin">
        <color theme="0" tint="-0.499984740745262"/>
      </left>
      <right/>
      <top style="thin">
        <color theme="0" tint="-0.14996795556505021"/>
      </top>
      <bottom style="thin">
        <color theme="0" tint="-0.499984740745262"/>
      </bottom>
      <diagonal/>
    </border>
    <border>
      <left/>
      <right/>
      <top style="thin">
        <color theme="0" tint="-0.14996795556505021"/>
      </top>
      <bottom style="thin">
        <color theme="0" tint="-0.499984740745262"/>
      </bottom>
      <diagonal/>
    </border>
    <border>
      <left/>
      <right style="thin">
        <color theme="0" tint="-0.499984740745262"/>
      </right>
      <top style="thin">
        <color theme="0" tint="-0.14996795556505021"/>
      </top>
      <bottom style="thin">
        <color theme="0" tint="-0.499984740745262"/>
      </bottom>
      <diagonal/>
    </border>
    <border>
      <left/>
      <right/>
      <top style="thin">
        <color indexed="64"/>
      </top>
      <bottom style="thin">
        <color theme="0" tint="-0.14996795556505021"/>
      </bottom>
      <diagonal/>
    </border>
    <border>
      <left/>
      <right/>
      <top style="thin">
        <color theme="0" tint="-0.14996795556505021"/>
      </top>
      <bottom/>
      <diagonal/>
    </border>
    <border>
      <left style="thin">
        <color indexed="22"/>
      </left>
      <right style="thin">
        <color indexed="22"/>
      </right>
      <top/>
      <bottom/>
      <diagonal/>
    </border>
  </borders>
  <cellStyleXfs count="28">
    <xf numFmtId="166" fontId="0" fillId="0" borderId="0"/>
    <xf numFmtId="166" fontId="10" fillId="0" borderId="0"/>
    <xf numFmtId="166" fontId="8" fillId="0" borderId="0"/>
    <xf numFmtId="166" fontId="7" fillId="0" borderId="0"/>
    <xf numFmtId="43" fontId="10" fillId="0" borderId="0" applyFont="0" applyFill="0" applyBorder="0" applyAlignment="0" applyProtection="0"/>
    <xf numFmtId="166" fontId="7" fillId="0" borderId="0"/>
    <xf numFmtId="166" fontId="6" fillId="0" borderId="0"/>
    <xf numFmtId="0" fontId="10" fillId="0" borderId="0"/>
    <xf numFmtId="166" fontId="5" fillId="0" borderId="0"/>
    <xf numFmtId="166" fontId="10" fillId="0" borderId="0"/>
    <xf numFmtId="166" fontId="4" fillId="0" borderId="0"/>
    <xf numFmtId="0" fontId="23" fillId="0" borderId="0"/>
    <xf numFmtId="0" fontId="25" fillId="0" borderId="0"/>
    <xf numFmtId="0" fontId="10" fillId="0" borderId="0"/>
    <xf numFmtId="0" fontId="10" fillId="0" borderId="0"/>
    <xf numFmtId="168" fontId="10" fillId="0" borderId="0" applyFont="0" applyFill="0" applyBorder="0" applyAlignment="0" applyProtection="0"/>
    <xf numFmtId="9" fontId="10" fillId="0" borderId="0" applyFont="0" applyFill="0" applyBorder="0" applyAlignment="0" applyProtection="0"/>
    <xf numFmtId="9" fontId="28" fillId="0" borderId="0" applyFont="0" applyFill="0" applyBorder="0" applyAlignment="0" applyProtection="0"/>
    <xf numFmtId="166" fontId="3" fillId="0" borderId="0"/>
    <xf numFmtId="0" fontId="2" fillId="0" borderId="0"/>
    <xf numFmtId="0" fontId="23" fillId="0" borderId="0"/>
    <xf numFmtId="168" fontId="23" fillId="0" borderId="0" applyFont="0" applyFill="0" applyBorder="0" applyAlignment="0" applyProtection="0"/>
    <xf numFmtId="43" fontId="44" fillId="0" borderId="0" applyFont="0" applyFill="0" applyBorder="0" applyAlignment="0" applyProtection="0"/>
    <xf numFmtId="0" fontId="10" fillId="0" borderId="0"/>
    <xf numFmtId="166" fontId="1" fillId="0" borderId="0"/>
    <xf numFmtId="0" fontId="1" fillId="0" borderId="0"/>
    <xf numFmtId="0" fontId="51" fillId="0" borderId="0"/>
    <xf numFmtId="0" fontId="54" fillId="0" borderId="0"/>
  </cellStyleXfs>
  <cellXfs count="564">
    <xf numFmtId="166" fontId="0" fillId="0" borderId="0" xfId="0"/>
    <xf numFmtId="166" fontId="0" fillId="0" borderId="0" xfId="0" applyFill="1" applyAlignment="1" applyProtection="1">
      <alignment vertical="top"/>
      <protection locked="0"/>
    </xf>
    <xf numFmtId="166" fontId="10" fillId="0" borderId="0" xfId="9" applyProtection="1">
      <protection locked="0"/>
    </xf>
    <xf numFmtId="0" fontId="10" fillId="0" borderId="0" xfId="7" applyProtection="1"/>
    <xf numFmtId="166" fontId="0" fillId="0" borderId="2" xfId="0" applyFill="1" applyBorder="1" applyAlignment="1" applyProtection="1">
      <alignment vertical="top"/>
    </xf>
    <xf numFmtId="166" fontId="0" fillId="0" borderId="1" xfId="0" applyFill="1" applyBorder="1" applyAlignment="1" applyProtection="1">
      <alignment vertical="top"/>
    </xf>
    <xf numFmtId="166" fontId="0" fillId="0" borderId="0" xfId="0" applyProtection="1">
      <protection locked="0"/>
    </xf>
    <xf numFmtId="166" fontId="17" fillId="0" borderId="0" xfId="0" applyFont="1" applyAlignment="1" applyProtection="1">
      <alignment horizontal="center" vertical="center"/>
      <protection locked="0"/>
    </xf>
    <xf numFmtId="166" fontId="18" fillId="0" borderId="0" xfId="0" applyFont="1" applyAlignment="1" applyProtection="1">
      <alignment horizontal="center" vertical="center" wrapText="1"/>
      <protection locked="0"/>
    </xf>
    <xf numFmtId="166" fontId="17" fillId="0" borderId="0" xfId="0" applyFont="1" applyAlignment="1" applyProtection="1">
      <alignment vertical="center"/>
      <protection locked="0"/>
    </xf>
    <xf numFmtId="166" fontId="19" fillId="0" borderId="0" xfId="0" applyFont="1" applyAlignment="1" applyProtection="1">
      <alignment vertical="center"/>
      <protection locked="0"/>
    </xf>
    <xf numFmtId="166" fontId="12" fillId="0" borderId="0" xfId="0" applyFont="1" applyAlignment="1" applyProtection="1">
      <alignment vertical="center"/>
      <protection locked="0"/>
    </xf>
    <xf numFmtId="166" fontId="12" fillId="0" borderId="0" xfId="0" applyFont="1" applyProtection="1">
      <protection locked="0"/>
    </xf>
    <xf numFmtId="166" fontId="0" fillId="0" borderId="2" xfId="0" applyBorder="1" applyProtection="1"/>
    <xf numFmtId="166" fontId="16" fillId="2" borderId="2" xfId="0" applyFont="1" applyFill="1" applyBorder="1" applyAlignment="1" applyProtection="1">
      <alignment vertical="center"/>
    </xf>
    <xf numFmtId="166" fontId="0" fillId="0" borderId="1" xfId="0" applyBorder="1" applyProtection="1"/>
    <xf numFmtId="0" fontId="10" fillId="0" borderId="0" xfId="7"/>
    <xf numFmtId="166" fontId="0" fillId="0" borderId="0" xfId="0" applyFill="1" applyAlignment="1" applyProtection="1">
      <alignment vertical="top"/>
    </xf>
    <xf numFmtId="166" fontId="9" fillId="0" borderId="0" xfId="0" applyFont="1" applyFill="1" applyAlignment="1" applyProtection="1">
      <alignment horizontal="left" vertical="top"/>
    </xf>
    <xf numFmtId="0" fontId="10" fillId="0" borderId="2" xfId="7" applyBorder="1" applyProtection="1">
      <protection locked="0"/>
    </xf>
    <xf numFmtId="0" fontId="16" fillId="2" borderId="2" xfId="7" applyFont="1" applyFill="1" applyBorder="1" applyAlignment="1" applyProtection="1">
      <alignment vertical="center"/>
      <protection locked="0"/>
    </xf>
    <xf numFmtId="0" fontId="10" fillId="0" borderId="1" xfId="7" applyBorder="1" applyProtection="1">
      <protection locked="0"/>
    </xf>
    <xf numFmtId="0" fontId="10" fillId="0" borderId="1" xfId="7" applyFill="1" applyBorder="1" applyAlignment="1" applyProtection="1">
      <alignment vertical="top"/>
      <protection locked="0"/>
    </xf>
    <xf numFmtId="0" fontId="10" fillId="0" borderId="0" xfId="7" applyFill="1" applyAlignment="1" applyProtection="1">
      <alignment vertical="top"/>
    </xf>
    <xf numFmtId="0" fontId="17" fillId="0" borderId="0" xfId="7" applyFont="1" applyAlignment="1" applyProtection="1">
      <alignment horizontal="center" vertical="center"/>
    </xf>
    <xf numFmtId="0" fontId="18" fillId="0" borderId="0" xfId="7" applyFont="1" applyAlignment="1" applyProtection="1">
      <alignment horizontal="center" vertical="center" wrapText="1"/>
    </xf>
    <xf numFmtId="0" fontId="17" fillId="0" borderId="0" xfId="7" applyFont="1" applyAlignment="1" applyProtection="1">
      <alignment vertical="center"/>
    </xf>
    <xf numFmtId="0" fontId="19" fillId="0" borderId="0" xfId="7" applyFont="1" applyAlignment="1" applyProtection="1">
      <alignment vertical="center"/>
    </xf>
    <xf numFmtId="0" fontId="12" fillId="0" borderId="0" xfId="7" applyFont="1" applyAlignment="1" applyProtection="1">
      <alignment vertical="center"/>
    </xf>
    <xf numFmtId="0" fontId="12" fillId="0" borderId="0" xfId="7" applyFont="1" applyProtection="1"/>
    <xf numFmtId="0" fontId="23" fillId="0" borderId="0" xfId="11" applyFont="1" applyFill="1" applyBorder="1" applyAlignment="1">
      <alignment horizontal="left"/>
    </xf>
    <xf numFmtId="0" fontId="13" fillId="0" borderId="0" xfId="12" applyFont="1" applyFill="1" applyBorder="1" applyAlignment="1">
      <alignment horizontal="left"/>
    </xf>
    <xf numFmtId="0" fontId="23" fillId="0" borderId="0" xfId="11" applyFill="1"/>
    <xf numFmtId="0" fontId="23" fillId="0" borderId="0" xfId="11"/>
    <xf numFmtId="0" fontId="26" fillId="0" borderId="0" xfId="13" applyNumberFormat="1" applyFont="1" applyFill="1" applyBorder="1" applyAlignment="1">
      <alignment horizontal="left"/>
    </xf>
    <xf numFmtId="0" fontId="27" fillId="0" borderId="0" xfId="13" applyNumberFormat="1" applyFont="1" applyFill="1" applyBorder="1" applyAlignment="1">
      <alignment horizontal="center"/>
    </xf>
    <xf numFmtId="0" fontId="23" fillId="0" borderId="0" xfId="11" applyFill="1" applyBorder="1"/>
    <xf numFmtId="0" fontId="23" fillId="0" borderId="0" xfId="11" applyFont="1"/>
    <xf numFmtId="0" fontId="23" fillId="0" borderId="0" xfId="11" applyFont="1" applyFill="1" applyBorder="1"/>
    <xf numFmtId="0" fontId="23" fillId="0" borderId="0" xfId="11" applyFont="1" applyFill="1"/>
    <xf numFmtId="0" fontId="23" fillId="0" borderId="0" xfId="11" applyFont="1" applyBorder="1"/>
    <xf numFmtId="0" fontId="29" fillId="7" borderId="0" xfId="7" applyFont="1" applyFill="1" applyAlignment="1" applyProtection="1">
      <alignment horizontal="left" vertical="center" indent="1"/>
      <protection locked="0"/>
    </xf>
    <xf numFmtId="0" fontId="10" fillId="7" borderId="0" xfId="7" applyFill="1" applyAlignment="1" applyProtection="1">
      <alignment horizontal="left" vertical="center"/>
      <protection locked="0"/>
    </xf>
    <xf numFmtId="0" fontId="10" fillId="7" borderId="0" xfId="7" applyFill="1" applyAlignment="1" applyProtection="1">
      <alignment vertical="center"/>
      <protection locked="0"/>
    </xf>
    <xf numFmtId="0" fontId="21" fillId="7" borderId="0" xfId="7" applyFont="1" applyFill="1" applyAlignment="1" applyProtection="1">
      <alignment vertical="center"/>
      <protection locked="0"/>
    </xf>
    <xf numFmtId="0" fontId="10" fillId="0" borderId="0" xfId="7" applyAlignment="1">
      <alignment vertical="center"/>
    </xf>
    <xf numFmtId="0" fontId="22" fillId="7" borderId="0" xfId="7" applyFont="1" applyFill="1" applyAlignment="1" applyProtection="1">
      <alignment horizontal="left" vertical="center" indent="1"/>
      <protection locked="0"/>
    </xf>
    <xf numFmtId="0" fontId="10" fillId="7" borderId="0" xfId="7" applyFont="1" applyFill="1" applyAlignment="1" applyProtection="1">
      <alignment horizontal="left" vertical="center"/>
      <protection locked="0"/>
    </xf>
    <xf numFmtId="0" fontId="10" fillId="7" borderId="0" xfId="7" applyFont="1" applyFill="1" applyAlignment="1" applyProtection="1">
      <alignment vertical="center"/>
      <protection locked="0"/>
    </xf>
    <xf numFmtId="0" fontId="10" fillId="0" borderId="0" xfId="7" applyFont="1" applyAlignment="1">
      <alignment vertical="center"/>
    </xf>
    <xf numFmtId="0" fontId="10" fillId="0" borderId="0" xfId="7" applyProtection="1">
      <protection locked="0"/>
    </xf>
    <xf numFmtId="0" fontId="9" fillId="0" borderId="0" xfId="7" applyFont="1" applyProtection="1">
      <protection locked="0"/>
    </xf>
    <xf numFmtId="0" fontId="10" fillId="0" borderId="0" xfId="7" applyAlignment="1" applyProtection="1">
      <alignment horizontal="left"/>
      <protection locked="0"/>
    </xf>
    <xf numFmtId="0" fontId="9" fillId="8" borderId="6" xfId="7" applyFont="1" applyFill="1" applyBorder="1" applyAlignment="1" applyProtection="1">
      <alignment horizontal="center" vertical="center"/>
      <protection locked="0"/>
    </xf>
    <xf numFmtId="0" fontId="10" fillId="0" borderId="7" xfId="7" applyBorder="1" applyAlignment="1" applyProtection="1">
      <alignment horizontal="center"/>
      <protection locked="0"/>
    </xf>
    <xf numFmtId="0" fontId="10" fillId="0" borderId="7" xfId="7" applyBorder="1" applyProtection="1">
      <protection locked="0"/>
    </xf>
    <xf numFmtId="0" fontId="10" fillId="0" borderId="8" xfId="7" applyFont="1" applyBorder="1" applyAlignment="1" applyProtection="1">
      <alignment horizontal="center"/>
      <protection locked="0"/>
    </xf>
    <xf numFmtId="166" fontId="10" fillId="0" borderId="8" xfId="7" applyNumberFormat="1" applyBorder="1" applyAlignment="1" applyProtection="1">
      <alignment horizontal="left"/>
      <protection locked="0"/>
    </xf>
    <xf numFmtId="0" fontId="10" fillId="0" borderId="8" xfId="7" applyFont="1" applyBorder="1" applyProtection="1">
      <protection locked="0"/>
    </xf>
    <xf numFmtId="0" fontId="10" fillId="0" borderId="8" xfId="7" applyBorder="1" applyAlignment="1" applyProtection="1">
      <alignment horizontal="center"/>
      <protection locked="0"/>
    </xf>
    <xf numFmtId="0" fontId="10" fillId="0" borderId="8" xfId="7" applyBorder="1" applyProtection="1">
      <protection locked="0"/>
    </xf>
    <xf numFmtId="0" fontId="10" fillId="0" borderId="5" xfId="7" applyBorder="1" applyAlignment="1" applyProtection="1">
      <alignment horizontal="center"/>
      <protection locked="0"/>
    </xf>
    <xf numFmtId="0" fontId="10" fillId="0" borderId="5" xfId="7" applyBorder="1" applyProtection="1">
      <protection locked="0"/>
    </xf>
    <xf numFmtId="0" fontId="29" fillId="7" borderId="0" xfId="7" applyFont="1" applyFill="1" applyAlignment="1">
      <alignment horizontal="left" vertical="center" indent="1"/>
    </xf>
    <xf numFmtId="0" fontId="10" fillId="7" borderId="0" xfId="7" applyFill="1" applyAlignment="1">
      <alignment vertical="center"/>
    </xf>
    <xf numFmtId="0" fontId="21" fillId="0" borderId="0" xfId="7" applyFont="1" applyAlignment="1">
      <alignment vertical="center"/>
    </xf>
    <xf numFmtId="0" fontId="22" fillId="7" borderId="0" xfId="7" applyFont="1" applyFill="1" applyAlignment="1">
      <alignment horizontal="left" indent="1"/>
    </xf>
    <xf numFmtId="0" fontId="10" fillId="7" borderId="0" xfId="7" applyFill="1"/>
    <xf numFmtId="0" fontId="21" fillId="0" borderId="0" xfId="7" applyFont="1"/>
    <xf numFmtId="0" fontId="10" fillId="7" borderId="0" xfId="7" applyFill="1" applyAlignment="1">
      <alignment horizontal="left" indent="1"/>
    </xf>
    <xf numFmtId="0" fontId="10" fillId="7" borderId="0" xfId="7" applyFont="1" applyFill="1" applyAlignment="1">
      <alignment horizontal="left" indent="1"/>
    </xf>
    <xf numFmtId="0" fontId="15" fillId="0" borderId="0" xfId="7" applyFont="1" applyFill="1" applyAlignment="1">
      <alignment horizontal="left"/>
    </xf>
    <xf numFmtId="0" fontId="10" fillId="7" borderId="0" xfId="7" applyFill="1" applyAlignment="1">
      <alignment horizontal="left"/>
    </xf>
    <xf numFmtId="0" fontId="10" fillId="7" borderId="0" xfId="7" applyFont="1" applyFill="1" applyAlignment="1">
      <alignment horizontal="left" vertical="center" indent="1"/>
    </xf>
    <xf numFmtId="0" fontId="15" fillId="0" borderId="0" xfId="7" applyFont="1" applyFill="1" applyAlignment="1">
      <alignment horizontal="left" wrapText="1"/>
    </xf>
    <xf numFmtId="0" fontId="15" fillId="0" borderId="0" xfId="7" applyFont="1" applyFill="1"/>
    <xf numFmtId="0" fontId="10" fillId="7" borderId="0" xfId="7" applyFill="1" applyAlignment="1">
      <alignment horizontal="left" vertical="top" indent="1"/>
    </xf>
    <xf numFmtId="0" fontId="10" fillId="0" borderId="0" xfId="7" applyFont="1" applyFill="1" applyAlignment="1">
      <alignment vertical="top" wrapText="1"/>
    </xf>
    <xf numFmtId="0" fontId="10" fillId="0" borderId="0" xfId="7" applyAlignment="1">
      <alignment horizontal="left" indent="1"/>
    </xf>
    <xf numFmtId="0" fontId="32" fillId="0" borderId="0" xfId="7" applyFont="1" applyFill="1" applyAlignment="1" applyProtection="1">
      <alignment horizontal="left" vertical="top"/>
    </xf>
    <xf numFmtId="0" fontId="32" fillId="0" borderId="0" xfId="7" applyFont="1" applyFill="1" applyAlignment="1" applyProtection="1">
      <alignment horizontal="center" vertical="top"/>
    </xf>
    <xf numFmtId="0" fontId="10" fillId="0" borderId="0" xfId="7" applyAlignment="1" applyProtection="1">
      <alignment wrapText="1"/>
    </xf>
    <xf numFmtId="0" fontId="23" fillId="0" borderId="0" xfId="7" applyFont="1" applyFill="1" applyAlignment="1" applyProtection="1">
      <alignment horizontal="left" vertical="top" wrapText="1"/>
    </xf>
    <xf numFmtId="0" fontId="32" fillId="0" borderId="0" xfId="0" applyNumberFormat="1" applyFont="1" applyFill="1" applyAlignment="1" applyProtection="1">
      <alignment horizontal="center" vertical="top"/>
    </xf>
    <xf numFmtId="166" fontId="33" fillId="0" borderId="2" xfId="0" applyFont="1" applyFill="1" applyBorder="1" applyAlignment="1" applyProtection="1">
      <alignment horizontal="left" vertical="top"/>
    </xf>
    <xf numFmtId="166" fontId="23" fillId="0" borderId="2" xfId="0" applyFont="1" applyFill="1" applyBorder="1" applyAlignment="1" applyProtection="1">
      <alignment horizontal="left" vertical="top"/>
    </xf>
    <xf numFmtId="4" fontId="34" fillId="0" borderId="2" xfId="0" applyNumberFormat="1" applyFont="1" applyFill="1" applyBorder="1" applyAlignment="1" applyProtection="1">
      <alignment vertical="top"/>
    </xf>
    <xf numFmtId="166" fontId="23" fillId="0" borderId="2" xfId="0" applyFont="1" applyFill="1" applyBorder="1" applyAlignment="1" applyProtection="1">
      <alignment vertical="top"/>
    </xf>
    <xf numFmtId="166" fontId="33" fillId="0" borderId="1" xfId="0" applyFont="1" applyFill="1" applyBorder="1" applyAlignment="1" applyProtection="1">
      <alignment horizontal="left" vertical="top"/>
    </xf>
    <xf numFmtId="166" fontId="23" fillId="0" borderId="1" xfId="0" applyFont="1" applyFill="1" applyBorder="1" applyAlignment="1" applyProtection="1">
      <alignment horizontal="left" vertical="top"/>
    </xf>
    <xf numFmtId="4" fontId="34" fillId="0" borderId="1" xfId="0" applyNumberFormat="1" applyFont="1" applyFill="1" applyBorder="1" applyAlignment="1" applyProtection="1">
      <alignment vertical="top"/>
    </xf>
    <xf numFmtId="166" fontId="23" fillId="0" borderId="1" xfId="0" applyFont="1" applyFill="1" applyBorder="1" applyAlignment="1" applyProtection="1">
      <alignment vertical="top"/>
    </xf>
    <xf numFmtId="166" fontId="33" fillId="0" borderId="0" xfId="0" applyFont="1" applyFill="1" applyAlignment="1" applyProtection="1">
      <alignment horizontal="left" vertical="top"/>
    </xf>
    <xf numFmtId="166" fontId="23" fillId="0" borderId="0" xfId="0" applyFont="1" applyFill="1" applyAlignment="1" applyProtection="1">
      <alignment horizontal="left" vertical="top"/>
    </xf>
    <xf numFmtId="4" fontId="34" fillId="0" borderId="0" xfId="0" applyNumberFormat="1" applyFont="1" applyFill="1" applyAlignment="1" applyProtection="1">
      <alignment vertical="top"/>
    </xf>
    <xf numFmtId="166" fontId="23" fillId="0" borderId="0" xfId="0" applyFont="1" applyFill="1" applyAlignment="1" applyProtection="1">
      <alignment vertical="top"/>
    </xf>
    <xf numFmtId="166" fontId="24" fillId="0" borderId="0" xfId="0" applyFont="1" applyFill="1" applyAlignment="1" applyProtection="1">
      <alignment vertical="center"/>
    </xf>
    <xf numFmtId="166" fontId="23" fillId="0" borderId="0" xfId="0" applyFont="1" applyFill="1" applyAlignment="1" applyProtection="1">
      <alignment vertical="center"/>
    </xf>
    <xf numFmtId="2" fontId="32" fillId="0" borderId="0" xfId="0" applyNumberFormat="1" applyFont="1" applyFill="1" applyAlignment="1" applyProtection="1">
      <alignment horizontal="left" vertical="top"/>
    </xf>
    <xf numFmtId="166" fontId="23" fillId="0" borderId="0" xfId="0" applyFont="1" applyFill="1" applyAlignment="1" applyProtection="1">
      <alignment horizontal="left" vertical="top" indent="1"/>
    </xf>
    <xf numFmtId="166" fontId="24" fillId="0" borderId="0" xfId="0" applyFont="1" applyFill="1" applyBorder="1" applyAlignment="1" applyProtection="1">
      <alignment horizontal="center" vertical="center"/>
    </xf>
    <xf numFmtId="166" fontId="24" fillId="0" borderId="0" xfId="0" applyFont="1" applyFill="1" applyBorder="1" applyAlignment="1" applyProtection="1">
      <alignment vertical="center"/>
    </xf>
    <xf numFmtId="166" fontId="32" fillId="0" borderId="0" xfId="0" applyFont="1" applyFill="1" applyBorder="1" applyAlignment="1" applyProtection="1">
      <alignment horizontal="left" vertical="center"/>
    </xf>
    <xf numFmtId="166" fontId="23" fillId="0" borderId="0" xfId="0" applyFont="1" applyFill="1" applyBorder="1" applyAlignment="1" applyProtection="1">
      <alignment vertical="center"/>
    </xf>
    <xf numFmtId="166" fontId="33" fillId="0" borderId="3" xfId="0" applyFont="1" applyFill="1" applyBorder="1" applyAlignment="1" applyProtection="1">
      <alignment horizontal="left" vertical="top"/>
    </xf>
    <xf numFmtId="166" fontId="23" fillId="0" borderId="3" xfId="0" applyFont="1" applyFill="1" applyBorder="1" applyAlignment="1" applyProtection="1">
      <alignment horizontal="left" vertical="top"/>
    </xf>
    <xf numFmtId="4" fontId="34" fillId="0" borderId="3" xfId="0" applyNumberFormat="1" applyFont="1" applyFill="1" applyBorder="1" applyAlignment="1" applyProtection="1">
      <alignment vertical="top"/>
    </xf>
    <xf numFmtId="4" fontId="23" fillId="0" borderId="8" xfId="0" applyNumberFormat="1" applyFont="1" applyFill="1" applyBorder="1" applyAlignment="1" applyProtection="1">
      <alignment horizontal="center" vertical="top"/>
    </xf>
    <xf numFmtId="4" fontId="23" fillId="0" borderId="8" xfId="0" applyNumberFormat="1" applyFont="1" applyFill="1" applyBorder="1" applyAlignment="1" applyProtection="1">
      <alignment vertical="top"/>
    </xf>
    <xf numFmtId="164" fontId="23" fillId="0" borderId="8" xfId="0" applyNumberFormat="1" applyFont="1" applyFill="1" applyBorder="1" applyAlignment="1" applyProtection="1">
      <alignment horizontal="center" vertical="top"/>
    </xf>
    <xf numFmtId="4" fontId="39" fillId="0" borderId="8" xfId="0" applyNumberFormat="1" applyFont="1" applyFill="1" applyBorder="1" applyAlignment="1" applyProtection="1">
      <alignment vertical="top"/>
    </xf>
    <xf numFmtId="164" fontId="24" fillId="0" borderId="8" xfId="0" applyNumberFormat="1" applyFont="1" applyFill="1" applyBorder="1" applyAlignment="1" applyProtection="1">
      <alignment horizontal="center" vertical="top"/>
    </xf>
    <xf numFmtId="0" fontId="33" fillId="0" borderId="2" xfId="7" applyFont="1" applyFill="1" applyBorder="1" applyAlignment="1" applyProtection="1">
      <alignment horizontal="left" vertical="top"/>
    </xf>
    <xf numFmtId="0" fontId="23" fillId="0" borderId="2" xfId="7" applyFont="1" applyFill="1" applyBorder="1" applyAlignment="1" applyProtection="1">
      <alignment horizontal="left" vertical="top"/>
    </xf>
    <xf numFmtId="4" fontId="34" fillId="0" borderId="2" xfId="7" applyNumberFormat="1" applyFont="1" applyFill="1" applyBorder="1" applyAlignment="1" applyProtection="1">
      <alignment vertical="top"/>
    </xf>
    <xf numFmtId="0" fontId="23" fillId="0" borderId="2" xfId="7" applyFont="1" applyFill="1" applyBorder="1" applyAlignment="1" applyProtection="1">
      <alignment vertical="top"/>
    </xf>
    <xf numFmtId="0" fontId="33" fillId="0" borderId="1" xfId="7" applyFont="1" applyFill="1" applyBorder="1" applyAlignment="1" applyProtection="1">
      <alignment horizontal="left" vertical="top"/>
    </xf>
    <xf numFmtId="0" fontId="23" fillId="0" borderId="1" xfId="7" applyFont="1" applyFill="1" applyBorder="1" applyAlignment="1" applyProtection="1">
      <alignment horizontal="left" vertical="top"/>
    </xf>
    <xf numFmtId="4" fontId="34" fillId="0" borderId="1" xfId="7" applyNumberFormat="1" applyFont="1" applyFill="1" applyBorder="1" applyAlignment="1" applyProtection="1">
      <alignment vertical="top"/>
    </xf>
    <xf numFmtId="0" fontId="23" fillId="0" borderId="1" xfId="7" applyFont="1" applyFill="1" applyBorder="1" applyAlignment="1" applyProtection="1">
      <alignment vertical="top"/>
    </xf>
    <xf numFmtId="0" fontId="23" fillId="0" borderId="0" xfId="7" applyFont="1" applyFill="1" applyAlignment="1" applyProtection="1">
      <alignment horizontal="left" vertical="top"/>
    </xf>
    <xf numFmtId="0" fontId="23" fillId="0" borderId="0" xfId="7" applyFont="1" applyFill="1" applyAlignment="1" applyProtection="1">
      <alignment vertical="top"/>
    </xf>
    <xf numFmtId="0" fontId="33" fillId="0" borderId="0" xfId="7" applyFont="1" applyFill="1" applyAlignment="1" applyProtection="1">
      <alignment horizontal="left" vertical="top"/>
    </xf>
    <xf numFmtId="0" fontId="24" fillId="8" borderId="15" xfId="7" applyFont="1" applyFill="1" applyBorder="1" applyAlignment="1" applyProtection="1">
      <alignment vertical="center"/>
    </xf>
    <xf numFmtId="0" fontId="24" fillId="8" borderId="1" xfId="7" applyFont="1" applyFill="1" applyBorder="1" applyAlignment="1" applyProtection="1">
      <alignment vertical="center"/>
    </xf>
    <xf numFmtId="0" fontId="24" fillId="8" borderId="16" xfId="7" applyFont="1" applyFill="1" applyBorder="1" applyAlignment="1" applyProtection="1">
      <alignment vertical="center"/>
    </xf>
    <xf numFmtId="0" fontId="30" fillId="0" borderId="1" xfId="7" applyFont="1" applyBorder="1" applyAlignment="1"/>
    <xf numFmtId="0" fontId="23" fillId="0" borderId="10" xfId="7" applyFont="1" applyFill="1" applyBorder="1" applyAlignment="1" applyProtection="1">
      <alignment horizontal="center" vertical="top"/>
    </xf>
    <xf numFmtId="0" fontId="24" fillId="0" borderId="10" xfId="7" applyFont="1" applyFill="1" applyBorder="1" applyAlignment="1" applyProtection="1">
      <alignment horizontal="left" vertical="top"/>
    </xf>
    <xf numFmtId="0" fontId="23" fillId="0" borderId="0" xfId="7" applyFont="1" applyFill="1" applyBorder="1" applyAlignment="1" applyProtection="1">
      <alignment vertical="top"/>
    </xf>
    <xf numFmtId="165" fontId="24" fillId="3" borderId="4" xfId="7" applyNumberFormat="1" applyFont="1" applyFill="1" applyBorder="1" applyAlignment="1" applyProtection="1">
      <alignment horizontal="center" vertical="center"/>
    </xf>
    <xf numFmtId="0" fontId="23" fillId="0" borderId="0" xfId="7" applyFont="1" applyFill="1" applyAlignment="1" applyProtection="1">
      <alignment vertical="center"/>
    </xf>
    <xf numFmtId="0" fontId="32" fillId="0" borderId="0" xfId="7" applyFont="1" applyFill="1" applyAlignment="1" applyProtection="1">
      <alignment vertical="top"/>
    </xf>
    <xf numFmtId="0" fontId="24" fillId="0" borderId="0" xfId="7" applyFont="1" applyFill="1" applyAlignment="1" applyProtection="1">
      <alignment vertical="top"/>
    </xf>
    <xf numFmtId="165" fontId="24" fillId="3" borderId="6" xfId="7" applyNumberFormat="1" applyFont="1" applyFill="1" applyBorder="1" applyAlignment="1" applyProtection="1">
      <alignment horizontal="center" vertical="center"/>
    </xf>
    <xf numFmtId="0" fontId="23" fillId="0" borderId="0" xfId="7" applyFont="1" applyFill="1" applyAlignment="1" applyProtection="1">
      <alignment horizontal="center" vertical="top"/>
    </xf>
    <xf numFmtId="0" fontId="24" fillId="0" borderId="0" xfId="7" applyFont="1" applyFill="1" applyAlignment="1" applyProtection="1">
      <alignment horizontal="left" vertical="top"/>
    </xf>
    <xf numFmtId="0" fontId="24" fillId="8" borderId="9" xfId="7" applyFont="1" applyFill="1" applyBorder="1" applyAlignment="1" applyProtection="1">
      <alignment horizontal="left" vertical="center"/>
    </xf>
    <xf numFmtId="0" fontId="23" fillId="8" borderId="11" xfId="7" applyFont="1" applyFill="1" applyBorder="1" applyAlignment="1" applyProtection="1">
      <alignment vertical="center" wrapText="1"/>
    </xf>
    <xf numFmtId="0" fontId="38" fillId="2" borderId="0" xfId="7" applyFont="1" applyFill="1" applyBorder="1" applyAlignment="1" applyProtection="1">
      <alignment vertical="center"/>
    </xf>
    <xf numFmtId="0" fontId="24" fillId="0" borderId="10" xfId="7" applyFont="1" applyFill="1" applyBorder="1" applyAlignment="1" applyProtection="1">
      <alignment horizontal="left" vertical="top" wrapText="1"/>
    </xf>
    <xf numFmtId="0" fontId="23" fillId="0" borderId="10" xfId="7" applyFont="1" applyFill="1" applyBorder="1" applyAlignment="1" applyProtection="1">
      <alignment vertical="top"/>
    </xf>
    <xf numFmtId="0" fontId="24" fillId="3" borderId="4" xfId="7" applyFont="1" applyFill="1" applyBorder="1" applyAlignment="1" applyProtection="1">
      <alignment horizontal="left" vertical="center" wrapText="1"/>
    </xf>
    <xf numFmtId="0" fontId="23" fillId="3" borderId="0" xfId="7" applyFont="1" applyFill="1" applyBorder="1" applyAlignment="1" applyProtection="1">
      <alignment vertical="center"/>
    </xf>
    <xf numFmtId="0" fontId="23" fillId="0" borderId="8" xfId="7" applyFont="1" applyFill="1" applyBorder="1" applyAlignment="1" applyProtection="1">
      <alignment horizontal="center" vertical="top"/>
    </xf>
    <xf numFmtId="0" fontId="32" fillId="0" borderId="0" xfId="7" applyFont="1" applyFill="1" applyBorder="1" applyAlignment="1" applyProtection="1">
      <alignment vertical="top"/>
    </xf>
    <xf numFmtId="2" fontId="23" fillId="0" borderId="8" xfId="7" applyNumberFormat="1" applyFont="1" applyFill="1" applyBorder="1" applyAlignment="1" applyProtection="1">
      <alignment horizontal="center" vertical="top"/>
    </xf>
    <xf numFmtId="0" fontId="41" fillId="0" borderId="8" xfId="7" applyFont="1" applyFill="1" applyBorder="1" applyAlignment="1" applyProtection="1">
      <alignment horizontal="center" vertical="top"/>
    </xf>
    <xf numFmtId="2" fontId="41" fillId="0" borderId="8" xfId="7" applyNumberFormat="1" applyFont="1" applyFill="1" applyBorder="1" applyAlignment="1" applyProtection="1">
      <alignment horizontal="center" vertical="top"/>
    </xf>
    <xf numFmtId="0" fontId="23" fillId="0" borderId="19" xfId="7" applyFont="1" applyFill="1" applyBorder="1" applyAlignment="1" applyProtection="1">
      <alignment horizontal="center" vertical="top"/>
    </xf>
    <xf numFmtId="165" fontId="24" fillId="3" borderId="9" xfId="7" applyNumberFormat="1" applyFont="1" applyFill="1" applyBorder="1" applyAlignment="1" applyProtection="1">
      <alignment horizontal="center" vertical="center"/>
    </xf>
    <xf numFmtId="0" fontId="23" fillId="0" borderId="3" xfId="7" applyFont="1" applyFill="1" applyBorder="1" applyAlignment="1" applyProtection="1">
      <alignment horizontal="center" vertical="top"/>
    </xf>
    <xf numFmtId="0" fontId="41" fillId="0" borderId="5" xfId="7" applyFont="1" applyFill="1" applyBorder="1" applyAlignment="1" applyProtection="1">
      <alignment horizontal="center" vertical="top"/>
    </xf>
    <xf numFmtId="0" fontId="23" fillId="0" borderId="0" xfId="7" applyFont="1" applyFill="1" applyBorder="1" applyAlignment="1" applyProtection="1">
      <alignment horizontal="center" vertical="top"/>
    </xf>
    <xf numFmtId="0" fontId="23" fillId="0" borderId="7" xfId="7" applyFont="1" applyFill="1" applyBorder="1" applyAlignment="1" applyProtection="1">
      <alignment horizontal="center" vertical="top"/>
    </xf>
    <xf numFmtId="0" fontId="23" fillId="0" borderId="5" xfId="7" applyFont="1" applyFill="1" applyBorder="1" applyAlignment="1" applyProtection="1">
      <alignment horizontal="center" vertical="top"/>
    </xf>
    <xf numFmtId="0" fontId="24" fillId="0" borderId="0" xfId="7" applyFont="1" applyFill="1" applyBorder="1" applyAlignment="1" applyProtection="1">
      <alignment horizontal="left" vertical="top" wrapText="1"/>
    </xf>
    <xf numFmtId="0" fontId="33" fillId="0" borderId="0" xfId="7" applyFont="1" applyFill="1" applyAlignment="1" applyProtection="1">
      <alignment horizontal="left" vertical="top" wrapText="1"/>
    </xf>
    <xf numFmtId="0" fontId="32" fillId="0" borderId="0" xfId="0" applyNumberFormat="1" applyFont="1" applyFill="1" applyAlignment="1" applyProtection="1">
      <alignment horizontal="left" vertical="top"/>
    </xf>
    <xf numFmtId="166" fontId="14" fillId="0" borderId="2" xfId="0" applyFont="1" applyFill="1" applyBorder="1" applyAlignment="1" applyProtection="1">
      <alignment horizontal="center" vertical="top"/>
    </xf>
    <xf numFmtId="44" fontId="0" fillId="0" borderId="2" xfId="0" applyNumberFormat="1" applyFill="1" applyBorder="1" applyAlignment="1" applyProtection="1">
      <alignment vertical="top"/>
    </xf>
    <xf numFmtId="166" fontId="33" fillId="0" borderId="1" xfId="0" applyFont="1" applyFill="1" applyBorder="1" applyAlignment="1" applyProtection="1">
      <alignment horizontal="center" vertical="top"/>
    </xf>
    <xf numFmtId="44" fontId="23" fillId="0" borderId="1" xfId="0" applyNumberFormat="1" applyFont="1" applyFill="1" applyBorder="1" applyAlignment="1" applyProtection="1">
      <alignment vertical="top"/>
    </xf>
    <xf numFmtId="166" fontId="33" fillId="0" borderId="0" xfId="0" applyFont="1" applyFill="1" applyAlignment="1" applyProtection="1">
      <alignment horizontal="center" vertical="top"/>
    </xf>
    <xf numFmtId="44" fontId="23" fillId="0" borderId="0" xfId="0" applyNumberFormat="1" applyFont="1" applyFill="1" applyAlignment="1" applyProtection="1">
      <alignment vertical="top"/>
    </xf>
    <xf numFmtId="164" fontId="24" fillId="8" borderId="4" xfId="0" applyNumberFormat="1" applyFont="1" applyFill="1" applyBorder="1" applyAlignment="1" applyProtection="1">
      <alignment horizontal="center" vertical="center"/>
    </xf>
    <xf numFmtId="3" fontId="24" fillId="8" borderId="10" xfId="0" applyNumberFormat="1" applyFont="1" applyFill="1" applyBorder="1" applyAlignment="1" applyProtection="1">
      <alignment horizontal="left" vertical="center"/>
    </xf>
    <xf numFmtId="166" fontId="24" fillId="8" borderId="10" xfId="0" applyFont="1" applyFill="1" applyBorder="1" applyAlignment="1" applyProtection="1">
      <alignment horizontal="left" vertical="center"/>
    </xf>
    <xf numFmtId="4" fontId="23" fillId="8" borderId="10" xfId="0" applyNumberFormat="1" applyFont="1" applyFill="1" applyBorder="1" applyAlignment="1" applyProtection="1">
      <alignment vertical="center"/>
    </xf>
    <xf numFmtId="167" fontId="32" fillId="8" borderId="0" xfId="0" applyNumberFormat="1" applyFont="1" applyFill="1" applyAlignment="1" applyProtection="1">
      <alignment vertical="center"/>
    </xf>
    <xf numFmtId="44" fontId="32" fillId="8" borderId="0" xfId="0" applyNumberFormat="1" applyFont="1" applyFill="1" applyAlignment="1" applyProtection="1">
      <alignment vertical="center"/>
    </xf>
    <xf numFmtId="166" fontId="23" fillId="8" borderId="0" xfId="0" applyFont="1" applyFill="1" applyAlignment="1" applyProtection="1">
      <alignment vertical="center"/>
    </xf>
    <xf numFmtId="164" fontId="23" fillId="0" borderId="0" xfId="0" applyNumberFormat="1" applyFont="1" applyFill="1" applyBorder="1" applyAlignment="1" applyProtection="1">
      <alignment horizontal="center" vertical="top"/>
    </xf>
    <xf numFmtId="166" fontId="24" fillId="3" borderId="4" xfId="0" applyFont="1" applyFill="1" applyBorder="1" applyAlignment="1" applyProtection="1">
      <alignment horizontal="center" vertical="center" wrapText="1"/>
    </xf>
    <xf numFmtId="4" fontId="24" fillId="3" borderId="4" xfId="0" applyNumberFormat="1" applyFont="1" applyFill="1" applyBorder="1" applyAlignment="1" applyProtection="1">
      <alignment horizontal="center" vertical="center" wrapText="1"/>
    </xf>
    <xf numFmtId="166" fontId="24" fillId="3" borderId="0" xfId="0" applyFont="1" applyFill="1" applyAlignment="1" applyProtection="1">
      <alignment vertical="center"/>
    </xf>
    <xf numFmtId="44" fontId="24" fillId="3" borderId="0" xfId="0" applyNumberFormat="1" applyFont="1" applyFill="1" applyAlignment="1" applyProtection="1">
      <alignment vertical="center"/>
    </xf>
    <xf numFmtId="164" fontId="23" fillId="0" borderId="7" xfId="0" applyNumberFormat="1" applyFont="1" applyFill="1" applyBorder="1" applyAlignment="1" applyProtection="1">
      <alignment horizontal="center" vertical="top"/>
    </xf>
    <xf numFmtId="164" fontId="24" fillId="6" borderId="8" xfId="0" applyNumberFormat="1" applyFont="1" applyFill="1" applyBorder="1" applyAlignment="1" applyProtection="1">
      <alignment horizontal="center" vertical="center"/>
    </xf>
    <xf numFmtId="166" fontId="32" fillId="0" borderId="0" xfId="0" applyFont="1" applyFill="1" applyBorder="1" applyAlignment="1" applyProtection="1">
      <alignment horizontal="left" vertical="top" indent="1"/>
    </xf>
    <xf numFmtId="44" fontId="24" fillId="0" borderId="0" xfId="0" applyNumberFormat="1" applyFont="1" applyFill="1" applyAlignment="1" applyProtection="1">
      <alignment vertical="center"/>
    </xf>
    <xf numFmtId="164" fontId="24" fillId="6" borderId="8" xfId="0" applyNumberFormat="1" applyFont="1" applyFill="1" applyBorder="1" applyAlignment="1" applyProtection="1">
      <alignment horizontal="center" vertical="top"/>
    </xf>
    <xf numFmtId="166" fontId="23" fillId="6" borderId="0" xfId="0" applyFont="1" applyFill="1" applyAlignment="1" applyProtection="1">
      <alignment vertical="top"/>
    </xf>
    <xf numFmtId="44" fontId="23" fillId="6" borderId="0" xfId="0" applyNumberFormat="1" applyFont="1" applyFill="1" applyAlignment="1" applyProtection="1">
      <alignment vertical="top"/>
    </xf>
    <xf numFmtId="166" fontId="24" fillId="6" borderId="0" xfId="0" applyFont="1" applyFill="1" applyAlignment="1" applyProtection="1">
      <alignment vertical="center"/>
    </xf>
    <xf numFmtId="44" fontId="24" fillId="6" borderId="0" xfId="0" applyNumberFormat="1" applyFont="1" applyFill="1" applyAlignment="1" applyProtection="1">
      <alignment vertical="center"/>
    </xf>
    <xf numFmtId="3" fontId="24" fillId="0" borderId="5" xfId="0" applyNumberFormat="1" applyFont="1" applyFill="1" applyBorder="1" applyAlignment="1" applyProtection="1">
      <alignment horizontal="center" vertical="top"/>
    </xf>
    <xf numFmtId="166" fontId="14" fillId="0" borderId="0" xfId="0" applyFont="1" applyFill="1" applyAlignment="1" applyProtection="1">
      <alignment horizontal="center" vertical="top"/>
    </xf>
    <xf numFmtId="44" fontId="0" fillId="0" borderId="0" xfId="0" applyNumberFormat="1" applyFill="1" applyAlignment="1" applyProtection="1">
      <alignment vertical="top"/>
    </xf>
    <xf numFmtId="166" fontId="23" fillId="6" borderId="0" xfId="0" applyFont="1" applyFill="1" applyAlignment="1" applyProtection="1">
      <alignment vertical="center"/>
    </xf>
    <xf numFmtId="4" fontId="24" fillId="6" borderId="8" xfId="0" applyNumberFormat="1" applyFont="1" applyFill="1" applyBorder="1" applyAlignment="1" applyProtection="1">
      <alignment horizontal="center" vertical="top"/>
    </xf>
    <xf numFmtId="164" fontId="23" fillId="0" borderId="3" xfId="0" applyNumberFormat="1" applyFont="1" applyFill="1" applyBorder="1" applyAlignment="1" applyProtection="1">
      <alignment horizontal="center" vertical="top"/>
    </xf>
    <xf numFmtId="0" fontId="32" fillId="0" borderId="0" xfId="11" applyFont="1" applyBorder="1" applyAlignment="1">
      <alignment horizontal="center"/>
    </xf>
    <xf numFmtId="0" fontId="32" fillId="0" borderId="0" xfId="11" applyFont="1" applyAlignment="1">
      <alignment horizontal="center"/>
    </xf>
    <xf numFmtId="0" fontId="24" fillId="0" borderId="2" xfId="11" applyFont="1" applyBorder="1" applyAlignment="1"/>
    <xf numFmtId="0" fontId="23" fillId="0" borderId="2" xfId="11" applyFont="1" applyBorder="1"/>
    <xf numFmtId="165" fontId="24" fillId="4" borderId="0" xfId="13" applyNumberFormat="1" applyFont="1" applyFill="1" applyBorder="1" applyAlignment="1">
      <alignment horizontal="left" vertical="center"/>
    </xf>
    <xf numFmtId="165" fontId="9" fillId="4" borderId="0" xfId="13" applyNumberFormat="1" applyFont="1" applyFill="1" applyBorder="1" applyAlignment="1">
      <alignment horizontal="left" vertical="center"/>
    </xf>
    <xf numFmtId="0" fontId="9" fillId="4" borderId="0" xfId="12" applyFont="1" applyFill="1" applyBorder="1" applyAlignment="1">
      <alignment horizontal="left" vertical="center"/>
    </xf>
    <xf numFmtId="0" fontId="10" fillId="4" borderId="0" xfId="11" applyFont="1" applyFill="1" applyAlignment="1">
      <alignment vertical="center"/>
    </xf>
    <xf numFmtId="0" fontId="10" fillId="0" borderId="0" xfId="11" applyFont="1" applyAlignment="1">
      <alignment vertical="center"/>
    </xf>
    <xf numFmtId="0" fontId="32" fillId="0" borderId="0" xfId="11" applyFont="1" applyFill="1" applyBorder="1" applyAlignment="1">
      <alignment horizontal="left" vertical="center" indent="1"/>
    </xf>
    <xf numFmtId="0" fontId="23" fillId="0" borderId="0" xfId="11" applyFont="1" applyFill="1" applyBorder="1" applyAlignment="1">
      <alignment vertical="center"/>
    </xf>
    <xf numFmtId="0" fontId="23" fillId="0" borderId="0" xfId="11" applyFont="1" applyAlignment="1">
      <alignment vertical="center"/>
    </xf>
    <xf numFmtId="0" fontId="24" fillId="3" borderId="17" xfId="13" applyNumberFormat="1" applyFont="1" applyFill="1" applyBorder="1" applyAlignment="1">
      <alignment horizontal="center" wrapText="1"/>
    </xf>
    <xf numFmtId="0" fontId="24" fillId="3" borderId="6" xfId="13" applyNumberFormat="1" applyFont="1" applyFill="1" applyBorder="1" applyAlignment="1">
      <alignment horizontal="center" vertical="center"/>
    </xf>
    <xf numFmtId="0" fontId="23" fillId="0" borderId="7" xfId="13" applyNumberFormat="1" applyFont="1" applyFill="1" applyBorder="1" applyAlignment="1">
      <alignment horizontal="left" vertical="center"/>
    </xf>
    <xf numFmtId="164" fontId="41" fillId="0" borderId="7" xfId="13" applyNumberFormat="1" applyFont="1" applyFill="1" applyBorder="1" applyAlignment="1">
      <alignment horizontal="center" vertical="center"/>
    </xf>
    <xf numFmtId="3" fontId="41" fillId="0" borderId="7" xfId="15" applyNumberFormat="1" applyFont="1" applyFill="1" applyBorder="1" applyAlignment="1">
      <alignment horizontal="center" vertical="center"/>
    </xf>
    <xf numFmtId="3" fontId="24" fillId="8" borderId="7" xfId="15" applyNumberFormat="1" applyFont="1" applyFill="1" applyBorder="1" applyAlignment="1">
      <alignment horizontal="center" vertical="center"/>
    </xf>
    <xf numFmtId="3" fontId="41" fillId="0" borderId="7" xfId="13" applyNumberFormat="1" applyFont="1" applyFill="1" applyBorder="1" applyAlignment="1">
      <alignment horizontal="center" vertical="center"/>
    </xf>
    <xf numFmtId="9" fontId="23" fillId="0" borderId="7" xfId="16" applyFont="1" applyFill="1" applyBorder="1" applyAlignment="1">
      <alignment horizontal="center" vertical="center"/>
    </xf>
    <xf numFmtId="0" fontId="23" fillId="0" borderId="8" xfId="13" applyFont="1" applyBorder="1" applyAlignment="1">
      <alignment horizontal="left" vertical="center"/>
    </xf>
    <xf numFmtId="164" fontId="41" fillId="0" borderId="8" xfId="13" applyNumberFormat="1" applyFont="1" applyFill="1" applyBorder="1" applyAlignment="1">
      <alignment horizontal="center" vertical="center"/>
    </xf>
    <xf numFmtId="3" fontId="41" fillId="0" borderId="8" xfId="15" applyNumberFormat="1" applyFont="1" applyFill="1" applyBorder="1" applyAlignment="1">
      <alignment horizontal="center" vertical="center"/>
    </xf>
    <xf numFmtId="3" fontId="24" fillId="8" borderId="8" xfId="15" applyNumberFormat="1" applyFont="1" applyFill="1" applyBorder="1" applyAlignment="1">
      <alignment horizontal="center" vertical="center"/>
    </xf>
    <xf numFmtId="3" fontId="41" fillId="0" borderId="8" xfId="13" applyNumberFormat="1" applyFont="1" applyFill="1" applyBorder="1" applyAlignment="1">
      <alignment horizontal="center" vertical="center"/>
    </xf>
    <xf numFmtId="9" fontId="23" fillId="0" borderId="8" xfId="16" applyFont="1" applyFill="1" applyBorder="1" applyAlignment="1">
      <alignment horizontal="center" vertical="center"/>
    </xf>
    <xf numFmtId="0" fontId="23" fillId="0" borderId="19" xfId="13" applyFont="1" applyBorder="1" applyAlignment="1">
      <alignment horizontal="left" vertical="center"/>
    </xf>
    <xf numFmtId="164" fontId="41" fillId="0" borderId="19" xfId="13" applyNumberFormat="1" applyFont="1" applyFill="1" applyBorder="1" applyAlignment="1">
      <alignment horizontal="center" vertical="center"/>
    </xf>
    <xf numFmtId="3" fontId="41" fillId="0" borderId="19" xfId="15" applyNumberFormat="1" applyFont="1" applyFill="1" applyBorder="1" applyAlignment="1">
      <alignment horizontal="center" vertical="center"/>
    </xf>
    <xf numFmtId="3" fontId="41" fillId="0" borderId="19" xfId="13" applyNumberFormat="1" applyFont="1" applyFill="1" applyBorder="1" applyAlignment="1">
      <alignment horizontal="center" vertical="center"/>
    </xf>
    <xf numFmtId="3" fontId="24" fillId="8" borderId="19" xfId="15" applyNumberFormat="1" applyFont="1" applyFill="1" applyBorder="1" applyAlignment="1">
      <alignment horizontal="center" vertical="center"/>
    </xf>
    <xf numFmtId="9" fontId="23" fillId="0" borderId="19" xfId="16" applyFont="1" applyFill="1" applyBorder="1" applyAlignment="1">
      <alignment horizontal="center" vertical="center"/>
    </xf>
    <xf numFmtId="0" fontId="24" fillId="3" borderId="4" xfId="13" applyNumberFormat="1" applyFont="1" applyFill="1" applyBorder="1" applyAlignment="1">
      <alignment vertical="center"/>
    </xf>
    <xf numFmtId="3" fontId="24" fillId="3" borderId="4" xfId="13" applyNumberFormat="1" applyFont="1" applyFill="1" applyBorder="1" applyAlignment="1">
      <alignment horizontal="center" vertical="center"/>
    </xf>
    <xf numFmtId="9" fontId="24" fillId="3" borderId="4" xfId="17" applyFont="1" applyFill="1" applyBorder="1" applyAlignment="1">
      <alignment horizontal="center" vertical="center"/>
    </xf>
    <xf numFmtId="0" fontId="35" fillId="3" borderId="4" xfId="13" applyNumberFormat="1" applyFont="1" applyFill="1" applyBorder="1" applyAlignment="1">
      <alignment vertical="center"/>
    </xf>
    <xf numFmtId="3" fontId="35" fillId="3" borderId="4" xfId="13" applyNumberFormat="1" applyFont="1" applyFill="1" applyBorder="1" applyAlignment="1">
      <alignment horizontal="center" vertical="center"/>
    </xf>
    <xf numFmtId="9" fontId="35" fillId="3" borderId="4" xfId="17" applyFont="1" applyFill="1" applyBorder="1" applyAlignment="1">
      <alignment horizontal="center" vertical="center"/>
    </xf>
    <xf numFmtId="0" fontId="36" fillId="0" borderId="0" xfId="11" applyFont="1" applyAlignment="1">
      <alignment vertical="center"/>
    </xf>
    <xf numFmtId="0" fontId="23" fillId="0" borderId="0" xfId="11" applyFont="1" applyFill="1" applyAlignment="1">
      <alignment vertical="center"/>
    </xf>
    <xf numFmtId="0" fontId="23" fillId="0" borderId="8" xfId="13" applyNumberFormat="1" applyFont="1" applyFill="1" applyBorder="1" applyAlignment="1">
      <alignment horizontal="left" vertical="center"/>
    </xf>
    <xf numFmtId="0" fontId="24" fillId="3" borderId="18" xfId="13" applyNumberFormat="1" applyFont="1" applyFill="1" applyBorder="1" applyAlignment="1">
      <alignment horizontal="center" vertical="center"/>
    </xf>
    <xf numFmtId="0" fontId="23" fillId="0" borderId="20" xfId="13" applyNumberFormat="1" applyFont="1" applyFill="1" applyBorder="1" applyAlignment="1">
      <alignment horizontal="left" vertical="center"/>
    </xf>
    <xf numFmtId="164" fontId="41" fillId="0" borderId="3" xfId="13" applyNumberFormat="1" applyFont="1" applyFill="1" applyBorder="1" applyAlignment="1">
      <alignment horizontal="center" vertical="center"/>
    </xf>
    <xf numFmtId="3" fontId="41" fillId="0" borderId="3" xfId="15" applyNumberFormat="1" applyFont="1" applyFill="1" applyBorder="1" applyAlignment="1">
      <alignment horizontal="center" vertical="center"/>
    </xf>
    <xf numFmtId="3" fontId="24" fillId="8" borderId="3" xfId="15" applyNumberFormat="1" applyFont="1" applyFill="1" applyBorder="1" applyAlignment="1">
      <alignment horizontal="center" vertical="center"/>
    </xf>
    <xf numFmtId="9" fontId="23" fillId="0" borderId="21" xfId="16" applyFont="1" applyFill="1" applyBorder="1" applyAlignment="1">
      <alignment horizontal="center" vertical="center"/>
    </xf>
    <xf numFmtId="0" fontId="23" fillId="0" borderId="22" xfId="13" applyFont="1" applyBorder="1" applyAlignment="1">
      <alignment horizontal="left" vertical="center"/>
    </xf>
    <xf numFmtId="9" fontId="23" fillId="0" borderId="23" xfId="16" applyFont="1" applyFill="1" applyBorder="1" applyAlignment="1">
      <alignment horizontal="center" vertical="center"/>
    </xf>
    <xf numFmtId="0" fontId="23" fillId="0" borderId="22" xfId="13" applyNumberFormat="1" applyFont="1" applyFill="1" applyBorder="1" applyAlignment="1">
      <alignment horizontal="left" vertical="center"/>
    </xf>
    <xf numFmtId="0" fontId="23" fillId="0" borderId="24" xfId="13" applyFont="1" applyBorder="1" applyAlignment="1">
      <alignment horizontal="left" vertical="center"/>
    </xf>
    <xf numFmtId="164" fontId="41" fillId="0" borderId="5" xfId="13" applyNumberFormat="1" applyFont="1" applyFill="1" applyBorder="1" applyAlignment="1">
      <alignment horizontal="center" vertical="center"/>
    </xf>
    <xf numFmtId="3" fontId="41" fillId="0" borderId="5" xfId="15" applyNumberFormat="1" applyFont="1" applyFill="1" applyBorder="1" applyAlignment="1">
      <alignment horizontal="center" vertical="center"/>
    </xf>
    <xf numFmtId="3" fontId="24" fillId="8" borderId="5" xfId="15" applyNumberFormat="1" applyFont="1" applyFill="1" applyBorder="1" applyAlignment="1">
      <alignment horizontal="center" vertical="center"/>
    </xf>
    <xf numFmtId="9" fontId="23" fillId="0" borderId="25" xfId="16" applyFont="1" applyFill="1" applyBorder="1" applyAlignment="1">
      <alignment horizontal="center" vertical="center"/>
    </xf>
    <xf numFmtId="0" fontId="24" fillId="3" borderId="4" xfId="13" applyNumberFormat="1" applyFont="1" applyFill="1" applyBorder="1" applyAlignment="1">
      <alignment horizontal="left" vertical="center"/>
    </xf>
    <xf numFmtId="0" fontId="35" fillId="3" borderId="4" xfId="13" applyNumberFormat="1" applyFont="1" applyFill="1" applyBorder="1" applyAlignment="1">
      <alignment horizontal="left" vertical="center"/>
    </xf>
    <xf numFmtId="1" fontId="41" fillId="0" borderId="8" xfId="0" applyNumberFormat="1" applyFont="1" applyFill="1" applyBorder="1" applyAlignment="1" applyProtection="1">
      <alignment vertical="center"/>
    </xf>
    <xf numFmtId="9" fontId="41" fillId="0" borderId="8" xfId="0" applyNumberFormat="1" applyFont="1" applyFill="1" applyBorder="1" applyAlignment="1" applyProtection="1">
      <alignment vertical="center"/>
    </xf>
    <xf numFmtId="2" fontId="41" fillId="0" borderId="0" xfId="0" applyNumberFormat="1" applyFont="1" applyFill="1" applyAlignment="1" applyProtection="1">
      <alignment horizontal="left" vertical="top"/>
    </xf>
    <xf numFmtId="166" fontId="23" fillId="0" borderId="8" xfId="0" applyFont="1" applyFill="1" applyBorder="1" applyAlignment="1" applyProtection="1">
      <alignment horizontal="justify" vertical="top"/>
    </xf>
    <xf numFmtId="166" fontId="24" fillId="0" borderId="8" xfId="0" applyFont="1" applyFill="1" applyBorder="1" applyAlignment="1" applyProtection="1">
      <alignment horizontal="justify" vertical="top" wrapText="1"/>
    </xf>
    <xf numFmtId="166" fontId="31" fillId="0" borderId="8" xfId="0" applyFont="1" applyFill="1" applyBorder="1" applyAlignment="1" applyProtection="1">
      <alignment horizontal="justify" vertical="top"/>
    </xf>
    <xf numFmtId="0" fontId="41" fillId="0" borderId="7" xfId="7" applyFont="1" applyFill="1" applyBorder="1" applyAlignment="1" applyProtection="1">
      <alignment horizontal="justify" vertical="top" wrapText="1"/>
    </xf>
    <xf numFmtId="0" fontId="41" fillId="0" borderId="8" xfId="7" applyFont="1" applyFill="1" applyBorder="1" applyAlignment="1" applyProtection="1">
      <alignment horizontal="justify" vertical="top" wrapText="1"/>
    </xf>
    <xf numFmtId="0" fontId="23" fillId="0" borderId="19" xfId="7" applyFont="1" applyFill="1" applyBorder="1" applyAlignment="1" applyProtection="1">
      <alignment horizontal="justify" vertical="top" wrapText="1"/>
    </xf>
    <xf numFmtId="0" fontId="24" fillId="0" borderId="10" xfId="7" applyFont="1" applyFill="1" applyBorder="1" applyAlignment="1" applyProtection="1">
      <alignment horizontal="justify" vertical="top" wrapText="1"/>
    </xf>
    <xf numFmtId="0" fontId="24" fillId="3" borderId="11" xfId="7" applyFont="1" applyFill="1" applyBorder="1" applyAlignment="1" applyProtection="1">
      <alignment horizontal="justify" vertical="center" wrapText="1"/>
    </xf>
    <xf numFmtId="0" fontId="23" fillId="0" borderId="3" xfId="7" applyFont="1" applyFill="1" applyBorder="1" applyAlignment="1" applyProtection="1">
      <alignment horizontal="justify" vertical="center" wrapText="1"/>
    </xf>
    <xf numFmtId="0" fontId="41" fillId="0" borderId="5" xfId="7" applyFont="1" applyFill="1" applyBorder="1" applyAlignment="1" applyProtection="1">
      <alignment horizontal="justify" vertical="top" wrapText="1"/>
    </xf>
    <xf numFmtId="0" fontId="38" fillId="0" borderId="0" xfId="7" applyFont="1" applyFill="1" applyBorder="1" applyAlignment="1" applyProtection="1">
      <alignment horizontal="justify" vertical="top" wrapText="1"/>
    </xf>
    <xf numFmtId="0" fontId="23" fillId="0" borderId="7" xfId="7" applyFont="1" applyFill="1" applyBorder="1" applyAlignment="1" applyProtection="1">
      <alignment horizontal="justify" vertical="top" wrapText="1"/>
    </xf>
    <xf numFmtId="0" fontId="23" fillId="0" borderId="8" xfId="7" applyFont="1" applyFill="1" applyBorder="1" applyAlignment="1" applyProtection="1">
      <alignment horizontal="justify" vertical="top" wrapText="1"/>
    </xf>
    <xf numFmtId="0" fontId="32" fillId="0" borderId="0" xfId="0" applyNumberFormat="1" applyFont="1" applyFill="1" applyAlignment="1" applyProtection="1">
      <alignment horizontal="justify" vertical="top" wrapText="1"/>
    </xf>
    <xf numFmtId="166" fontId="0" fillId="0" borderId="2" xfId="0" applyFill="1" applyBorder="1" applyAlignment="1" applyProtection="1">
      <alignment horizontal="justify" vertical="top" wrapText="1"/>
    </xf>
    <xf numFmtId="166" fontId="23" fillId="0" borderId="1" xfId="0" applyFont="1" applyFill="1" applyBorder="1" applyAlignment="1" applyProtection="1">
      <alignment horizontal="justify" vertical="top" wrapText="1"/>
    </xf>
    <xf numFmtId="166" fontId="23" fillId="0" borderId="0" xfId="0" applyFont="1" applyFill="1" applyAlignment="1" applyProtection="1">
      <alignment horizontal="justify" vertical="top" wrapText="1"/>
    </xf>
    <xf numFmtId="166" fontId="24" fillId="8" borderId="9" xfId="0" applyFont="1" applyFill="1" applyBorder="1" applyAlignment="1" applyProtection="1">
      <alignment horizontal="justify" vertical="center" wrapText="1"/>
    </xf>
    <xf numFmtId="166" fontId="23" fillId="0" borderId="0" xfId="0" applyFont="1" applyFill="1" applyBorder="1" applyAlignment="1" applyProtection="1">
      <alignment horizontal="justify" vertical="top" wrapText="1"/>
    </xf>
    <xf numFmtId="166" fontId="24" fillId="3" borderId="4" xfId="0" applyFont="1" applyFill="1" applyBorder="1" applyAlignment="1" applyProtection="1">
      <alignment horizontal="justify" vertical="center" wrapText="1"/>
    </xf>
    <xf numFmtId="166" fontId="23" fillId="0" borderId="7" xfId="0" applyFont="1" applyFill="1" applyBorder="1" applyAlignment="1" applyProtection="1">
      <alignment horizontal="justify" vertical="top" wrapText="1"/>
    </xf>
    <xf numFmtId="166" fontId="24" fillId="6" borderId="8" xfId="0" applyFont="1" applyFill="1" applyBorder="1" applyAlignment="1" applyProtection="1">
      <alignment horizontal="justify" vertical="center" wrapText="1"/>
    </xf>
    <xf numFmtId="166" fontId="41" fillId="0" borderId="8" xfId="0" applyFont="1" applyFill="1" applyBorder="1" applyAlignment="1" applyProtection="1">
      <alignment horizontal="justify" vertical="top" wrapText="1"/>
    </xf>
    <xf numFmtId="166" fontId="23" fillId="0" borderId="8" xfId="0" applyFont="1" applyFill="1" applyBorder="1" applyAlignment="1" applyProtection="1">
      <alignment horizontal="justify" vertical="top" wrapText="1"/>
    </xf>
    <xf numFmtId="166" fontId="24" fillId="6" borderId="8" xfId="0" applyFont="1" applyFill="1" applyBorder="1" applyAlignment="1" applyProtection="1">
      <alignment horizontal="justify" vertical="top" wrapText="1"/>
    </xf>
    <xf numFmtId="166" fontId="23" fillId="0" borderId="5" xfId="0" applyFont="1" applyFill="1" applyBorder="1" applyAlignment="1" applyProtection="1">
      <alignment horizontal="justify" vertical="top" wrapText="1"/>
    </xf>
    <xf numFmtId="166" fontId="0" fillId="0" borderId="0" xfId="0" applyFill="1" applyAlignment="1" applyProtection="1">
      <alignment horizontal="justify" vertical="top" wrapText="1"/>
    </xf>
    <xf numFmtId="166" fontId="10" fillId="0" borderId="0" xfId="0" applyFont="1" applyFill="1" applyAlignment="1" applyProtection="1">
      <alignment horizontal="justify" vertical="top" wrapText="1"/>
    </xf>
    <xf numFmtId="166" fontId="23" fillId="0" borderId="3" xfId="0" applyFont="1" applyFill="1" applyBorder="1" applyAlignment="1" applyProtection="1">
      <alignment horizontal="justify" vertical="top" wrapText="1"/>
    </xf>
    <xf numFmtId="169" fontId="0" fillId="0" borderId="0" xfId="0" applyNumberFormat="1" applyFill="1" applyBorder="1" applyAlignment="1" applyProtection="1">
      <alignment vertical="top"/>
      <protection locked="0"/>
    </xf>
    <xf numFmtId="166" fontId="24" fillId="6" borderId="8" xfId="0" applyFont="1" applyFill="1" applyBorder="1" applyAlignment="1" applyProtection="1">
      <alignment horizontal="left" vertical="center" wrapText="1"/>
    </xf>
    <xf numFmtId="166" fontId="0" fillId="7" borderId="0" xfId="0" applyFill="1" applyAlignment="1">
      <alignment horizontal="left" indent="1"/>
    </xf>
    <xf numFmtId="166" fontId="0" fillId="7" borderId="0" xfId="0" applyFill="1" applyAlignment="1">
      <alignment horizontal="left"/>
    </xf>
    <xf numFmtId="166" fontId="0" fillId="7" borderId="0" xfId="0" applyFill="1"/>
    <xf numFmtId="166" fontId="21" fillId="0" borderId="0" xfId="0" applyFont="1"/>
    <xf numFmtId="166" fontId="30" fillId="0" borderId="0" xfId="0" applyFont="1"/>
    <xf numFmtId="166" fontId="21" fillId="0" borderId="0" xfId="0" applyFont="1" applyAlignment="1">
      <alignment vertical="center"/>
    </xf>
    <xf numFmtId="166" fontId="21" fillId="0" borderId="0" xfId="0" applyFont="1" applyAlignment="1">
      <alignment vertical="center" wrapText="1"/>
    </xf>
    <xf numFmtId="0" fontId="24" fillId="0" borderId="26" xfId="7" applyFont="1" applyFill="1" applyBorder="1" applyAlignment="1" applyProtection="1">
      <alignment horizontal="left" vertical="top"/>
    </xf>
    <xf numFmtId="0" fontId="24" fillId="0" borderId="27" xfId="7" applyFont="1" applyFill="1" applyBorder="1" applyAlignment="1" applyProtection="1">
      <alignment horizontal="left" vertical="top"/>
    </xf>
    <xf numFmtId="0" fontId="24" fillId="0" borderId="28" xfId="7" applyFont="1" applyFill="1" applyBorder="1" applyAlignment="1" applyProtection="1">
      <alignment horizontal="left" vertical="top"/>
    </xf>
    <xf numFmtId="0" fontId="23" fillId="0" borderId="29" xfId="7" applyFont="1" applyFill="1" applyBorder="1" applyAlignment="1" applyProtection="1">
      <alignment horizontal="left" vertical="top" wrapText="1"/>
    </xf>
    <xf numFmtId="3" fontId="41" fillId="0" borderId="30" xfId="4" applyNumberFormat="1" applyFont="1" applyFill="1" applyBorder="1" applyAlignment="1" applyProtection="1">
      <alignment horizontal="right" vertical="top" wrapText="1"/>
    </xf>
    <xf numFmtId="0" fontId="23" fillId="0" borderId="31" xfId="7" applyFont="1" applyFill="1" applyBorder="1" applyAlignment="1" applyProtection="1">
      <alignment vertical="top" wrapText="1"/>
    </xf>
    <xf numFmtId="0" fontId="24" fillId="0" borderId="8" xfId="7" applyFont="1" applyFill="1" applyBorder="1" applyAlignment="1" applyProtection="1">
      <alignment horizontal="center" vertical="top"/>
    </xf>
    <xf numFmtId="0" fontId="24" fillId="0" borderId="29" xfId="7" applyFont="1" applyFill="1" applyBorder="1" applyAlignment="1" applyProtection="1">
      <alignment horizontal="left" vertical="top" wrapText="1"/>
    </xf>
    <xf numFmtId="0" fontId="24" fillId="0" borderId="31" xfId="7" applyFont="1" applyFill="1" applyBorder="1" applyAlignment="1" applyProtection="1">
      <alignment vertical="top" wrapText="1"/>
    </xf>
    <xf numFmtId="0" fontId="23" fillId="0" borderId="32" xfId="7" applyFont="1" applyFill="1" applyBorder="1" applyAlignment="1" applyProtection="1">
      <alignment horizontal="left" vertical="top" wrapText="1" indent="1"/>
    </xf>
    <xf numFmtId="0" fontId="23" fillId="0" borderId="33" xfId="7" applyFont="1" applyFill="1" applyBorder="1" applyAlignment="1" applyProtection="1">
      <alignment horizontal="left" vertical="top" wrapText="1" indent="1"/>
    </xf>
    <xf numFmtId="0" fontId="23" fillId="0" borderId="34" xfId="7" applyFont="1" applyFill="1" applyBorder="1" applyAlignment="1" applyProtection="1">
      <alignment horizontal="left" vertical="top" wrapText="1" indent="1"/>
    </xf>
    <xf numFmtId="3" fontId="41" fillId="0" borderId="36" xfId="4" applyNumberFormat="1" applyFont="1" applyFill="1" applyBorder="1" applyAlignment="1" applyProtection="1">
      <alignment horizontal="right" vertical="top" wrapText="1"/>
    </xf>
    <xf numFmtId="3" fontId="24" fillId="0" borderId="35" xfId="4" applyNumberFormat="1" applyFont="1" applyFill="1" applyBorder="1" applyAlignment="1" applyProtection="1">
      <alignment horizontal="right" vertical="top" wrapText="1"/>
    </xf>
    <xf numFmtId="0" fontId="10" fillId="0" borderId="19" xfId="7" applyBorder="1" applyAlignment="1" applyProtection="1">
      <alignment horizontal="center"/>
      <protection locked="0"/>
    </xf>
    <xf numFmtId="166" fontId="10" fillId="0" borderId="19" xfId="7" applyNumberFormat="1" applyBorder="1" applyAlignment="1" applyProtection="1">
      <alignment horizontal="left"/>
      <protection locked="0"/>
    </xf>
    <xf numFmtId="0" fontId="10" fillId="0" borderId="19" xfId="7" applyBorder="1" applyProtection="1">
      <protection locked="0"/>
    </xf>
    <xf numFmtId="166" fontId="15" fillId="0" borderId="0" xfId="9" applyFont="1" applyAlignment="1">
      <alignment horizontal="left"/>
    </xf>
    <xf numFmtId="0" fontId="10" fillId="7" borderId="0" xfId="7" applyFill="1" applyAlignment="1">
      <alignment horizontal="left" vertical="center" indent="1"/>
    </xf>
    <xf numFmtId="0" fontId="15" fillId="0" borderId="0" xfId="7" applyFont="1" applyAlignment="1">
      <alignment horizontal="left" wrapText="1"/>
    </xf>
    <xf numFmtId="166" fontId="10" fillId="7" borderId="0" xfId="9" applyFill="1" applyAlignment="1">
      <alignment horizontal="left" indent="1"/>
    </xf>
    <xf numFmtId="166" fontId="10" fillId="7" borderId="0" xfId="9" applyFill="1"/>
    <xf numFmtId="166" fontId="21" fillId="0" borderId="0" xfId="9" applyFont="1"/>
    <xf numFmtId="166" fontId="10" fillId="0" borderId="0" xfId="9"/>
    <xf numFmtId="166" fontId="10" fillId="7" borderId="0" xfId="9" applyFill="1" applyAlignment="1">
      <alignment horizontal="left"/>
    </xf>
    <xf numFmtId="0" fontId="15" fillId="0" borderId="0" xfId="7" applyFont="1" applyAlignment="1">
      <alignment horizontal="left"/>
    </xf>
    <xf numFmtId="0" fontId="10" fillId="0" borderId="0" xfId="23"/>
    <xf numFmtId="166" fontId="1" fillId="5" borderId="0" xfId="24" applyFill="1" applyAlignment="1">
      <alignment vertical="top"/>
    </xf>
    <xf numFmtId="166" fontId="1" fillId="5" borderId="0" xfId="24" applyFill="1"/>
    <xf numFmtId="166" fontId="46" fillId="5" borderId="0" xfId="24" applyFont="1" applyFill="1" applyProtection="1">
      <protection locked="0"/>
    </xf>
    <xf numFmtId="166" fontId="16" fillId="5" borderId="0" xfId="24" applyFont="1" applyFill="1" applyProtection="1">
      <protection locked="0"/>
    </xf>
    <xf numFmtId="166" fontId="20" fillId="5" borderId="0" xfId="24" applyFont="1" applyFill="1" applyProtection="1">
      <protection locked="0"/>
    </xf>
    <xf numFmtId="166" fontId="17" fillId="0" borderId="0" xfId="9" applyFont="1" applyAlignment="1" applyProtection="1">
      <alignment horizontal="center" vertical="center"/>
      <protection locked="0"/>
    </xf>
    <xf numFmtId="166" fontId="21" fillId="5" borderId="0" xfId="9" applyFont="1" applyFill="1" applyProtection="1">
      <protection locked="0"/>
    </xf>
    <xf numFmtId="166" fontId="9" fillId="0" borderId="0" xfId="9" applyFont="1" applyAlignment="1" applyProtection="1">
      <alignment horizontal="center" vertical="center"/>
      <protection locked="0"/>
    </xf>
    <xf numFmtId="166" fontId="10" fillId="0" borderId="0" xfId="24" applyFont="1"/>
    <xf numFmtId="166" fontId="10" fillId="0" borderId="0" xfId="24" applyFont="1" applyAlignment="1">
      <alignment vertical="top"/>
    </xf>
    <xf numFmtId="166" fontId="10" fillId="0" borderId="0" xfId="24" applyFont="1" applyProtection="1">
      <protection locked="0"/>
    </xf>
    <xf numFmtId="166" fontId="48" fillId="0" borderId="0" xfId="9" applyFont="1" applyAlignment="1" applyProtection="1">
      <alignment vertical="center" wrapText="1"/>
      <protection locked="0"/>
    </xf>
    <xf numFmtId="166" fontId="10" fillId="0" borderId="0" xfId="24" applyFont="1" applyAlignment="1" applyProtection="1">
      <alignment vertical="center"/>
      <protection locked="0"/>
    </xf>
    <xf numFmtId="166" fontId="1" fillId="0" borderId="0" xfId="24" applyProtection="1">
      <protection locked="0"/>
    </xf>
    <xf numFmtId="166" fontId="49" fillId="0" borderId="0" xfId="24" applyFont="1" applyProtection="1">
      <protection locked="0"/>
    </xf>
    <xf numFmtId="166" fontId="50" fillId="0" borderId="0" xfId="24" applyFont="1" applyAlignment="1" applyProtection="1">
      <alignment vertical="center"/>
      <protection locked="0"/>
    </xf>
    <xf numFmtId="166" fontId="50" fillId="0" borderId="0" xfId="24" applyFont="1" applyProtection="1">
      <protection locked="0"/>
    </xf>
    <xf numFmtId="166" fontId="49" fillId="0" borderId="0" xfId="24" applyFont="1" applyAlignment="1" applyProtection="1">
      <alignment horizontal="left" vertical="center"/>
      <protection locked="0"/>
    </xf>
    <xf numFmtId="0" fontId="49" fillId="0" borderId="0" xfId="24" applyNumberFormat="1" applyFont="1" applyAlignment="1" applyProtection="1">
      <alignment horizontal="left"/>
      <protection locked="0"/>
    </xf>
    <xf numFmtId="166" fontId="50" fillId="0" borderId="0" xfId="24" applyFont="1" applyAlignment="1" applyProtection="1">
      <alignment horizontal="left"/>
      <protection locked="0"/>
    </xf>
    <xf numFmtId="0" fontId="49" fillId="0" borderId="0" xfId="24" applyNumberFormat="1" applyFont="1" applyAlignment="1" applyProtection="1">
      <alignment horizontal="left" vertical="center"/>
      <protection locked="0"/>
    </xf>
    <xf numFmtId="0" fontId="49" fillId="0" borderId="0" xfId="25" applyFont="1" applyAlignment="1">
      <alignment horizontal="left" vertical="center"/>
    </xf>
    <xf numFmtId="0" fontId="10" fillId="7" borderId="0" xfId="13" applyFill="1" applyAlignment="1">
      <alignment horizontal="left" indent="1"/>
    </xf>
    <xf numFmtId="0" fontId="15" fillId="0" borderId="0" xfId="13" applyFont="1" applyAlignment="1">
      <alignment horizontal="left"/>
    </xf>
    <xf numFmtId="0" fontId="43" fillId="7" borderId="0" xfId="13" applyFont="1" applyFill="1"/>
    <xf numFmtId="0" fontId="23" fillId="0" borderId="0" xfId="26" applyFont="1" applyAlignment="1">
      <alignment vertical="top"/>
    </xf>
    <xf numFmtId="166" fontId="23" fillId="0" borderId="0" xfId="0" applyFont="1" applyAlignment="1">
      <alignment vertical="top"/>
    </xf>
    <xf numFmtId="0" fontId="23" fillId="0" borderId="0" xfId="13" applyFont="1" applyAlignment="1">
      <alignment wrapText="1"/>
    </xf>
    <xf numFmtId="0" fontId="23" fillId="0" borderId="0" xfId="13" applyFont="1"/>
    <xf numFmtId="166" fontId="23" fillId="0" borderId="0" xfId="0" applyFont="1" applyAlignment="1">
      <alignment vertical="top" wrapText="1"/>
    </xf>
    <xf numFmtId="166" fontId="23" fillId="0" borderId="0" xfId="0" applyFont="1"/>
    <xf numFmtId="0" fontId="23" fillId="0" borderId="0" xfId="13" applyFont="1" applyAlignment="1">
      <alignment horizontal="left" vertical="top" wrapText="1"/>
    </xf>
    <xf numFmtId="0" fontId="10" fillId="7" borderId="0" xfId="23" applyFill="1" applyAlignment="1">
      <alignment horizontal="left" indent="1"/>
    </xf>
    <xf numFmtId="0" fontId="15" fillId="0" borderId="0" xfId="26" applyFont="1" applyAlignment="1">
      <alignment horizontal="justify" vertical="center"/>
    </xf>
    <xf numFmtId="0" fontId="10" fillId="7" borderId="0" xfId="23" applyFill="1"/>
    <xf numFmtId="0" fontId="21" fillId="0" borderId="0" xfId="23" applyFont="1"/>
    <xf numFmtId="0" fontId="38" fillId="7" borderId="0" xfId="24" applyNumberFormat="1" applyFont="1" applyFill="1" applyAlignment="1" applyProtection="1">
      <alignment horizontal="left" vertical="center"/>
      <protection locked="0"/>
    </xf>
    <xf numFmtId="0" fontId="52" fillId="0" borderId="0" xfId="7" applyFont="1" applyFill="1" applyAlignment="1" applyProtection="1">
      <alignment horizontal="left" vertical="center"/>
    </xf>
    <xf numFmtId="4" fontId="52" fillId="0" borderId="0" xfId="7" applyNumberFormat="1" applyFont="1" applyFill="1" applyAlignment="1" applyProtection="1">
      <alignment horizontal="left" vertical="center"/>
    </xf>
    <xf numFmtId="0" fontId="52" fillId="0" borderId="0" xfId="7" applyFont="1" applyAlignment="1" applyProtection="1">
      <alignment horizontal="left" vertical="center"/>
    </xf>
    <xf numFmtId="0" fontId="32" fillId="0" borderId="0" xfId="0" applyNumberFormat="1" applyFont="1" applyFill="1" applyAlignment="1" applyProtection="1">
      <alignment horizontal="center"/>
    </xf>
    <xf numFmtId="0" fontId="32" fillId="0" borderId="0" xfId="0" applyNumberFormat="1" applyFont="1" applyFill="1" applyBorder="1" applyAlignment="1" applyProtection="1">
      <alignment horizontal="center"/>
    </xf>
    <xf numFmtId="0" fontId="52" fillId="0" borderId="0" xfId="7" applyFont="1" applyFill="1" applyAlignment="1" applyProtection="1">
      <alignment horizontal="left"/>
    </xf>
    <xf numFmtId="3" fontId="11" fillId="0" borderId="2" xfId="0" applyNumberFormat="1" applyFont="1" applyFill="1" applyBorder="1" applyAlignment="1" applyProtection="1"/>
    <xf numFmtId="4" fontId="11" fillId="0" borderId="2" xfId="0" applyNumberFormat="1" applyFont="1" applyFill="1" applyBorder="1" applyAlignment="1" applyProtection="1"/>
    <xf numFmtId="4" fontId="0" fillId="0" borderId="2" xfId="0" applyNumberFormat="1" applyFill="1" applyBorder="1" applyAlignment="1" applyProtection="1">
      <alignment horizontal="right"/>
    </xf>
    <xf numFmtId="3" fontId="34" fillId="0" borderId="1" xfId="0" applyNumberFormat="1" applyFont="1" applyFill="1" applyBorder="1" applyAlignment="1" applyProtection="1"/>
    <xf numFmtId="4" fontId="34" fillId="0" borderId="1" xfId="0" applyNumberFormat="1" applyFont="1" applyFill="1" applyBorder="1" applyAlignment="1" applyProtection="1"/>
    <xf numFmtId="4" fontId="23" fillId="0" borderId="1" xfId="0" applyNumberFormat="1" applyFont="1" applyFill="1" applyBorder="1" applyAlignment="1" applyProtection="1">
      <alignment horizontal="right"/>
    </xf>
    <xf numFmtId="4" fontId="23" fillId="0" borderId="0" xfId="0" applyNumberFormat="1" applyFont="1" applyFill="1" applyBorder="1" applyAlignment="1" applyProtection="1"/>
    <xf numFmtId="3" fontId="23" fillId="0" borderId="7" xfId="0" applyNumberFormat="1" applyFont="1" applyFill="1" applyBorder="1" applyAlignment="1" applyProtection="1"/>
    <xf numFmtId="4" fontId="23" fillId="0" borderId="7" xfId="0" applyNumberFormat="1" applyFont="1" applyFill="1" applyBorder="1" applyAlignment="1" applyProtection="1"/>
    <xf numFmtId="3" fontId="24" fillId="6" borderId="8" xfId="0" applyNumberFormat="1" applyFont="1" applyFill="1" applyBorder="1" applyAlignment="1" applyProtection="1">
      <alignment horizontal="left"/>
    </xf>
    <xf numFmtId="166" fontId="24" fillId="6" borderId="8" xfId="0" applyFont="1" applyFill="1" applyBorder="1" applyAlignment="1" applyProtection="1">
      <alignment horizontal="left"/>
    </xf>
    <xf numFmtId="4" fontId="23" fillId="6" borderId="8" xfId="0" applyNumberFormat="1" applyFont="1" applyFill="1" applyBorder="1" applyAlignment="1" applyProtection="1"/>
    <xf numFmtId="3" fontId="23" fillId="0" borderId="8" xfId="0" applyNumberFormat="1" applyFont="1" applyFill="1" applyBorder="1" applyAlignment="1" applyProtection="1"/>
    <xf numFmtId="4" fontId="23" fillId="0" borderId="8" xfId="0" applyNumberFormat="1" applyFont="1" applyFill="1" applyBorder="1" applyAlignment="1" applyProtection="1"/>
    <xf numFmtId="3" fontId="23" fillId="0" borderId="5" xfId="0" applyNumberFormat="1" applyFont="1" applyFill="1" applyBorder="1" applyAlignment="1" applyProtection="1"/>
    <xf numFmtId="4" fontId="23" fillId="0" borderId="5" xfId="0" applyNumberFormat="1" applyFont="1" applyFill="1" applyBorder="1" applyAlignment="1" applyProtection="1"/>
    <xf numFmtId="3" fontId="23" fillId="0" borderId="0" xfId="0" applyNumberFormat="1" applyFont="1" applyFill="1" applyAlignment="1" applyProtection="1">
      <alignment horizontal="left"/>
    </xf>
    <xf numFmtId="166" fontId="23" fillId="0" borderId="0" xfId="0" applyFont="1" applyFill="1" applyAlignment="1" applyProtection="1">
      <alignment horizontal="left"/>
    </xf>
    <xf numFmtId="3" fontId="10" fillId="0" borderId="0" xfId="0" applyNumberFormat="1" applyFont="1" applyFill="1" applyAlignment="1" applyProtection="1">
      <alignment horizontal="left"/>
    </xf>
    <xf numFmtId="166" fontId="10" fillId="0" borderId="0" xfId="0" applyFont="1" applyFill="1" applyAlignment="1" applyProtection="1">
      <alignment horizontal="left"/>
    </xf>
    <xf numFmtId="4" fontId="10" fillId="0" borderId="0" xfId="0" applyNumberFormat="1" applyFont="1" applyFill="1" applyBorder="1" applyAlignment="1" applyProtection="1"/>
    <xf numFmtId="4" fontId="10" fillId="0" borderId="0" xfId="0" applyNumberFormat="1" applyFont="1" applyFill="1" applyAlignment="1" applyProtection="1"/>
    <xf numFmtId="43" fontId="32" fillId="0" borderId="0" xfId="22" applyFont="1" applyFill="1" applyAlignment="1" applyProtection="1">
      <alignment horizontal="center"/>
    </xf>
    <xf numFmtId="43" fontId="52" fillId="0" borderId="0" xfId="22" applyFont="1" applyFill="1" applyAlignment="1" applyProtection="1">
      <alignment horizontal="left"/>
    </xf>
    <xf numFmtId="43" fontId="0" fillId="0" borderId="2" xfId="22" applyFont="1" applyFill="1" applyBorder="1" applyAlignment="1" applyProtection="1"/>
    <xf numFmtId="43" fontId="23" fillId="0" borderId="1" xfId="22" applyFont="1" applyFill="1" applyBorder="1" applyAlignment="1" applyProtection="1"/>
    <xf numFmtId="43" fontId="23" fillId="0" borderId="7" xfId="22" applyFont="1" applyFill="1" applyBorder="1" applyAlignment="1" applyProtection="1"/>
    <xf numFmtId="43" fontId="24" fillId="6" borderId="8" xfId="22" applyFont="1" applyFill="1" applyBorder="1" applyAlignment="1" applyProtection="1"/>
    <xf numFmtId="43" fontId="23" fillId="0" borderId="8" xfId="22" applyFont="1" applyFill="1" applyBorder="1" applyAlignment="1" applyProtection="1"/>
    <xf numFmtId="43" fontId="23" fillId="0" borderId="5" xfId="22" applyFont="1" applyFill="1" applyBorder="1" applyAlignment="1" applyProtection="1"/>
    <xf numFmtId="43" fontId="23" fillId="0" borderId="0" xfId="22" applyFont="1" applyFill="1" applyAlignment="1" applyProtection="1"/>
    <xf numFmtId="43" fontId="10" fillId="0" borderId="0" xfId="22" applyFont="1" applyFill="1" applyAlignment="1" applyProtection="1"/>
    <xf numFmtId="44" fontId="24" fillId="8" borderId="11" xfId="22" applyNumberFormat="1" applyFont="1" applyFill="1" applyBorder="1" applyAlignment="1" applyProtection="1">
      <alignment vertical="center"/>
    </xf>
    <xf numFmtId="3" fontId="23" fillId="0" borderId="0" xfId="0" applyNumberFormat="1" applyFont="1" applyFill="1" applyBorder="1" applyAlignment="1" applyProtection="1">
      <alignment vertical="center"/>
    </xf>
    <xf numFmtId="4" fontId="23" fillId="0" borderId="0" xfId="0" applyNumberFormat="1" applyFont="1" applyFill="1" applyBorder="1" applyAlignment="1" applyProtection="1">
      <alignment vertical="center"/>
    </xf>
    <xf numFmtId="43" fontId="23" fillId="0" borderId="0" xfId="22" applyFont="1" applyFill="1" applyBorder="1" applyAlignment="1" applyProtection="1">
      <alignment vertical="center"/>
    </xf>
    <xf numFmtId="43" fontId="24" fillId="3" borderId="4" xfId="22" applyFont="1" applyFill="1" applyBorder="1" applyAlignment="1" applyProtection="1">
      <alignment horizontal="center" vertical="center" wrapText="1"/>
    </xf>
    <xf numFmtId="4" fontId="23" fillId="0" borderId="8" xfId="0" applyNumberFormat="1" applyFont="1" applyFill="1" applyBorder="1" applyAlignment="1" applyProtection="1">
      <alignment horizontal="right"/>
    </xf>
    <xf numFmtId="166" fontId="24" fillId="6" borderId="8" xfId="0" applyFont="1" applyFill="1" applyBorder="1" applyAlignment="1" applyProtection="1">
      <alignment horizontal="left" wrapText="1"/>
    </xf>
    <xf numFmtId="3" fontId="10" fillId="0" borderId="0" xfId="0" applyNumberFormat="1" applyFont="1" applyFill="1" applyAlignment="1" applyProtection="1"/>
    <xf numFmtId="4" fontId="10" fillId="0" borderId="0" xfId="0" applyNumberFormat="1" applyFont="1" applyFill="1" applyAlignment="1" applyProtection="1">
      <alignment horizontal="right"/>
    </xf>
    <xf numFmtId="43" fontId="24" fillId="6" borderId="8" xfId="22" applyFont="1" applyFill="1" applyBorder="1" applyAlignment="1" applyProtection="1">
      <alignment horizontal="left" wrapText="1"/>
    </xf>
    <xf numFmtId="3" fontId="23" fillId="0" borderId="3" xfId="0" applyNumberFormat="1" applyFont="1" applyFill="1" applyBorder="1" applyAlignment="1" applyProtection="1"/>
    <xf numFmtId="4" fontId="23" fillId="0" borderId="3" xfId="0" applyNumberFormat="1" applyFont="1" applyFill="1" applyBorder="1" applyAlignment="1" applyProtection="1"/>
    <xf numFmtId="4" fontId="23" fillId="0" borderId="3" xfId="0" applyNumberFormat="1" applyFont="1" applyFill="1" applyBorder="1" applyAlignment="1" applyProtection="1">
      <alignment horizontal="right"/>
    </xf>
    <xf numFmtId="3" fontId="24" fillId="6" borderId="8" xfId="0" applyNumberFormat="1" applyFont="1" applyFill="1" applyBorder="1" applyAlignment="1" applyProtection="1">
      <alignment horizontal="left" wrapText="1"/>
    </xf>
    <xf numFmtId="4" fontId="23" fillId="6" borderId="8" xfId="0" applyNumberFormat="1" applyFont="1" applyFill="1" applyBorder="1" applyAlignment="1" applyProtection="1">
      <alignment horizontal="right"/>
    </xf>
    <xf numFmtId="3" fontId="34" fillId="0" borderId="0" xfId="0" applyNumberFormat="1" applyFont="1" applyFill="1" applyAlignment="1" applyProtection="1"/>
    <xf numFmtId="4" fontId="34" fillId="0" borderId="0" xfId="0" applyNumberFormat="1" applyFont="1" applyFill="1" applyAlignment="1" applyProtection="1"/>
    <xf numFmtId="4" fontId="23" fillId="0" borderId="0" xfId="0" applyNumberFormat="1" applyFont="1" applyFill="1" applyAlignment="1" applyProtection="1">
      <alignment horizontal="right"/>
    </xf>
    <xf numFmtId="43" fontId="23" fillId="0" borderId="3" xfId="22" applyFont="1" applyFill="1" applyBorder="1" applyAlignment="1" applyProtection="1"/>
    <xf numFmtId="3" fontId="23" fillId="6" borderId="8" xfId="0" applyNumberFormat="1" applyFont="1" applyFill="1" applyBorder="1" applyAlignment="1" applyProtection="1"/>
    <xf numFmtId="43" fontId="23" fillId="6" borderId="8" xfId="22" applyFont="1" applyFill="1" applyBorder="1" applyAlignment="1" applyProtection="1"/>
    <xf numFmtId="43" fontId="32" fillId="0" borderId="0" xfId="22" applyFont="1" applyFill="1" applyAlignment="1" applyProtection="1">
      <alignment horizontal="center" vertical="top"/>
    </xf>
    <xf numFmtId="43" fontId="52" fillId="0" borderId="0" xfId="22" applyFont="1" applyFill="1" applyAlignment="1" applyProtection="1">
      <alignment horizontal="left" vertical="center"/>
    </xf>
    <xf numFmtId="43" fontId="34" fillId="0" borderId="2" xfId="22" applyFont="1" applyFill="1" applyBorder="1" applyAlignment="1" applyProtection="1">
      <alignment vertical="top"/>
    </xf>
    <xf numFmtId="43" fontId="34" fillId="0" borderId="1" xfId="22" applyFont="1" applyFill="1" applyBorder="1" applyAlignment="1" applyProtection="1">
      <alignment vertical="top"/>
    </xf>
    <xf numFmtId="43" fontId="24" fillId="4" borderId="10" xfId="22" applyFont="1" applyFill="1" applyBorder="1" applyAlignment="1" applyProtection="1">
      <alignment horizontal="left" vertical="center" wrapText="1"/>
    </xf>
    <xf numFmtId="43" fontId="10" fillId="0" borderId="0" xfId="22" applyFont="1" applyProtection="1"/>
    <xf numFmtId="43" fontId="34" fillId="0" borderId="3" xfId="22" applyFont="1" applyFill="1" applyBorder="1" applyAlignment="1" applyProtection="1">
      <alignment vertical="top"/>
    </xf>
    <xf numFmtId="43" fontId="23" fillId="0" borderId="8" xfId="22" applyFont="1" applyFill="1" applyBorder="1" applyAlignment="1" applyProtection="1">
      <alignment horizontal="right" vertical="top"/>
    </xf>
    <xf numFmtId="43" fontId="39" fillId="0" borderId="8" xfId="22" applyFont="1" applyFill="1" applyBorder="1" applyAlignment="1" applyProtection="1">
      <alignment horizontal="right" vertical="top"/>
    </xf>
    <xf numFmtId="43" fontId="24" fillId="0" borderId="8" xfId="22" applyFont="1" applyFill="1" applyBorder="1" applyAlignment="1" applyProtection="1">
      <alignment horizontal="right" vertical="top"/>
    </xf>
    <xf numFmtId="43" fontId="34" fillId="0" borderId="0" xfId="22" applyFont="1" applyFill="1" applyAlignment="1" applyProtection="1">
      <alignment vertical="top"/>
    </xf>
    <xf numFmtId="43" fontId="23" fillId="0" borderId="2" xfId="22" applyFont="1" applyFill="1" applyBorder="1" applyAlignment="1" applyProtection="1">
      <alignment vertical="top"/>
    </xf>
    <xf numFmtId="43" fontId="23" fillId="0" borderId="1" xfId="22" applyFont="1" applyFill="1" applyBorder="1" applyAlignment="1" applyProtection="1">
      <alignment vertical="top"/>
    </xf>
    <xf numFmtId="43" fontId="24" fillId="4" borderId="10" xfId="22" applyFont="1" applyFill="1" applyBorder="1" applyAlignment="1" applyProtection="1">
      <alignment horizontal="right" vertical="center" wrapText="1"/>
    </xf>
    <xf numFmtId="43" fontId="23" fillId="0" borderId="3" xfId="22" applyFont="1" applyFill="1" applyBorder="1" applyAlignment="1" applyProtection="1">
      <alignment vertical="top"/>
    </xf>
    <xf numFmtId="43" fontId="36" fillId="0" borderId="8" xfId="22" applyFont="1" applyFill="1" applyBorder="1" applyAlignment="1" applyProtection="1">
      <alignment vertical="center"/>
    </xf>
    <xf numFmtId="43" fontId="24" fillId="0" borderId="8" xfId="22" applyFont="1" applyFill="1" applyBorder="1" applyAlignment="1" applyProtection="1">
      <alignment horizontal="center" vertical="center"/>
    </xf>
    <xf numFmtId="43" fontId="24" fillId="0" borderId="0" xfId="22" applyFont="1" applyFill="1" applyAlignment="1" applyProtection="1">
      <alignment horizontal="center" vertical="top"/>
    </xf>
    <xf numFmtId="0" fontId="35" fillId="3" borderId="17" xfId="22" applyNumberFormat="1" applyFont="1" applyFill="1" applyBorder="1" applyAlignment="1" applyProtection="1">
      <alignment horizontal="center" vertical="center" wrapText="1"/>
    </xf>
    <xf numFmtId="0" fontId="36" fillId="3" borderId="6" xfId="22" applyNumberFormat="1" applyFont="1" applyFill="1" applyBorder="1" applyAlignment="1" applyProtection="1">
      <alignment horizontal="center" vertical="center"/>
    </xf>
    <xf numFmtId="0" fontId="23" fillId="0" borderId="0" xfId="26" applyFont="1" applyAlignment="1">
      <alignment vertical="top" wrapText="1"/>
    </xf>
    <xf numFmtId="0" fontId="24" fillId="4" borderId="10" xfId="7" applyFont="1" applyFill="1" applyBorder="1" applyAlignment="1" applyProtection="1">
      <alignment horizontal="left" vertical="center" wrapText="1"/>
    </xf>
    <xf numFmtId="166" fontId="53" fillId="0" borderId="8" xfId="0" applyFont="1" applyFill="1" applyBorder="1" applyAlignment="1" applyProtection="1">
      <alignment horizontal="justify" vertical="top" wrapText="1"/>
    </xf>
    <xf numFmtId="44" fontId="23" fillId="0" borderId="0" xfId="0" applyNumberFormat="1" applyFont="1" applyFill="1" applyAlignment="1" applyProtection="1">
      <alignment vertical="center"/>
    </xf>
    <xf numFmtId="43" fontId="23" fillId="0" borderId="12" xfId="22" applyFont="1" applyFill="1" applyBorder="1" applyAlignment="1" applyProtection="1"/>
    <xf numFmtId="167" fontId="32" fillId="0" borderId="0" xfId="22" applyNumberFormat="1" applyFont="1" applyFill="1" applyAlignment="1" applyProtection="1">
      <alignment horizontal="center" vertical="top"/>
    </xf>
    <xf numFmtId="167" fontId="52" fillId="0" borderId="0" xfId="22" applyNumberFormat="1" applyFont="1" applyFill="1" applyAlignment="1" applyProtection="1">
      <alignment horizontal="left" vertical="center"/>
    </xf>
    <xf numFmtId="167" fontId="23" fillId="0" borderId="2" xfId="22" applyNumberFormat="1" applyFont="1" applyFill="1" applyBorder="1" applyAlignment="1" applyProtection="1">
      <alignment vertical="top"/>
    </xf>
    <xf numFmtId="167" fontId="23" fillId="0" borderId="1" xfId="22" applyNumberFormat="1" applyFont="1" applyFill="1" applyBorder="1" applyAlignment="1" applyProtection="1">
      <alignment vertical="top"/>
    </xf>
    <xf numFmtId="167" fontId="24" fillId="4" borderId="11" xfId="22" applyNumberFormat="1" applyFont="1" applyFill="1" applyBorder="1" applyAlignment="1" applyProtection="1">
      <alignment horizontal="right" vertical="center" wrapText="1"/>
    </xf>
    <xf numFmtId="167" fontId="10" fillId="0" borderId="0" xfId="22" applyNumberFormat="1" applyFont="1" applyProtection="1"/>
    <xf numFmtId="167" fontId="23" fillId="0" borderId="3" xfId="22" applyNumberFormat="1" applyFont="1" applyFill="1" applyBorder="1" applyAlignment="1" applyProtection="1">
      <alignment vertical="top"/>
    </xf>
    <xf numFmtId="167" fontId="36" fillId="0" borderId="8" xfId="22" applyNumberFormat="1" applyFont="1" applyFill="1" applyBorder="1" applyAlignment="1" applyProtection="1">
      <alignment vertical="center"/>
    </xf>
    <xf numFmtId="167" fontId="23" fillId="0" borderId="8" xfId="22" applyNumberFormat="1" applyFont="1" applyFill="1" applyBorder="1" applyAlignment="1" applyProtection="1">
      <alignment vertical="center"/>
    </xf>
    <xf numFmtId="167" fontId="23" fillId="0" borderId="0" xfId="22" applyNumberFormat="1" applyFont="1" applyFill="1" applyAlignment="1" applyProtection="1">
      <alignment vertical="top"/>
    </xf>
    <xf numFmtId="164" fontId="24" fillId="6" borderId="8" xfId="0" applyNumberFormat="1" applyFont="1" applyFill="1" applyBorder="1" applyAlignment="1">
      <alignment horizontal="center" vertical="top"/>
    </xf>
    <xf numFmtId="166" fontId="24" fillId="6" borderId="8" xfId="0" applyFont="1" applyFill="1" applyBorder="1" applyAlignment="1">
      <alignment vertical="top" wrapText="1"/>
    </xf>
    <xf numFmtId="3" fontId="23" fillId="6" borderId="8" xfId="0" applyNumberFormat="1" applyFont="1" applyFill="1" applyBorder="1" applyAlignment="1">
      <alignment vertical="top"/>
    </xf>
    <xf numFmtId="4" fontId="23" fillId="6" borderId="8" xfId="0" applyNumberFormat="1" applyFont="1" applyFill="1" applyBorder="1" applyAlignment="1">
      <alignment vertical="top"/>
    </xf>
    <xf numFmtId="170" fontId="23" fillId="6" borderId="8" xfId="0" applyNumberFormat="1" applyFont="1" applyFill="1" applyBorder="1" applyAlignment="1">
      <alignment horizontal="right"/>
    </xf>
    <xf numFmtId="170" fontId="24" fillId="6" borderId="7" xfId="0" applyNumberFormat="1" applyFont="1" applyFill="1" applyBorder="1" applyAlignment="1">
      <alignment horizontal="center"/>
    </xf>
    <xf numFmtId="4" fontId="23" fillId="0" borderId="7" xfId="0" applyNumberFormat="1" applyFont="1" applyBorder="1" applyAlignment="1">
      <alignment horizontal="center" vertical="top"/>
    </xf>
    <xf numFmtId="166" fontId="23" fillId="0" borderId="7" xfId="0" applyFont="1" applyBorder="1" applyAlignment="1">
      <alignment horizontal="left" vertical="top" wrapText="1"/>
    </xf>
    <xf numFmtId="3" fontId="23" fillId="0" borderId="7" xfId="0" applyNumberFormat="1" applyFont="1" applyBorder="1" applyAlignment="1">
      <alignment vertical="top"/>
    </xf>
    <xf numFmtId="4" fontId="23" fillId="0" borderId="7" xfId="0" applyNumberFormat="1" applyFont="1" applyBorder="1" applyAlignment="1">
      <alignment vertical="top"/>
    </xf>
    <xf numFmtId="4" fontId="23" fillId="0" borderId="7" xfId="0" applyNumberFormat="1" applyFont="1" applyBorder="1" applyAlignment="1">
      <alignment horizontal="right"/>
    </xf>
    <xf numFmtId="170" fontId="23" fillId="0" borderId="7" xfId="0" applyNumberFormat="1" applyFont="1" applyBorder="1" applyAlignment="1">
      <alignment horizontal="center"/>
    </xf>
    <xf numFmtId="3" fontId="24" fillId="6" borderId="8" xfId="0" applyNumberFormat="1" applyFont="1" applyFill="1" applyBorder="1" applyAlignment="1">
      <alignment horizontal="center" vertical="top"/>
    </xf>
    <xf numFmtId="170" fontId="23" fillId="6" borderId="8" xfId="0" applyNumberFormat="1" applyFont="1" applyFill="1" applyBorder="1" applyAlignment="1">
      <alignment horizontal="center"/>
    </xf>
    <xf numFmtId="164" fontId="23" fillId="0" borderId="8" xfId="0" applyNumberFormat="1" applyFont="1" applyBorder="1" applyAlignment="1">
      <alignment horizontal="center" vertical="top"/>
    </xf>
    <xf numFmtId="166" fontId="23" fillId="0" borderId="8" xfId="0" applyFont="1" applyBorder="1" applyAlignment="1">
      <alignment horizontal="left" vertical="top" wrapText="1" indent="1"/>
    </xf>
    <xf numFmtId="3" fontId="23" fillId="0" borderId="8" xfId="0" applyNumberFormat="1" applyFont="1" applyBorder="1"/>
    <xf numFmtId="4" fontId="23" fillId="0" borderId="8" xfId="0" applyNumberFormat="1" applyFont="1" applyBorder="1"/>
    <xf numFmtId="170" fontId="23" fillId="0" borderId="8" xfId="0" applyNumberFormat="1" applyFont="1" applyBorder="1" applyAlignment="1">
      <alignment horizontal="center"/>
    </xf>
    <xf numFmtId="166" fontId="23" fillId="0" borderId="18" xfId="0" applyFont="1" applyBorder="1" applyAlignment="1">
      <alignment horizontal="left" vertical="top" wrapText="1"/>
    </xf>
    <xf numFmtId="3" fontId="23" fillId="0" borderId="18" xfId="0" applyNumberFormat="1" applyFont="1" applyBorder="1" applyAlignment="1">
      <alignment vertical="top"/>
    </xf>
    <xf numFmtId="4" fontId="23" fillId="0" borderId="18" xfId="0" applyNumberFormat="1" applyFont="1" applyBorder="1" applyAlignment="1">
      <alignment vertical="top"/>
    </xf>
    <xf numFmtId="4" fontId="23" fillId="0" borderId="18" xfId="0" applyNumberFormat="1" applyFont="1" applyBorder="1" applyAlignment="1">
      <alignment horizontal="center"/>
    </xf>
    <xf numFmtId="170" fontId="23" fillId="0" borderId="18" xfId="0" applyNumberFormat="1" applyFont="1" applyBorder="1" applyAlignment="1">
      <alignment horizontal="center"/>
    </xf>
    <xf numFmtId="166" fontId="23" fillId="0" borderId="19" xfId="0" applyFont="1" applyBorder="1" applyAlignment="1">
      <alignment horizontal="left" vertical="top" wrapText="1" indent="1"/>
    </xf>
    <xf numFmtId="4" fontId="23" fillId="0" borderId="19" xfId="0" applyNumberFormat="1" applyFont="1" applyBorder="1" applyAlignment="1">
      <alignment vertical="top"/>
    </xf>
    <xf numFmtId="170" fontId="23" fillId="0" borderId="19" xfId="0" applyNumberFormat="1" applyFont="1" applyBorder="1" applyAlignment="1">
      <alignment horizontal="center"/>
    </xf>
    <xf numFmtId="4" fontId="23" fillId="0" borderId="7" xfId="0" applyNumberFormat="1" applyFont="1" applyBorder="1" applyAlignment="1">
      <alignment horizontal="center"/>
    </xf>
    <xf numFmtId="4" fontId="23" fillId="0" borderId="19" xfId="0" applyNumberFormat="1" applyFont="1" applyBorder="1"/>
    <xf numFmtId="164" fontId="23" fillId="0" borderId="7" xfId="0" applyNumberFormat="1" applyFont="1" applyBorder="1" applyAlignment="1">
      <alignment horizontal="center" vertical="top"/>
    </xf>
    <xf numFmtId="166" fontId="23" fillId="0" borderId="18" xfId="0" applyFont="1" applyBorder="1" applyAlignment="1">
      <alignment horizontal="left" vertical="top" wrapText="1" indent="1"/>
    </xf>
    <xf numFmtId="4" fontId="23" fillId="0" borderId="18" xfId="0" applyNumberFormat="1" applyFont="1" applyBorder="1"/>
    <xf numFmtId="170" fontId="33" fillId="5" borderId="4" xfId="0" applyNumberFormat="1" applyFont="1" applyFill="1" applyBorder="1" applyAlignment="1">
      <alignment horizontal="center" vertical="center"/>
    </xf>
    <xf numFmtId="170" fontId="33" fillId="9" borderId="4" xfId="0" applyNumberFormat="1" applyFont="1" applyFill="1" applyBorder="1" applyAlignment="1">
      <alignment horizontal="center" vertical="center"/>
    </xf>
    <xf numFmtId="166" fontId="24" fillId="0" borderId="0" xfId="9" applyFont="1" applyAlignment="1">
      <alignment horizontal="left" vertical="top" wrapText="1"/>
    </xf>
    <xf numFmtId="4" fontId="39" fillId="0" borderId="0" xfId="9" applyNumberFormat="1" applyFont="1" applyAlignment="1">
      <alignment vertical="top"/>
    </xf>
    <xf numFmtId="4" fontId="23" fillId="0" borderId="0" xfId="9" applyNumberFormat="1" applyFont="1" applyAlignment="1">
      <alignment vertical="top"/>
    </xf>
    <xf numFmtId="3" fontId="40" fillId="0" borderId="0" xfId="9" applyNumberFormat="1" applyFont="1" applyAlignment="1">
      <alignment horizontal="left" vertical="top"/>
    </xf>
    <xf numFmtId="0" fontId="54" fillId="0" borderId="0" xfId="27"/>
    <xf numFmtId="0" fontId="54" fillId="0" borderId="37" xfId="27" applyBorder="1" applyAlignment="1">
      <alignment horizontal="justify" vertical="top"/>
    </xf>
    <xf numFmtId="0" fontId="54" fillId="0" borderId="37" xfId="27" applyBorder="1" applyAlignment="1">
      <alignment horizontal="right" vertical="top"/>
    </xf>
    <xf numFmtId="0" fontId="23" fillId="0" borderId="37" xfId="27" applyFont="1" applyBorder="1" applyAlignment="1">
      <alignment horizontal="justify" vertical="top"/>
    </xf>
    <xf numFmtId="0" fontId="23" fillId="0" borderId="37" xfId="27" applyFont="1" applyBorder="1"/>
    <xf numFmtId="0" fontId="23" fillId="0" borderId="37" xfId="27" applyFont="1" applyBorder="1" applyAlignment="1">
      <alignment horizontal="justify" wrapText="1"/>
    </xf>
    <xf numFmtId="0" fontId="23" fillId="0" borderId="37" xfId="27" applyFont="1" applyBorder="1" applyAlignment="1">
      <alignment horizontal="justify"/>
    </xf>
    <xf numFmtId="0" fontId="23" fillId="0" borderId="37" xfId="27" applyFont="1" applyBorder="1" applyAlignment="1"/>
    <xf numFmtId="164" fontId="23" fillId="6" borderId="8" xfId="0" applyNumberFormat="1" applyFont="1" applyFill="1" applyBorder="1" applyAlignment="1" applyProtection="1">
      <alignment horizontal="center" vertical="top"/>
    </xf>
    <xf numFmtId="0" fontId="55" fillId="6" borderId="37" xfId="27" applyFont="1" applyFill="1" applyBorder="1" applyAlignment="1">
      <alignment horizontal="justify" vertical="top"/>
    </xf>
    <xf numFmtId="0" fontId="55" fillId="6" borderId="37" xfId="27" applyFont="1" applyFill="1" applyBorder="1" applyAlignment="1">
      <alignment horizontal="justify"/>
    </xf>
    <xf numFmtId="2" fontId="23" fillId="6" borderId="8" xfId="0" applyNumberFormat="1" applyFont="1" applyFill="1" applyBorder="1" applyAlignment="1" applyProtection="1">
      <alignment horizontal="center" vertical="top" wrapText="1"/>
    </xf>
    <xf numFmtId="2" fontId="23" fillId="6" borderId="8" xfId="0" applyNumberFormat="1" applyFont="1" applyFill="1" applyBorder="1" applyAlignment="1" applyProtection="1">
      <alignment horizontal="center" vertical="top"/>
    </xf>
    <xf numFmtId="0" fontId="9" fillId="8" borderId="3" xfId="7" applyFont="1" applyFill="1" applyBorder="1" applyAlignment="1" applyProtection="1">
      <alignment horizontal="center" vertical="center" wrapText="1"/>
      <protection locked="0"/>
    </xf>
    <xf numFmtId="0" fontId="9" fillId="8" borderId="5" xfId="7" applyFont="1" applyFill="1" applyBorder="1" applyAlignment="1" applyProtection="1">
      <alignment horizontal="center" vertical="center" wrapText="1"/>
      <protection locked="0"/>
    </xf>
    <xf numFmtId="0" fontId="9" fillId="8" borderId="3" xfId="7" applyFont="1" applyFill="1" applyBorder="1" applyAlignment="1" applyProtection="1">
      <alignment horizontal="center" vertical="center"/>
      <protection locked="0"/>
    </xf>
    <xf numFmtId="0" fontId="9" fillId="8" borderId="5" xfId="7" applyFont="1" applyFill="1" applyBorder="1" applyAlignment="1" applyProtection="1">
      <alignment horizontal="center" vertical="center"/>
      <protection locked="0"/>
    </xf>
    <xf numFmtId="0" fontId="9" fillId="8" borderId="4" xfId="7" applyFont="1" applyFill="1" applyBorder="1" applyAlignment="1" applyProtection="1">
      <alignment horizontal="center" vertical="center"/>
      <protection locked="0"/>
    </xf>
    <xf numFmtId="166" fontId="49" fillId="0" borderId="0" xfId="24" applyFont="1" applyAlignment="1" applyProtection="1">
      <alignment horizontal="left" vertical="top" wrapText="1"/>
      <protection locked="0"/>
    </xf>
    <xf numFmtId="166" fontId="45" fillId="5" borderId="0" xfId="24" applyFont="1" applyFill="1" applyAlignment="1" applyProtection="1">
      <alignment horizontal="center" vertical="center" wrapText="1"/>
      <protection locked="0"/>
    </xf>
    <xf numFmtId="166" fontId="10" fillId="0" borderId="0" xfId="24" applyFont="1" applyAlignment="1" applyProtection="1">
      <alignment horizontal="center" vertical="center"/>
      <protection locked="0"/>
    </xf>
    <xf numFmtId="166" fontId="47" fillId="0" borderId="0" xfId="9" applyFont="1" applyAlignment="1" applyProtection="1">
      <alignment horizontal="center" vertical="center" wrapText="1"/>
      <protection locked="0"/>
    </xf>
    <xf numFmtId="166" fontId="50" fillId="0" borderId="0" xfId="24" applyFont="1" applyAlignment="1" applyProtection="1">
      <alignment horizontal="left" vertical="center"/>
      <protection locked="0"/>
    </xf>
    <xf numFmtId="0" fontId="23" fillId="0" borderId="5" xfId="7" applyFont="1" applyFill="1" applyBorder="1" applyAlignment="1" applyProtection="1">
      <alignment horizontal="justify" vertical="top"/>
    </xf>
    <xf numFmtId="0" fontId="41" fillId="0" borderId="8" xfId="7" applyFont="1" applyFill="1" applyBorder="1" applyAlignment="1" applyProtection="1">
      <alignment horizontal="justify" vertical="top"/>
    </xf>
    <xf numFmtId="0" fontId="41" fillId="0" borderId="8" xfId="7" applyFont="1" applyFill="1" applyBorder="1" applyAlignment="1" applyProtection="1">
      <alignment horizontal="left" vertical="top"/>
    </xf>
    <xf numFmtId="0" fontId="23" fillId="0" borderId="26" xfId="7" applyFont="1" applyFill="1" applyBorder="1" applyAlignment="1" applyProtection="1">
      <alignment horizontal="left" vertical="top"/>
    </xf>
    <xf numFmtId="0" fontId="23" fillId="0" borderId="27" xfId="7" applyFont="1" applyFill="1" applyBorder="1" applyAlignment="1" applyProtection="1">
      <alignment horizontal="left" vertical="top"/>
    </xf>
    <xf numFmtId="0" fontId="23" fillId="0" borderId="28" xfId="7" applyFont="1" applyFill="1" applyBorder="1" applyAlignment="1" applyProtection="1">
      <alignment horizontal="left" vertical="top"/>
    </xf>
    <xf numFmtId="0" fontId="41" fillId="0" borderId="29" xfId="7" applyFont="1" applyFill="1" applyBorder="1" applyAlignment="1" applyProtection="1">
      <alignment horizontal="left" vertical="top"/>
    </xf>
    <xf numFmtId="0" fontId="41" fillId="0" borderId="30" xfId="7" applyFont="1" applyFill="1" applyBorder="1" applyAlignment="1" applyProtection="1">
      <alignment horizontal="left" vertical="top"/>
    </xf>
    <xf numFmtId="0" fontId="41" fillId="0" borderId="31" xfId="7" applyFont="1" applyFill="1" applyBorder="1" applyAlignment="1" applyProtection="1">
      <alignment horizontal="left" vertical="top"/>
    </xf>
    <xf numFmtId="0" fontId="41" fillId="0" borderId="29" xfId="7" applyFont="1" applyFill="1" applyBorder="1" applyAlignment="1" applyProtection="1">
      <alignment horizontal="justify" vertical="top"/>
    </xf>
    <xf numFmtId="0" fontId="41" fillId="0" borderId="30" xfId="7" applyFont="1" applyFill="1" applyBorder="1" applyAlignment="1" applyProtection="1">
      <alignment horizontal="justify" vertical="top"/>
    </xf>
    <xf numFmtId="0" fontId="41" fillId="0" borderId="31" xfId="7" applyFont="1" applyFill="1" applyBorder="1" applyAlignment="1" applyProtection="1">
      <alignment horizontal="justify" vertical="top"/>
    </xf>
    <xf numFmtId="0" fontId="23" fillId="0" borderId="32" xfId="7" applyFont="1" applyFill="1" applyBorder="1" applyAlignment="1" applyProtection="1">
      <alignment horizontal="justify" vertical="top"/>
    </xf>
    <xf numFmtId="0" fontId="23" fillId="0" borderId="33" xfId="7" applyFont="1" applyFill="1" applyBorder="1" applyAlignment="1" applyProtection="1">
      <alignment horizontal="justify" vertical="top"/>
    </xf>
    <xf numFmtId="0" fontId="23" fillId="0" borderId="34" xfId="7" applyFont="1" applyFill="1" applyBorder="1" applyAlignment="1" applyProtection="1">
      <alignment horizontal="justify" vertical="top"/>
    </xf>
    <xf numFmtId="0" fontId="24" fillId="3" borderId="13" xfId="7" applyFont="1" applyFill="1" applyBorder="1" applyAlignment="1" applyProtection="1">
      <alignment horizontal="left" vertical="center"/>
    </xf>
    <xf numFmtId="0" fontId="24" fillId="3" borderId="2" xfId="7" applyFont="1" applyFill="1" applyBorder="1" applyAlignment="1" applyProtection="1">
      <alignment horizontal="left" vertical="center"/>
    </xf>
    <xf numFmtId="0" fontId="24" fillId="3" borderId="14" xfId="7" applyFont="1" applyFill="1" applyBorder="1" applyAlignment="1" applyProtection="1">
      <alignment horizontal="left" vertical="center"/>
    </xf>
    <xf numFmtId="0" fontId="23" fillId="0" borderId="3" xfId="7" applyFont="1" applyFill="1" applyBorder="1" applyAlignment="1" applyProtection="1">
      <alignment horizontal="left" vertical="top"/>
    </xf>
    <xf numFmtId="0" fontId="24" fillId="3" borderId="4" xfId="7" applyFont="1" applyFill="1" applyBorder="1" applyAlignment="1" applyProtection="1">
      <alignment horizontal="left" vertical="center"/>
    </xf>
    <xf numFmtId="0" fontId="24" fillId="3" borderId="9" xfId="7" applyFont="1" applyFill="1" applyBorder="1" applyAlignment="1" applyProtection="1">
      <alignment horizontal="left" vertical="center"/>
    </xf>
    <xf numFmtId="0" fontId="24" fillId="3" borderId="10" xfId="7" applyFont="1" applyFill="1" applyBorder="1" applyAlignment="1" applyProtection="1">
      <alignment horizontal="left" vertical="center"/>
    </xf>
    <xf numFmtId="0" fontId="24" fillId="3" borderId="11" xfId="7" applyFont="1" applyFill="1" applyBorder="1" applyAlignment="1" applyProtection="1">
      <alignment horizontal="left" vertical="center"/>
    </xf>
    <xf numFmtId="0" fontId="23" fillId="0" borderId="8" xfId="7" applyFont="1" applyFill="1" applyBorder="1" applyAlignment="1" applyProtection="1">
      <alignment horizontal="left" vertical="top" wrapText="1"/>
    </xf>
    <xf numFmtId="0" fontId="24" fillId="0" borderId="5" xfId="7" applyFont="1" applyFill="1" applyBorder="1" applyAlignment="1" applyProtection="1">
      <alignment horizontal="left" vertical="top"/>
    </xf>
    <xf numFmtId="166" fontId="40" fillId="0" borderId="0" xfId="9" applyFont="1" applyAlignment="1">
      <alignment horizontal="left" vertical="top"/>
    </xf>
    <xf numFmtId="166" fontId="40" fillId="0" borderId="0" xfId="9" applyFont="1" applyAlignment="1">
      <alignment horizontal="left" vertical="top" wrapText="1"/>
    </xf>
    <xf numFmtId="166" fontId="40" fillId="0" borderId="0" xfId="9" applyFont="1" applyAlignment="1" applyProtection="1">
      <alignment horizontal="left" vertical="top" wrapText="1"/>
      <protection locked="0"/>
    </xf>
    <xf numFmtId="167" fontId="35" fillId="3" borderId="17" xfId="22" applyNumberFormat="1" applyFont="1" applyFill="1" applyBorder="1" applyAlignment="1" applyProtection="1">
      <alignment horizontal="center" vertical="center" wrapText="1"/>
    </xf>
    <xf numFmtId="166" fontId="0" fillId="0" borderId="6" xfId="0" applyBorder="1" applyAlignment="1">
      <alignment horizontal="center" vertical="center"/>
    </xf>
    <xf numFmtId="166" fontId="14" fillId="5" borderId="11" xfId="0" applyFont="1" applyFill="1" applyBorder="1" applyAlignment="1">
      <alignment horizontal="left" vertical="center" wrapText="1"/>
    </xf>
    <xf numFmtId="166" fontId="14" fillId="5" borderId="4" xfId="0" applyFont="1" applyFill="1" applyBorder="1" applyAlignment="1">
      <alignment horizontal="left" vertical="center" wrapText="1"/>
    </xf>
    <xf numFmtId="166" fontId="14" fillId="9" borderId="11" xfId="0" applyFont="1" applyFill="1" applyBorder="1" applyAlignment="1">
      <alignment horizontal="left" vertical="center" wrapText="1"/>
    </xf>
    <xf numFmtId="166" fontId="14" fillId="9" borderId="4" xfId="0" applyFont="1" applyFill="1" applyBorder="1" applyAlignment="1">
      <alignment horizontal="left" vertical="center" wrapText="1"/>
    </xf>
    <xf numFmtId="0" fontId="24" fillId="4" borderId="9" xfId="7" applyFont="1" applyFill="1" applyBorder="1" applyAlignment="1" applyProtection="1">
      <alignment horizontal="left" vertical="center" wrapText="1"/>
    </xf>
    <xf numFmtId="0" fontId="24" fillId="4" borderId="10" xfId="7" applyFont="1" applyFill="1" applyBorder="1" applyAlignment="1" applyProtection="1">
      <alignment horizontal="left" vertical="center" wrapText="1"/>
    </xf>
    <xf numFmtId="166" fontId="24" fillId="3" borderId="15" xfId="0" applyFont="1" applyFill="1" applyBorder="1" applyAlignment="1" applyProtection="1">
      <alignment horizontal="center" vertical="center" wrapText="1"/>
    </xf>
    <xf numFmtId="166" fontId="24" fillId="3" borderId="13" xfId="0" applyFont="1" applyFill="1" applyBorder="1" applyAlignment="1" applyProtection="1">
      <alignment horizontal="center" vertical="center" wrapText="1"/>
    </xf>
    <xf numFmtId="166" fontId="24" fillId="3" borderId="1" xfId="0" applyFont="1" applyFill="1" applyBorder="1" applyAlignment="1" applyProtection="1">
      <alignment horizontal="center" vertical="center"/>
    </xf>
    <xf numFmtId="166" fontId="24" fillId="3" borderId="2" xfId="0" applyFont="1" applyFill="1" applyBorder="1" applyAlignment="1" applyProtection="1">
      <alignment horizontal="center" vertical="center"/>
    </xf>
    <xf numFmtId="166" fontId="24" fillId="3" borderId="16" xfId="0" applyFont="1" applyFill="1" applyBorder="1" applyAlignment="1" applyProtection="1">
      <alignment horizontal="center" vertical="center" wrapText="1"/>
    </xf>
    <xf numFmtId="166" fontId="24" fillId="3" borderId="14" xfId="0" applyFont="1" applyFill="1" applyBorder="1" applyAlignment="1" applyProtection="1">
      <alignment horizontal="center" vertical="center" wrapText="1"/>
    </xf>
    <xf numFmtId="0" fontId="24" fillId="3" borderId="17" xfId="22" applyNumberFormat="1" applyFont="1" applyFill="1" applyBorder="1" applyAlignment="1" applyProtection="1">
      <alignment horizontal="center" vertical="center" wrapText="1"/>
    </xf>
    <xf numFmtId="0" fontId="24" fillId="3" borderId="6" xfId="22" applyNumberFormat="1" applyFont="1" applyFill="1" applyBorder="1" applyAlignment="1" applyProtection="1">
      <alignment horizontal="center" vertical="center" wrapText="1"/>
    </xf>
    <xf numFmtId="165" fontId="24" fillId="3" borderId="4" xfId="13" applyNumberFormat="1" applyFont="1" applyFill="1" applyBorder="1" applyAlignment="1">
      <alignment horizontal="left" vertical="center"/>
    </xf>
    <xf numFmtId="0" fontId="24" fillId="3" borderId="4" xfId="13" applyNumberFormat="1" applyFont="1" applyFill="1" applyBorder="1" applyAlignment="1">
      <alignment horizontal="left" vertical="center" wrapText="1"/>
    </xf>
    <xf numFmtId="0" fontId="24" fillId="3" borderId="17" xfId="13" applyNumberFormat="1" applyFont="1" applyFill="1" applyBorder="1" applyAlignment="1">
      <alignment horizontal="left" vertical="center" wrapText="1"/>
    </xf>
    <xf numFmtId="0" fontId="24" fillId="3" borderId="4" xfId="13" applyNumberFormat="1" applyFont="1" applyFill="1" applyBorder="1" applyAlignment="1">
      <alignment horizontal="center" vertical="center" wrapText="1"/>
    </xf>
    <xf numFmtId="0" fontId="24" fillId="3" borderId="17" xfId="13" applyNumberFormat="1" applyFont="1" applyFill="1" applyBorder="1" applyAlignment="1">
      <alignment horizontal="center" vertical="center" wrapText="1"/>
    </xf>
    <xf numFmtId="0" fontId="24" fillId="3" borderId="17" xfId="14" applyNumberFormat="1" applyFont="1" applyFill="1" applyBorder="1" applyAlignment="1">
      <alignment horizontal="center" vertical="center" wrapText="1"/>
    </xf>
    <xf numFmtId="0" fontId="24" fillId="3" borderId="18" xfId="14" applyNumberFormat="1" applyFont="1" applyFill="1" applyBorder="1" applyAlignment="1">
      <alignment horizontal="center" vertical="center" wrapText="1"/>
    </xf>
    <xf numFmtId="165" fontId="24" fillId="3" borderId="3" xfId="13" applyNumberFormat="1" applyFont="1" applyFill="1" applyBorder="1" applyAlignment="1">
      <alignment horizontal="left" vertical="center"/>
    </xf>
    <xf numFmtId="165" fontId="24" fillId="3" borderId="9" xfId="13" applyNumberFormat="1" applyFont="1" applyFill="1" applyBorder="1" applyAlignment="1">
      <alignment horizontal="left" vertical="center"/>
    </xf>
    <xf numFmtId="165" fontId="24" fillId="3" borderId="10" xfId="13" applyNumberFormat="1" applyFont="1" applyFill="1" applyBorder="1" applyAlignment="1">
      <alignment horizontal="left" vertical="center"/>
    </xf>
    <xf numFmtId="165" fontId="24" fillId="3" borderId="11" xfId="13" applyNumberFormat="1" applyFont="1" applyFill="1" applyBorder="1" applyAlignment="1">
      <alignment horizontal="left" vertical="center"/>
    </xf>
  </cellXfs>
  <cellStyles count="28">
    <cellStyle name="Comma" xfId="22" builtinId="3"/>
    <cellStyle name="Comma 2" xfId="4" xr:uid="{00000000-0005-0000-0000-000031000000}"/>
    <cellStyle name="Comma 2 2" xfId="21" xr:uid="{198203AB-A144-4D91-8A69-3ADB013D966C}"/>
    <cellStyle name="Comma_20110330 AREA SCHEDULE - COLOURS (v1.0)" xfId="15" xr:uid="{E90A03EF-7706-4828-B050-1885A523DD9B}"/>
    <cellStyle name="Normal" xfId="0" builtinId="0"/>
    <cellStyle name="Normal 12" xfId="20" xr:uid="{02E33DB7-ED0A-44D9-9C09-9F973CFC87C1}"/>
    <cellStyle name="Normal 2" xfId="1" xr:uid="{00000000-0005-0000-0000-000001000000}"/>
    <cellStyle name="Normal 2 2" xfId="7" xr:uid="{02776014-202C-4C10-915B-6ABD3D44DC06}"/>
    <cellStyle name="Normal 2 2 2" xfId="9" xr:uid="{9A84E574-7426-4B8B-BCBB-4EB98BEB417B}"/>
    <cellStyle name="Normal 2 2 2 2" xfId="23" xr:uid="{85503E9C-242C-4928-AF14-E633B268F2E0}"/>
    <cellStyle name="Normal 2 3" xfId="26" xr:uid="{5CCC363F-BD63-4579-8D31-C0B82F775AAB}"/>
    <cellStyle name="Normal 3" xfId="2" xr:uid="{00000000-0005-0000-0000-000002000000}"/>
    <cellStyle name="Normal 3 2" xfId="5" xr:uid="{00000000-0005-0000-0000-000002000000}"/>
    <cellStyle name="Normal 3 3" xfId="3" xr:uid="{00000000-0005-0000-0000-000003000000}"/>
    <cellStyle name="Normal 3 4" xfId="13" xr:uid="{E091D224-A8A3-4626-84B2-B27163916A90}"/>
    <cellStyle name="Normal 4" xfId="6" xr:uid="{9031008F-090D-428F-80FC-76E9B04648FE}"/>
    <cellStyle name="Normal 4 2" xfId="8" xr:uid="{CD697497-0D91-42A5-8316-EDB5581C961B}"/>
    <cellStyle name="Normal 4 2 2" xfId="24" xr:uid="{36BAFC45-ADA7-477E-98C7-E920E42A5FE0}"/>
    <cellStyle name="Normal 4 3" xfId="10" xr:uid="{6F230B5A-7218-4F0C-A770-6BE6808A7483}"/>
    <cellStyle name="Normal 4 3 2" xfId="14" xr:uid="{9AF80E14-010A-477D-A647-73A10EE14D7A}"/>
    <cellStyle name="Normal 4 4" xfId="18" xr:uid="{12F2B01E-B002-433D-9D12-E3454B9BFB31}"/>
    <cellStyle name="Normal 5" xfId="19" xr:uid="{54CFD319-ABB7-4581-8DF9-FF10307AA52D}"/>
    <cellStyle name="Normal 6" xfId="27" xr:uid="{7E0839FE-D4FD-4A8C-B238-C910E08744FC}"/>
    <cellStyle name="Normal 7" xfId="25" xr:uid="{464CE0EF-779C-4A85-AF07-3DC5BAB37886}"/>
    <cellStyle name="Normal_16062010YorkHseFeasibilityNr 1" xfId="11" xr:uid="{AA323CDA-45E4-432B-AAC1-948A068CBD8B}"/>
    <cellStyle name="Normal_Areas " xfId="12" xr:uid="{67D4A696-B4A6-49BD-B435-A4BD04A1DCF0}"/>
    <cellStyle name="Percent 2" xfId="17" xr:uid="{571BA7D3-D83C-4AC4-B34B-20A5E6D664E2}"/>
    <cellStyle name="Percent 4" xfId="16" xr:uid="{14F3B89C-8492-4F91-A5CF-7FBB37FF3C8D}"/>
  </cellStyles>
  <dxfs count="0"/>
  <tableStyles count="0" defaultTableStyle="TableStyleMedium2" defaultPivotStyle="PivotStyleLight16"/>
  <colors>
    <mruColors>
      <color rgb="FFD1ECFF"/>
      <color rgb="FFFAC090"/>
      <color rgb="FFDFA6A5"/>
      <color rgb="FFFF8BFF"/>
      <color rgb="FFFF99FF"/>
      <color rgb="FFADDB7B"/>
      <color rgb="FFA3DAFF"/>
      <color rgb="FFABDDFF"/>
      <color rgb="FF007F3E"/>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21</xdr:row>
      <xdr:rowOff>11905</xdr:rowOff>
    </xdr:from>
    <xdr:to>
      <xdr:col>5</xdr:col>
      <xdr:colOff>261500</xdr:colOff>
      <xdr:row>31</xdr:row>
      <xdr:rowOff>6176</xdr:rowOff>
    </xdr:to>
    <xdr:pic>
      <xdr:nvPicPr>
        <xdr:cNvPr id="2" name="Picture 1">
          <a:extLst>
            <a:ext uri="{FF2B5EF4-FFF2-40B4-BE49-F238E27FC236}">
              <a16:creationId xmlns:a16="http://schemas.microsoft.com/office/drawing/2014/main" id="{378F12CB-E5B1-4D54-B0E1-AE7251679F3E}"/>
            </a:ext>
          </a:extLst>
        </xdr:cNvPr>
        <xdr:cNvPicPr>
          <a:picLocks noChangeAspect="1"/>
        </xdr:cNvPicPr>
      </xdr:nvPicPr>
      <xdr:blipFill rotWithShape="1">
        <a:blip xmlns:r="http://schemas.openxmlformats.org/officeDocument/2006/relationships" r:embed="rId1"/>
        <a:srcRect l="5197" t="9988" r="1254" b="3253"/>
        <a:stretch/>
      </xdr:blipFill>
      <xdr:spPr>
        <a:xfrm>
          <a:off x="0" y="4345780"/>
          <a:ext cx="7052825" cy="1804021"/>
        </a:xfrm>
        <a:prstGeom prst="rect">
          <a:avLst/>
        </a:prstGeom>
      </xdr:spPr>
    </xdr:pic>
    <xdr:clientData/>
  </xdr:twoCellAnchor>
  <xdr:twoCellAnchor editAs="oneCell">
    <xdr:from>
      <xdr:col>2</xdr:col>
      <xdr:colOff>357186</xdr:colOff>
      <xdr:row>2</xdr:row>
      <xdr:rowOff>11904</xdr:rowOff>
    </xdr:from>
    <xdr:to>
      <xdr:col>4</xdr:col>
      <xdr:colOff>119404</xdr:colOff>
      <xdr:row>11</xdr:row>
      <xdr:rowOff>46161</xdr:rowOff>
    </xdr:to>
    <xdr:pic>
      <xdr:nvPicPr>
        <xdr:cNvPr id="3" name="Picture 2">
          <a:extLst>
            <a:ext uri="{FF2B5EF4-FFF2-40B4-BE49-F238E27FC236}">
              <a16:creationId xmlns:a16="http://schemas.microsoft.com/office/drawing/2014/main" id="{A9B06843-C71F-4B61-98E0-AF146D520B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7836" y="373854"/>
          <a:ext cx="3591268" cy="16630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lonnas2\Shared_VM\Documents%20and%20Settings\rd27489\Local%20Settings\Temporary%20Internet%20Files\OLKBF\Kings%20Place%20D2%20Dec%2020t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f26070\Local%20Settings\Temporary%20Internet%20Files\OLKCC\Airkix%20com%20-%20Manchester%20(d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EW\Surveyor's%20Work\LC\Copy%20of%201100%20Arlington%20Business%20Park%20-%20S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atrix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control"/>
      <sheetName val="Notes"/>
      <sheetName val="Cover"/>
      <sheetName val="Document Issue Sheet"/>
      <sheetName val="Contents"/>
      <sheetName val="1.0 Executive Summary"/>
      <sheetName val="2.0 Cost Plan Summary"/>
      <sheetName val="2.1 Building Cost"/>
      <sheetName val="3.0 Basis and Assumptions"/>
      <sheetName val="4.0 Exclusions"/>
      <sheetName val="Flysheets"/>
    </sheetNames>
    <sheetDataSet>
      <sheetData sheetId="0" refreshError="1"/>
      <sheetData sheetId="1">
        <row r="34">
          <cell r="E34">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O NOT USE (2)"/>
      <sheetName val="Version Info"/>
      <sheetName val="Project Info"/>
      <sheetName val="Front Cover"/>
      <sheetName val="Exec Summary"/>
      <sheetName val="Main Summary"/>
      <sheetName val="1. Sect Name"/>
      <sheetName val="2. Sect Name"/>
      <sheetName val="3. Sect Name"/>
      <sheetName val="4. Sect Name"/>
      <sheetName val="6. Sect Name"/>
      <sheetName val="5. Sect Name"/>
      <sheetName val="7. Sect Name"/>
      <sheetName val="8. Sect Name"/>
      <sheetName val="9. Sect Name"/>
      <sheetName val="10. Sect Name"/>
      <sheetName val="Design Information"/>
      <sheetName val="Assumptions"/>
      <sheetName val="Hotel Rate"/>
      <sheetName val="Student Rate"/>
    </sheetNames>
    <sheetDataSet>
      <sheetData sheetId="0"/>
      <sheetData sheetId="1"/>
      <sheetData sheetId="2">
        <row r="22">
          <cell r="B22" t="str">
            <v>4Q2021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7BA8-63B4-4674-A03D-0EE5E9013463}">
  <sheetPr>
    <tabColor theme="1"/>
  </sheetPr>
  <dimension ref="A1:C8"/>
  <sheetViews>
    <sheetView workbookViewId="0">
      <selection activeCell="A16" sqref="A16"/>
    </sheetView>
  </sheetViews>
  <sheetFormatPr defaultRowHeight="14.25" x14ac:dyDescent="0.2"/>
  <cols>
    <col min="1" max="1" width="28.75" customWidth="1"/>
    <col min="3" max="3" width="27" customWidth="1"/>
  </cols>
  <sheetData>
    <row r="1" spans="1:3" x14ac:dyDescent="0.2">
      <c r="A1" s="342" t="s">
        <v>199</v>
      </c>
      <c r="B1" s="343"/>
      <c r="C1" s="343" t="s">
        <v>200</v>
      </c>
    </row>
    <row r="2" spans="1:3" ht="38.25" x14ac:dyDescent="0.2">
      <c r="A2" s="344" t="s">
        <v>44</v>
      </c>
      <c r="B2" s="345"/>
      <c r="C2" s="345" t="s">
        <v>74</v>
      </c>
    </row>
    <row r="3" spans="1:3" ht="51" x14ac:dyDescent="0.2">
      <c r="A3" s="344" t="s">
        <v>201</v>
      </c>
      <c r="B3" s="345"/>
      <c r="C3" s="345" t="s">
        <v>75</v>
      </c>
    </row>
    <row r="4" spans="1:3" ht="38.25" x14ac:dyDescent="0.2">
      <c r="A4" s="346" t="s">
        <v>202</v>
      </c>
      <c r="B4" s="343"/>
      <c r="C4" s="347" t="s">
        <v>203</v>
      </c>
    </row>
    <row r="5" spans="1:3" ht="51" x14ac:dyDescent="0.2">
      <c r="A5" s="433" t="s">
        <v>213</v>
      </c>
      <c r="B5" s="433"/>
      <c r="C5" s="345" t="s">
        <v>204</v>
      </c>
    </row>
    <row r="6" spans="1:3" ht="51" x14ac:dyDescent="0.2">
      <c r="A6" s="344" t="s">
        <v>205</v>
      </c>
      <c r="B6" s="345"/>
      <c r="C6" s="345" t="s">
        <v>73</v>
      </c>
    </row>
    <row r="7" spans="1:3" ht="51" x14ac:dyDescent="0.2">
      <c r="A7" s="348" t="s">
        <v>76</v>
      </c>
      <c r="B7" s="345"/>
      <c r="C7" s="345" t="s">
        <v>206</v>
      </c>
    </row>
    <row r="8" spans="1:3" ht="51" x14ac:dyDescent="0.2">
      <c r="A8" s="348" t="s">
        <v>43</v>
      </c>
      <c r="B8" s="345"/>
      <c r="C8" s="345" t="s">
        <v>207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1"/>
  <sheetViews>
    <sheetView view="pageBreakPreview" zoomScaleNormal="80" zoomScaleSheetLayoutView="100" workbookViewId="0">
      <selection activeCell="I11" sqref="I11"/>
    </sheetView>
  </sheetViews>
  <sheetFormatPr defaultColWidth="9" defaultRowHeight="15" x14ac:dyDescent="0.2"/>
  <cols>
    <col min="1" max="1" width="5.625" style="187" customWidth="1"/>
    <col min="2" max="2" width="39.125" style="278" customWidth="1"/>
    <col min="3" max="3" width="8.625" style="378" customWidth="1"/>
    <col min="4" max="4" width="5.625" style="379" customWidth="1"/>
    <col min="5" max="5" width="10.625" style="380" customWidth="1"/>
    <col min="6" max="6" width="13.125" style="391" customWidth="1"/>
    <col min="7" max="7" width="6.625" style="17" customWidth="1"/>
    <col min="8" max="8" width="14.75" style="188" bestFit="1" customWidth="1"/>
    <col min="9" max="16384" width="9" style="17"/>
  </cols>
  <sheetData>
    <row r="1" spans="1:8" s="83" customFormat="1" ht="12.75"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0</v>
      </c>
      <c r="B5" s="269" t="s">
        <v>212</v>
      </c>
      <c r="C5" s="166"/>
      <c r="D5" s="167"/>
      <c r="E5" s="168"/>
      <c r="F5" s="392">
        <f>SUM(F8:F50)</f>
        <v>0</v>
      </c>
      <c r="G5" s="169"/>
      <c r="H5" s="170"/>
    </row>
    <row r="6" spans="1:8" s="95" customFormat="1"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5" customFormat="1" ht="12.75" x14ac:dyDescent="0.2">
      <c r="A8" s="177"/>
      <c r="B8" s="272"/>
      <c r="C8" s="367"/>
      <c r="D8" s="368"/>
      <c r="E8" s="368"/>
      <c r="F8" s="386"/>
      <c r="H8" s="164"/>
    </row>
    <row r="9" spans="1:8" s="96" customFormat="1" ht="25.5" x14ac:dyDescent="0.2">
      <c r="A9" s="178">
        <v>0.1</v>
      </c>
      <c r="B9" s="282" t="s">
        <v>211</v>
      </c>
      <c r="C9" s="369"/>
      <c r="D9" s="370"/>
      <c r="E9" s="371"/>
      <c r="F9" s="387"/>
      <c r="G9" s="179"/>
      <c r="H9" s="180"/>
    </row>
    <row r="10" spans="1:8" s="95" customFormat="1" ht="12.75" x14ac:dyDescent="0.2">
      <c r="A10" s="109"/>
      <c r="B10" s="274" t="s">
        <v>158</v>
      </c>
      <c r="C10" s="372"/>
      <c r="D10" s="373"/>
      <c r="E10" s="373"/>
      <c r="F10" s="388"/>
      <c r="H10" s="164"/>
    </row>
    <row r="11" spans="1:8" s="95" customFormat="1" ht="12.75" x14ac:dyDescent="0.2">
      <c r="A11" s="109"/>
      <c r="B11" s="275"/>
      <c r="C11" s="372"/>
      <c r="D11" s="373"/>
      <c r="E11" s="373"/>
      <c r="F11" s="388"/>
      <c r="H11" s="164"/>
    </row>
    <row r="12" spans="1:8" s="95" customFormat="1" ht="12.75" x14ac:dyDescent="0.2">
      <c r="A12" s="109"/>
      <c r="B12" s="253"/>
      <c r="C12" s="372"/>
      <c r="D12" s="373"/>
      <c r="E12" s="373"/>
      <c r="F12" s="388"/>
      <c r="H12" s="164"/>
    </row>
    <row r="13" spans="1:8" s="96" customFormat="1" ht="12.75" x14ac:dyDescent="0.2">
      <c r="A13" s="109"/>
      <c r="B13" s="275"/>
      <c r="C13" s="372"/>
      <c r="D13" s="373"/>
      <c r="E13" s="373"/>
      <c r="F13" s="388"/>
      <c r="H13" s="180"/>
    </row>
    <row r="14" spans="1:8" s="95" customFormat="1" ht="12.75" x14ac:dyDescent="0.2">
      <c r="A14" s="109"/>
      <c r="B14" s="275"/>
      <c r="C14" s="372"/>
      <c r="D14" s="373"/>
      <c r="E14" s="373"/>
      <c r="F14" s="388"/>
      <c r="H14" s="164"/>
    </row>
    <row r="15" spans="1:8" s="95" customFormat="1" ht="12.75" x14ac:dyDescent="0.2">
      <c r="A15" s="109"/>
      <c r="B15" s="275"/>
      <c r="C15" s="372"/>
      <c r="D15" s="373"/>
      <c r="E15" s="373"/>
      <c r="F15" s="388"/>
      <c r="H15" s="164"/>
    </row>
    <row r="16" spans="1:8" s="95" customFormat="1" ht="12.75" x14ac:dyDescent="0.2">
      <c r="A16" s="178">
        <v>0.2</v>
      </c>
      <c r="B16" s="273" t="s">
        <v>38</v>
      </c>
      <c r="C16" s="369"/>
      <c r="D16" s="370"/>
      <c r="E16" s="371"/>
      <c r="F16" s="387"/>
      <c r="H16" s="164"/>
    </row>
    <row r="17" spans="1:8" s="95" customFormat="1" ht="12.75" x14ac:dyDescent="0.2">
      <c r="A17" s="109"/>
      <c r="B17" s="274" t="s">
        <v>158</v>
      </c>
      <c r="C17" s="372"/>
      <c r="D17" s="373"/>
      <c r="E17" s="373"/>
      <c r="F17" s="388"/>
      <c r="H17" s="164"/>
    </row>
    <row r="18" spans="1:8" s="95" customFormat="1" ht="12.75" x14ac:dyDescent="0.2">
      <c r="A18" s="109"/>
      <c r="B18" s="275"/>
      <c r="C18" s="372"/>
      <c r="D18" s="373"/>
      <c r="E18" s="373"/>
      <c r="F18" s="388"/>
      <c r="H18" s="164"/>
    </row>
    <row r="19" spans="1:8" s="95" customFormat="1" ht="12.75" x14ac:dyDescent="0.2">
      <c r="A19" s="109"/>
      <c r="B19" s="253"/>
      <c r="C19" s="372"/>
      <c r="D19" s="373"/>
      <c r="E19" s="373"/>
      <c r="F19" s="388"/>
      <c r="H19" s="164"/>
    </row>
    <row r="20" spans="1:8" s="96" customFormat="1" ht="12.75" x14ac:dyDescent="0.2">
      <c r="A20" s="109"/>
      <c r="B20" s="275"/>
      <c r="C20" s="372"/>
      <c r="D20" s="373"/>
      <c r="E20" s="373"/>
      <c r="F20" s="388"/>
      <c r="H20" s="180"/>
    </row>
    <row r="21" spans="1:8" s="95" customFormat="1" ht="12.75" x14ac:dyDescent="0.2">
      <c r="A21" s="109"/>
      <c r="B21" s="275"/>
      <c r="C21" s="372"/>
      <c r="D21" s="373"/>
      <c r="E21" s="373"/>
      <c r="F21" s="388"/>
      <c r="H21" s="164"/>
    </row>
    <row r="22" spans="1:8" s="95" customFormat="1" ht="12.75" x14ac:dyDescent="0.2">
      <c r="A22" s="109"/>
      <c r="B22" s="275"/>
      <c r="C22" s="372"/>
      <c r="D22" s="373"/>
      <c r="E22" s="373"/>
      <c r="F22" s="388"/>
      <c r="H22" s="164"/>
    </row>
    <row r="23" spans="1:8" s="182" customFormat="1" ht="12.75" x14ac:dyDescent="0.2">
      <c r="A23" s="181">
        <v>0.3</v>
      </c>
      <c r="B23" s="276" t="s">
        <v>154</v>
      </c>
      <c r="C23" s="369"/>
      <c r="D23" s="370"/>
      <c r="E23" s="371"/>
      <c r="F23" s="387"/>
      <c r="H23" s="183"/>
    </row>
    <row r="24" spans="1:8" s="95" customFormat="1" ht="12.75" x14ac:dyDescent="0.2">
      <c r="A24" s="109"/>
      <c r="B24" s="274" t="s">
        <v>158</v>
      </c>
      <c r="C24" s="372"/>
      <c r="D24" s="373"/>
      <c r="E24" s="373"/>
      <c r="F24" s="388"/>
      <c r="H24" s="164"/>
    </row>
    <row r="25" spans="1:8" s="95" customFormat="1" ht="12.75" x14ac:dyDescent="0.2">
      <c r="A25" s="109"/>
      <c r="B25" s="275"/>
      <c r="C25" s="372"/>
      <c r="D25" s="373"/>
      <c r="E25" s="373"/>
      <c r="F25" s="388"/>
      <c r="H25" s="164"/>
    </row>
    <row r="26" spans="1:8" s="95" customFormat="1" ht="12.75" x14ac:dyDescent="0.2">
      <c r="A26" s="109"/>
      <c r="B26" s="253"/>
      <c r="C26" s="372"/>
      <c r="D26" s="373"/>
      <c r="E26" s="373"/>
      <c r="F26" s="388"/>
      <c r="H26" s="164"/>
    </row>
    <row r="27" spans="1:8" s="96" customFormat="1" ht="12.75" x14ac:dyDescent="0.2">
      <c r="A27" s="109"/>
      <c r="B27" s="275"/>
      <c r="C27" s="372"/>
      <c r="D27" s="373"/>
      <c r="E27" s="373"/>
      <c r="F27" s="388"/>
      <c r="H27" s="180"/>
    </row>
    <row r="28" spans="1:8" s="95" customFormat="1" ht="12.75" x14ac:dyDescent="0.2">
      <c r="A28" s="109"/>
      <c r="B28" s="275"/>
      <c r="C28" s="372"/>
      <c r="D28" s="373"/>
      <c r="E28" s="373"/>
      <c r="F28" s="388"/>
      <c r="H28" s="164"/>
    </row>
    <row r="29" spans="1:8" s="95" customFormat="1" ht="12.75" x14ac:dyDescent="0.2">
      <c r="A29" s="109"/>
      <c r="B29" s="275"/>
      <c r="C29" s="372"/>
      <c r="D29" s="373"/>
      <c r="E29" s="373"/>
      <c r="F29" s="388"/>
      <c r="H29" s="164"/>
    </row>
    <row r="30" spans="1:8" s="184" customFormat="1" ht="12.75" x14ac:dyDescent="0.2">
      <c r="A30" s="181">
        <v>0.4</v>
      </c>
      <c r="B30" s="276" t="s">
        <v>155</v>
      </c>
      <c r="C30" s="369"/>
      <c r="D30" s="370"/>
      <c r="E30" s="371"/>
      <c r="F30" s="387"/>
      <c r="H30" s="185"/>
    </row>
    <row r="31" spans="1:8" s="95" customFormat="1" ht="12.75" x14ac:dyDescent="0.2">
      <c r="A31" s="109"/>
      <c r="B31" s="274" t="s">
        <v>158</v>
      </c>
      <c r="C31" s="372"/>
      <c r="D31" s="373"/>
      <c r="E31" s="373"/>
      <c r="F31" s="388"/>
      <c r="H31" s="164"/>
    </row>
    <row r="32" spans="1:8" s="95" customFormat="1" ht="12.75" x14ac:dyDescent="0.2">
      <c r="A32" s="109"/>
      <c r="B32" s="275"/>
      <c r="C32" s="372"/>
      <c r="D32" s="373"/>
      <c r="E32" s="373"/>
      <c r="F32" s="388"/>
      <c r="H32" s="164"/>
    </row>
    <row r="33" spans="1:8" s="95" customFormat="1" ht="12.75" x14ac:dyDescent="0.2">
      <c r="A33" s="109"/>
      <c r="B33" s="253"/>
      <c r="C33" s="372"/>
      <c r="D33" s="373"/>
      <c r="E33" s="373"/>
      <c r="F33" s="388"/>
      <c r="H33" s="164"/>
    </row>
    <row r="34" spans="1:8" s="96" customFormat="1" ht="12.75" x14ac:dyDescent="0.2">
      <c r="A34" s="109"/>
      <c r="B34" s="275"/>
      <c r="C34" s="372"/>
      <c r="D34" s="373"/>
      <c r="E34" s="373"/>
      <c r="F34" s="388"/>
      <c r="H34" s="180"/>
    </row>
    <row r="35" spans="1:8" s="95" customFormat="1" ht="12.75" x14ac:dyDescent="0.2">
      <c r="A35" s="109"/>
      <c r="B35" s="275"/>
      <c r="C35" s="372"/>
      <c r="D35" s="373"/>
      <c r="E35" s="373"/>
      <c r="F35" s="388"/>
      <c r="H35" s="164"/>
    </row>
    <row r="36" spans="1:8" s="95" customFormat="1" ht="12.75" x14ac:dyDescent="0.2">
      <c r="A36" s="109"/>
      <c r="B36" s="275"/>
      <c r="C36" s="372"/>
      <c r="D36" s="373"/>
      <c r="E36" s="373"/>
      <c r="F36" s="388"/>
      <c r="H36" s="164"/>
    </row>
    <row r="37" spans="1:8" s="182" customFormat="1" ht="12.75" x14ac:dyDescent="0.2">
      <c r="A37" s="181">
        <v>0.5</v>
      </c>
      <c r="B37" s="276" t="s">
        <v>156</v>
      </c>
      <c r="C37" s="369"/>
      <c r="D37" s="370"/>
      <c r="E37" s="371"/>
      <c r="F37" s="387"/>
      <c r="H37" s="183"/>
    </row>
    <row r="38" spans="1:8" s="95" customFormat="1" ht="12.75" x14ac:dyDescent="0.2">
      <c r="A38" s="109"/>
      <c r="B38" s="274" t="s">
        <v>158</v>
      </c>
      <c r="C38" s="372"/>
      <c r="D38" s="373"/>
      <c r="E38" s="373"/>
      <c r="F38" s="388"/>
      <c r="H38" s="164"/>
    </row>
    <row r="39" spans="1:8" s="95" customFormat="1" ht="12.75" x14ac:dyDescent="0.2">
      <c r="A39" s="109"/>
      <c r="B39" s="275"/>
      <c r="C39" s="372"/>
      <c r="D39" s="373"/>
      <c r="E39" s="373"/>
      <c r="F39" s="388"/>
      <c r="H39" s="164"/>
    </row>
    <row r="40" spans="1:8" s="95" customFormat="1" ht="12.75" x14ac:dyDescent="0.2">
      <c r="A40" s="109"/>
      <c r="B40" s="253"/>
      <c r="C40" s="372"/>
      <c r="D40" s="373"/>
      <c r="E40" s="373"/>
      <c r="F40" s="388"/>
      <c r="H40" s="164"/>
    </row>
    <row r="41" spans="1:8" s="96" customFormat="1" ht="12.75" x14ac:dyDescent="0.2">
      <c r="A41" s="109"/>
      <c r="B41" s="275"/>
      <c r="C41" s="372"/>
      <c r="D41" s="373"/>
      <c r="E41" s="373"/>
      <c r="F41" s="388"/>
      <c r="H41" s="180"/>
    </row>
    <row r="42" spans="1:8" s="95" customFormat="1" ht="12.75" x14ac:dyDescent="0.2">
      <c r="A42" s="109"/>
      <c r="B42" s="275"/>
      <c r="C42" s="372"/>
      <c r="D42" s="373"/>
      <c r="E42" s="373"/>
      <c r="F42" s="388"/>
      <c r="H42" s="164"/>
    </row>
    <row r="43" spans="1:8" s="95" customFormat="1" ht="12.75" x14ac:dyDescent="0.2">
      <c r="A43" s="109"/>
      <c r="B43" s="275"/>
      <c r="C43" s="372"/>
      <c r="D43" s="373"/>
      <c r="E43" s="373"/>
      <c r="F43" s="388"/>
      <c r="H43" s="164"/>
    </row>
    <row r="44" spans="1:8" s="182" customFormat="1" ht="12.75" x14ac:dyDescent="0.2">
      <c r="A44" s="181">
        <v>0.6</v>
      </c>
      <c r="B44" s="276" t="s">
        <v>157</v>
      </c>
      <c r="C44" s="369"/>
      <c r="D44" s="370"/>
      <c r="E44" s="371"/>
      <c r="F44" s="387"/>
      <c r="H44" s="183"/>
    </row>
    <row r="45" spans="1:8" s="95" customFormat="1" ht="12.75" x14ac:dyDescent="0.2">
      <c r="A45" s="109"/>
      <c r="B45" s="274" t="s">
        <v>158</v>
      </c>
      <c r="C45" s="372"/>
      <c r="D45" s="373"/>
      <c r="E45" s="373"/>
      <c r="F45" s="388"/>
      <c r="H45" s="164"/>
    </row>
    <row r="46" spans="1:8" s="95" customFormat="1" ht="12.75" x14ac:dyDescent="0.2">
      <c r="A46" s="109"/>
      <c r="B46" s="275"/>
      <c r="C46" s="372"/>
      <c r="D46" s="373"/>
      <c r="E46" s="373"/>
      <c r="F46" s="388"/>
      <c r="H46" s="164"/>
    </row>
    <row r="47" spans="1:8" s="95" customFormat="1" ht="12.75" x14ac:dyDescent="0.2">
      <c r="A47" s="109"/>
      <c r="B47" s="253"/>
      <c r="C47" s="372"/>
      <c r="D47" s="373"/>
      <c r="E47" s="373"/>
      <c r="F47" s="388"/>
      <c r="H47" s="164"/>
    </row>
    <row r="48" spans="1:8" s="95" customFormat="1" ht="12.75" x14ac:dyDescent="0.2">
      <c r="A48" s="109"/>
      <c r="B48" s="275"/>
      <c r="C48" s="372"/>
      <c r="D48" s="373"/>
      <c r="E48" s="373"/>
      <c r="F48" s="388"/>
      <c r="H48" s="164"/>
    </row>
    <row r="49" spans="1:8" s="95" customFormat="1" ht="12.75" x14ac:dyDescent="0.2">
      <c r="A49" s="109"/>
      <c r="B49" s="275"/>
      <c r="C49" s="372"/>
      <c r="D49" s="373"/>
      <c r="E49" s="373"/>
      <c r="F49" s="388"/>
      <c r="H49" s="164"/>
    </row>
    <row r="50" spans="1:8" s="95" customFormat="1" ht="12.75" x14ac:dyDescent="0.2">
      <c r="A50" s="186"/>
      <c r="B50" s="277"/>
      <c r="C50" s="374"/>
      <c r="D50" s="375"/>
      <c r="E50" s="375"/>
      <c r="F50" s="389"/>
      <c r="H50" s="164"/>
    </row>
    <row r="51" spans="1:8" s="95" customFormat="1" ht="12.75" x14ac:dyDescent="0.2">
      <c r="A51" s="163"/>
      <c r="B51" s="268"/>
      <c r="C51" s="376"/>
      <c r="D51" s="377"/>
      <c r="E51" s="366"/>
      <c r="F51" s="390"/>
      <c r="H51"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view="pageBreakPreview" topLeftCell="A19" zoomScaleNormal="80" zoomScaleSheetLayoutView="100" workbookViewId="0">
      <selection activeCell="B24" sqref="B24"/>
    </sheetView>
  </sheetViews>
  <sheetFormatPr defaultColWidth="9" defaultRowHeight="15" x14ac:dyDescent="0.2"/>
  <cols>
    <col min="1" max="1" width="5.625" style="18" customWidth="1"/>
    <col min="2" max="2" width="39.125" style="279" customWidth="1"/>
    <col min="3" max="3" width="8.625" style="399" customWidth="1"/>
    <col min="4" max="4" width="5.625" style="381" customWidth="1"/>
    <col min="5" max="5" width="10.625" style="400" customWidth="1"/>
    <col min="6" max="6" width="13.125" style="391" customWidth="1"/>
    <col min="7" max="7" width="6.625" style="17" customWidth="1"/>
    <col min="8" max="8" width="14.75" style="17" bestFit="1" customWidth="1"/>
    <col min="9" max="16384" width="9" style="17"/>
  </cols>
  <sheetData>
    <row r="1" spans="1:8" s="83" customFormat="1" ht="12.75"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2</v>
      </c>
      <c r="B5" s="269" t="s">
        <v>280</v>
      </c>
      <c r="C5" s="166"/>
      <c r="D5" s="167"/>
      <c r="E5" s="168"/>
      <c r="F5" s="392">
        <f>SUM(F8:F31)</f>
        <v>0</v>
      </c>
      <c r="G5" s="169"/>
      <c r="H5" s="170"/>
    </row>
    <row r="6" spans="1:8" s="95" customFormat="1"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ht="12.75" x14ac:dyDescent="0.2">
      <c r="A8" s="109"/>
      <c r="B8" s="275"/>
      <c r="C8" s="372"/>
      <c r="D8" s="373"/>
      <c r="E8" s="397"/>
      <c r="F8" s="388"/>
    </row>
    <row r="9" spans="1:8" s="189" customFormat="1" ht="12.75" x14ac:dyDescent="0.2">
      <c r="A9" s="181">
        <v>2.1</v>
      </c>
      <c r="B9" s="276" t="s">
        <v>286</v>
      </c>
      <c r="C9" s="398"/>
      <c r="D9" s="398"/>
      <c r="E9" s="398"/>
      <c r="F9" s="401"/>
    </row>
    <row r="10" spans="1:8" s="95" customFormat="1" ht="51" x14ac:dyDescent="0.2">
      <c r="A10" s="109"/>
      <c r="B10" s="275" t="s">
        <v>281</v>
      </c>
      <c r="C10" s="372"/>
      <c r="D10" s="373"/>
      <c r="E10" s="373"/>
      <c r="F10" s="388"/>
      <c r="H10" s="164"/>
    </row>
    <row r="11" spans="1:8" s="95" customFormat="1" ht="12.75"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ht="12.75"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ht="12.75"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ht="12.75" x14ac:dyDescent="0.2">
      <c r="A17" s="109"/>
      <c r="B17" s="275"/>
      <c r="C17" s="372"/>
      <c r="D17" s="373"/>
      <c r="E17" s="373"/>
      <c r="F17" s="388"/>
      <c r="H17" s="180"/>
    </row>
    <row r="18" spans="1:8" s="96" customFormat="1" ht="25.5" x14ac:dyDescent="0.2">
      <c r="A18" s="109"/>
      <c r="B18" s="275" t="s">
        <v>285</v>
      </c>
      <c r="C18" s="372"/>
      <c r="D18" s="373"/>
      <c r="E18" s="373"/>
      <c r="F18" s="388"/>
      <c r="H18" s="180"/>
    </row>
    <row r="19" spans="1:8" s="95" customFormat="1" ht="12.75" x14ac:dyDescent="0.2">
      <c r="A19" s="109"/>
      <c r="B19" s="275"/>
      <c r="C19" s="372"/>
      <c r="D19" s="373"/>
      <c r="E19" s="373"/>
      <c r="F19" s="388"/>
      <c r="H19" s="164"/>
    </row>
    <row r="20" spans="1:8" s="95" customFormat="1" ht="12.75" x14ac:dyDescent="0.2">
      <c r="A20" s="109"/>
      <c r="B20" s="275"/>
      <c r="C20" s="372"/>
      <c r="D20" s="373"/>
      <c r="E20" s="373"/>
      <c r="F20" s="388"/>
      <c r="H20" s="164"/>
    </row>
    <row r="21" spans="1:8" s="189" customFormat="1" ht="12.75" x14ac:dyDescent="0.2">
      <c r="A21" s="181">
        <v>2.2000000000000002</v>
      </c>
      <c r="B21" s="276" t="s">
        <v>287</v>
      </c>
      <c r="C21" s="398"/>
      <c r="D21" s="398"/>
      <c r="E21" s="398"/>
      <c r="F21" s="401"/>
    </row>
    <row r="22" spans="1:8" s="95" customFormat="1" ht="25.5" x14ac:dyDescent="0.2">
      <c r="A22" s="111">
        <v>2.1</v>
      </c>
      <c r="B22" s="435" t="s">
        <v>389</v>
      </c>
      <c r="C22" s="372"/>
      <c r="D22" s="373"/>
      <c r="E22" s="373"/>
      <c r="F22" s="388"/>
      <c r="H22" s="164"/>
    </row>
    <row r="23" spans="1:8" s="95" customFormat="1" ht="12.75" x14ac:dyDescent="0.2">
      <c r="A23" s="109"/>
      <c r="B23" s="275"/>
      <c r="C23" s="372"/>
      <c r="D23" s="373"/>
      <c r="E23" s="373"/>
      <c r="F23" s="388"/>
      <c r="H23" s="164"/>
    </row>
    <row r="24" spans="1:8" s="95" customFormat="1" ht="51" x14ac:dyDescent="0.2">
      <c r="A24" s="109">
        <v>2.2000000000000002</v>
      </c>
      <c r="B24" s="275" t="s">
        <v>288</v>
      </c>
      <c r="C24" s="372"/>
      <c r="D24" s="373"/>
      <c r="E24" s="373"/>
      <c r="F24" s="388"/>
      <c r="H24" s="164"/>
    </row>
    <row r="25" spans="1:8" s="95" customFormat="1" ht="12.75" x14ac:dyDescent="0.2">
      <c r="A25" s="109"/>
      <c r="B25" s="275"/>
      <c r="C25" s="372"/>
      <c r="D25" s="373"/>
      <c r="E25" s="373"/>
      <c r="F25" s="388"/>
      <c r="H25" s="164"/>
    </row>
    <row r="26" spans="1:8" s="95" customFormat="1" ht="63.75" x14ac:dyDescent="0.2">
      <c r="A26" s="109">
        <v>2.2999999999999998</v>
      </c>
      <c r="B26" s="275" t="s">
        <v>289</v>
      </c>
      <c r="C26" s="372"/>
      <c r="D26" s="373"/>
      <c r="E26" s="373"/>
      <c r="F26" s="388"/>
      <c r="H26" s="164"/>
    </row>
    <row r="27" spans="1:8" s="95" customFormat="1" ht="12.75" x14ac:dyDescent="0.2">
      <c r="A27" s="109"/>
      <c r="B27" s="275"/>
      <c r="C27" s="372"/>
      <c r="D27" s="373"/>
      <c r="E27" s="373"/>
      <c r="F27" s="388"/>
      <c r="H27" s="164"/>
    </row>
    <row r="28" spans="1:8" s="95" customFormat="1" ht="51" x14ac:dyDescent="0.2">
      <c r="A28" s="109">
        <v>2.4</v>
      </c>
      <c r="B28" s="275" t="s">
        <v>290</v>
      </c>
      <c r="C28" s="372"/>
      <c r="D28" s="373"/>
      <c r="E28" s="373"/>
      <c r="F28" s="388"/>
      <c r="H28" s="164"/>
    </row>
    <row r="29" spans="1:8" s="96" customFormat="1" ht="12.75" x14ac:dyDescent="0.2">
      <c r="A29" s="109"/>
      <c r="B29" s="275"/>
      <c r="C29" s="372"/>
      <c r="D29" s="373"/>
      <c r="E29" s="373"/>
      <c r="F29" s="388"/>
      <c r="H29" s="180"/>
    </row>
    <row r="30" spans="1:8" s="95" customFormat="1" ht="51" x14ac:dyDescent="0.2">
      <c r="A30" s="109">
        <v>2.5</v>
      </c>
      <c r="B30" s="275" t="s">
        <v>291</v>
      </c>
      <c r="C30" s="372"/>
      <c r="D30" s="373"/>
      <c r="E30" s="373"/>
      <c r="F30" s="388"/>
      <c r="H30" s="164"/>
    </row>
    <row r="31" spans="1:8" s="95" customFormat="1" ht="12.75" x14ac:dyDescent="0.2">
      <c r="A31" s="109"/>
      <c r="B31" s="275"/>
      <c r="C31" s="372"/>
      <c r="D31" s="373"/>
      <c r="E31" s="373"/>
      <c r="F31" s="388"/>
      <c r="H31"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
  <sheetViews>
    <sheetView view="pageBreakPreview" topLeftCell="A16" zoomScaleNormal="80" zoomScaleSheetLayoutView="100" workbookViewId="0">
      <selection activeCell="B21" sqref="B21"/>
    </sheetView>
  </sheetViews>
  <sheetFormatPr defaultColWidth="9" defaultRowHeight="12.75" x14ac:dyDescent="0.2"/>
  <cols>
    <col min="1" max="1" width="5.625" style="92" customWidth="1"/>
    <col min="2" max="2" width="39.125" style="268" customWidth="1"/>
    <col min="3" max="3" width="8.625" style="407" customWidth="1"/>
    <col min="4" max="4" width="5.625" style="408" customWidth="1"/>
    <col min="5" max="5" width="10.625" style="409" customWidth="1"/>
    <col min="6" max="6" width="13.125" style="390" customWidth="1"/>
    <col min="7" max="7" width="6.625" style="95" customWidth="1"/>
    <col min="8" max="8" width="14.75" style="95" bestFit="1" customWidth="1"/>
    <col min="9" max="16384" width="9" style="95"/>
  </cols>
  <sheetData>
    <row r="1" spans="1:8" s="83" customFormat="1"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3</v>
      </c>
      <c r="B5" s="269" t="s">
        <v>292</v>
      </c>
      <c r="C5" s="166"/>
      <c r="D5" s="167"/>
      <c r="E5" s="168"/>
      <c r="F5" s="392">
        <f>SUM(F8:F24)</f>
        <v>0</v>
      </c>
      <c r="G5" s="169"/>
      <c r="H5" s="170"/>
    </row>
    <row r="6" spans="1:8"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x14ac:dyDescent="0.2">
      <c r="A8" s="191"/>
      <c r="B8" s="280"/>
      <c r="C8" s="402"/>
      <c r="D8" s="403"/>
      <c r="E8" s="404"/>
      <c r="F8" s="410"/>
    </row>
    <row r="9" spans="1:8" s="189" customFormat="1" x14ac:dyDescent="0.2">
      <c r="A9" s="181">
        <v>3.1</v>
      </c>
      <c r="B9" s="276" t="s">
        <v>286</v>
      </c>
      <c r="C9" s="398"/>
      <c r="D9" s="398"/>
      <c r="E9" s="398"/>
      <c r="F9" s="401"/>
    </row>
    <row r="10" spans="1:8" ht="51" x14ac:dyDescent="0.2">
      <c r="A10" s="109"/>
      <c r="B10" s="275" t="s">
        <v>281</v>
      </c>
      <c r="C10" s="372"/>
      <c r="D10" s="373"/>
      <c r="E10" s="373"/>
      <c r="F10" s="388"/>
      <c r="H10" s="164"/>
    </row>
    <row r="11" spans="1:8"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x14ac:dyDescent="0.2">
      <c r="A17" s="109"/>
      <c r="B17" s="275"/>
      <c r="C17" s="372"/>
      <c r="D17" s="373"/>
      <c r="E17" s="373"/>
      <c r="F17" s="388"/>
      <c r="H17" s="180"/>
    </row>
    <row r="18" spans="1:8" s="96" customFormat="1" ht="25.5" x14ac:dyDescent="0.2">
      <c r="A18" s="109"/>
      <c r="B18" s="275" t="s">
        <v>285</v>
      </c>
      <c r="C18" s="372"/>
      <c r="D18" s="373"/>
      <c r="E18" s="373"/>
      <c r="F18" s="388"/>
      <c r="H18" s="180"/>
    </row>
    <row r="19" spans="1:8" x14ac:dyDescent="0.2">
      <c r="A19" s="109"/>
      <c r="B19" s="275"/>
      <c r="C19" s="372"/>
      <c r="D19" s="373"/>
      <c r="E19" s="373"/>
      <c r="F19" s="388"/>
      <c r="H19" s="164"/>
    </row>
    <row r="20" spans="1:8" s="182" customFormat="1" ht="16.5" customHeight="1" x14ac:dyDescent="0.2">
      <c r="A20" s="181">
        <v>3.2</v>
      </c>
      <c r="B20" s="276" t="s">
        <v>287</v>
      </c>
      <c r="C20" s="405"/>
      <c r="D20" s="398"/>
      <c r="E20" s="406"/>
      <c r="F20" s="387"/>
    </row>
    <row r="21" spans="1:8" ht="25.5" x14ac:dyDescent="0.2">
      <c r="A21" s="111">
        <v>3.1</v>
      </c>
      <c r="B21" s="435" t="s">
        <v>390</v>
      </c>
      <c r="C21" s="372"/>
      <c r="D21" s="373"/>
      <c r="E21" s="373"/>
      <c r="F21" s="388"/>
      <c r="H21" s="164"/>
    </row>
    <row r="22" spans="1:8" x14ac:dyDescent="0.2">
      <c r="A22" s="109"/>
      <c r="B22" s="253"/>
      <c r="C22" s="372"/>
      <c r="D22" s="373"/>
      <c r="E22" s="373"/>
      <c r="F22" s="388"/>
      <c r="H22" s="164"/>
    </row>
    <row r="23" spans="1:8" s="96" customFormat="1" ht="38.25" x14ac:dyDescent="0.2">
      <c r="A23" s="109">
        <v>3.2</v>
      </c>
      <c r="B23" s="275" t="s">
        <v>293</v>
      </c>
      <c r="C23" s="372"/>
      <c r="D23" s="373"/>
      <c r="E23" s="373"/>
      <c r="F23" s="388"/>
      <c r="H23" s="180"/>
    </row>
    <row r="24" spans="1:8" x14ac:dyDescent="0.2">
      <c r="A24" s="109"/>
      <c r="B24" s="275"/>
      <c r="C24" s="372"/>
      <c r="D24" s="373"/>
      <c r="E24" s="373"/>
      <c r="F24" s="388"/>
      <c r="H24"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2"/>
  <sheetViews>
    <sheetView view="pageBreakPreview" topLeftCell="A22" zoomScaleNormal="80" zoomScaleSheetLayoutView="100" workbookViewId="0">
      <selection activeCell="F10" sqref="F10"/>
    </sheetView>
  </sheetViews>
  <sheetFormatPr defaultColWidth="9" defaultRowHeight="12.75" x14ac:dyDescent="0.2"/>
  <cols>
    <col min="1" max="1" width="5.625" style="92" customWidth="1"/>
    <col min="2" max="2" width="39.125" style="268" customWidth="1"/>
    <col min="3" max="3" width="8.625" style="407" customWidth="1"/>
    <col min="4" max="4" width="5.625" style="408" customWidth="1"/>
    <col min="5" max="5" width="10.625" style="409" customWidth="1"/>
    <col min="6" max="6" width="13.125" style="390" customWidth="1"/>
    <col min="7" max="7" width="6.625" style="95" customWidth="1"/>
    <col min="8" max="8" width="14.75" style="95" bestFit="1" customWidth="1"/>
    <col min="9" max="16384" width="9" style="95"/>
  </cols>
  <sheetData>
    <row r="1" spans="1:8" s="83" customFormat="1"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4</v>
      </c>
      <c r="B5" s="269" t="s">
        <v>294</v>
      </c>
      <c r="C5" s="166"/>
      <c r="D5" s="167"/>
      <c r="E5" s="168"/>
      <c r="F5" s="392">
        <f>SUM(F8:F32)</f>
        <v>0</v>
      </c>
      <c r="G5" s="169"/>
      <c r="H5" s="170"/>
    </row>
    <row r="6" spans="1:8"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x14ac:dyDescent="0.2">
      <c r="A8" s="191"/>
      <c r="B8" s="280"/>
      <c r="C8" s="402"/>
      <c r="D8" s="403"/>
      <c r="E8" s="404"/>
      <c r="F8" s="410"/>
    </row>
    <row r="9" spans="1:8" s="189" customFormat="1" x14ac:dyDescent="0.2">
      <c r="A9" s="181">
        <v>4.0999999999999996</v>
      </c>
      <c r="B9" s="276" t="s">
        <v>286</v>
      </c>
      <c r="C9" s="398"/>
      <c r="D9" s="398"/>
      <c r="E9" s="398"/>
      <c r="F9" s="401"/>
    </row>
    <row r="10" spans="1:8" ht="51" x14ac:dyDescent="0.2">
      <c r="A10" s="109"/>
      <c r="B10" s="275" t="s">
        <v>281</v>
      </c>
      <c r="C10" s="372"/>
      <c r="D10" s="373"/>
      <c r="E10" s="373"/>
      <c r="F10" s="388"/>
      <c r="H10" s="164"/>
    </row>
    <row r="11" spans="1:8"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x14ac:dyDescent="0.2">
      <c r="A17" s="109"/>
      <c r="B17" s="275"/>
      <c r="C17" s="372"/>
      <c r="D17" s="373"/>
      <c r="E17" s="373"/>
      <c r="F17" s="388"/>
      <c r="H17" s="180"/>
    </row>
    <row r="18" spans="1:8" s="96" customFormat="1" ht="25.5" x14ac:dyDescent="0.2">
      <c r="A18" s="109"/>
      <c r="B18" s="275" t="s">
        <v>285</v>
      </c>
      <c r="C18" s="372"/>
      <c r="D18" s="373"/>
      <c r="E18" s="373"/>
      <c r="F18" s="388"/>
      <c r="H18" s="180"/>
    </row>
    <row r="19" spans="1:8" x14ac:dyDescent="0.2">
      <c r="A19" s="109"/>
      <c r="B19" s="275"/>
      <c r="C19" s="372"/>
      <c r="D19" s="373"/>
      <c r="E19" s="373"/>
      <c r="F19" s="388"/>
      <c r="H19" s="164"/>
    </row>
    <row r="20" spans="1:8" s="182" customFormat="1" ht="14.25" customHeight="1" x14ac:dyDescent="0.2">
      <c r="A20" s="181">
        <v>4.2</v>
      </c>
      <c r="B20" s="276" t="s">
        <v>287</v>
      </c>
      <c r="C20" s="405"/>
      <c r="D20" s="398"/>
      <c r="E20" s="406"/>
      <c r="F20" s="387"/>
    </row>
    <row r="21" spans="1:8" ht="25.5" x14ac:dyDescent="0.2">
      <c r="A21" s="111">
        <v>4.3</v>
      </c>
      <c r="B21" s="435" t="s">
        <v>295</v>
      </c>
      <c r="C21" s="372"/>
      <c r="D21" s="373"/>
      <c r="E21" s="373"/>
      <c r="F21" s="388"/>
      <c r="H21" s="164"/>
    </row>
    <row r="22" spans="1:8" x14ac:dyDescent="0.2">
      <c r="A22" s="109"/>
      <c r="B22" s="253"/>
      <c r="C22" s="372"/>
      <c r="D22" s="373"/>
      <c r="E22" s="373"/>
      <c r="F22" s="388"/>
      <c r="H22" s="164"/>
    </row>
    <row r="23" spans="1:8" ht="38.25" x14ac:dyDescent="0.2">
      <c r="A23" s="109">
        <v>4.4000000000000004</v>
      </c>
      <c r="B23" s="275" t="s">
        <v>296</v>
      </c>
      <c r="C23" s="372"/>
      <c r="D23" s="373"/>
      <c r="E23" s="373"/>
      <c r="F23" s="388"/>
      <c r="H23" s="164"/>
    </row>
    <row r="24" spans="1:8" x14ac:dyDescent="0.2">
      <c r="A24" s="109"/>
      <c r="B24" s="275"/>
      <c r="C24" s="372"/>
      <c r="D24" s="373"/>
      <c r="E24" s="373"/>
      <c r="F24" s="388"/>
      <c r="H24" s="164"/>
    </row>
    <row r="25" spans="1:8" ht="51" x14ac:dyDescent="0.2">
      <c r="A25" s="109">
        <v>4.5</v>
      </c>
      <c r="B25" s="275" t="s">
        <v>297</v>
      </c>
      <c r="C25" s="372"/>
      <c r="D25" s="373"/>
      <c r="E25" s="373"/>
      <c r="F25" s="388"/>
      <c r="H25" s="164"/>
    </row>
    <row r="26" spans="1:8" x14ac:dyDescent="0.2">
      <c r="A26" s="109"/>
      <c r="B26" s="275"/>
      <c r="C26" s="372"/>
      <c r="D26" s="373"/>
      <c r="E26" s="373"/>
      <c r="F26" s="388"/>
      <c r="H26" s="164"/>
    </row>
    <row r="27" spans="1:8" ht="25.5" x14ac:dyDescent="0.2">
      <c r="A27" s="109">
        <v>4.5999999999999996</v>
      </c>
      <c r="B27" s="275" t="s">
        <v>298</v>
      </c>
      <c r="C27" s="372"/>
      <c r="D27" s="373"/>
      <c r="E27" s="373"/>
      <c r="F27" s="388"/>
      <c r="H27" s="164"/>
    </row>
    <row r="28" spans="1:8" x14ac:dyDescent="0.2">
      <c r="A28" s="109"/>
      <c r="B28" s="275"/>
      <c r="C28" s="372"/>
      <c r="D28" s="373"/>
      <c r="E28" s="373"/>
      <c r="F28" s="388"/>
      <c r="H28" s="164"/>
    </row>
    <row r="29" spans="1:8" ht="25.5" x14ac:dyDescent="0.2">
      <c r="A29" s="109">
        <v>4.7</v>
      </c>
      <c r="B29" s="275" t="s">
        <v>299</v>
      </c>
      <c r="C29" s="372"/>
      <c r="D29" s="373"/>
      <c r="E29" s="373"/>
      <c r="F29" s="388"/>
      <c r="H29" s="164"/>
    </row>
    <row r="30" spans="1:8" x14ac:dyDescent="0.2">
      <c r="A30" s="109"/>
      <c r="B30" s="275"/>
      <c r="C30" s="372"/>
      <c r="D30" s="373"/>
      <c r="E30" s="373"/>
      <c r="F30" s="388"/>
      <c r="H30" s="164"/>
    </row>
    <row r="31" spans="1:8" ht="51" x14ac:dyDescent="0.2">
      <c r="A31" s="109">
        <v>4.8</v>
      </c>
      <c r="B31" s="275" t="s">
        <v>300</v>
      </c>
      <c r="C31" s="372"/>
      <c r="D31" s="373"/>
      <c r="E31" s="373"/>
      <c r="F31" s="388"/>
      <c r="H31" s="164"/>
    </row>
    <row r="32" spans="1:8" x14ac:dyDescent="0.2">
      <c r="A32" s="109"/>
      <c r="B32" s="275"/>
      <c r="C32" s="372"/>
      <c r="D32" s="373"/>
      <c r="E32" s="373"/>
      <c r="F32" s="388"/>
      <c r="H32"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0"/>
  <sheetViews>
    <sheetView view="pageBreakPreview" topLeftCell="A19" zoomScaleNormal="80" zoomScaleSheetLayoutView="100" workbookViewId="0">
      <selection activeCell="B23" sqref="B23"/>
    </sheetView>
  </sheetViews>
  <sheetFormatPr defaultColWidth="9" defaultRowHeight="12.75" x14ac:dyDescent="0.2"/>
  <cols>
    <col min="1" max="1" width="5.625" style="92" customWidth="1"/>
    <col min="2" max="2" width="39.125" style="268" customWidth="1"/>
    <col min="3" max="3" width="8.625" style="407" customWidth="1"/>
    <col min="4" max="4" width="5.625" style="408" customWidth="1"/>
    <col min="5" max="5" width="10.625" style="409" customWidth="1"/>
    <col min="6" max="6" width="13.125" style="390" customWidth="1"/>
    <col min="7" max="7" width="6.625" style="95" customWidth="1"/>
    <col min="8" max="8" width="14.75" style="95" bestFit="1" customWidth="1"/>
    <col min="9" max="16384" width="9" style="95"/>
  </cols>
  <sheetData>
    <row r="1" spans="1:8" s="83" customFormat="1"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5</v>
      </c>
      <c r="B5" s="269" t="s">
        <v>301</v>
      </c>
      <c r="C5" s="166"/>
      <c r="D5" s="167"/>
      <c r="E5" s="168"/>
      <c r="F5" s="392">
        <f>SUM(F8:F30)</f>
        <v>0</v>
      </c>
      <c r="G5" s="169"/>
      <c r="H5" s="170"/>
    </row>
    <row r="6" spans="1:8"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x14ac:dyDescent="0.2">
      <c r="A8" s="191"/>
      <c r="B8" s="280"/>
      <c r="C8" s="402"/>
      <c r="D8" s="403"/>
      <c r="E8" s="404"/>
      <c r="F8" s="410"/>
    </row>
    <row r="9" spans="1:8" s="189" customFormat="1" x14ac:dyDescent="0.2">
      <c r="A9" s="181">
        <v>5.0999999999999996</v>
      </c>
      <c r="B9" s="276" t="s">
        <v>286</v>
      </c>
      <c r="C9" s="398"/>
      <c r="D9" s="398"/>
      <c r="E9" s="398"/>
      <c r="F9" s="401"/>
    </row>
    <row r="10" spans="1:8" ht="51" x14ac:dyDescent="0.2">
      <c r="A10" s="109"/>
      <c r="B10" s="275" t="s">
        <v>281</v>
      </c>
      <c r="C10" s="372"/>
      <c r="D10" s="373"/>
      <c r="E10" s="373"/>
      <c r="F10" s="388"/>
      <c r="H10" s="164"/>
    </row>
    <row r="11" spans="1:8"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x14ac:dyDescent="0.2">
      <c r="A17" s="109"/>
      <c r="B17" s="275"/>
      <c r="C17" s="372"/>
      <c r="D17" s="373"/>
      <c r="E17" s="373"/>
      <c r="F17" s="388"/>
      <c r="H17" s="180"/>
    </row>
    <row r="18" spans="1:8" s="96" customFormat="1" ht="25.5" x14ac:dyDescent="0.2">
      <c r="A18" s="109"/>
      <c r="B18" s="275" t="s">
        <v>285</v>
      </c>
      <c r="C18" s="372"/>
      <c r="D18" s="373"/>
      <c r="E18" s="373"/>
      <c r="F18" s="388"/>
      <c r="H18" s="180"/>
    </row>
    <row r="19" spans="1:8" x14ac:dyDescent="0.2">
      <c r="A19" s="109"/>
      <c r="B19" s="275"/>
      <c r="C19" s="372"/>
      <c r="D19" s="373"/>
      <c r="E19" s="373"/>
      <c r="F19" s="388"/>
      <c r="H19" s="164"/>
    </row>
    <row r="20" spans="1:8" s="182" customFormat="1" x14ac:dyDescent="0.2">
      <c r="A20" s="181">
        <v>5.2</v>
      </c>
      <c r="B20" s="276" t="s">
        <v>287</v>
      </c>
      <c r="C20" s="411"/>
      <c r="D20" s="371"/>
      <c r="E20" s="406"/>
      <c r="F20" s="412"/>
    </row>
    <row r="21" spans="1:8" ht="25.5" x14ac:dyDescent="0.2">
      <c r="A21" s="111">
        <v>5.3</v>
      </c>
      <c r="B21" s="435" t="s">
        <v>391</v>
      </c>
      <c r="C21" s="372"/>
      <c r="D21" s="373"/>
      <c r="E21" s="373"/>
      <c r="F21" s="388"/>
      <c r="H21" s="164"/>
    </row>
    <row r="22" spans="1:8" x14ac:dyDescent="0.2">
      <c r="A22" s="109"/>
      <c r="B22" s="275"/>
      <c r="C22" s="372"/>
      <c r="D22" s="373"/>
      <c r="E22" s="373"/>
      <c r="F22" s="388"/>
      <c r="H22" s="164"/>
    </row>
    <row r="23" spans="1:8" ht="30" customHeight="1" x14ac:dyDescent="0.2">
      <c r="A23" s="109">
        <v>5.4</v>
      </c>
      <c r="B23" s="275" t="s">
        <v>302</v>
      </c>
      <c r="C23" s="372"/>
      <c r="D23" s="373"/>
      <c r="E23" s="373"/>
      <c r="F23" s="388"/>
      <c r="H23" s="164"/>
    </row>
    <row r="24" spans="1:8" x14ac:dyDescent="0.2">
      <c r="A24" s="109"/>
      <c r="B24" s="275"/>
      <c r="C24" s="372"/>
      <c r="D24" s="373"/>
      <c r="E24" s="373"/>
      <c r="F24" s="388"/>
      <c r="H24" s="164"/>
    </row>
    <row r="25" spans="1:8" ht="63.75" x14ac:dyDescent="0.2">
      <c r="A25" s="109">
        <v>5.5</v>
      </c>
      <c r="B25" s="275" t="s">
        <v>303</v>
      </c>
      <c r="C25" s="372"/>
      <c r="D25" s="373"/>
      <c r="E25" s="373"/>
      <c r="F25" s="388"/>
      <c r="H25" s="164"/>
    </row>
    <row r="26" spans="1:8" x14ac:dyDescent="0.2">
      <c r="A26" s="109"/>
      <c r="B26" s="275"/>
      <c r="C26" s="372"/>
      <c r="D26" s="373"/>
      <c r="E26" s="373"/>
      <c r="F26" s="388"/>
      <c r="H26" s="164"/>
    </row>
    <row r="27" spans="1:8" ht="38.25" x14ac:dyDescent="0.2">
      <c r="A27" s="109">
        <v>5.6</v>
      </c>
      <c r="B27" s="275" t="s">
        <v>304</v>
      </c>
      <c r="C27" s="372"/>
      <c r="D27" s="373"/>
      <c r="E27" s="373"/>
      <c r="F27" s="388"/>
      <c r="H27" s="164"/>
    </row>
    <row r="28" spans="1:8" x14ac:dyDescent="0.2">
      <c r="A28" s="109"/>
      <c r="B28" s="275"/>
      <c r="C28" s="372"/>
      <c r="D28" s="373"/>
      <c r="E28" s="373"/>
      <c r="F28" s="388"/>
      <c r="H28" s="164"/>
    </row>
    <row r="29" spans="1:8" ht="51" x14ac:dyDescent="0.2">
      <c r="A29" s="109">
        <v>5.7</v>
      </c>
      <c r="B29" s="275" t="s">
        <v>305</v>
      </c>
      <c r="C29" s="372"/>
      <c r="D29" s="373"/>
      <c r="E29" s="373"/>
      <c r="F29" s="388"/>
      <c r="H29" s="164"/>
    </row>
    <row r="30" spans="1:8" x14ac:dyDescent="0.2">
      <c r="A30" s="109"/>
      <c r="B30" s="253"/>
      <c r="C30" s="372"/>
      <c r="D30" s="373"/>
      <c r="E30" s="373"/>
      <c r="F30" s="388"/>
      <c r="H30"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67747-5DA0-4B81-8104-33F493665CFD}">
  <sheetPr>
    <pageSetUpPr fitToPage="1"/>
  </sheetPr>
  <dimension ref="A1:H27"/>
  <sheetViews>
    <sheetView view="pageBreakPreview" topLeftCell="A13" zoomScaleNormal="80" zoomScaleSheetLayoutView="100" workbookViewId="0">
      <selection activeCell="F10" sqref="F10"/>
    </sheetView>
  </sheetViews>
  <sheetFormatPr defaultColWidth="9" defaultRowHeight="12.75" x14ac:dyDescent="0.2"/>
  <cols>
    <col min="1" max="1" width="5.625" style="92" customWidth="1"/>
    <col min="2" max="2" width="39.125" style="268" customWidth="1"/>
    <col min="3" max="3" width="8.625" style="407" customWidth="1"/>
    <col min="4" max="4" width="5.625" style="408" customWidth="1"/>
    <col min="5" max="5" width="10.625" style="409" customWidth="1"/>
    <col min="6" max="6" width="13.125" style="390" customWidth="1"/>
    <col min="7" max="7" width="6.625" style="95" customWidth="1"/>
    <col min="8" max="8" width="14.75" style="95" bestFit="1" customWidth="1"/>
    <col min="9" max="16384" width="9" style="95"/>
  </cols>
  <sheetData>
    <row r="1" spans="1:8" s="83" customFormat="1"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6</v>
      </c>
      <c r="B5" s="269" t="s">
        <v>306</v>
      </c>
      <c r="C5" s="166"/>
      <c r="D5" s="167"/>
      <c r="E5" s="168"/>
      <c r="F5" s="392">
        <f>SUM(F8:F27)</f>
        <v>0</v>
      </c>
      <c r="G5" s="169"/>
      <c r="H5" s="170"/>
    </row>
    <row r="6" spans="1:8"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x14ac:dyDescent="0.2">
      <c r="A8" s="191"/>
      <c r="B8" s="280"/>
      <c r="C8" s="402"/>
      <c r="D8" s="403"/>
      <c r="E8" s="404"/>
      <c r="F8" s="410"/>
    </row>
    <row r="9" spans="1:8" s="189" customFormat="1" x14ac:dyDescent="0.2">
      <c r="A9" s="181">
        <v>6.1</v>
      </c>
      <c r="B9" s="276" t="s">
        <v>286</v>
      </c>
      <c r="C9" s="398"/>
      <c r="D9" s="398"/>
      <c r="E9" s="398"/>
      <c r="F9" s="401"/>
    </row>
    <row r="10" spans="1:8" ht="51" x14ac:dyDescent="0.2">
      <c r="A10" s="109"/>
      <c r="B10" s="275" t="s">
        <v>281</v>
      </c>
      <c r="C10" s="372"/>
      <c r="D10" s="373"/>
      <c r="E10" s="373"/>
      <c r="F10" s="388"/>
      <c r="H10" s="164"/>
    </row>
    <row r="11" spans="1:8"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x14ac:dyDescent="0.2">
      <c r="A17" s="109"/>
      <c r="B17" s="275"/>
      <c r="C17" s="372"/>
      <c r="D17" s="373"/>
      <c r="E17" s="373"/>
      <c r="F17" s="388"/>
      <c r="H17" s="180"/>
    </row>
    <row r="18" spans="1:8" s="96" customFormat="1" ht="25.5" x14ac:dyDescent="0.2">
      <c r="A18" s="109"/>
      <c r="B18" s="275" t="s">
        <v>285</v>
      </c>
      <c r="C18" s="372"/>
      <c r="D18" s="373"/>
      <c r="E18" s="373"/>
      <c r="F18" s="388"/>
      <c r="H18" s="180"/>
    </row>
    <row r="19" spans="1:8" s="96" customFormat="1" x14ac:dyDescent="0.2">
      <c r="A19" s="109"/>
      <c r="B19" s="275"/>
      <c r="C19" s="372"/>
      <c r="D19" s="373"/>
      <c r="E19" s="373"/>
      <c r="F19" s="388"/>
      <c r="H19" s="180"/>
    </row>
    <row r="20" spans="1:8" s="182" customFormat="1" ht="14.25" customHeight="1" x14ac:dyDescent="0.2">
      <c r="A20" s="181">
        <v>6.2</v>
      </c>
      <c r="B20" s="276" t="s">
        <v>287</v>
      </c>
      <c r="C20" s="411"/>
      <c r="D20" s="371"/>
      <c r="E20" s="406"/>
      <c r="F20" s="412"/>
    </row>
    <row r="21" spans="1:8" ht="25.5" x14ac:dyDescent="0.2">
      <c r="A21" s="111">
        <v>6.3</v>
      </c>
      <c r="B21" s="435" t="s">
        <v>307</v>
      </c>
      <c r="C21" s="372"/>
      <c r="D21" s="373"/>
      <c r="E21" s="373"/>
      <c r="F21" s="388"/>
      <c r="H21" s="164"/>
    </row>
    <row r="22" spans="1:8" x14ac:dyDescent="0.2">
      <c r="A22" s="109"/>
      <c r="B22" s="253"/>
      <c r="C22" s="372"/>
      <c r="D22" s="373"/>
      <c r="E22" s="373"/>
      <c r="F22" s="388"/>
      <c r="H22" s="164"/>
    </row>
    <row r="23" spans="1:8" ht="51" x14ac:dyDescent="0.2">
      <c r="A23" s="109">
        <v>6.4</v>
      </c>
      <c r="B23" s="275" t="s">
        <v>308</v>
      </c>
      <c r="C23" s="372"/>
      <c r="D23" s="373"/>
      <c r="E23" s="373"/>
      <c r="F23" s="388"/>
      <c r="H23" s="164"/>
    </row>
    <row r="24" spans="1:8" s="97" customFormat="1" x14ac:dyDescent="0.2">
      <c r="A24" s="109"/>
      <c r="B24" s="275"/>
      <c r="C24" s="372"/>
      <c r="D24" s="373"/>
      <c r="E24" s="373"/>
      <c r="F24" s="388"/>
      <c r="H24" s="436"/>
    </row>
    <row r="25" spans="1:8" ht="51" x14ac:dyDescent="0.2">
      <c r="A25" s="109">
        <v>6.5</v>
      </c>
      <c r="B25" s="275" t="s">
        <v>300</v>
      </c>
      <c r="C25" s="372"/>
      <c r="D25" s="373"/>
      <c r="E25" s="373"/>
      <c r="F25" s="388"/>
      <c r="H25" s="164"/>
    </row>
    <row r="26" spans="1:8" x14ac:dyDescent="0.2">
      <c r="A26" s="109"/>
      <c r="B26" s="275"/>
      <c r="C26" s="372"/>
      <c r="D26" s="373"/>
      <c r="E26" s="373"/>
      <c r="F26" s="437"/>
      <c r="H26" s="164"/>
    </row>
    <row r="27" spans="1:8" x14ac:dyDescent="0.2">
      <c r="A27" s="109"/>
      <c r="B27" s="275"/>
      <c r="C27" s="372"/>
      <c r="D27" s="373"/>
      <c r="E27" s="373"/>
      <c r="H27"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9442-FBB6-42C8-933C-13D03AAF8896}">
  <sheetPr>
    <pageSetUpPr fitToPage="1"/>
  </sheetPr>
  <dimension ref="A1:H34"/>
  <sheetViews>
    <sheetView view="pageBreakPreview" topLeftCell="A25" zoomScaleNormal="80" zoomScaleSheetLayoutView="100" workbookViewId="0">
      <selection activeCell="D23" sqref="D23"/>
    </sheetView>
  </sheetViews>
  <sheetFormatPr defaultColWidth="9" defaultRowHeight="12.75" x14ac:dyDescent="0.2"/>
  <cols>
    <col min="1" max="1" width="5.625" style="92" customWidth="1"/>
    <col min="2" max="2" width="39.125" style="268" customWidth="1"/>
    <col min="3" max="3" width="8.625" style="407" customWidth="1"/>
    <col min="4" max="4" width="5.625" style="408" customWidth="1"/>
    <col min="5" max="5" width="10.625" style="409" customWidth="1"/>
    <col min="6" max="6" width="13.125" style="390" customWidth="1"/>
    <col min="7" max="7" width="6.625" style="95" customWidth="1"/>
    <col min="8" max="8" width="14.75" style="95" bestFit="1" customWidth="1"/>
    <col min="9" max="16384" width="9" style="95"/>
  </cols>
  <sheetData>
    <row r="1" spans="1:8" s="83" customFormat="1"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7</v>
      </c>
      <c r="B5" s="269" t="s">
        <v>159</v>
      </c>
      <c r="C5" s="166"/>
      <c r="D5" s="167"/>
      <c r="E5" s="168"/>
      <c r="F5" s="392">
        <f>SUM(F8:F33)</f>
        <v>0</v>
      </c>
      <c r="G5" s="169"/>
      <c r="H5" s="170"/>
    </row>
    <row r="6" spans="1:8"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7" customFormat="1" x14ac:dyDescent="0.2">
      <c r="A8" s="191"/>
      <c r="B8" s="280"/>
      <c r="C8" s="402"/>
      <c r="D8" s="403"/>
      <c r="E8" s="404"/>
      <c r="F8" s="410"/>
    </row>
    <row r="9" spans="1:8" s="189" customFormat="1" x14ac:dyDescent="0.2">
      <c r="A9" s="181">
        <v>7.1</v>
      </c>
      <c r="B9" s="276" t="s">
        <v>286</v>
      </c>
      <c r="C9" s="398"/>
      <c r="D9" s="398"/>
      <c r="E9" s="398"/>
      <c r="F9" s="401"/>
    </row>
    <row r="10" spans="1:8" ht="51" x14ac:dyDescent="0.2">
      <c r="A10" s="109"/>
      <c r="B10" s="275" t="s">
        <v>281</v>
      </c>
      <c r="C10" s="372"/>
      <c r="D10" s="373"/>
      <c r="E10" s="373"/>
      <c r="F10" s="388"/>
      <c r="H10" s="164"/>
    </row>
    <row r="11" spans="1:8" x14ac:dyDescent="0.2">
      <c r="A11" s="109"/>
      <c r="B11" s="253"/>
      <c r="C11" s="372"/>
      <c r="D11" s="373"/>
      <c r="E11" s="373"/>
      <c r="F11" s="388"/>
      <c r="H11" s="164"/>
    </row>
    <row r="12" spans="1:8" s="96" customFormat="1" ht="89.25" x14ac:dyDescent="0.2">
      <c r="A12" s="109"/>
      <c r="B12" s="275" t="s">
        <v>282</v>
      </c>
      <c r="C12" s="372"/>
      <c r="D12" s="373"/>
      <c r="E12" s="373"/>
      <c r="F12" s="388"/>
      <c r="H12" s="180"/>
    </row>
    <row r="13" spans="1:8" s="96" customFormat="1" x14ac:dyDescent="0.2">
      <c r="A13" s="109"/>
      <c r="B13" s="275"/>
      <c r="C13" s="372"/>
      <c r="D13" s="373"/>
      <c r="E13" s="373"/>
      <c r="F13" s="388"/>
      <c r="H13" s="180"/>
    </row>
    <row r="14" spans="1:8" s="96" customFormat="1" ht="38.25" x14ac:dyDescent="0.2">
      <c r="A14" s="109"/>
      <c r="B14" s="275" t="s">
        <v>283</v>
      </c>
      <c r="C14" s="372"/>
      <c r="D14" s="373"/>
      <c r="E14" s="373"/>
      <c r="F14" s="388"/>
      <c r="H14" s="180"/>
    </row>
    <row r="15" spans="1:8" s="96" customFormat="1" x14ac:dyDescent="0.2">
      <c r="A15" s="109"/>
      <c r="B15" s="275"/>
      <c r="C15" s="372"/>
      <c r="D15" s="373"/>
      <c r="E15" s="373"/>
      <c r="F15" s="388"/>
      <c r="H15" s="180"/>
    </row>
    <row r="16" spans="1:8" s="96" customFormat="1" ht="38.25" x14ac:dyDescent="0.2">
      <c r="A16" s="109"/>
      <c r="B16" s="275" t="s">
        <v>284</v>
      </c>
      <c r="C16" s="372"/>
      <c r="D16" s="373"/>
      <c r="E16" s="373"/>
      <c r="F16" s="388"/>
      <c r="H16" s="180"/>
    </row>
    <row r="17" spans="1:8" s="96" customFormat="1" x14ac:dyDescent="0.2">
      <c r="A17" s="109"/>
      <c r="B17" s="275"/>
      <c r="C17" s="372"/>
      <c r="D17" s="373"/>
      <c r="E17" s="373"/>
      <c r="F17" s="388"/>
      <c r="H17" s="180"/>
    </row>
    <row r="18" spans="1:8" s="96" customFormat="1" ht="25.5" x14ac:dyDescent="0.2">
      <c r="A18" s="109"/>
      <c r="B18" s="275" t="s">
        <v>285</v>
      </c>
      <c r="C18" s="372"/>
      <c r="D18" s="373"/>
      <c r="E18" s="373"/>
      <c r="F18" s="388"/>
      <c r="H18" s="180"/>
    </row>
    <row r="19" spans="1:8" s="96" customFormat="1" x14ac:dyDescent="0.2">
      <c r="A19" s="109"/>
      <c r="B19" s="275"/>
      <c r="C19" s="372"/>
      <c r="D19" s="373"/>
      <c r="E19" s="373"/>
      <c r="F19" s="388"/>
      <c r="H19" s="180"/>
    </row>
    <row r="20" spans="1:8" s="182" customFormat="1" ht="14.25" customHeight="1" x14ac:dyDescent="0.2">
      <c r="A20" s="181">
        <v>7.2</v>
      </c>
      <c r="B20" s="276" t="s">
        <v>287</v>
      </c>
      <c r="C20" s="411"/>
      <c r="D20" s="371"/>
      <c r="E20" s="406"/>
      <c r="F20" s="412"/>
    </row>
    <row r="21" spans="1:8" ht="25.5" x14ac:dyDescent="0.2">
      <c r="A21" s="111">
        <v>7.3</v>
      </c>
      <c r="B21" s="435" t="s">
        <v>392</v>
      </c>
      <c r="C21" s="372"/>
      <c r="D21" s="373"/>
      <c r="E21" s="373"/>
      <c r="F21" s="388"/>
      <c r="H21" s="164"/>
    </row>
    <row r="22" spans="1:8" x14ac:dyDescent="0.2">
      <c r="A22" s="109"/>
      <c r="B22" s="253"/>
      <c r="C22" s="372"/>
      <c r="D22" s="373"/>
      <c r="E22" s="373"/>
      <c r="F22" s="388"/>
      <c r="H22" s="164"/>
    </row>
    <row r="23" spans="1:8" ht="63.75" x14ac:dyDescent="0.2">
      <c r="A23" s="109">
        <v>7.4</v>
      </c>
      <c r="B23" s="275" t="s">
        <v>309</v>
      </c>
      <c r="C23" s="372"/>
      <c r="D23" s="373"/>
      <c r="E23" s="373"/>
      <c r="F23" s="388"/>
      <c r="H23" s="164"/>
    </row>
    <row r="24" spans="1:8" x14ac:dyDescent="0.2">
      <c r="A24" s="109"/>
      <c r="B24" s="275"/>
      <c r="C24" s="372"/>
      <c r="D24" s="373"/>
      <c r="E24" s="373"/>
      <c r="F24" s="388"/>
      <c r="H24" s="164"/>
    </row>
    <row r="25" spans="1:8" ht="63.75" x14ac:dyDescent="0.2">
      <c r="A25" s="109">
        <v>7.5</v>
      </c>
      <c r="B25" s="275" t="s">
        <v>310</v>
      </c>
      <c r="C25" s="372"/>
      <c r="D25" s="373"/>
      <c r="E25" s="373"/>
      <c r="F25" s="388"/>
      <c r="H25" s="164"/>
    </row>
    <row r="26" spans="1:8" x14ac:dyDescent="0.2">
      <c r="A26" s="109"/>
      <c r="B26" s="275"/>
      <c r="C26" s="372"/>
      <c r="D26" s="373"/>
      <c r="E26" s="373"/>
      <c r="F26" s="388"/>
      <c r="H26" s="164"/>
    </row>
    <row r="27" spans="1:8" ht="51" x14ac:dyDescent="0.2">
      <c r="A27" s="109">
        <v>7.6</v>
      </c>
      <c r="B27" s="275" t="s">
        <v>311</v>
      </c>
      <c r="C27" s="372"/>
      <c r="D27" s="373"/>
      <c r="E27" s="373"/>
      <c r="F27" s="388"/>
      <c r="H27" s="164"/>
    </row>
    <row r="28" spans="1:8" x14ac:dyDescent="0.2">
      <c r="A28" s="109"/>
      <c r="B28" s="275"/>
      <c r="C28" s="372"/>
      <c r="D28" s="373"/>
      <c r="E28" s="373"/>
      <c r="F28" s="388"/>
      <c r="H28" s="164"/>
    </row>
    <row r="29" spans="1:8" ht="38.25" x14ac:dyDescent="0.2">
      <c r="A29" s="109">
        <v>7.7</v>
      </c>
      <c r="B29" s="275" t="s">
        <v>312</v>
      </c>
      <c r="C29" s="372"/>
      <c r="D29" s="373"/>
      <c r="E29" s="373"/>
      <c r="F29" s="388"/>
      <c r="H29" s="164"/>
    </row>
    <row r="30" spans="1:8" x14ac:dyDescent="0.2">
      <c r="A30" s="109"/>
      <c r="B30" s="275"/>
      <c r="C30" s="372"/>
      <c r="D30" s="373"/>
      <c r="E30" s="373"/>
      <c r="F30" s="388"/>
      <c r="H30" s="164"/>
    </row>
    <row r="31" spans="1:8" s="97" customFormat="1" ht="38.25" x14ac:dyDescent="0.2">
      <c r="A31" s="109">
        <v>7.8</v>
      </c>
      <c r="B31" s="275" t="s">
        <v>313</v>
      </c>
      <c r="C31" s="372"/>
      <c r="D31" s="373"/>
      <c r="E31" s="373"/>
      <c r="F31" s="388"/>
      <c r="H31" s="436"/>
    </row>
    <row r="32" spans="1:8" x14ac:dyDescent="0.2">
      <c r="A32" s="109"/>
      <c r="B32" s="275"/>
      <c r="C32" s="372"/>
      <c r="D32" s="373"/>
      <c r="E32" s="373"/>
      <c r="F32" s="388"/>
      <c r="H32" s="164"/>
    </row>
    <row r="33" spans="1:8" ht="51" x14ac:dyDescent="0.2">
      <c r="A33" s="109">
        <v>7.9</v>
      </c>
      <c r="B33" s="275" t="s">
        <v>314</v>
      </c>
      <c r="C33" s="372"/>
      <c r="D33" s="373"/>
      <c r="E33" s="373"/>
      <c r="F33" s="388"/>
      <c r="H33" s="164"/>
    </row>
    <row r="34" spans="1:8" s="171" customFormat="1" ht="24.75" customHeight="1" x14ac:dyDescent="0.2">
      <c r="A34" s="165">
        <v>7</v>
      </c>
      <c r="B34" s="269" t="s">
        <v>159</v>
      </c>
      <c r="C34" s="166"/>
      <c r="D34" s="167"/>
      <c r="E34" s="168"/>
      <c r="F34" s="392">
        <f>SUM(F37:F62)</f>
        <v>0</v>
      </c>
      <c r="G34" s="169"/>
      <c r="H34" s="170"/>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62C4-0328-4CAE-89D9-30A900E1BCBF}">
  <dimension ref="A1:G52"/>
  <sheetViews>
    <sheetView view="pageBreakPreview" zoomScale="95" zoomScaleNormal="80" zoomScaleSheetLayoutView="95" workbookViewId="0"/>
  </sheetViews>
  <sheetFormatPr defaultColWidth="9" defaultRowHeight="14.25" x14ac:dyDescent="0.2"/>
  <cols>
    <col min="1" max="1" width="91.625" style="6" customWidth="1"/>
    <col min="2" max="16384" width="9" style="1"/>
  </cols>
  <sheetData>
    <row r="1" spans="1:7" s="356" customFormat="1" ht="19.5" customHeight="1" x14ac:dyDescent="0.2">
      <c r="A1" s="354" t="str">
        <f>'Project Info'!B19&amp;" "&amp;'Project Info'!B6</f>
        <v>2099913/GV Newport Pagnell Footpaths</v>
      </c>
      <c r="B1" s="354"/>
      <c r="C1" s="354"/>
      <c r="D1" s="354"/>
      <c r="E1" s="354"/>
      <c r="F1" s="355"/>
      <c r="G1" s="354"/>
    </row>
    <row r="2" spans="1:7" s="14" customFormat="1" ht="3" customHeight="1" x14ac:dyDescent="0.2">
      <c r="A2" s="13"/>
    </row>
    <row r="3" spans="1:7" s="5" customFormat="1" x14ac:dyDescent="0.2">
      <c r="A3" s="15"/>
    </row>
    <row r="23" spans="1:1" ht="14.25" customHeight="1" x14ac:dyDescent="0.2"/>
    <row r="24" spans="1:1" ht="14.25" customHeight="1" x14ac:dyDescent="0.2"/>
    <row r="25" spans="1:1" ht="15" x14ac:dyDescent="0.2">
      <c r="A25" s="7"/>
    </row>
    <row r="26" spans="1:1" ht="15" x14ac:dyDescent="0.2">
      <c r="A26" s="7"/>
    </row>
    <row r="27" spans="1:1" ht="24.75" customHeight="1" x14ac:dyDescent="0.2">
      <c r="A27" s="8" t="s">
        <v>172</v>
      </c>
    </row>
    <row r="28" spans="1:1" ht="15" x14ac:dyDescent="0.2">
      <c r="A28" s="9"/>
    </row>
    <row r="29" spans="1:1" ht="15" x14ac:dyDescent="0.2">
      <c r="A29" s="9"/>
    </row>
    <row r="30" spans="1:1" ht="15" x14ac:dyDescent="0.2">
      <c r="A30" s="9"/>
    </row>
    <row r="31" spans="1:1" ht="15" x14ac:dyDescent="0.2">
      <c r="A31" s="9"/>
    </row>
    <row r="32" spans="1:1" ht="15.75" x14ac:dyDescent="0.2">
      <c r="A32" s="10"/>
    </row>
    <row r="33" spans="1:4" ht="15.75" x14ac:dyDescent="0.2">
      <c r="A33" s="10"/>
    </row>
    <row r="34" spans="1:4" ht="15.75" x14ac:dyDescent="0.2">
      <c r="A34" s="10"/>
    </row>
    <row r="41" spans="1:4" x14ac:dyDescent="0.2">
      <c r="D41" s="281"/>
    </row>
    <row r="46" spans="1:4" ht="15" x14ac:dyDescent="0.2">
      <c r="A46" s="11"/>
    </row>
    <row r="47" spans="1:4" ht="15" x14ac:dyDescent="0.2">
      <c r="A47" s="11"/>
    </row>
    <row r="48" spans="1:4" ht="15" x14ac:dyDescent="0.25">
      <c r="A48" s="12"/>
    </row>
    <row r="49" spans="1:1" ht="15" x14ac:dyDescent="0.2">
      <c r="A49" s="11"/>
    </row>
    <row r="50" spans="1:1" ht="15" x14ac:dyDescent="0.2">
      <c r="A50" s="11"/>
    </row>
    <row r="52" spans="1:1" ht="15" x14ac:dyDescent="0.25">
      <c r="A52" s="12"/>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BE7D-5B79-456E-ADF5-F88ABD1DB296}">
  <sheetPr>
    <pageSetUpPr fitToPage="1"/>
  </sheetPr>
  <dimension ref="A1:H62"/>
  <sheetViews>
    <sheetView view="pageBreakPreview" topLeftCell="A34" zoomScaleNormal="80" zoomScaleSheetLayoutView="100" workbookViewId="0">
      <selection activeCell="B57" sqref="B57:E57"/>
    </sheetView>
  </sheetViews>
  <sheetFormatPr defaultColWidth="9" defaultRowHeight="12.75" x14ac:dyDescent="0.2"/>
  <cols>
    <col min="1" max="1" width="5.625" style="92" customWidth="1"/>
    <col min="2" max="2" width="36.625" style="93" customWidth="1"/>
    <col min="3" max="3" width="7.625" style="94" customWidth="1"/>
    <col min="4" max="4" width="14.625" style="423" customWidth="1"/>
    <col min="5" max="5" width="9.125" style="430" customWidth="1"/>
    <col min="6" max="6" width="9.125" style="447" customWidth="1"/>
    <col min="7" max="7" width="11.375" style="95" customWidth="1"/>
    <col min="8" max="8" width="17.125" style="95" customWidth="1"/>
    <col min="9" max="16384" width="9" style="95"/>
  </cols>
  <sheetData>
    <row r="1" spans="1:7" s="83" customFormat="1" x14ac:dyDescent="0.2">
      <c r="A1" s="83">
        <v>5</v>
      </c>
      <c r="B1" s="83">
        <v>36</v>
      </c>
      <c r="C1" s="83">
        <v>7</v>
      </c>
      <c r="D1" s="413">
        <v>15</v>
      </c>
      <c r="E1" s="413">
        <v>8</v>
      </c>
      <c r="F1" s="438">
        <v>8</v>
      </c>
      <c r="G1" s="158" t="s">
        <v>45</v>
      </c>
    </row>
    <row r="2" spans="1:7" s="356" customFormat="1" ht="19.5" customHeight="1" x14ac:dyDescent="0.2">
      <c r="A2" s="354" t="str">
        <f>'Project Info'!B19&amp;" "&amp;'Project Info'!B6</f>
        <v>2099913/GV Newport Pagnell Footpaths</v>
      </c>
      <c r="B2" s="354"/>
      <c r="C2" s="354"/>
      <c r="D2" s="414"/>
      <c r="E2" s="414"/>
      <c r="F2" s="439"/>
      <c r="G2" s="354"/>
    </row>
    <row r="3" spans="1:7" s="87" customFormat="1" ht="3" customHeight="1" x14ac:dyDescent="0.2">
      <c r="A3" s="84"/>
      <c r="B3" s="85"/>
      <c r="C3" s="86"/>
      <c r="D3" s="415"/>
      <c r="E3" s="424"/>
      <c r="F3" s="440"/>
    </row>
    <row r="4" spans="1:7" s="91" customFormat="1" ht="15" customHeight="1" x14ac:dyDescent="0.2">
      <c r="A4" s="88"/>
      <c r="B4" s="89"/>
      <c r="C4" s="90"/>
      <c r="D4" s="416"/>
      <c r="E4" s="425"/>
      <c r="F4" s="441"/>
    </row>
    <row r="5" spans="1:7" s="3" customFormat="1" ht="24.75" customHeight="1" x14ac:dyDescent="0.2">
      <c r="A5" s="543" t="s">
        <v>337</v>
      </c>
      <c r="B5" s="544"/>
      <c r="C5" s="434"/>
      <c r="D5" s="417"/>
      <c r="E5" s="426"/>
      <c r="F5" s="442"/>
      <c r="G5" s="95"/>
    </row>
    <row r="6" spans="1:7" s="3" customFormat="1" ht="4.5" customHeight="1" x14ac:dyDescent="0.2">
      <c r="D6" s="418"/>
      <c r="E6" s="418"/>
      <c r="F6" s="443"/>
      <c r="G6" s="81"/>
    </row>
    <row r="7" spans="1:7" s="101" customFormat="1" ht="12.4" customHeight="1" x14ac:dyDescent="0.2">
      <c r="A7" s="545" t="s">
        <v>27</v>
      </c>
      <c r="B7" s="547" t="s">
        <v>116</v>
      </c>
      <c r="C7" s="549"/>
      <c r="D7" s="551"/>
      <c r="E7" s="431"/>
      <c r="F7" s="537" t="s">
        <v>316</v>
      </c>
      <c r="G7" s="100"/>
    </row>
    <row r="8" spans="1:7" s="103" customFormat="1" ht="12.4" customHeight="1" x14ac:dyDescent="0.2">
      <c r="A8" s="546"/>
      <c r="B8" s="548"/>
      <c r="C8" s="550"/>
      <c r="D8" s="552"/>
      <c r="E8" s="432"/>
      <c r="F8" s="538"/>
      <c r="G8" s="102"/>
    </row>
    <row r="9" spans="1:7" x14ac:dyDescent="0.2">
      <c r="A9" s="104"/>
      <c r="B9" s="105"/>
      <c r="C9" s="106"/>
      <c r="D9" s="419"/>
      <c r="E9" s="427"/>
      <c r="F9" s="444"/>
    </row>
    <row r="10" spans="1:7" s="97" customFormat="1" x14ac:dyDescent="0.2">
      <c r="A10" s="109">
        <v>0</v>
      </c>
      <c r="B10" s="252"/>
      <c r="C10" s="108"/>
      <c r="D10" s="420"/>
      <c r="E10" s="428"/>
      <c r="F10" s="445">
        <f>'0. Preliminaries'!F5</f>
        <v>0</v>
      </c>
    </row>
    <row r="11" spans="1:7" s="97" customFormat="1" x14ac:dyDescent="0.2">
      <c r="A11" s="109"/>
      <c r="B11" s="252"/>
      <c r="C11" s="108"/>
      <c r="D11" s="420"/>
      <c r="E11" s="429"/>
      <c r="F11" s="446"/>
    </row>
    <row r="12" spans="1:7" x14ac:dyDescent="0.2">
      <c r="A12" s="109">
        <v>1</v>
      </c>
      <c r="B12" s="252"/>
      <c r="C12" s="108"/>
      <c r="D12" s="420"/>
      <c r="E12" s="428"/>
      <c r="F12" s="445">
        <f>'1. Materials &amp; Workmanship'!F5</f>
        <v>0</v>
      </c>
    </row>
    <row r="13" spans="1:7" x14ac:dyDescent="0.2">
      <c r="A13" s="109"/>
      <c r="B13" s="252"/>
      <c r="C13" s="108"/>
      <c r="D13" s="420"/>
      <c r="E13" s="429"/>
      <c r="F13" s="446"/>
    </row>
    <row r="14" spans="1:7" x14ac:dyDescent="0.2">
      <c r="A14" s="109">
        <v>2</v>
      </c>
      <c r="B14" s="252"/>
      <c r="C14" s="108"/>
      <c r="D14" s="420"/>
      <c r="E14" s="428"/>
      <c r="F14" s="445">
        <f>'3. Ousebank Gardens'!F5</f>
        <v>0</v>
      </c>
    </row>
    <row r="15" spans="1:7" x14ac:dyDescent="0.2">
      <c r="A15" s="109"/>
      <c r="B15" s="252"/>
      <c r="C15" s="108"/>
      <c r="D15" s="420"/>
      <c r="E15" s="429"/>
      <c r="F15" s="446"/>
    </row>
    <row r="16" spans="1:7" s="97" customFormat="1" x14ac:dyDescent="0.2">
      <c r="A16" s="109">
        <v>3</v>
      </c>
      <c r="B16" s="252"/>
      <c r="C16" s="108"/>
      <c r="D16" s="420"/>
      <c r="E16" s="428"/>
      <c r="F16" s="445">
        <f>'3. Ousebank Gardens'!F5</f>
        <v>0</v>
      </c>
    </row>
    <row r="17" spans="1:8" s="97" customFormat="1" x14ac:dyDescent="0.2">
      <c r="A17" s="109"/>
      <c r="B17" s="252"/>
      <c r="C17" s="108"/>
      <c r="D17" s="420"/>
      <c r="E17" s="429"/>
      <c r="F17" s="446"/>
    </row>
    <row r="18" spans="1:8" ht="14.25" customHeight="1" x14ac:dyDescent="0.2">
      <c r="A18" s="109">
        <v>4</v>
      </c>
      <c r="B18" s="252"/>
      <c r="C18" s="108"/>
      <c r="D18" s="420"/>
      <c r="E18" s="428"/>
      <c r="F18" s="445">
        <f>'4. Riverside Meadow'!F5</f>
        <v>0</v>
      </c>
    </row>
    <row r="19" spans="1:8" x14ac:dyDescent="0.2">
      <c r="A19" s="107"/>
      <c r="B19" s="253"/>
      <c r="C19" s="110"/>
      <c r="D19" s="421"/>
      <c r="E19" s="429"/>
      <c r="F19" s="446"/>
    </row>
    <row r="20" spans="1:8" x14ac:dyDescent="0.2">
      <c r="A20" s="109">
        <v>5</v>
      </c>
      <c r="B20" s="252"/>
      <c r="C20" s="249"/>
      <c r="D20" s="420"/>
      <c r="E20" s="428"/>
      <c r="F20" s="445">
        <f>'5. Lakes Lane'!F5</f>
        <v>0</v>
      </c>
      <c r="G20" s="251"/>
      <c r="H20" s="99"/>
    </row>
    <row r="21" spans="1:8" x14ac:dyDescent="0.2">
      <c r="A21" s="109"/>
      <c r="B21" s="252"/>
      <c r="C21" s="249"/>
      <c r="D21" s="420"/>
      <c r="E21" s="428"/>
      <c r="F21" s="445"/>
      <c r="G21" s="98"/>
      <c r="H21" s="99"/>
    </row>
    <row r="22" spans="1:8" x14ac:dyDescent="0.2">
      <c r="A22" s="109">
        <v>6</v>
      </c>
      <c r="B22" s="252"/>
      <c r="C22" s="250"/>
      <c r="D22" s="420"/>
      <c r="E22" s="428"/>
      <c r="F22" s="445">
        <f>'6. Kingfisher Park'!F5</f>
        <v>0</v>
      </c>
    </row>
    <row r="23" spans="1:8" x14ac:dyDescent="0.2">
      <c r="A23" s="111"/>
      <c r="B23" s="254"/>
      <c r="C23" s="110"/>
      <c r="D23" s="422"/>
      <c r="E23" s="429"/>
      <c r="F23" s="446"/>
    </row>
    <row r="24" spans="1:8" x14ac:dyDescent="0.2">
      <c r="A24" s="109">
        <v>7</v>
      </c>
      <c r="B24" s="252"/>
      <c r="C24" s="250"/>
      <c r="D24" s="420"/>
      <c r="E24" s="428"/>
      <c r="F24" s="445">
        <f>'7. Castle Meadow'!F5</f>
        <v>0</v>
      </c>
    </row>
    <row r="25" spans="1:8" x14ac:dyDescent="0.2">
      <c r="A25" s="109"/>
      <c r="B25" s="252"/>
      <c r="C25" s="250"/>
      <c r="D25" s="420"/>
      <c r="E25" s="428"/>
      <c r="F25" s="445"/>
    </row>
    <row r="26" spans="1:8" x14ac:dyDescent="0.2">
      <c r="A26" s="448"/>
      <c r="B26" s="449" t="s">
        <v>315</v>
      </c>
      <c r="C26" s="450"/>
      <c r="D26" s="451"/>
      <c r="E26" s="452"/>
      <c r="F26" s="453">
        <f>SUM(F11:F25)</f>
        <v>0</v>
      </c>
    </row>
    <row r="27" spans="1:8" x14ac:dyDescent="0.2">
      <c r="A27" s="454"/>
      <c r="B27" s="455"/>
      <c r="C27" s="456"/>
      <c r="D27" s="457"/>
      <c r="E27" s="458"/>
      <c r="F27" s="459"/>
    </row>
    <row r="28" spans="1:8" x14ac:dyDescent="0.2">
      <c r="A28" s="460">
        <v>11</v>
      </c>
      <c r="B28" s="449" t="s">
        <v>317</v>
      </c>
      <c r="C28" s="450"/>
      <c r="D28" s="451"/>
      <c r="E28" s="452"/>
      <c r="F28" s="461"/>
    </row>
    <row r="29" spans="1:8" x14ac:dyDescent="0.2">
      <c r="A29" s="454"/>
      <c r="B29" s="455"/>
      <c r="C29" s="456"/>
      <c r="D29" s="457"/>
      <c r="E29" s="458"/>
      <c r="F29" s="459"/>
    </row>
    <row r="30" spans="1:8" x14ac:dyDescent="0.2">
      <c r="A30" s="462"/>
      <c r="B30" s="463" t="s">
        <v>318</v>
      </c>
      <c r="C30" s="464"/>
      <c r="D30" s="465"/>
      <c r="E30" s="466"/>
      <c r="F30" s="466"/>
    </row>
    <row r="31" spans="1:8" x14ac:dyDescent="0.2">
      <c r="A31" s="454"/>
      <c r="B31" s="467"/>
      <c r="C31" s="468"/>
      <c r="D31" s="469"/>
      <c r="E31" s="470"/>
      <c r="F31" s="471"/>
    </row>
    <row r="32" spans="1:8" x14ac:dyDescent="0.2">
      <c r="A32" s="462"/>
      <c r="B32" s="472" t="s">
        <v>319</v>
      </c>
      <c r="C32" s="473"/>
      <c r="D32" s="473"/>
      <c r="E32" s="474"/>
      <c r="F32" s="474"/>
    </row>
    <row r="33" spans="1:6" x14ac:dyDescent="0.2">
      <c r="A33" s="454"/>
      <c r="B33" s="455"/>
      <c r="C33" s="456"/>
      <c r="D33" s="457"/>
      <c r="E33" s="475"/>
      <c r="F33" s="459"/>
    </row>
    <row r="34" spans="1:6" x14ac:dyDescent="0.2">
      <c r="A34" s="448"/>
      <c r="B34" s="449" t="s">
        <v>315</v>
      </c>
      <c r="C34" s="450"/>
      <c r="D34" s="451"/>
      <c r="E34" s="461"/>
      <c r="F34" s="453">
        <f>SUM(F26:F32)</f>
        <v>0</v>
      </c>
    </row>
    <row r="35" spans="1:6" x14ac:dyDescent="0.2">
      <c r="A35" s="454"/>
      <c r="B35" s="455"/>
      <c r="C35" s="456"/>
      <c r="D35" s="457"/>
      <c r="E35" s="475"/>
      <c r="F35" s="459"/>
    </row>
    <row r="36" spans="1:6" x14ac:dyDescent="0.2">
      <c r="A36" s="460">
        <v>12</v>
      </c>
      <c r="B36" s="449" t="s">
        <v>320</v>
      </c>
      <c r="C36" s="450"/>
      <c r="D36" s="451"/>
      <c r="E36" s="461"/>
      <c r="F36" s="461"/>
    </row>
    <row r="37" spans="1:6" x14ac:dyDescent="0.2">
      <c r="A37" s="454"/>
      <c r="B37" s="455"/>
      <c r="C37" s="456"/>
      <c r="D37" s="457"/>
      <c r="E37" s="475"/>
      <c r="F37" s="459"/>
    </row>
    <row r="38" spans="1:6" x14ac:dyDescent="0.2">
      <c r="A38" s="462"/>
      <c r="B38" s="472" t="s">
        <v>321</v>
      </c>
      <c r="C38" s="476">
        <v>2.4</v>
      </c>
      <c r="D38" s="476" t="s">
        <v>64</v>
      </c>
      <c r="E38" s="474"/>
      <c r="F38" s="474">
        <f>(F34)*C38%</f>
        <v>0</v>
      </c>
    </row>
    <row r="39" spans="1:6" x14ac:dyDescent="0.2">
      <c r="A39" s="477"/>
      <c r="B39" s="478" t="s">
        <v>322</v>
      </c>
      <c r="C39" s="476">
        <v>1.8</v>
      </c>
      <c r="D39" s="476" t="s">
        <v>64</v>
      </c>
      <c r="E39" s="474"/>
      <c r="F39" s="474">
        <f>(F34)*C39%</f>
        <v>0</v>
      </c>
    </row>
    <row r="40" spans="1:6" x14ac:dyDescent="0.2">
      <c r="A40" s="477"/>
      <c r="B40" s="478" t="s">
        <v>323</v>
      </c>
      <c r="C40" s="476">
        <v>0.75</v>
      </c>
      <c r="D40" s="476" t="s">
        <v>64</v>
      </c>
      <c r="E40" s="474"/>
      <c r="F40" s="474">
        <f>(F34)*C40%</f>
        <v>0</v>
      </c>
    </row>
    <row r="41" spans="1:6" x14ac:dyDescent="0.2">
      <c r="A41" s="477"/>
      <c r="B41" s="478" t="s">
        <v>324</v>
      </c>
      <c r="C41" s="476">
        <v>1.8</v>
      </c>
      <c r="D41" s="476" t="s">
        <v>64</v>
      </c>
      <c r="E41" s="474"/>
      <c r="F41" s="474">
        <f>(F34)*C41%</f>
        <v>0</v>
      </c>
    </row>
    <row r="42" spans="1:6" x14ac:dyDescent="0.2">
      <c r="A42" s="477"/>
      <c r="B42" s="478" t="s">
        <v>325</v>
      </c>
      <c r="C42" s="476">
        <v>1</v>
      </c>
      <c r="D42" s="476" t="s">
        <v>64</v>
      </c>
      <c r="E42" s="474"/>
      <c r="F42" s="474">
        <f>(F34)*C42%</f>
        <v>0</v>
      </c>
    </row>
    <row r="43" spans="1:6" x14ac:dyDescent="0.2">
      <c r="A43" s="477"/>
      <c r="B43" s="478" t="s">
        <v>336</v>
      </c>
      <c r="C43" s="476">
        <v>0.25</v>
      </c>
      <c r="D43" s="476" t="s">
        <v>64</v>
      </c>
      <c r="E43" s="474"/>
      <c r="F43" s="474">
        <f>(F34)*C43%</f>
        <v>0</v>
      </c>
    </row>
    <row r="44" spans="1:6" x14ac:dyDescent="0.2">
      <c r="A44" s="477"/>
      <c r="B44" s="478" t="s">
        <v>326</v>
      </c>
      <c r="C44" s="476">
        <v>0.15</v>
      </c>
      <c r="D44" s="476" t="s">
        <v>64</v>
      </c>
      <c r="E44" s="474"/>
      <c r="F44" s="474">
        <f>(F34)*C44%</f>
        <v>0</v>
      </c>
    </row>
    <row r="45" spans="1:6" x14ac:dyDescent="0.2">
      <c r="A45" s="477"/>
      <c r="B45" s="478" t="s">
        <v>327</v>
      </c>
      <c r="C45" s="464">
        <v>1</v>
      </c>
      <c r="D45" s="479" t="s">
        <v>328</v>
      </c>
      <c r="E45" s="471"/>
      <c r="F45" s="471"/>
    </row>
    <row r="46" spans="1:6" x14ac:dyDescent="0.2">
      <c r="A46" s="477"/>
      <c r="B46" s="478" t="s">
        <v>329</v>
      </c>
      <c r="C46" s="464">
        <v>1</v>
      </c>
      <c r="D46" s="479" t="s">
        <v>328</v>
      </c>
      <c r="E46" s="471"/>
      <c r="F46" s="471"/>
    </row>
    <row r="47" spans="1:6" x14ac:dyDescent="0.2">
      <c r="A47" s="454"/>
      <c r="B47" s="478" t="s">
        <v>330</v>
      </c>
      <c r="C47" s="464">
        <v>1</v>
      </c>
      <c r="D47" s="479" t="s">
        <v>328</v>
      </c>
      <c r="E47" s="471"/>
      <c r="F47" s="471"/>
    </row>
    <row r="48" spans="1:6" x14ac:dyDescent="0.2">
      <c r="A48" s="454"/>
      <c r="B48" s="455"/>
      <c r="C48" s="456"/>
      <c r="D48" s="457"/>
      <c r="E48" s="475"/>
      <c r="F48" s="459"/>
    </row>
    <row r="49" spans="1:6" x14ac:dyDescent="0.2">
      <c r="A49" s="460">
        <v>13</v>
      </c>
      <c r="B49" s="449" t="s">
        <v>331</v>
      </c>
      <c r="C49" s="450"/>
      <c r="D49" s="451"/>
      <c r="E49" s="461"/>
      <c r="F49" s="461"/>
    </row>
    <row r="50" spans="1:6" x14ac:dyDescent="0.2">
      <c r="A50" s="454"/>
      <c r="B50" s="455"/>
      <c r="C50" s="456"/>
      <c r="D50" s="457"/>
      <c r="E50" s="475"/>
      <c r="F50" s="459"/>
    </row>
    <row r="51" spans="1:6" x14ac:dyDescent="0.2">
      <c r="A51" s="462"/>
      <c r="B51" s="472" t="s">
        <v>331</v>
      </c>
      <c r="C51" s="473">
        <v>5</v>
      </c>
      <c r="D51" s="473" t="s">
        <v>64</v>
      </c>
      <c r="E51" s="474"/>
      <c r="F51" s="474">
        <f>SUM(F34:F48)*C51%</f>
        <v>0</v>
      </c>
    </row>
    <row r="52" spans="1:6" x14ac:dyDescent="0.2">
      <c r="A52" s="454"/>
      <c r="B52" s="455"/>
      <c r="C52" s="456"/>
      <c r="D52" s="457"/>
      <c r="E52" s="475"/>
      <c r="F52" s="459"/>
    </row>
    <row r="53" spans="1:6" x14ac:dyDescent="0.2">
      <c r="A53" s="460">
        <v>14</v>
      </c>
      <c r="B53" s="449" t="s">
        <v>332</v>
      </c>
      <c r="C53" s="450"/>
      <c r="D53" s="451"/>
      <c r="E53" s="461"/>
      <c r="F53" s="461"/>
    </row>
    <row r="54" spans="1:6" x14ac:dyDescent="0.2">
      <c r="A54" s="454"/>
      <c r="B54" s="455"/>
      <c r="C54" s="456"/>
      <c r="D54" s="457"/>
      <c r="E54" s="475"/>
      <c r="F54" s="459"/>
    </row>
    <row r="55" spans="1:6" ht="25.5" x14ac:dyDescent="0.2">
      <c r="A55" s="462"/>
      <c r="B55" s="472" t="s">
        <v>333</v>
      </c>
      <c r="C55" s="473">
        <f>SUM(361-328)/328*100</f>
        <v>10.06</v>
      </c>
      <c r="D55" s="473" t="s">
        <v>64</v>
      </c>
      <c r="E55" s="474"/>
      <c r="F55" s="474">
        <f>SUM(F34:F52)*C55%</f>
        <v>0</v>
      </c>
    </row>
    <row r="56" spans="1:6" x14ac:dyDescent="0.2">
      <c r="A56" s="454"/>
      <c r="B56" s="455"/>
      <c r="C56" s="456"/>
      <c r="D56" s="457"/>
      <c r="E56" s="458"/>
      <c r="F56" s="459"/>
    </row>
    <row r="57" spans="1:6" ht="15" x14ac:dyDescent="0.2">
      <c r="A57" s="480"/>
      <c r="B57" s="539" t="s">
        <v>334</v>
      </c>
      <c r="C57" s="540"/>
      <c r="D57" s="540"/>
      <c r="E57" s="540"/>
      <c r="F57" s="480">
        <f>SUM(F34:F56)</f>
        <v>0</v>
      </c>
    </row>
    <row r="58" spans="1:6" ht="15" x14ac:dyDescent="0.2">
      <c r="A58" s="481"/>
      <c r="B58" s="541" t="s">
        <v>335</v>
      </c>
      <c r="C58" s="542"/>
      <c r="D58" s="542"/>
      <c r="E58" s="542"/>
      <c r="F58" s="481">
        <f>SUM(F57*1.2)</f>
        <v>0</v>
      </c>
    </row>
    <row r="59" spans="1:6" x14ac:dyDescent="0.2">
      <c r="A59" s="482"/>
      <c r="B59" s="482"/>
      <c r="C59" s="483"/>
      <c r="D59" s="484"/>
      <c r="E59" s="484"/>
      <c r="F59" s="484"/>
    </row>
    <row r="60" spans="1:6" x14ac:dyDescent="0.2">
      <c r="A60" s="485">
        <v>1</v>
      </c>
      <c r="B60" s="534" t="str">
        <f>"Base date of cost plan: "&amp;'[3]Project Info'!B22&amp;" "</f>
        <v xml:space="preserve">Base date of cost plan: 4Q2021 </v>
      </c>
      <c r="C60" s="534"/>
      <c r="D60" s="534"/>
      <c r="E60" s="534"/>
      <c r="F60" s="534"/>
    </row>
    <row r="61" spans="1:6" x14ac:dyDescent="0.2">
      <c r="A61" s="485">
        <v>2</v>
      </c>
      <c r="B61" s="535" t="s">
        <v>37</v>
      </c>
      <c r="C61" s="535"/>
      <c r="D61" s="535"/>
      <c r="E61" s="535"/>
      <c r="F61" s="535"/>
    </row>
    <row r="62" spans="1:6" x14ac:dyDescent="0.2">
      <c r="A62" s="485">
        <v>3</v>
      </c>
      <c r="B62" s="536" t="s">
        <v>72</v>
      </c>
      <c r="C62" s="536"/>
      <c r="D62" s="536"/>
      <c r="E62" s="536"/>
      <c r="F62" s="536"/>
    </row>
  </sheetData>
  <sheetProtection formatCells="0" formatRows="0" insertRows="0" insertHyperlinks="0" deleteRows="0" sort="0" autoFilter="0" pivotTables="0"/>
  <mergeCells count="11">
    <mergeCell ref="A5:B5"/>
    <mergeCell ref="A7:A8"/>
    <mergeCell ref="B7:B8"/>
    <mergeCell ref="C7:C8"/>
    <mergeCell ref="D7:D8"/>
    <mergeCell ref="B60:F60"/>
    <mergeCell ref="B61:F61"/>
    <mergeCell ref="B62:F62"/>
    <mergeCell ref="F7:F8"/>
    <mergeCell ref="B57:E57"/>
    <mergeCell ref="B58:E58"/>
  </mergeCells>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4429-C214-442B-8229-951BA79CF5F5}">
  <dimension ref="A1:G52"/>
  <sheetViews>
    <sheetView view="pageBreakPreview" zoomScale="80" zoomScaleNormal="80" zoomScaleSheetLayoutView="80" workbookViewId="0"/>
  </sheetViews>
  <sheetFormatPr defaultColWidth="9" defaultRowHeight="14.25" x14ac:dyDescent="0.2"/>
  <cols>
    <col min="1" max="1" width="90.625" style="3" customWidth="1"/>
    <col min="2" max="16384" width="9" style="23"/>
  </cols>
  <sheetData>
    <row r="1" spans="1:7" s="356" customFormat="1" ht="19.5" customHeight="1" x14ac:dyDescent="0.2">
      <c r="A1" s="354" t="str">
        <f>'Project Info'!B19&amp;" "&amp;'Project Info'!B6</f>
        <v>2099913/GV Newport Pagnell Footpaths</v>
      </c>
      <c r="B1" s="354"/>
      <c r="C1" s="354"/>
      <c r="D1" s="354"/>
      <c r="E1" s="354"/>
      <c r="F1" s="355"/>
      <c r="G1" s="354"/>
    </row>
    <row r="2" spans="1:7" s="20" customFormat="1" ht="3" customHeight="1" x14ac:dyDescent="0.2">
      <c r="A2" s="19"/>
    </row>
    <row r="3" spans="1:7" s="22" customFormat="1" x14ac:dyDescent="0.2">
      <c r="A3" s="21"/>
    </row>
    <row r="23" spans="1:1" ht="14.25" customHeight="1" x14ac:dyDescent="0.2"/>
    <row r="24" spans="1:1" ht="14.25" customHeight="1" x14ac:dyDescent="0.2"/>
    <row r="25" spans="1:1" ht="15" x14ac:dyDescent="0.2">
      <c r="A25" s="24"/>
    </row>
    <row r="26" spans="1:1" ht="15" x14ac:dyDescent="0.2">
      <c r="A26" s="24"/>
    </row>
    <row r="27" spans="1:1" ht="24.75" customHeight="1" x14ac:dyDescent="0.2">
      <c r="A27" s="25" t="s">
        <v>46</v>
      </c>
    </row>
    <row r="28" spans="1:1" ht="15" x14ac:dyDescent="0.2">
      <c r="A28" s="26"/>
    </row>
    <row r="29" spans="1:1" ht="15" x14ac:dyDescent="0.2">
      <c r="A29" s="26"/>
    </row>
    <row r="30" spans="1:1" ht="15" x14ac:dyDescent="0.2">
      <c r="A30" s="26"/>
    </row>
    <row r="31" spans="1:1" ht="15" x14ac:dyDescent="0.2">
      <c r="A31" s="26"/>
    </row>
    <row r="32" spans="1:1" ht="15.75" x14ac:dyDescent="0.2">
      <c r="A32" s="27"/>
    </row>
    <row r="33" spans="1:1" ht="15.75" x14ac:dyDescent="0.2">
      <c r="A33" s="27"/>
    </row>
    <row r="34" spans="1:1" ht="15.75" x14ac:dyDescent="0.2">
      <c r="A34" s="27"/>
    </row>
    <row r="46" spans="1:1" ht="15" x14ac:dyDescent="0.2">
      <c r="A46" s="28"/>
    </row>
    <row r="47" spans="1:1" ht="15" x14ac:dyDescent="0.2">
      <c r="A47" s="28"/>
    </row>
    <row r="48" spans="1:1" ht="15" x14ac:dyDescent="0.25">
      <c r="A48" s="29"/>
    </row>
    <row r="49" spans="1:1" ht="15" x14ac:dyDescent="0.2">
      <c r="A49" s="28"/>
    </row>
    <row r="50" spans="1:1" ht="15" x14ac:dyDescent="0.2">
      <c r="A50" s="28"/>
    </row>
    <row r="52" spans="1:1" ht="15" x14ac:dyDescent="0.25">
      <c r="A52" s="29"/>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rowBreaks count="1" manualBreakCount="1">
    <brk id="41"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CC1E-B72A-4C0E-B6B8-9731D5F523AC}">
  <sheetPr>
    <tabColor theme="1"/>
  </sheetPr>
  <dimension ref="A1:F19"/>
  <sheetViews>
    <sheetView view="pageBreakPreview" zoomScaleNormal="100" zoomScaleSheetLayoutView="100" workbookViewId="0">
      <selection activeCell="B32" sqref="B32"/>
    </sheetView>
  </sheetViews>
  <sheetFormatPr defaultColWidth="9" defaultRowHeight="14.25" x14ac:dyDescent="0.2"/>
  <cols>
    <col min="1" max="1" width="8.625" style="16" customWidth="1"/>
    <col min="2" max="3" width="15.625" style="16" customWidth="1"/>
    <col min="4" max="4" width="62.125" style="16" customWidth="1"/>
    <col min="5" max="6" width="10.625" style="16" customWidth="1"/>
    <col min="7" max="16384" width="9" style="16"/>
  </cols>
  <sheetData>
    <row r="1" spans="1:6" s="45" customFormat="1" ht="24.75" customHeight="1" x14ac:dyDescent="0.2">
      <c r="A1" s="41" t="s">
        <v>77</v>
      </c>
      <c r="B1" s="42"/>
      <c r="C1" s="43"/>
      <c r="D1" s="44"/>
      <c r="E1" s="43"/>
      <c r="F1" s="43"/>
    </row>
    <row r="2" spans="1:6" s="49" customFormat="1" ht="24.75" customHeight="1" x14ac:dyDescent="0.2">
      <c r="A2" s="46" t="s">
        <v>78</v>
      </c>
      <c r="B2" s="47"/>
      <c r="C2" s="48"/>
      <c r="D2" s="44"/>
      <c r="E2" s="48"/>
      <c r="F2" s="48"/>
    </row>
    <row r="3" spans="1:6" x14ac:dyDescent="0.2">
      <c r="A3" s="50"/>
      <c r="B3" s="50"/>
      <c r="C3" s="50"/>
      <c r="D3" s="50"/>
      <c r="E3" s="50"/>
      <c r="F3" s="50"/>
    </row>
    <row r="4" spans="1:6" ht="15" x14ac:dyDescent="0.25">
      <c r="A4" s="51" t="s">
        <v>79</v>
      </c>
      <c r="B4" s="52"/>
      <c r="C4" s="50"/>
      <c r="D4" s="50"/>
      <c r="E4" s="50"/>
      <c r="F4" s="50"/>
    </row>
    <row r="5" spans="1:6" x14ac:dyDescent="0.2">
      <c r="A5" s="50"/>
      <c r="B5" s="50"/>
      <c r="C5" s="50"/>
      <c r="D5" s="50"/>
      <c r="E5" s="50"/>
      <c r="F5" s="50"/>
    </row>
    <row r="6" spans="1:6" ht="20.100000000000001" customHeight="1" x14ac:dyDescent="0.2">
      <c r="A6" s="499" t="s">
        <v>80</v>
      </c>
      <c r="B6" s="501" t="s">
        <v>81</v>
      </c>
      <c r="C6" s="503" t="s">
        <v>82</v>
      </c>
      <c r="D6" s="503"/>
      <c r="E6" s="499" t="s">
        <v>83</v>
      </c>
      <c r="F6" s="499" t="s">
        <v>84</v>
      </c>
    </row>
    <row r="7" spans="1:6" ht="20.100000000000001" customHeight="1" x14ac:dyDescent="0.2">
      <c r="A7" s="500"/>
      <c r="B7" s="502"/>
      <c r="C7" s="53" t="s">
        <v>85</v>
      </c>
      <c r="D7" s="53" t="s">
        <v>86</v>
      </c>
      <c r="E7" s="500"/>
      <c r="F7" s="500"/>
    </row>
    <row r="8" spans="1:6" x14ac:dyDescent="0.2">
      <c r="A8" s="54"/>
      <c r="B8" s="55"/>
      <c r="C8" s="54"/>
      <c r="D8" s="55"/>
      <c r="E8" s="54"/>
      <c r="F8" s="54"/>
    </row>
    <row r="9" spans="1:6" x14ac:dyDescent="0.2">
      <c r="A9" s="56" t="s">
        <v>87</v>
      </c>
      <c r="B9" s="57">
        <v>43502</v>
      </c>
      <c r="C9" s="56" t="s">
        <v>88</v>
      </c>
      <c r="D9" s="58" t="s">
        <v>89</v>
      </c>
      <c r="E9" s="56" t="s">
        <v>90</v>
      </c>
      <c r="F9" s="56" t="s">
        <v>91</v>
      </c>
    </row>
    <row r="10" spans="1:6" x14ac:dyDescent="0.2">
      <c r="A10" s="59"/>
      <c r="B10" s="60"/>
      <c r="C10" s="59"/>
      <c r="D10" s="60" t="s">
        <v>170</v>
      </c>
      <c r="E10" s="56" t="s">
        <v>90</v>
      </c>
      <c r="F10" s="59"/>
    </row>
    <row r="11" spans="1:6" x14ac:dyDescent="0.2">
      <c r="A11" s="59"/>
      <c r="B11" s="60"/>
      <c r="C11" s="59"/>
      <c r="D11" s="58" t="s">
        <v>171</v>
      </c>
      <c r="E11" s="56" t="s">
        <v>90</v>
      </c>
      <c r="F11" s="59"/>
    </row>
    <row r="12" spans="1:6" x14ac:dyDescent="0.2">
      <c r="A12" s="59" t="s">
        <v>173</v>
      </c>
      <c r="B12" s="57">
        <v>43536</v>
      </c>
      <c r="C12" s="59" t="s">
        <v>174</v>
      </c>
      <c r="D12" s="60" t="s">
        <v>175</v>
      </c>
      <c r="E12" s="56" t="s">
        <v>90</v>
      </c>
      <c r="F12" s="59"/>
    </row>
    <row r="13" spans="1:6" x14ac:dyDescent="0.2">
      <c r="A13" s="59"/>
      <c r="B13" s="60"/>
      <c r="C13" s="59"/>
      <c r="D13" s="60" t="s">
        <v>176</v>
      </c>
      <c r="E13" s="56" t="s">
        <v>90</v>
      </c>
      <c r="F13" s="59"/>
    </row>
    <row r="14" spans="1:6" x14ac:dyDescent="0.2">
      <c r="A14" s="59" t="s">
        <v>178</v>
      </c>
      <c r="B14" s="57">
        <v>43559</v>
      </c>
      <c r="C14" s="59" t="s">
        <v>179</v>
      </c>
      <c r="D14" s="60" t="s">
        <v>180</v>
      </c>
      <c r="E14" s="59" t="s">
        <v>90</v>
      </c>
      <c r="F14" s="59"/>
    </row>
    <row r="15" spans="1:6" x14ac:dyDescent="0.2">
      <c r="A15" s="304"/>
      <c r="B15" s="305"/>
      <c r="C15" s="304" t="s">
        <v>181</v>
      </c>
      <c r="D15" s="306" t="s">
        <v>182</v>
      </c>
      <c r="E15" s="304" t="s">
        <v>90</v>
      </c>
      <c r="F15" s="304"/>
    </row>
    <row r="16" spans="1:6" x14ac:dyDescent="0.2">
      <c r="A16" s="59" t="s">
        <v>183</v>
      </c>
      <c r="B16" s="57">
        <v>43906</v>
      </c>
      <c r="C16" s="59" t="s">
        <v>184</v>
      </c>
      <c r="D16" s="60" t="s">
        <v>185</v>
      </c>
      <c r="E16" s="59" t="s">
        <v>90</v>
      </c>
      <c r="F16" s="59"/>
    </row>
    <row r="17" spans="1:6" x14ac:dyDescent="0.2">
      <c r="A17" s="59"/>
      <c r="B17" s="60"/>
      <c r="C17" s="59" t="s">
        <v>186</v>
      </c>
      <c r="D17" s="60" t="s">
        <v>187</v>
      </c>
      <c r="E17" s="59" t="s">
        <v>90</v>
      </c>
      <c r="F17" s="59"/>
    </row>
    <row r="18" spans="1:6" x14ac:dyDescent="0.2">
      <c r="A18" s="304"/>
      <c r="B18" s="305"/>
      <c r="C18" s="304"/>
      <c r="D18" s="306"/>
      <c r="E18" s="304"/>
      <c r="F18" s="304"/>
    </row>
    <row r="19" spans="1:6" x14ac:dyDescent="0.2">
      <c r="A19" s="61"/>
      <c r="B19" s="62"/>
      <c r="C19" s="61"/>
      <c r="D19" s="62"/>
      <c r="E19" s="61"/>
      <c r="F19" s="61"/>
    </row>
  </sheetData>
  <sheetProtection selectLockedCells="1" selectUnlockedCells="1"/>
  <mergeCells count="5">
    <mergeCell ref="A6:A7"/>
    <mergeCell ref="B6:B7"/>
    <mergeCell ref="C6:D6"/>
    <mergeCell ref="E6:E7"/>
    <mergeCell ref="F6:F7"/>
  </mergeCells>
  <pageMargins left="0.59055118110236227" right="0.59055118110236227" top="0.98425196850393704" bottom="0.59055118110236227"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38FE-EE70-4D6A-880E-1119042B6430}">
  <sheetPr>
    <pageSetUpPr fitToPage="1"/>
  </sheetPr>
  <dimension ref="A1:O46"/>
  <sheetViews>
    <sheetView view="pageBreakPreview" zoomScaleNormal="80" zoomScaleSheetLayoutView="100" workbookViewId="0">
      <selection activeCell="Q15" sqref="Q15"/>
    </sheetView>
  </sheetViews>
  <sheetFormatPr defaultColWidth="8" defaultRowHeight="12.75" x14ac:dyDescent="0.2"/>
  <cols>
    <col min="1" max="1" width="11.625" style="40" customWidth="1"/>
    <col min="2" max="2" width="6.625" style="40" customWidth="1"/>
    <col min="3" max="9" width="8.625" style="37" customWidth="1"/>
    <col min="10" max="10" width="9.125" style="37" customWidth="1"/>
    <col min="11" max="12" width="8.625" style="40" customWidth="1"/>
    <col min="13" max="14" width="9.125" style="37" customWidth="1"/>
    <col min="15" max="196" width="8" style="37"/>
    <col min="197" max="197" width="3.625" style="37" customWidth="1"/>
    <col min="198" max="198" width="12.875" style="37" customWidth="1"/>
    <col min="199" max="199" width="1.625" style="37" customWidth="1"/>
    <col min="200" max="204" width="8.625" style="37" customWidth="1"/>
    <col min="205" max="205" width="8.875" style="37" customWidth="1"/>
    <col min="206" max="206" width="0" style="37" hidden="1" customWidth="1"/>
    <col min="207" max="207" width="8.875" style="37" customWidth="1"/>
    <col min="208" max="208" width="8.625" style="37" customWidth="1"/>
    <col min="209" max="210" width="8.25" style="37" customWidth="1"/>
    <col min="211" max="211" width="8.25" style="37" bestFit="1" customWidth="1"/>
    <col min="212" max="212" width="8.125" style="37" bestFit="1" customWidth="1"/>
    <col min="213" max="213" width="8.25" style="37" bestFit="1" customWidth="1"/>
    <col min="214" max="214" width="6.75" style="37" customWidth="1"/>
    <col min="215" max="215" width="0" style="37" hidden="1" customWidth="1"/>
    <col min="216" max="216" width="8" style="37"/>
    <col min="217" max="218" width="8.125" style="37" bestFit="1" customWidth="1"/>
    <col min="219" max="219" width="9.5" style="37" bestFit="1" customWidth="1"/>
    <col min="220" max="452" width="8" style="37"/>
    <col min="453" max="453" width="3.625" style="37" customWidth="1"/>
    <col min="454" max="454" width="12.875" style="37" customWidth="1"/>
    <col min="455" max="455" width="1.625" style="37" customWidth="1"/>
    <col min="456" max="460" width="8.625" style="37" customWidth="1"/>
    <col min="461" max="461" width="8.875" style="37" customWidth="1"/>
    <col min="462" max="462" width="0" style="37" hidden="1" customWidth="1"/>
    <col min="463" max="463" width="8.875" style="37" customWidth="1"/>
    <col min="464" max="464" width="8.625" style="37" customWidth="1"/>
    <col min="465" max="466" width="8.25" style="37" customWidth="1"/>
    <col min="467" max="467" width="8.25" style="37" bestFit="1" customWidth="1"/>
    <col min="468" max="468" width="8.125" style="37" bestFit="1" customWidth="1"/>
    <col min="469" max="469" width="8.25" style="37" bestFit="1" customWidth="1"/>
    <col min="470" max="470" width="6.75" style="37" customWidth="1"/>
    <col min="471" max="471" width="0" style="37" hidden="1" customWidth="1"/>
    <col min="472" max="472" width="8" style="37"/>
    <col min="473" max="474" width="8.125" style="37" bestFit="1" customWidth="1"/>
    <col min="475" max="475" width="9.5" style="37" bestFit="1" customWidth="1"/>
    <col min="476" max="708" width="8" style="37"/>
    <col min="709" max="709" width="3.625" style="37" customWidth="1"/>
    <col min="710" max="710" width="12.875" style="37" customWidth="1"/>
    <col min="711" max="711" width="1.625" style="37" customWidth="1"/>
    <col min="712" max="716" width="8.625" style="37" customWidth="1"/>
    <col min="717" max="717" width="8.875" style="37" customWidth="1"/>
    <col min="718" max="718" width="0" style="37" hidden="1" customWidth="1"/>
    <col min="719" max="719" width="8.875" style="37" customWidth="1"/>
    <col min="720" max="720" width="8.625" style="37" customWidth="1"/>
    <col min="721" max="722" width="8.25" style="37" customWidth="1"/>
    <col min="723" max="723" width="8.25" style="37" bestFit="1" customWidth="1"/>
    <col min="724" max="724" width="8.125" style="37" bestFit="1" customWidth="1"/>
    <col min="725" max="725" width="8.25" style="37" bestFit="1" customWidth="1"/>
    <col min="726" max="726" width="6.75" style="37" customWidth="1"/>
    <col min="727" max="727" width="0" style="37" hidden="1" customWidth="1"/>
    <col min="728" max="728" width="8" style="37"/>
    <col min="729" max="730" width="8.125" style="37" bestFit="1" customWidth="1"/>
    <col min="731" max="731" width="9.5" style="37" bestFit="1" customWidth="1"/>
    <col min="732" max="964" width="8" style="37"/>
    <col min="965" max="965" width="3.625" style="37" customWidth="1"/>
    <col min="966" max="966" width="12.875" style="37" customWidth="1"/>
    <col min="967" max="967" width="1.625" style="37" customWidth="1"/>
    <col min="968" max="972" width="8.625" style="37" customWidth="1"/>
    <col min="973" max="973" width="8.875" style="37" customWidth="1"/>
    <col min="974" max="974" width="0" style="37" hidden="1" customWidth="1"/>
    <col min="975" max="975" width="8.875" style="37" customWidth="1"/>
    <col min="976" max="976" width="8.625" style="37" customWidth="1"/>
    <col min="977" max="978" width="8.25" style="37" customWidth="1"/>
    <col min="979" max="979" width="8.25" style="37" bestFit="1" customWidth="1"/>
    <col min="980" max="980" width="8.125" style="37" bestFit="1" customWidth="1"/>
    <col min="981" max="981" width="8.25" style="37" bestFit="1" customWidth="1"/>
    <col min="982" max="982" width="6.75" style="37" customWidth="1"/>
    <col min="983" max="983" width="0" style="37" hidden="1" customWidth="1"/>
    <col min="984" max="984" width="8" style="37"/>
    <col min="985" max="986" width="8.125" style="37" bestFit="1" customWidth="1"/>
    <col min="987" max="987" width="9.5" style="37" bestFit="1" customWidth="1"/>
    <col min="988" max="1220" width="8" style="37"/>
    <col min="1221" max="1221" width="3.625" style="37" customWidth="1"/>
    <col min="1222" max="1222" width="12.875" style="37" customWidth="1"/>
    <col min="1223" max="1223" width="1.625" style="37" customWidth="1"/>
    <col min="1224" max="1228" width="8.625" style="37" customWidth="1"/>
    <col min="1229" max="1229" width="8.875" style="37" customWidth="1"/>
    <col min="1230" max="1230" width="0" style="37" hidden="1" customWidth="1"/>
    <col min="1231" max="1231" width="8.875" style="37" customWidth="1"/>
    <col min="1232" max="1232" width="8.625" style="37" customWidth="1"/>
    <col min="1233" max="1234" width="8.25" style="37" customWidth="1"/>
    <col min="1235" max="1235" width="8.25" style="37" bestFit="1" customWidth="1"/>
    <col min="1236" max="1236" width="8.125" style="37" bestFit="1" customWidth="1"/>
    <col min="1237" max="1237" width="8.25" style="37" bestFit="1" customWidth="1"/>
    <col min="1238" max="1238" width="6.75" style="37" customWidth="1"/>
    <col min="1239" max="1239" width="0" style="37" hidden="1" customWidth="1"/>
    <col min="1240" max="1240" width="8" style="37"/>
    <col min="1241" max="1242" width="8.125" style="37" bestFit="1" customWidth="1"/>
    <col min="1243" max="1243" width="9.5" style="37" bestFit="1" customWidth="1"/>
    <col min="1244" max="1476" width="8" style="37"/>
    <col min="1477" max="1477" width="3.625" style="37" customWidth="1"/>
    <col min="1478" max="1478" width="12.875" style="37" customWidth="1"/>
    <col min="1479" max="1479" width="1.625" style="37" customWidth="1"/>
    <col min="1480" max="1484" width="8.625" style="37" customWidth="1"/>
    <col min="1485" max="1485" width="8.875" style="37" customWidth="1"/>
    <col min="1486" max="1486" width="0" style="37" hidden="1" customWidth="1"/>
    <col min="1487" max="1487" width="8.875" style="37" customWidth="1"/>
    <col min="1488" max="1488" width="8.625" style="37" customWidth="1"/>
    <col min="1489" max="1490" width="8.25" style="37" customWidth="1"/>
    <col min="1491" max="1491" width="8.25" style="37" bestFit="1" customWidth="1"/>
    <col min="1492" max="1492" width="8.125" style="37" bestFit="1" customWidth="1"/>
    <col min="1493" max="1493" width="8.25" style="37" bestFit="1" customWidth="1"/>
    <col min="1494" max="1494" width="6.75" style="37" customWidth="1"/>
    <col min="1495" max="1495" width="0" style="37" hidden="1" customWidth="1"/>
    <col min="1496" max="1496" width="8" style="37"/>
    <col min="1497" max="1498" width="8.125" style="37" bestFit="1" customWidth="1"/>
    <col min="1499" max="1499" width="9.5" style="37" bestFit="1" customWidth="1"/>
    <col min="1500" max="1732" width="8" style="37"/>
    <col min="1733" max="1733" width="3.625" style="37" customWidth="1"/>
    <col min="1734" max="1734" width="12.875" style="37" customWidth="1"/>
    <col min="1735" max="1735" width="1.625" style="37" customWidth="1"/>
    <col min="1736" max="1740" width="8.625" style="37" customWidth="1"/>
    <col min="1741" max="1741" width="8.875" style="37" customWidth="1"/>
    <col min="1742" max="1742" width="0" style="37" hidden="1" customWidth="1"/>
    <col min="1743" max="1743" width="8.875" style="37" customWidth="1"/>
    <col min="1744" max="1744" width="8.625" style="37" customWidth="1"/>
    <col min="1745" max="1746" width="8.25" style="37" customWidth="1"/>
    <col min="1747" max="1747" width="8.25" style="37" bestFit="1" customWidth="1"/>
    <col min="1748" max="1748" width="8.125" style="37" bestFit="1" customWidth="1"/>
    <col min="1749" max="1749" width="8.25" style="37" bestFit="1" customWidth="1"/>
    <col min="1750" max="1750" width="6.75" style="37" customWidth="1"/>
    <col min="1751" max="1751" width="0" style="37" hidden="1" customWidth="1"/>
    <col min="1752" max="1752" width="8" style="37"/>
    <col min="1753" max="1754" width="8.125" style="37" bestFit="1" customWidth="1"/>
    <col min="1755" max="1755" width="9.5" style="37" bestFit="1" customWidth="1"/>
    <col min="1756" max="1988" width="8" style="37"/>
    <col min="1989" max="1989" width="3.625" style="37" customWidth="1"/>
    <col min="1990" max="1990" width="12.875" style="37" customWidth="1"/>
    <col min="1991" max="1991" width="1.625" style="37" customWidth="1"/>
    <col min="1992" max="1996" width="8.625" style="37" customWidth="1"/>
    <col min="1997" max="1997" width="8.875" style="37" customWidth="1"/>
    <col min="1998" max="1998" width="0" style="37" hidden="1" customWidth="1"/>
    <col min="1999" max="1999" width="8.875" style="37" customWidth="1"/>
    <col min="2000" max="2000" width="8.625" style="37" customWidth="1"/>
    <col min="2001" max="2002" width="8.25" style="37" customWidth="1"/>
    <col min="2003" max="2003" width="8.25" style="37" bestFit="1" customWidth="1"/>
    <col min="2004" max="2004" width="8.125" style="37" bestFit="1" customWidth="1"/>
    <col min="2005" max="2005" width="8.25" style="37" bestFit="1" customWidth="1"/>
    <col min="2006" max="2006" width="6.75" style="37" customWidth="1"/>
    <col min="2007" max="2007" width="0" style="37" hidden="1" customWidth="1"/>
    <col min="2008" max="2008" width="8" style="37"/>
    <col min="2009" max="2010" width="8.125" style="37" bestFit="1" customWidth="1"/>
    <col min="2011" max="2011" width="9.5" style="37" bestFit="1" customWidth="1"/>
    <col min="2012" max="2244" width="8" style="37"/>
    <col min="2245" max="2245" width="3.625" style="37" customWidth="1"/>
    <col min="2246" max="2246" width="12.875" style="37" customWidth="1"/>
    <col min="2247" max="2247" width="1.625" style="37" customWidth="1"/>
    <col min="2248" max="2252" width="8.625" style="37" customWidth="1"/>
    <col min="2253" max="2253" width="8.875" style="37" customWidth="1"/>
    <col min="2254" max="2254" width="0" style="37" hidden="1" customWidth="1"/>
    <col min="2255" max="2255" width="8.875" style="37" customWidth="1"/>
    <col min="2256" max="2256" width="8.625" style="37" customWidth="1"/>
    <col min="2257" max="2258" width="8.25" style="37" customWidth="1"/>
    <col min="2259" max="2259" width="8.25" style="37" bestFit="1" customWidth="1"/>
    <col min="2260" max="2260" width="8.125" style="37" bestFit="1" customWidth="1"/>
    <col min="2261" max="2261" width="8.25" style="37" bestFit="1" customWidth="1"/>
    <col min="2262" max="2262" width="6.75" style="37" customWidth="1"/>
    <col min="2263" max="2263" width="0" style="37" hidden="1" customWidth="1"/>
    <col min="2264" max="2264" width="8" style="37"/>
    <col min="2265" max="2266" width="8.125" style="37" bestFit="1" customWidth="1"/>
    <col min="2267" max="2267" width="9.5" style="37" bestFit="1" customWidth="1"/>
    <col min="2268" max="2500" width="8" style="37"/>
    <col min="2501" max="2501" width="3.625" style="37" customWidth="1"/>
    <col min="2502" max="2502" width="12.875" style="37" customWidth="1"/>
    <col min="2503" max="2503" width="1.625" style="37" customWidth="1"/>
    <col min="2504" max="2508" width="8.625" style="37" customWidth="1"/>
    <col min="2509" max="2509" width="8.875" style="37" customWidth="1"/>
    <col min="2510" max="2510" width="0" style="37" hidden="1" customWidth="1"/>
    <col min="2511" max="2511" width="8.875" style="37" customWidth="1"/>
    <col min="2512" max="2512" width="8.625" style="37" customWidth="1"/>
    <col min="2513" max="2514" width="8.25" style="37" customWidth="1"/>
    <col min="2515" max="2515" width="8.25" style="37" bestFit="1" customWidth="1"/>
    <col min="2516" max="2516" width="8.125" style="37" bestFit="1" customWidth="1"/>
    <col min="2517" max="2517" width="8.25" style="37" bestFit="1" customWidth="1"/>
    <col min="2518" max="2518" width="6.75" style="37" customWidth="1"/>
    <col min="2519" max="2519" width="0" style="37" hidden="1" customWidth="1"/>
    <col min="2520" max="2520" width="8" style="37"/>
    <col min="2521" max="2522" width="8.125" style="37" bestFit="1" customWidth="1"/>
    <col min="2523" max="2523" width="9.5" style="37" bestFit="1" customWidth="1"/>
    <col min="2524" max="2756" width="8" style="37"/>
    <col min="2757" max="2757" width="3.625" style="37" customWidth="1"/>
    <col min="2758" max="2758" width="12.875" style="37" customWidth="1"/>
    <col min="2759" max="2759" width="1.625" style="37" customWidth="1"/>
    <col min="2760" max="2764" width="8.625" style="37" customWidth="1"/>
    <col min="2765" max="2765" width="8.875" style="37" customWidth="1"/>
    <col min="2766" max="2766" width="0" style="37" hidden="1" customWidth="1"/>
    <col min="2767" max="2767" width="8.875" style="37" customWidth="1"/>
    <col min="2768" max="2768" width="8.625" style="37" customWidth="1"/>
    <col min="2769" max="2770" width="8.25" style="37" customWidth="1"/>
    <col min="2771" max="2771" width="8.25" style="37" bestFit="1" customWidth="1"/>
    <col min="2772" max="2772" width="8.125" style="37" bestFit="1" customWidth="1"/>
    <col min="2773" max="2773" width="8.25" style="37" bestFit="1" customWidth="1"/>
    <col min="2774" max="2774" width="6.75" style="37" customWidth="1"/>
    <col min="2775" max="2775" width="0" style="37" hidden="1" customWidth="1"/>
    <col min="2776" max="2776" width="8" style="37"/>
    <col min="2777" max="2778" width="8.125" style="37" bestFit="1" customWidth="1"/>
    <col min="2779" max="2779" width="9.5" style="37" bestFit="1" customWidth="1"/>
    <col min="2780" max="3012" width="8" style="37"/>
    <col min="3013" max="3013" width="3.625" style="37" customWidth="1"/>
    <col min="3014" max="3014" width="12.875" style="37" customWidth="1"/>
    <col min="3015" max="3015" width="1.625" style="37" customWidth="1"/>
    <col min="3016" max="3020" width="8.625" style="37" customWidth="1"/>
    <col min="3021" max="3021" width="8.875" style="37" customWidth="1"/>
    <col min="3022" max="3022" width="0" style="37" hidden="1" customWidth="1"/>
    <col min="3023" max="3023" width="8.875" style="37" customWidth="1"/>
    <col min="3024" max="3024" width="8.625" style="37" customWidth="1"/>
    <col min="3025" max="3026" width="8.25" style="37" customWidth="1"/>
    <col min="3027" max="3027" width="8.25" style="37" bestFit="1" customWidth="1"/>
    <col min="3028" max="3028" width="8.125" style="37" bestFit="1" customWidth="1"/>
    <col min="3029" max="3029" width="8.25" style="37" bestFit="1" customWidth="1"/>
    <col min="3030" max="3030" width="6.75" style="37" customWidth="1"/>
    <col min="3031" max="3031" width="0" style="37" hidden="1" customWidth="1"/>
    <col min="3032" max="3032" width="8" style="37"/>
    <col min="3033" max="3034" width="8.125" style="37" bestFit="1" customWidth="1"/>
    <col min="3035" max="3035" width="9.5" style="37" bestFit="1" customWidth="1"/>
    <col min="3036" max="3268" width="8" style="37"/>
    <col min="3269" max="3269" width="3.625" style="37" customWidth="1"/>
    <col min="3270" max="3270" width="12.875" style="37" customWidth="1"/>
    <col min="3271" max="3271" width="1.625" style="37" customWidth="1"/>
    <col min="3272" max="3276" width="8.625" style="37" customWidth="1"/>
    <col min="3277" max="3277" width="8.875" style="37" customWidth="1"/>
    <col min="3278" max="3278" width="0" style="37" hidden="1" customWidth="1"/>
    <col min="3279" max="3279" width="8.875" style="37" customWidth="1"/>
    <col min="3280" max="3280" width="8.625" style="37" customWidth="1"/>
    <col min="3281" max="3282" width="8.25" style="37" customWidth="1"/>
    <col min="3283" max="3283" width="8.25" style="37" bestFit="1" customWidth="1"/>
    <col min="3284" max="3284" width="8.125" style="37" bestFit="1" customWidth="1"/>
    <col min="3285" max="3285" width="8.25" style="37" bestFit="1" customWidth="1"/>
    <col min="3286" max="3286" width="6.75" style="37" customWidth="1"/>
    <col min="3287" max="3287" width="0" style="37" hidden="1" customWidth="1"/>
    <col min="3288" max="3288" width="8" style="37"/>
    <col min="3289" max="3290" width="8.125" style="37" bestFit="1" customWidth="1"/>
    <col min="3291" max="3291" width="9.5" style="37" bestFit="1" customWidth="1"/>
    <col min="3292" max="3524" width="8" style="37"/>
    <col min="3525" max="3525" width="3.625" style="37" customWidth="1"/>
    <col min="3526" max="3526" width="12.875" style="37" customWidth="1"/>
    <col min="3527" max="3527" width="1.625" style="37" customWidth="1"/>
    <col min="3528" max="3532" width="8.625" style="37" customWidth="1"/>
    <col min="3533" max="3533" width="8.875" style="37" customWidth="1"/>
    <col min="3534" max="3534" width="0" style="37" hidden="1" customWidth="1"/>
    <col min="3535" max="3535" width="8.875" style="37" customWidth="1"/>
    <col min="3536" max="3536" width="8.625" style="37" customWidth="1"/>
    <col min="3537" max="3538" width="8.25" style="37" customWidth="1"/>
    <col min="3539" max="3539" width="8.25" style="37" bestFit="1" customWidth="1"/>
    <col min="3540" max="3540" width="8.125" style="37" bestFit="1" customWidth="1"/>
    <col min="3541" max="3541" width="8.25" style="37" bestFit="1" customWidth="1"/>
    <col min="3542" max="3542" width="6.75" style="37" customWidth="1"/>
    <col min="3543" max="3543" width="0" style="37" hidden="1" customWidth="1"/>
    <col min="3544" max="3544" width="8" style="37"/>
    <col min="3545" max="3546" width="8.125" style="37" bestFit="1" customWidth="1"/>
    <col min="3547" max="3547" width="9.5" style="37" bestFit="1" customWidth="1"/>
    <col min="3548" max="3780" width="8" style="37"/>
    <col min="3781" max="3781" width="3.625" style="37" customWidth="1"/>
    <col min="3782" max="3782" width="12.875" style="37" customWidth="1"/>
    <col min="3783" max="3783" width="1.625" style="37" customWidth="1"/>
    <col min="3784" max="3788" width="8.625" style="37" customWidth="1"/>
    <col min="3789" max="3789" width="8.875" style="37" customWidth="1"/>
    <col min="3790" max="3790" width="0" style="37" hidden="1" customWidth="1"/>
    <col min="3791" max="3791" width="8.875" style="37" customWidth="1"/>
    <col min="3792" max="3792" width="8.625" style="37" customWidth="1"/>
    <col min="3793" max="3794" width="8.25" style="37" customWidth="1"/>
    <col min="3795" max="3795" width="8.25" style="37" bestFit="1" customWidth="1"/>
    <col min="3796" max="3796" width="8.125" style="37" bestFit="1" customWidth="1"/>
    <col min="3797" max="3797" width="8.25" style="37" bestFit="1" customWidth="1"/>
    <col min="3798" max="3798" width="6.75" style="37" customWidth="1"/>
    <col min="3799" max="3799" width="0" style="37" hidden="1" customWidth="1"/>
    <col min="3800" max="3800" width="8" style="37"/>
    <col min="3801" max="3802" width="8.125" style="37" bestFit="1" customWidth="1"/>
    <col min="3803" max="3803" width="9.5" style="37" bestFit="1" customWidth="1"/>
    <col min="3804" max="4036" width="8" style="37"/>
    <col min="4037" max="4037" width="3.625" style="37" customWidth="1"/>
    <col min="4038" max="4038" width="12.875" style="37" customWidth="1"/>
    <col min="4039" max="4039" width="1.625" style="37" customWidth="1"/>
    <col min="4040" max="4044" width="8.625" style="37" customWidth="1"/>
    <col min="4045" max="4045" width="8.875" style="37" customWidth="1"/>
    <col min="4046" max="4046" width="0" style="37" hidden="1" customWidth="1"/>
    <col min="4047" max="4047" width="8.875" style="37" customWidth="1"/>
    <col min="4048" max="4048" width="8.625" style="37" customWidth="1"/>
    <col min="4049" max="4050" width="8.25" style="37" customWidth="1"/>
    <col min="4051" max="4051" width="8.25" style="37" bestFit="1" customWidth="1"/>
    <col min="4052" max="4052" width="8.125" style="37" bestFit="1" customWidth="1"/>
    <col min="4053" max="4053" width="8.25" style="37" bestFit="1" customWidth="1"/>
    <col min="4054" max="4054" width="6.75" style="37" customWidth="1"/>
    <col min="4055" max="4055" width="0" style="37" hidden="1" customWidth="1"/>
    <col min="4056" max="4056" width="8" style="37"/>
    <col min="4057" max="4058" width="8.125" style="37" bestFit="1" customWidth="1"/>
    <col min="4059" max="4059" width="9.5" style="37" bestFit="1" customWidth="1"/>
    <col min="4060" max="4292" width="8" style="37"/>
    <col min="4293" max="4293" width="3.625" style="37" customWidth="1"/>
    <col min="4294" max="4294" width="12.875" style="37" customWidth="1"/>
    <col min="4295" max="4295" width="1.625" style="37" customWidth="1"/>
    <col min="4296" max="4300" width="8.625" style="37" customWidth="1"/>
    <col min="4301" max="4301" width="8.875" style="37" customWidth="1"/>
    <col min="4302" max="4302" width="0" style="37" hidden="1" customWidth="1"/>
    <col min="4303" max="4303" width="8.875" style="37" customWidth="1"/>
    <col min="4304" max="4304" width="8.625" style="37" customWidth="1"/>
    <col min="4305" max="4306" width="8.25" style="37" customWidth="1"/>
    <col min="4307" max="4307" width="8.25" style="37" bestFit="1" customWidth="1"/>
    <col min="4308" max="4308" width="8.125" style="37" bestFit="1" customWidth="1"/>
    <col min="4309" max="4309" width="8.25" style="37" bestFit="1" customWidth="1"/>
    <col min="4310" max="4310" width="6.75" style="37" customWidth="1"/>
    <col min="4311" max="4311" width="0" style="37" hidden="1" customWidth="1"/>
    <col min="4312" max="4312" width="8" style="37"/>
    <col min="4313" max="4314" width="8.125" style="37" bestFit="1" customWidth="1"/>
    <col min="4315" max="4315" width="9.5" style="37" bestFit="1" customWidth="1"/>
    <col min="4316" max="4548" width="8" style="37"/>
    <col min="4549" max="4549" width="3.625" style="37" customWidth="1"/>
    <col min="4550" max="4550" width="12.875" style="37" customWidth="1"/>
    <col min="4551" max="4551" width="1.625" style="37" customWidth="1"/>
    <col min="4552" max="4556" width="8.625" style="37" customWidth="1"/>
    <col min="4557" max="4557" width="8.875" style="37" customWidth="1"/>
    <col min="4558" max="4558" width="0" style="37" hidden="1" customWidth="1"/>
    <col min="4559" max="4559" width="8.875" style="37" customWidth="1"/>
    <col min="4560" max="4560" width="8.625" style="37" customWidth="1"/>
    <col min="4561" max="4562" width="8.25" style="37" customWidth="1"/>
    <col min="4563" max="4563" width="8.25" style="37" bestFit="1" customWidth="1"/>
    <col min="4564" max="4564" width="8.125" style="37" bestFit="1" customWidth="1"/>
    <col min="4565" max="4565" width="8.25" style="37" bestFit="1" customWidth="1"/>
    <col min="4566" max="4566" width="6.75" style="37" customWidth="1"/>
    <col min="4567" max="4567" width="0" style="37" hidden="1" customWidth="1"/>
    <col min="4568" max="4568" width="8" style="37"/>
    <col min="4569" max="4570" width="8.125" style="37" bestFit="1" customWidth="1"/>
    <col min="4571" max="4571" width="9.5" style="37" bestFit="1" customWidth="1"/>
    <col min="4572" max="4804" width="8" style="37"/>
    <col min="4805" max="4805" width="3.625" style="37" customWidth="1"/>
    <col min="4806" max="4806" width="12.875" style="37" customWidth="1"/>
    <col min="4807" max="4807" width="1.625" style="37" customWidth="1"/>
    <col min="4808" max="4812" width="8.625" style="37" customWidth="1"/>
    <col min="4813" max="4813" width="8.875" style="37" customWidth="1"/>
    <col min="4814" max="4814" width="0" style="37" hidden="1" customWidth="1"/>
    <col min="4815" max="4815" width="8.875" style="37" customWidth="1"/>
    <col min="4816" max="4816" width="8.625" style="37" customWidth="1"/>
    <col min="4817" max="4818" width="8.25" style="37" customWidth="1"/>
    <col min="4819" max="4819" width="8.25" style="37" bestFit="1" customWidth="1"/>
    <col min="4820" max="4820" width="8.125" style="37" bestFit="1" customWidth="1"/>
    <col min="4821" max="4821" width="8.25" style="37" bestFit="1" customWidth="1"/>
    <col min="4822" max="4822" width="6.75" style="37" customWidth="1"/>
    <col min="4823" max="4823" width="0" style="37" hidden="1" customWidth="1"/>
    <col min="4824" max="4824" width="8" style="37"/>
    <col min="4825" max="4826" width="8.125" style="37" bestFit="1" customWidth="1"/>
    <col min="4827" max="4827" width="9.5" style="37" bestFit="1" customWidth="1"/>
    <col min="4828" max="5060" width="8" style="37"/>
    <col min="5061" max="5061" width="3.625" style="37" customWidth="1"/>
    <col min="5062" max="5062" width="12.875" style="37" customWidth="1"/>
    <col min="5063" max="5063" width="1.625" style="37" customWidth="1"/>
    <col min="5064" max="5068" width="8.625" style="37" customWidth="1"/>
    <col min="5069" max="5069" width="8.875" style="37" customWidth="1"/>
    <col min="5070" max="5070" width="0" style="37" hidden="1" customWidth="1"/>
    <col min="5071" max="5071" width="8.875" style="37" customWidth="1"/>
    <col min="5072" max="5072" width="8.625" style="37" customWidth="1"/>
    <col min="5073" max="5074" width="8.25" style="37" customWidth="1"/>
    <col min="5075" max="5075" width="8.25" style="37" bestFit="1" customWidth="1"/>
    <col min="5076" max="5076" width="8.125" style="37" bestFit="1" customWidth="1"/>
    <col min="5077" max="5077" width="8.25" style="37" bestFit="1" customWidth="1"/>
    <col min="5078" max="5078" width="6.75" style="37" customWidth="1"/>
    <col min="5079" max="5079" width="0" style="37" hidden="1" customWidth="1"/>
    <col min="5080" max="5080" width="8" style="37"/>
    <col min="5081" max="5082" width="8.125" style="37" bestFit="1" customWidth="1"/>
    <col min="5083" max="5083" width="9.5" style="37" bestFit="1" customWidth="1"/>
    <col min="5084" max="5316" width="8" style="37"/>
    <col min="5317" max="5317" width="3.625" style="37" customWidth="1"/>
    <col min="5318" max="5318" width="12.875" style="37" customWidth="1"/>
    <col min="5319" max="5319" width="1.625" style="37" customWidth="1"/>
    <col min="5320" max="5324" width="8.625" style="37" customWidth="1"/>
    <col min="5325" max="5325" width="8.875" style="37" customWidth="1"/>
    <col min="5326" max="5326" width="0" style="37" hidden="1" customWidth="1"/>
    <col min="5327" max="5327" width="8.875" style="37" customWidth="1"/>
    <col min="5328" max="5328" width="8.625" style="37" customWidth="1"/>
    <col min="5329" max="5330" width="8.25" style="37" customWidth="1"/>
    <col min="5331" max="5331" width="8.25" style="37" bestFit="1" customWidth="1"/>
    <col min="5332" max="5332" width="8.125" style="37" bestFit="1" customWidth="1"/>
    <col min="5333" max="5333" width="8.25" style="37" bestFit="1" customWidth="1"/>
    <col min="5334" max="5334" width="6.75" style="37" customWidth="1"/>
    <col min="5335" max="5335" width="0" style="37" hidden="1" customWidth="1"/>
    <col min="5336" max="5336" width="8" style="37"/>
    <col min="5337" max="5338" width="8.125" style="37" bestFit="1" customWidth="1"/>
    <col min="5339" max="5339" width="9.5" style="37" bestFit="1" customWidth="1"/>
    <col min="5340" max="5572" width="8" style="37"/>
    <col min="5573" max="5573" width="3.625" style="37" customWidth="1"/>
    <col min="5574" max="5574" width="12.875" style="37" customWidth="1"/>
    <col min="5575" max="5575" width="1.625" style="37" customWidth="1"/>
    <col min="5576" max="5580" width="8.625" style="37" customWidth="1"/>
    <col min="5581" max="5581" width="8.875" style="37" customWidth="1"/>
    <col min="5582" max="5582" width="0" style="37" hidden="1" customWidth="1"/>
    <col min="5583" max="5583" width="8.875" style="37" customWidth="1"/>
    <col min="5584" max="5584" width="8.625" style="37" customWidth="1"/>
    <col min="5585" max="5586" width="8.25" style="37" customWidth="1"/>
    <col min="5587" max="5587" width="8.25" style="37" bestFit="1" customWidth="1"/>
    <col min="5588" max="5588" width="8.125" style="37" bestFit="1" customWidth="1"/>
    <col min="5589" max="5589" width="8.25" style="37" bestFit="1" customWidth="1"/>
    <col min="5590" max="5590" width="6.75" style="37" customWidth="1"/>
    <col min="5591" max="5591" width="0" style="37" hidden="1" customWidth="1"/>
    <col min="5592" max="5592" width="8" style="37"/>
    <col min="5593" max="5594" width="8.125" style="37" bestFit="1" customWidth="1"/>
    <col min="5595" max="5595" width="9.5" style="37" bestFit="1" customWidth="1"/>
    <col min="5596" max="5828" width="8" style="37"/>
    <col min="5829" max="5829" width="3.625" style="37" customWidth="1"/>
    <col min="5830" max="5830" width="12.875" style="37" customWidth="1"/>
    <col min="5831" max="5831" width="1.625" style="37" customWidth="1"/>
    <col min="5832" max="5836" width="8.625" style="37" customWidth="1"/>
    <col min="5837" max="5837" width="8.875" style="37" customWidth="1"/>
    <col min="5838" max="5838" width="0" style="37" hidden="1" customWidth="1"/>
    <col min="5839" max="5839" width="8.875" style="37" customWidth="1"/>
    <col min="5840" max="5840" width="8.625" style="37" customWidth="1"/>
    <col min="5841" max="5842" width="8.25" style="37" customWidth="1"/>
    <col min="5843" max="5843" width="8.25" style="37" bestFit="1" customWidth="1"/>
    <col min="5844" max="5844" width="8.125" style="37" bestFit="1" customWidth="1"/>
    <col min="5845" max="5845" width="8.25" style="37" bestFit="1" customWidth="1"/>
    <col min="5846" max="5846" width="6.75" style="37" customWidth="1"/>
    <col min="5847" max="5847" width="0" style="37" hidden="1" customWidth="1"/>
    <col min="5848" max="5848" width="8" style="37"/>
    <col min="5849" max="5850" width="8.125" style="37" bestFit="1" customWidth="1"/>
    <col min="5851" max="5851" width="9.5" style="37" bestFit="1" customWidth="1"/>
    <col min="5852" max="6084" width="8" style="37"/>
    <col min="6085" max="6085" width="3.625" style="37" customWidth="1"/>
    <col min="6086" max="6086" width="12.875" style="37" customWidth="1"/>
    <col min="6087" max="6087" width="1.625" style="37" customWidth="1"/>
    <col min="6088" max="6092" width="8.625" style="37" customWidth="1"/>
    <col min="6093" max="6093" width="8.875" style="37" customWidth="1"/>
    <col min="6094" max="6094" width="0" style="37" hidden="1" customWidth="1"/>
    <col min="6095" max="6095" width="8.875" style="37" customWidth="1"/>
    <col min="6096" max="6096" width="8.625" style="37" customWidth="1"/>
    <col min="6097" max="6098" width="8.25" style="37" customWidth="1"/>
    <col min="6099" max="6099" width="8.25" style="37" bestFit="1" customWidth="1"/>
    <col min="6100" max="6100" width="8.125" style="37" bestFit="1" customWidth="1"/>
    <col min="6101" max="6101" width="8.25" style="37" bestFit="1" customWidth="1"/>
    <col min="6102" max="6102" width="6.75" style="37" customWidth="1"/>
    <col min="6103" max="6103" width="0" style="37" hidden="1" customWidth="1"/>
    <col min="6104" max="6104" width="8" style="37"/>
    <col min="6105" max="6106" width="8.125" style="37" bestFit="1" customWidth="1"/>
    <col min="6107" max="6107" width="9.5" style="37" bestFit="1" customWidth="1"/>
    <col min="6108" max="6340" width="8" style="37"/>
    <col min="6341" max="6341" width="3.625" style="37" customWidth="1"/>
    <col min="6342" max="6342" width="12.875" style="37" customWidth="1"/>
    <col min="6343" max="6343" width="1.625" style="37" customWidth="1"/>
    <col min="6344" max="6348" width="8.625" style="37" customWidth="1"/>
    <col min="6349" max="6349" width="8.875" style="37" customWidth="1"/>
    <col min="6350" max="6350" width="0" style="37" hidden="1" customWidth="1"/>
    <col min="6351" max="6351" width="8.875" style="37" customWidth="1"/>
    <col min="6352" max="6352" width="8.625" style="37" customWidth="1"/>
    <col min="6353" max="6354" width="8.25" style="37" customWidth="1"/>
    <col min="6355" max="6355" width="8.25" style="37" bestFit="1" customWidth="1"/>
    <col min="6356" max="6356" width="8.125" style="37" bestFit="1" customWidth="1"/>
    <col min="6357" max="6357" width="8.25" style="37" bestFit="1" customWidth="1"/>
    <col min="6358" max="6358" width="6.75" style="37" customWidth="1"/>
    <col min="6359" max="6359" width="0" style="37" hidden="1" customWidth="1"/>
    <col min="6360" max="6360" width="8" style="37"/>
    <col min="6361" max="6362" width="8.125" style="37" bestFit="1" customWidth="1"/>
    <col min="6363" max="6363" width="9.5" style="37" bestFit="1" customWidth="1"/>
    <col min="6364" max="6596" width="8" style="37"/>
    <col min="6597" max="6597" width="3.625" style="37" customWidth="1"/>
    <col min="6598" max="6598" width="12.875" style="37" customWidth="1"/>
    <col min="6599" max="6599" width="1.625" style="37" customWidth="1"/>
    <col min="6600" max="6604" width="8.625" style="37" customWidth="1"/>
    <col min="6605" max="6605" width="8.875" style="37" customWidth="1"/>
    <col min="6606" max="6606" width="0" style="37" hidden="1" customWidth="1"/>
    <col min="6607" max="6607" width="8.875" style="37" customWidth="1"/>
    <col min="6608" max="6608" width="8.625" style="37" customWidth="1"/>
    <col min="6609" max="6610" width="8.25" style="37" customWidth="1"/>
    <col min="6611" max="6611" width="8.25" style="37" bestFit="1" customWidth="1"/>
    <col min="6612" max="6612" width="8.125" style="37" bestFit="1" customWidth="1"/>
    <col min="6613" max="6613" width="8.25" style="37" bestFit="1" customWidth="1"/>
    <col min="6614" max="6614" width="6.75" style="37" customWidth="1"/>
    <col min="6615" max="6615" width="0" style="37" hidden="1" customWidth="1"/>
    <col min="6616" max="6616" width="8" style="37"/>
    <col min="6617" max="6618" width="8.125" style="37" bestFit="1" customWidth="1"/>
    <col min="6619" max="6619" width="9.5" style="37" bestFit="1" customWidth="1"/>
    <col min="6620" max="6852" width="8" style="37"/>
    <col min="6853" max="6853" width="3.625" style="37" customWidth="1"/>
    <col min="6854" max="6854" width="12.875" style="37" customWidth="1"/>
    <col min="6855" max="6855" width="1.625" style="37" customWidth="1"/>
    <col min="6856" max="6860" width="8.625" style="37" customWidth="1"/>
    <col min="6861" max="6861" width="8.875" style="37" customWidth="1"/>
    <col min="6862" max="6862" width="0" style="37" hidden="1" customWidth="1"/>
    <col min="6863" max="6863" width="8.875" style="37" customWidth="1"/>
    <col min="6864" max="6864" width="8.625" style="37" customWidth="1"/>
    <col min="6865" max="6866" width="8.25" style="37" customWidth="1"/>
    <col min="6867" max="6867" width="8.25" style="37" bestFit="1" customWidth="1"/>
    <col min="6868" max="6868" width="8.125" style="37" bestFit="1" customWidth="1"/>
    <col min="6869" max="6869" width="8.25" style="37" bestFit="1" customWidth="1"/>
    <col min="6870" max="6870" width="6.75" style="37" customWidth="1"/>
    <col min="6871" max="6871" width="0" style="37" hidden="1" customWidth="1"/>
    <col min="6872" max="6872" width="8" style="37"/>
    <col min="6873" max="6874" width="8.125" style="37" bestFit="1" customWidth="1"/>
    <col min="6875" max="6875" width="9.5" style="37" bestFit="1" customWidth="1"/>
    <col min="6876" max="7108" width="8" style="37"/>
    <col min="7109" max="7109" width="3.625" style="37" customWidth="1"/>
    <col min="7110" max="7110" width="12.875" style="37" customWidth="1"/>
    <col min="7111" max="7111" width="1.625" style="37" customWidth="1"/>
    <col min="7112" max="7116" width="8.625" style="37" customWidth="1"/>
    <col min="7117" max="7117" width="8.875" style="37" customWidth="1"/>
    <col min="7118" max="7118" width="0" style="37" hidden="1" customWidth="1"/>
    <col min="7119" max="7119" width="8.875" style="37" customWidth="1"/>
    <col min="7120" max="7120" width="8.625" style="37" customWidth="1"/>
    <col min="7121" max="7122" width="8.25" style="37" customWidth="1"/>
    <col min="7123" max="7123" width="8.25" style="37" bestFit="1" customWidth="1"/>
    <col min="7124" max="7124" width="8.125" style="37" bestFit="1" customWidth="1"/>
    <col min="7125" max="7125" width="8.25" style="37" bestFit="1" customWidth="1"/>
    <col min="7126" max="7126" width="6.75" style="37" customWidth="1"/>
    <col min="7127" max="7127" width="0" style="37" hidden="1" customWidth="1"/>
    <col min="7128" max="7128" width="8" style="37"/>
    <col min="7129" max="7130" width="8.125" style="37" bestFit="1" customWidth="1"/>
    <col min="7131" max="7131" width="9.5" style="37" bestFit="1" customWidth="1"/>
    <col min="7132" max="7364" width="8" style="37"/>
    <col min="7365" max="7365" width="3.625" style="37" customWidth="1"/>
    <col min="7366" max="7366" width="12.875" style="37" customWidth="1"/>
    <col min="7367" max="7367" width="1.625" style="37" customWidth="1"/>
    <col min="7368" max="7372" width="8.625" style="37" customWidth="1"/>
    <col min="7373" max="7373" width="8.875" style="37" customWidth="1"/>
    <col min="7374" max="7374" width="0" style="37" hidden="1" customWidth="1"/>
    <col min="7375" max="7375" width="8.875" style="37" customWidth="1"/>
    <col min="7376" max="7376" width="8.625" style="37" customWidth="1"/>
    <col min="7377" max="7378" width="8.25" style="37" customWidth="1"/>
    <col min="7379" max="7379" width="8.25" style="37" bestFit="1" customWidth="1"/>
    <col min="7380" max="7380" width="8.125" style="37" bestFit="1" customWidth="1"/>
    <col min="7381" max="7381" width="8.25" style="37" bestFit="1" customWidth="1"/>
    <col min="7382" max="7382" width="6.75" style="37" customWidth="1"/>
    <col min="7383" max="7383" width="0" style="37" hidden="1" customWidth="1"/>
    <col min="7384" max="7384" width="8" style="37"/>
    <col min="7385" max="7386" width="8.125" style="37" bestFit="1" customWidth="1"/>
    <col min="7387" max="7387" width="9.5" style="37" bestFit="1" customWidth="1"/>
    <col min="7388" max="7620" width="8" style="37"/>
    <col min="7621" max="7621" width="3.625" style="37" customWidth="1"/>
    <col min="7622" max="7622" width="12.875" style="37" customWidth="1"/>
    <col min="7623" max="7623" width="1.625" style="37" customWidth="1"/>
    <col min="7624" max="7628" width="8.625" style="37" customWidth="1"/>
    <col min="7629" max="7629" width="8.875" style="37" customWidth="1"/>
    <col min="7630" max="7630" width="0" style="37" hidden="1" customWidth="1"/>
    <col min="7631" max="7631" width="8.875" style="37" customWidth="1"/>
    <col min="7632" max="7632" width="8.625" style="37" customWidth="1"/>
    <col min="7633" max="7634" width="8.25" style="37" customWidth="1"/>
    <col min="7635" max="7635" width="8.25" style="37" bestFit="1" customWidth="1"/>
    <col min="7636" max="7636" width="8.125" style="37" bestFit="1" customWidth="1"/>
    <col min="7637" max="7637" width="8.25" style="37" bestFit="1" customWidth="1"/>
    <col min="7638" max="7638" width="6.75" style="37" customWidth="1"/>
    <col min="7639" max="7639" width="0" style="37" hidden="1" customWidth="1"/>
    <col min="7640" max="7640" width="8" style="37"/>
    <col min="7641" max="7642" width="8.125" style="37" bestFit="1" customWidth="1"/>
    <col min="7643" max="7643" width="9.5" style="37" bestFit="1" customWidth="1"/>
    <col min="7644" max="7876" width="8" style="37"/>
    <col min="7877" max="7877" width="3.625" style="37" customWidth="1"/>
    <col min="7878" max="7878" width="12.875" style="37" customWidth="1"/>
    <col min="7879" max="7879" width="1.625" style="37" customWidth="1"/>
    <col min="7880" max="7884" width="8.625" style="37" customWidth="1"/>
    <col min="7885" max="7885" width="8.875" style="37" customWidth="1"/>
    <col min="7886" max="7886" width="0" style="37" hidden="1" customWidth="1"/>
    <col min="7887" max="7887" width="8.875" style="37" customWidth="1"/>
    <col min="7888" max="7888" width="8.625" style="37" customWidth="1"/>
    <col min="7889" max="7890" width="8.25" style="37" customWidth="1"/>
    <col min="7891" max="7891" width="8.25" style="37" bestFit="1" customWidth="1"/>
    <col min="7892" max="7892" width="8.125" style="37" bestFit="1" customWidth="1"/>
    <col min="7893" max="7893" width="8.25" style="37" bestFit="1" customWidth="1"/>
    <col min="7894" max="7894" width="6.75" style="37" customWidth="1"/>
    <col min="7895" max="7895" width="0" style="37" hidden="1" customWidth="1"/>
    <col min="7896" max="7896" width="8" style="37"/>
    <col min="7897" max="7898" width="8.125" style="37" bestFit="1" customWidth="1"/>
    <col min="7899" max="7899" width="9.5" style="37" bestFit="1" customWidth="1"/>
    <col min="7900" max="8132" width="8" style="37"/>
    <col min="8133" max="8133" width="3.625" style="37" customWidth="1"/>
    <col min="8134" max="8134" width="12.875" style="37" customWidth="1"/>
    <col min="8135" max="8135" width="1.625" style="37" customWidth="1"/>
    <col min="8136" max="8140" width="8.625" style="37" customWidth="1"/>
    <col min="8141" max="8141" width="8.875" style="37" customWidth="1"/>
    <col min="8142" max="8142" width="0" style="37" hidden="1" customWidth="1"/>
    <col min="8143" max="8143" width="8.875" style="37" customWidth="1"/>
    <col min="8144" max="8144" width="8.625" style="37" customWidth="1"/>
    <col min="8145" max="8146" width="8.25" style="37" customWidth="1"/>
    <col min="8147" max="8147" width="8.25" style="37" bestFit="1" customWidth="1"/>
    <col min="8148" max="8148" width="8.125" style="37" bestFit="1" customWidth="1"/>
    <col min="8149" max="8149" width="8.25" style="37" bestFit="1" customWidth="1"/>
    <col min="8150" max="8150" width="6.75" style="37" customWidth="1"/>
    <col min="8151" max="8151" width="0" style="37" hidden="1" customWidth="1"/>
    <col min="8152" max="8152" width="8" style="37"/>
    <col min="8153" max="8154" width="8.125" style="37" bestFit="1" customWidth="1"/>
    <col min="8155" max="8155" width="9.5" style="37" bestFit="1" customWidth="1"/>
    <col min="8156" max="8388" width="8" style="37"/>
    <col min="8389" max="8389" width="3.625" style="37" customWidth="1"/>
    <col min="8390" max="8390" width="12.875" style="37" customWidth="1"/>
    <col min="8391" max="8391" width="1.625" style="37" customWidth="1"/>
    <col min="8392" max="8396" width="8.625" style="37" customWidth="1"/>
    <col min="8397" max="8397" width="8.875" style="37" customWidth="1"/>
    <col min="8398" max="8398" width="0" style="37" hidden="1" customWidth="1"/>
    <col min="8399" max="8399" width="8.875" style="37" customWidth="1"/>
    <col min="8400" max="8400" width="8.625" style="37" customWidth="1"/>
    <col min="8401" max="8402" width="8.25" style="37" customWidth="1"/>
    <col min="8403" max="8403" width="8.25" style="37" bestFit="1" customWidth="1"/>
    <col min="8404" max="8404" width="8.125" style="37" bestFit="1" customWidth="1"/>
    <col min="8405" max="8405" width="8.25" style="37" bestFit="1" customWidth="1"/>
    <col min="8406" max="8406" width="6.75" style="37" customWidth="1"/>
    <col min="8407" max="8407" width="0" style="37" hidden="1" customWidth="1"/>
    <col min="8408" max="8408" width="8" style="37"/>
    <col min="8409" max="8410" width="8.125" style="37" bestFit="1" customWidth="1"/>
    <col min="8411" max="8411" width="9.5" style="37" bestFit="1" customWidth="1"/>
    <col min="8412" max="8644" width="8" style="37"/>
    <col min="8645" max="8645" width="3.625" style="37" customWidth="1"/>
    <col min="8646" max="8646" width="12.875" style="37" customWidth="1"/>
    <col min="8647" max="8647" width="1.625" style="37" customWidth="1"/>
    <col min="8648" max="8652" width="8.625" style="37" customWidth="1"/>
    <col min="8653" max="8653" width="8.875" style="37" customWidth="1"/>
    <col min="8654" max="8654" width="0" style="37" hidden="1" customWidth="1"/>
    <col min="8655" max="8655" width="8.875" style="37" customWidth="1"/>
    <col min="8656" max="8656" width="8.625" style="37" customWidth="1"/>
    <col min="8657" max="8658" width="8.25" style="37" customWidth="1"/>
    <col min="8659" max="8659" width="8.25" style="37" bestFit="1" customWidth="1"/>
    <col min="8660" max="8660" width="8.125" style="37" bestFit="1" customWidth="1"/>
    <col min="8661" max="8661" width="8.25" style="37" bestFit="1" customWidth="1"/>
    <col min="8662" max="8662" width="6.75" style="37" customWidth="1"/>
    <col min="8663" max="8663" width="0" style="37" hidden="1" customWidth="1"/>
    <col min="8664" max="8664" width="8" style="37"/>
    <col min="8665" max="8666" width="8.125" style="37" bestFit="1" customWidth="1"/>
    <col min="8667" max="8667" width="9.5" style="37" bestFit="1" customWidth="1"/>
    <col min="8668" max="8900" width="8" style="37"/>
    <col min="8901" max="8901" width="3.625" style="37" customWidth="1"/>
    <col min="8902" max="8902" width="12.875" style="37" customWidth="1"/>
    <col min="8903" max="8903" width="1.625" style="37" customWidth="1"/>
    <col min="8904" max="8908" width="8.625" style="37" customWidth="1"/>
    <col min="8909" max="8909" width="8.875" style="37" customWidth="1"/>
    <col min="8910" max="8910" width="0" style="37" hidden="1" customWidth="1"/>
    <col min="8911" max="8911" width="8.875" style="37" customWidth="1"/>
    <col min="8912" max="8912" width="8.625" style="37" customWidth="1"/>
    <col min="8913" max="8914" width="8.25" style="37" customWidth="1"/>
    <col min="8915" max="8915" width="8.25" style="37" bestFit="1" customWidth="1"/>
    <col min="8916" max="8916" width="8.125" style="37" bestFit="1" customWidth="1"/>
    <col min="8917" max="8917" width="8.25" style="37" bestFit="1" customWidth="1"/>
    <col min="8918" max="8918" width="6.75" style="37" customWidth="1"/>
    <col min="8919" max="8919" width="0" style="37" hidden="1" customWidth="1"/>
    <col min="8920" max="8920" width="8" style="37"/>
    <col min="8921" max="8922" width="8.125" style="37" bestFit="1" customWidth="1"/>
    <col min="8923" max="8923" width="9.5" style="37" bestFit="1" customWidth="1"/>
    <col min="8924" max="9156" width="8" style="37"/>
    <col min="9157" max="9157" width="3.625" style="37" customWidth="1"/>
    <col min="9158" max="9158" width="12.875" style="37" customWidth="1"/>
    <col min="9159" max="9159" width="1.625" style="37" customWidth="1"/>
    <col min="9160" max="9164" width="8.625" style="37" customWidth="1"/>
    <col min="9165" max="9165" width="8.875" style="37" customWidth="1"/>
    <col min="9166" max="9166" width="0" style="37" hidden="1" customWidth="1"/>
    <col min="9167" max="9167" width="8.875" style="37" customWidth="1"/>
    <col min="9168" max="9168" width="8.625" style="37" customWidth="1"/>
    <col min="9169" max="9170" width="8.25" style="37" customWidth="1"/>
    <col min="9171" max="9171" width="8.25" style="37" bestFit="1" customWidth="1"/>
    <col min="9172" max="9172" width="8.125" style="37" bestFit="1" customWidth="1"/>
    <col min="9173" max="9173" width="8.25" style="37" bestFit="1" customWidth="1"/>
    <col min="9174" max="9174" width="6.75" style="37" customWidth="1"/>
    <col min="9175" max="9175" width="0" style="37" hidden="1" customWidth="1"/>
    <col min="9176" max="9176" width="8" style="37"/>
    <col min="9177" max="9178" width="8.125" style="37" bestFit="1" customWidth="1"/>
    <col min="9179" max="9179" width="9.5" style="37" bestFit="1" customWidth="1"/>
    <col min="9180" max="9412" width="8" style="37"/>
    <col min="9413" max="9413" width="3.625" style="37" customWidth="1"/>
    <col min="9414" max="9414" width="12.875" style="37" customWidth="1"/>
    <col min="9415" max="9415" width="1.625" style="37" customWidth="1"/>
    <col min="9416" max="9420" width="8.625" style="37" customWidth="1"/>
    <col min="9421" max="9421" width="8.875" style="37" customWidth="1"/>
    <col min="9422" max="9422" width="0" style="37" hidden="1" customWidth="1"/>
    <col min="9423" max="9423" width="8.875" style="37" customWidth="1"/>
    <col min="9424" max="9424" width="8.625" style="37" customWidth="1"/>
    <col min="9425" max="9426" width="8.25" style="37" customWidth="1"/>
    <col min="9427" max="9427" width="8.25" style="37" bestFit="1" customWidth="1"/>
    <col min="9428" max="9428" width="8.125" style="37" bestFit="1" customWidth="1"/>
    <col min="9429" max="9429" width="8.25" style="37" bestFit="1" customWidth="1"/>
    <col min="9430" max="9430" width="6.75" style="37" customWidth="1"/>
    <col min="9431" max="9431" width="0" style="37" hidden="1" customWidth="1"/>
    <col min="9432" max="9432" width="8" style="37"/>
    <col min="9433" max="9434" width="8.125" style="37" bestFit="1" customWidth="1"/>
    <col min="9435" max="9435" width="9.5" style="37" bestFit="1" customWidth="1"/>
    <col min="9436" max="9668" width="8" style="37"/>
    <col min="9669" max="9669" width="3.625" style="37" customWidth="1"/>
    <col min="9670" max="9670" width="12.875" style="37" customWidth="1"/>
    <col min="9671" max="9671" width="1.625" style="37" customWidth="1"/>
    <col min="9672" max="9676" width="8.625" style="37" customWidth="1"/>
    <col min="9677" max="9677" width="8.875" style="37" customWidth="1"/>
    <col min="9678" max="9678" width="0" style="37" hidden="1" customWidth="1"/>
    <col min="9679" max="9679" width="8.875" style="37" customWidth="1"/>
    <col min="9680" max="9680" width="8.625" style="37" customWidth="1"/>
    <col min="9681" max="9682" width="8.25" style="37" customWidth="1"/>
    <col min="9683" max="9683" width="8.25" style="37" bestFit="1" customWidth="1"/>
    <col min="9684" max="9684" width="8.125" style="37" bestFit="1" customWidth="1"/>
    <col min="9685" max="9685" width="8.25" style="37" bestFit="1" customWidth="1"/>
    <col min="9686" max="9686" width="6.75" style="37" customWidth="1"/>
    <col min="9687" max="9687" width="0" style="37" hidden="1" customWidth="1"/>
    <col min="9688" max="9688" width="8" style="37"/>
    <col min="9689" max="9690" width="8.125" style="37" bestFit="1" customWidth="1"/>
    <col min="9691" max="9691" width="9.5" style="37" bestFit="1" customWidth="1"/>
    <col min="9692" max="9924" width="8" style="37"/>
    <col min="9925" max="9925" width="3.625" style="37" customWidth="1"/>
    <col min="9926" max="9926" width="12.875" style="37" customWidth="1"/>
    <col min="9927" max="9927" width="1.625" style="37" customWidth="1"/>
    <col min="9928" max="9932" width="8.625" style="37" customWidth="1"/>
    <col min="9933" max="9933" width="8.875" style="37" customWidth="1"/>
    <col min="9934" max="9934" width="0" style="37" hidden="1" customWidth="1"/>
    <col min="9935" max="9935" width="8.875" style="37" customWidth="1"/>
    <col min="9936" max="9936" width="8.625" style="37" customWidth="1"/>
    <col min="9937" max="9938" width="8.25" style="37" customWidth="1"/>
    <col min="9939" max="9939" width="8.25" style="37" bestFit="1" customWidth="1"/>
    <col min="9940" max="9940" width="8.125" style="37" bestFit="1" customWidth="1"/>
    <col min="9941" max="9941" width="8.25" style="37" bestFit="1" customWidth="1"/>
    <col min="9942" max="9942" width="6.75" style="37" customWidth="1"/>
    <col min="9943" max="9943" width="0" style="37" hidden="1" customWidth="1"/>
    <col min="9944" max="9944" width="8" style="37"/>
    <col min="9945" max="9946" width="8.125" style="37" bestFit="1" customWidth="1"/>
    <col min="9947" max="9947" width="9.5" style="37" bestFit="1" customWidth="1"/>
    <col min="9948" max="10180" width="8" style="37"/>
    <col min="10181" max="10181" width="3.625" style="37" customWidth="1"/>
    <col min="10182" max="10182" width="12.875" style="37" customWidth="1"/>
    <col min="10183" max="10183" width="1.625" style="37" customWidth="1"/>
    <col min="10184" max="10188" width="8.625" style="37" customWidth="1"/>
    <col min="10189" max="10189" width="8.875" style="37" customWidth="1"/>
    <col min="10190" max="10190" width="0" style="37" hidden="1" customWidth="1"/>
    <col min="10191" max="10191" width="8.875" style="37" customWidth="1"/>
    <col min="10192" max="10192" width="8.625" style="37" customWidth="1"/>
    <col min="10193" max="10194" width="8.25" style="37" customWidth="1"/>
    <col min="10195" max="10195" width="8.25" style="37" bestFit="1" customWidth="1"/>
    <col min="10196" max="10196" width="8.125" style="37" bestFit="1" customWidth="1"/>
    <col min="10197" max="10197" width="8.25" style="37" bestFit="1" customWidth="1"/>
    <col min="10198" max="10198" width="6.75" style="37" customWidth="1"/>
    <col min="10199" max="10199" width="0" style="37" hidden="1" customWidth="1"/>
    <col min="10200" max="10200" width="8" style="37"/>
    <col min="10201" max="10202" width="8.125" style="37" bestFit="1" customWidth="1"/>
    <col min="10203" max="10203" width="9.5" style="37" bestFit="1" customWidth="1"/>
    <col min="10204" max="10436" width="8" style="37"/>
    <col min="10437" max="10437" width="3.625" style="37" customWidth="1"/>
    <col min="10438" max="10438" width="12.875" style="37" customWidth="1"/>
    <col min="10439" max="10439" width="1.625" style="37" customWidth="1"/>
    <col min="10440" max="10444" width="8.625" style="37" customWidth="1"/>
    <col min="10445" max="10445" width="8.875" style="37" customWidth="1"/>
    <col min="10446" max="10446" width="0" style="37" hidden="1" customWidth="1"/>
    <col min="10447" max="10447" width="8.875" style="37" customWidth="1"/>
    <col min="10448" max="10448" width="8.625" style="37" customWidth="1"/>
    <col min="10449" max="10450" width="8.25" style="37" customWidth="1"/>
    <col min="10451" max="10451" width="8.25" style="37" bestFit="1" customWidth="1"/>
    <col min="10452" max="10452" width="8.125" style="37" bestFit="1" customWidth="1"/>
    <col min="10453" max="10453" width="8.25" style="37" bestFit="1" customWidth="1"/>
    <col min="10454" max="10454" width="6.75" style="37" customWidth="1"/>
    <col min="10455" max="10455" width="0" style="37" hidden="1" customWidth="1"/>
    <col min="10456" max="10456" width="8" style="37"/>
    <col min="10457" max="10458" width="8.125" style="37" bestFit="1" customWidth="1"/>
    <col min="10459" max="10459" width="9.5" style="37" bestFit="1" customWidth="1"/>
    <col min="10460" max="10692" width="8" style="37"/>
    <col min="10693" max="10693" width="3.625" style="37" customWidth="1"/>
    <col min="10694" max="10694" width="12.875" style="37" customWidth="1"/>
    <col min="10695" max="10695" width="1.625" style="37" customWidth="1"/>
    <col min="10696" max="10700" width="8.625" style="37" customWidth="1"/>
    <col min="10701" max="10701" width="8.875" style="37" customWidth="1"/>
    <col min="10702" max="10702" width="0" style="37" hidden="1" customWidth="1"/>
    <col min="10703" max="10703" width="8.875" style="37" customWidth="1"/>
    <col min="10704" max="10704" width="8.625" style="37" customWidth="1"/>
    <col min="10705" max="10706" width="8.25" style="37" customWidth="1"/>
    <col min="10707" max="10707" width="8.25" style="37" bestFit="1" customWidth="1"/>
    <col min="10708" max="10708" width="8.125" style="37" bestFit="1" customWidth="1"/>
    <col min="10709" max="10709" width="8.25" style="37" bestFit="1" customWidth="1"/>
    <col min="10710" max="10710" width="6.75" style="37" customWidth="1"/>
    <col min="10711" max="10711" width="0" style="37" hidden="1" customWidth="1"/>
    <col min="10712" max="10712" width="8" style="37"/>
    <col min="10713" max="10714" width="8.125" style="37" bestFit="1" customWidth="1"/>
    <col min="10715" max="10715" width="9.5" style="37" bestFit="1" customWidth="1"/>
    <col min="10716" max="10948" width="8" style="37"/>
    <col min="10949" max="10949" width="3.625" style="37" customWidth="1"/>
    <col min="10950" max="10950" width="12.875" style="37" customWidth="1"/>
    <col min="10951" max="10951" width="1.625" style="37" customWidth="1"/>
    <col min="10952" max="10956" width="8.625" style="37" customWidth="1"/>
    <col min="10957" max="10957" width="8.875" style="37" customWidth="1"/>
    <col min="10958" max="10958" width="0" style="37" hidden="1" customWidth="1"/>
    <col min="10959" max="10959" width="8.875" style="37" customWidth="1"/>
    <col min="10960" max="10960" width="8.625" style="37" customWidth="1"/>
    <col min="10961" max="10962" width="8.25" style="37" customWidth="1"/>
    <col min="10963" max="10963" width="8.25" style="37" bestFit="1" customWidth="1"/>
    <col min="10964" max="10964" width="8.125" style="37" bestFit="1" customWidth="1"/>
    <col min="10965" max="10965" width="8.25" style="37" bestFit="1" customWidth="1"/>
    <col min="10966" max="10966" width="6.75" style="37" customWidth="1"/>
    <col min="10967" max="10967" width="0" style="37" hidden="1" customWidth="1"/>
    <col min="10968" max="10968" width="8" style="37"/>
    <col min="10969" max="10970" width="8.125" style="37" bestFit="1" customWidth="1"/>
    <col min="10971" max="10971" width="9.5" style="37" bestFit="1" customWidth="1"/>
    <col min="10972" max="11204" width="8" style="37"/>
    <col min="11205" max="11205" width="3.625" style="37" customWidth="1"/>
    <col min="11206" max="11206" width="12.875" style="37" customWidth="1"/>
    <col min="11207" max="11207" width="1.625" style="37" customWidth="1"/>
    <col min="11208" max="11212" width="8.625" style="37" customWidth="1"/>
    <col min="11213" max="11213" width="8.875" style="37" customWidth="1"/>
    <col min="11214" max="11214" width="0" style="37" hidden="1" customWidth="1"/>
    <col min="11215" max="11215" width="8.875" style="37" customWidth="1"/>
    <col min="11216" max="11216" width="8.625" style="37" customWidth="1"/>
    <col min="11217" max="11218" width="8.25" style="37" customWidth="1"/>
    <col min="11219" max="11219" width="8.25" style="37" bestFit="1" customWidth="1"/>
    <col min="11220" max="11220" width="8.125" style="37" bestFit="1" customWidth="1"/>
    <col min="11221" max="11221" width="8.25" style="37" bestFit="1" customWidth="1"/>
    <col min="11222" max="11222" width="6.75" style="37" customWidth="1"/>
    <col min="11223" max="11223" width="0" style="37" hidden="1" customWidth="1"/>
    <col min="11224" max="11224" width="8" style="37"/>
    <col min="11225" max="11226" width="8.125" style="37" bestFit="1" customWidth="1"/>
    <col min="11227" max="11227" width="9.5" style="37" bestFit="1" customWidth="1"/>
    <col min="11228" max="11460" width="8" style="37"/>
    <col min="11461" max="11461" width="3.625" style="37" customWidth="1"/>
    <col min="11462" max="11462" width="12.875" style="37" customWidth="1"/>
    <col min="11463" max="11463" width="1.625" style="37" customWidth="1"/>
    <col min="11464" max="11468" width="8.625" style="37" customWidth="1"/>
    <col min="11469" max="11469" width="8.875" style="37" customWidth="1"/>
    <col min="11470" max="11470" width="0" style="37" hidden="1" customWidth="1"/>
    <col min="11471" max="11471" width="8.875" style="37" customWidth="1"/>
    <col min="11472" max="11472" width="8.625" style="37" customWidth="1"/>
    <col min="11473" max="11474" width="8.25" style="37" customWidth="1"/>
    <col min="11475" max="11475" width="8.25" style="37" bestFit="1" customWidth="1"/>
    <col min="11476" max="11476" width="8.125" style="37" bestFit="1" customWidth="1"/>
    <col min="11477" max="11477" width="8.25" style="37" bestFit="1" customWidth="1"/>
    <col min="11478" max="11478" width="6.75" style="37" customWidth="1"/>
    <col min="11479" max="11479" width="0" style="37" hidden="1" customWidth="1"/>
    <col min="11480" max="11480" width="8" style="37"/>
    <col min="11481" max="11482" width="8.125" style="37" bestFit="1" customWidth="1"/>
    <col min="11483" max="11483" width="9.5" style="37" bestFit="1" customWidth="1"/>
    <col min="11484" max="11716" width="8" style="37"/>
    <col min="11717" max="11717" width="3.625" style="37" customWidth="1"/>
    <col min="11718" max="11718" width="12.875" style="37" customWidth="1"/>
    <col min="11719" max="11719" width="1.625" style="37" customWidth="1"/>
    <col min="11720" max="11724" width="8.625" style="37" customWidth="1"/>
    <col min="11725" max="11725" width="8.875" style="37" customWidth="1"/>
    <col min="11726" max="11726" width="0" style="37" hidden="1" customWidth="1"/>
    <col min="11727" max="11727" width="8.875" style="37" customWidth="1"/>
    <col min="11728" max="11728" width="8.625" style="37" customWidth="1"/>
    <col min="11729" max="11730" width="8.25" style="37" customWidth="1"/>
    <col min="11731" max="11731" width="8.25" style="37" bestFit="1" customWidth="1"/>
    <col min="11732" max="11732" width="8.125" style="37" bestFit="1" customWidth="1"/>
    <col min="11733" max="11733" width="8.25" style="37" bestFit="1" customWidth="1"/>
    <col min="11734" max="11734" width="6.75" style="37" customWidth="1"/>
    <col min="11735" max="11735" width="0" style="37" hidden="1" customWidth="1"/>
    <col min="11736" max="11736" width="8" style="37"/>
    <col min="11737" max="11738" width="8.125" style="37" bestFit="1" customWidth="1"/>
    <col min="11739" max="11739" width="9.5" style="37" bestFit="1" customWidth="1"/>
    <col min="11740" max="11972" width="8" style="37"/>
    <col min="11973" max="11973" width="3.625" style="37" customWidth="1"/>
    <col min="11974" max="11974" width="12.875" style="37" customWidth="1"/>
    <col min="11975" max="11975" width="1.625" style="37" customWidth="1"/>
    <col min="11976" max="11980" width="8.625" style="37" customWidth="1"/>
    <col min="11981" max="11981" width="8.875" style="37" customWidth="1"/>
    <col min="11982" max="11982" width="0" style="37" hidden="1" customWidth="1"/>
    <col min="11983" max="11983" width="8.875" style="37" customWidth="1"/>
    <col min="11984" max="11984" width="8.625" style="37" customWidth="1"/>
    <col min="11985" max="11986" width="8.25" style="37" customWidth="1"/>
    <col min="11987" max="11987" width="8.25" style="37" bestFit="1" customWidth="1"/>
    <col min="11988" max="11988" width="8.125" style="37" bestFit="1" customWidth="1"/>
    <col min="11989" max="11989" width="8.25" style="37" bestFit="1" customWidth="1"/>
    <col min="11990" max="11990" width="6.75" style="37" customWidth="1"/>
    <col min="11991" max="11991" width="0" style="37" hidden="1" customWidth="1"/>
    <col min="11992" max="11992" width="8" style="37"/>
    <col min="11993" max="11994" width="8.125" style="37" bestFit="1" customWidth="1"/>
    <col min="11995" max="11995" width="9.5" style="37" bestFit="1" customWidth="1"/>
    <col min="11996" max="12228" width="8" style="37"/>
    <col min="12229" max="12229" width="3.625" style="37" customWidth="1"/>
    <col min="12230" max="12230" width="12.875" style="37" customWidth="1"/>
    <col min="12231" max="12231" width="1.625" style="37" customWidth="1"/>
    <col min="12232" max="12236" width="8.625" style="37" customWidth="1"/>
    <col min="12237" max="12237" width="8.875" style="37" customWidth="1"/>
    <col min="12238" max="12238" width="0" style="37" hidden="1" customWidth="1"/>
    <col min="12239" max="12239" width="8.875" style="37" customWidth="1"/>
    <col min="12240" max="12240" width="8.625" style="37" customWidth="1"/>
    <col min="12241" max="12242" width="8.25" style="37" customWidth="1"/>
    <col min="12243" max="12243" width="8.25" style="37" bestFit="1" customWidth="1"/>
    <col min="12244" max="12244" width="8.125" style="37" bestFit="1" customWidth="1"/>
    <col min="12245" max="12245" width="8.25" style="37" bestFit="1" customWidth="1"/>
    <col min="12246" max="12246" width="6.75" style="37" customWidth="1"/>
    <col min="12247" max="12247" width="0" style="37" hidden="1" customWidth="1"/>
    <col min="12248" max="12248" width="8" style="37"/>
    <col min="12249" max="12250" width="8.125" style="37" bestFit="1" customWidth="1"/>
    <col min="12251" max="12251" width="9.5" style="37" bestFit="1" customWidth="1"/>
    <col min="12252" max="12484" width="8" style="37"/>
    <col min="12485" max="12485" width="3.625" style="37" customWidth="1"/>
    <col min="12486" max="12486" width="12.875" style="37" customWidth="1"/>
    <col min="12487" max="12487" width="1.625" style="37" customWidth="1"/>
    <col min="12488" max="12492" width="8.625" style="37" customWidth="1"/>
    <col min="12493" max="12493" width="8.875" style="37" customWidth="1"/>
    <col min="12494" max="12494" width="0" style="37" hidden="1" customWidth="1"/>
    <col min="12495" max="12495" width="8.875" style="37" customWidth="1"/>
    <col min="12496" max="12496" width="8.625" style="37" customWidth="1"/>
    <col min="12497" max="12498" width="8.25" style="37" customWidth="1"/>
    <col min="12499" max="12499" width="8.25" style="37" bestFit="1" customWidth="1"/>
    <col min="12500" max="12500" width="8.125" style="37" bestFit="1" customWidth="1"/>
    <col min="12501" max="12501" width="8.25" style="37" bestFit="1" customWidth="1"/>
    <col min="12502" max="12502" width="6.75" style="37" customWidth="1"/>
    <col min="12503" max="12503" width="0" style="37" hidden="1" customWidth="1"/>
    <col min="12504" max="12504" width="8" style="37"/>
    <col min="12505" max="12506" width="8.125" style="37" bestFit="1" customWidth="1"/>
    <col min="12507" max="12507" width="9.5" style="37" bestFit="1" customWidth="1"/>
    <col min="12508" max="12740" width="8" style="37"/>
    <col min="12741" max="12741" width="3.625" style="37" customWidth="1"/>
    <col min="12742" max="12742" width="12.875" style="37" customWidth="1"/>
    <col min="12743" max="12743" width="1.625" style="37" customWidth="1"/>
    <col min="12744" max="12748" width="8.625" style="37" customWidth="1"/>
    <col min="12749" max="12749" width="8.875" style="37" customWidth="1"/>
    <col min="12750" max="12750" width="0" style="37" hidden="1" customWidth="1"/>
    <col min="12751" max="12751" width="8.875" style="37" customWidth="1"/>
    <col min="12752" max="12752" width="8.625" style="37" customWidth="1"/>
    <col min="12753" max="12754" width="8.25" style="37" customWidth="1"/>
    <col min="12755" max="12755" width="8.25" style="37" bestFit="1" customWidth="1"/>
    <col min="12756" max="12756" width="8.125" style="37" bestFit="1" customWidth="1"/>
    <col min="12757" max="12757" width="8.25" style="37" bestFit="1" customWidth="1"/>
    <col min="12758" max="12758" width="6.75" style="37" customWidth="1"/>
    <col min="12759" max="12759" width="0" style="37" hidden="1" customWidth="1"/>
    <col min="12760" max="12760" width="8" style="37"/>
    <col min="12761" max="12762" width="8.125" style="37" bestFit="1" customWidth="1"/>
    <col min="12763" max="12763" width="9.5" style="37" bestFit="1" customWidth="1"/>
    <col min="12764" max="12996" width="8" style="37"/>
    <col min="12997" max="12997" width="3.625" style="37" customWidth="1"/>
    <col min="12998" max="12998" width="12.875" style="37" customWidth="1"/>
    <col min="12999" max="12999" width="1.625" style="37" customWidth="1"/>
    <col min="13000" max="13004" width="8.625" style="37" customWidth="1"/>
    <col min="13005" max="13005" width="8.875" style="37" customWidth="1"/>
    <col min="13006" max="13006" width="0" style="37" hidden="1" customWidth="1"/>
    <col min="13007" max="13007" width="8.875" style="37" customWidth="1"/>
    <col min="13008" max="13008" width="8.625" style="37" customWidth="1"/>
    <col min="13009" max="13010" width="8.25" style="37" customWidth="1"/>
    <col min="13011" max="13011" width="8.25" style="37" bestFit="1" customWidth="1"/>
    <col min="13012" max="13012" width="8.125" style="37" bestFit="1" customWidth="1"/>
    <col min="13013" max="13013" width="8.25" style="37" bestFit="1" customWidth="1"/>
    <col min="13014" max="13014" width="6.75" style="37" customWidth="1"/>
    <col min="13015" max="13015" width="0" style="37" hidden="1" customWidth="1"/>
    <col min="13016" max="13016" width="8" style="37"/>
    <col min="13017" max="13018" width="8.125" style="37" bestFit="1" customWidth="1"/>
    <col min="13019" max="13019" width="9.5" style="37" bestFit="1" customWidth="1"/>
    <col min="13020" max="13252" width="8" style="37"/>
    <col min="13253" max="13253" width="3.625" style="37" customWidth="1"/>
    <col min="13254" max="13254" width="12.875" style="37" customWidth="1"/>
    <col min="13255" max="13255" width="1.625" style="37" customWidth="1"/>
    <col min="13256" max="13260" width="8.625" style="37" customWidth="1"/>
    <col min="13261" max="13261" width="8.875" style="37" customWidth="1"/>
    <col min="13262" max="13262" width="0" style="37" hidden="1" customWidth="1"/>
    <col min="13263" max="13263" width="8.875" style="37" customWidth="1"/>
    <col min="13264" max="13264" width="8.625" style="37" customWidth="1"/>
    <col min="13265" max="13266" width="8.25" style="37" customWidth="1"/>
    <col min="13267" max="13267" width="8.25" style="37" bestFit="1" customWidth="1"/>
    <col min="13268" max="13268" width="8.125" style="37" bestFit="1" customWidth="1"/>
    <col min="13269" max="13269" width="8.25" style="37" bestFit="1" customWidth="1"/>
    <col min="13270" max="13270" width="6.75" style="37" customWidth="1"/>
    <col min="13271" max="13271" width="0" style="37" hidden="1" customWidth="1"/>
    <col min="13272" max="13272" width="8" style="37"/>
    <col min="13273" max="13274" width="8.125" style="37" bestFit="1" customWidth="1"/>
    <col min="13275" max="13275" width="9.5" style="37" bestFit="1" customWidth="1"/>
    <col min="13276" max="13508" width="8" style="37"/>
    <col min="13509" max="13509" width="3.625" style="37" customWidth="1"/>
    <col min="13510" max="13510" width="12.875" style="37" customWidth="1"/>
    <col min="13511" max="13511" width="1.625" style="37" customWidth="1"/>
    <col min="13512" max="13516" width="8.625" style="37" customWidth="1"/>
    <col min="13517" max="13517" width="8.875" style="37" customWidth="1"/>
    <col min="13518" max="13518" width="0" style="37" hidden="1" customWidth="1"/>
    <col min="13519" max="13519" width="8.875" style="37" customWidth="1"/>
    <col min="13520" max="13520" width="8.625" style="37" customWidth="1"/>
    <col min="13521" max="13522" width="8.25" style="37" customWidth="1"/>
    <col min="13523" max="13523" width="8.25" style="37" bestFit="1" customWidth="1"/>
    <col min="13524" max="13524" width="8.125" style="37" bestFit="1" customWidth="1"/>
    <col min="13525" max="13525" width="8.25" style="37" bestFit="1" customWidth="1"/>
    <col min="13526" max="13526" width="6.75" style="37" customWidth="1"/>
    <col min="13527" max="13527" width="0" style="37" hidden="1" customWidth="1"/>
    <col min="13528" max="13528" width="8" style="37"/>
    <col min="13529" max="13530" width="8.125" style="37" bestFit="1" customWidth="1"/>
    <col min="13531" max="13531" width="9.5" style="37" bestFit="1" customWidth="1"/>
    <col min="13532" max="13764" width="8" style="37"/>
    <col min="13765" max="13765" width="3.625" style="37" customWidth="1"/>
    <col min="13766" max="13766" width="12.875" style="37" customWidth="1"/>
    <col min="13767" max="13767" width="1.625" style="37" customWidth="1"/>
    <col min="13768" max="13772" width="8.625" style="37" customWidth="1"/>
    <col min="13773" max="13773" width="8.875" style="37" customWidth="1"/>
    <col min="13774" max="13774" width="0" style="37" hidden="1" customWidth="1"/>
    <col min="13775" max="13775" width="8.875" style="37" customWidth="1"/>
    <col min="13776" max="13776" width="8.625" style="37" customWidth="1"/>
    <col min="13777" max="13778" width="8.25" style="37" customWidth="1"/>
    <col min="13779" max="13779" width="8.25" style="37" bestFit="1" customWidth="1"/>
    <col min="13780" max="13780" width="8.125" style="37" bestFit="1" customWidth="1"/>
    <col min="13781" max="13781" width="8.25" style="37" bestFit="1" customWidth="1"/>
    <col min="13782" max="13782" width="6.75" style="37" customWidth="1"/>
    <col min="13783" max="13783" width="0" style="37" hidden="1" customWidth="1"/>
    <col min="13784" max="13784" width="8" style="37"/>
    <col min="13785" max="13786" width="8.125" style="37" bestFit="1" customWidth="1"/>
    <col min="13787" max="13787" width="9.5" style="37" bestFit="1" customWidth="1"/>
    <col min="13788" max="14020" width="8" style="37"/>
    <col min="14021" max="14021" width="3.625" style="37" customWidth="1"/>
    <col min="14022" max="14022" width="12.875" style="37" customWidth="1"/>
    <col min="14023" max="14023" width="1.625" style="37" customWidth="1"/>
    <col min="14024" max="14028" width="8.625" style="37" customWidth="1"/>
    <col min="14029" max="14029" width="8.875" style="37" customWidth="1"/>
    <col min="14030" max="14030" width="0" style="37" hidden="1" customWidth="1"/>
    <col min="14031" max="14031" width="8.875" style="37" customWidth="1"/>
    <col min="14032" max="14032" width="8.625" style="37" customWidth="1"/>
    <col min="14033" max="14034" width="8.25" style="37" customWidth="1"/>
    <col min="14035" max="14035" width="8.25" style="37" bestFit="1" customWidth="1"/>
    <col min="14036" max="14036" width="8.125" style="37" bestFit="1" customWidth="1"/>
    <col min="14037" max="14037" width="8.25" style="37" bestFit="1" customWidth="1"/>
    <col min="14038" max="14038" width="6.75" style="37" customWidth="1"/>
    <col min="14039" max="14039" width="0" style="37" hidden="1" customWidth="1"/>
    <col min="14040" max="14040" width="8" style="37"/>
    <col min="14041" max="14042" width="8.125" style="37" bestFit="1" customWidth="1"/>
    <col min="14043" max="14043" width="9.5" style="37" bestFit="1" customWidth="1"/>
    <col min="14044" max="14276" width="8" style="37"/>
    <col min="14277" max="14277" width="3.625" style="37" customWidth="1"/>
    <col min="14278" max="14278" width="12.875" style="37" customWidth="1"/>
    <col min="14279" max="14279" width="1.625" style="37" customWidth="1"/>
    <col min="14280" max="14284" width="8.625" style="37" customWidth="1"/>
    <col min="14285" max="14285" width="8.875" style="37" customWidth="1"/>
    <col min="14286" max="14286" width="0" style="37" hidden="1" customWidth="1"/>
    <col min="14287" max="14287" width="8.875" style="37" customWidth="1"/>
    <col min="14288" max="14288" width="8.625" style="37" customWidth="1"/>
    <col min="14289" max="14290" width="8.25" style="37" customWidth="1"/>
    <col min="14291" max="14291" width="8.25" style="37" bestFit="1" customWidth="1"/>
    <col min="14292" max="14292" width="8.125" style="37" bestFit="1" customWidth="1"/>
    <col min="14293" max="14293" width="8.25" style="37" bestFit="1" customWidth="1"/>
    <col min="14294" max="14294" width="6.75" style="37" customWidth="1"/>
    <col min="14295" max="14295" width="0" style="37" hidden="1" customWidth="1"/>
    <col min="14296" max="14296" width="8" style="37"/>
    <col min="14297" max="14298" width="8.125" style="37" bestFit="1" customWidth="1"/>
    <col min="14299" max="14299" width="9.5" style="37" bestFit="1" customWidth="1"/>
    <col min="14300" max="14532" width="8" style="37"/>
    <col min="14533" max="14533" width="3.625" style="37" customWidth="1"/>
    <col min="14534" max="14534" width="12.875" style="37" customWidth="1"/>
    <col min="14535" max="14535" width="1.625" style="37" customWidth="1"/>
    <col min="14536" max="14540" width="8.625" style="37" customWidth="1"/>
    <col min="14541" max="14541" width="8.875" style="37" customWidth="1"/>
    <col min="14542" max="14542" width="0" style="37" hidden="1" customWidth="1"/>
    <col min="14543" max="14543" width="8.875" style="37" customWidth="1"/>
    <col min="14544" max="14544" width="8.625" style="37" customWidth="1"/>
    <col min="14545" max="14546" width="8.25" style="37" customWidth="1"/>
    <col min="14547" max="14547" width="8.25" style="37" bestFit="1" customWidth="1"/>
    <col min="14548" max="14548" width="8.125" style="37" bestFit="1" customWidth="1"/>
    <col min="14549" max="14549" width="8.25" style="37" bestFit="1" customWidth="1"/>
    <col min="14550" max="14550" width="6.75" style="37" customWidth="1"/>
    <col min="14551" max="14551" width="0" style="37" hidden="1" customWidth="1"/>
    <col min="14552" max="14552" width="8" style="37"/>
    <col min="14553" max="14554" width="8.125" style="37" bestFit="1" customWidth="1"/>
    <col min="14555" max="14555" width="9.5" style="37" bestFit="1" customWidth="1"/>
    <col min="14556" max="14788" width="8" style="37"/>
    <col min="14789" max="14789" width="3.625" style="37" customWidth="1"/>
    <col min="14790" max="14790" width="12.875" style="37" customWidth="1"/>
    <col min="14791" max="14791" width="1.625" style="37" customWidth="1"/>
    <col min="14792" max="14796" width="8.625" style="37" customWidth="1"/>
    <col min="14797" max="14797" width="8.875" style="37" customWidth="1"/>
    <col min="14798" max="14798" width="0" style="37" hidden="1" customWidth="1"/>
    <col min="14799" max="14799" width="8.875" style="37" customWidth="1"/>
    <col min="14800" max="14800" width="8.625" style="37" customWidth="1"/>
    <col min="14801" max="14802" width="8.25" style="37" customWidth="1"/>
    <col min="14803" max="14803" width="8.25" style="37" bestFit="1" customWidth="1"/>
    <col min="14804" max="14804" width="8.125" style="37" bestFit="1" customWidth="1"/>
    <col min="14805" max="14805" width="8.25" style="37" bestFit="1" customWidth="1"/>
    <col min="14806" max="14806" width="6.75" style="37" customWidth="1"/>
    <col min="14807" max="14807" width="0" style="37" hidden="1" customWidth="1"/>
    <col min="14808" max="14808" width="8" style="37"/>
    <col min="14809" max="14810" width="8.125" style="37" bestFit="1" customWidth="1"/>
    <col min="14811" max="14811" width="9.5" style="37" bestFit="1" customWidth="1"/>
    <col min="14812" max="15044" width="8" style="37"/>
    <col min="15045" max="15045" width="3.625" style="37" customWidth="1"/>
    <col min="15046" max="15046" width="12.875" style="37" customWidth="1"/>
    <col min="15047" max="15047" width="1.625" style="37" customWidth="1"/>
    <col min="15048" max="15052" width="8.625" style="37" customWidth="1"/>
    <col min="15053" max="15053" width="8.875" style="37" customWidth="1"/>
    <col min="15054" max="15054" width="0" style="37" hidden="1" customWidth="1"/>
    <col min="15055" max="15055" width="8.875" style="37" customWidth="1"/>
    <col min="15056" max="15056" width="8.625" style="37" customWidth="1"/>
    <col min="15057" max="15058" width="8.25" style="37" customWidth="1"/>
    <col min="15059" max="15059" width="8.25" style="37" bestFit="1" customWidth="1"/>
    <col min="15060" max="15060" width="8.125" style="37" bestFit="1" customWidth="1"/>
    <col min="15061" max="15061" width="8.25" style="37" bestFit="1" customWidth="1"/>
    <col min="15062" max="15062" width="6.75" style="37" customWidth="1"/>
    <col min="15063" max="15063" width="0" style="37" hidden="1" customWidth="1"/>
    <col min="15064" max="15064" width="8" style="37"/>
    <col min="15065" max="15066" width="8.125" style="37" bestFit="1" customWidth="1"/>
    <col min="15067" max="15067" width="9.5" style="37" bestFit="1" customWidth="1"/>
    <col min="15068" max="15300" width="8" style="37"/>
    <col min="15301" max="15301" width="3.625" style="37" customWidth="1"/>
    <col min="15302" max="15302" width="12.875" style="37" customWidth="1"/>
    <col min="15303" max="15303" width="1.625" style="37" customWidth="1"/>
    <col min="15304" max="15308" width="8.625" style="37" customWidth="1"/>
    <col min="15309" max="15309" width="8.875" style="37" customWidth="1"/>
    <col min="15310" max="15310" width="0" style="37" hidden="1" customWidth="1"/>
    <col min="15311" max="15311" width="8.875" style="37" customWidth="1"/>
    <col min="15312" max="15312" width="8.625" style="37" customWidth="1"/>
    <col min="15313" max="15314" width="8.25" style="37" customWidth="1"/>
    <col min="15315" max="15315" width="8.25" style="37" bestFit="1" customWidth="1"/>
    <col min="15316" max="15316" width="8.125" style="37" bestFit="1" customWidth="1"/>
    <col min="15317" max="15317" width="8.25" style="37" bestFit="1" customWidth="1"/>
    <col min="15318" max="15318" width="6.75" style="37" customWidth="1"/>
    <col min="15319" max="15319" width="0" style="37" hidden="1" customWidth="1"/>
    <col min="15320" max="15320" width="8" style="37"/>
    <col min="15321" max="15322" width="8.125" style="37" bestFit="1" customWidth="1"/>
    <col min="15323" max="15323" width="9.5" style="37" bestFit="1" customWidth="1"/>
    <col min="15324" max="15556" width="8" style="37"/>
    <col min="15557" max="15557" width="3.625" style="37" customWidth="1"/>
    <col min="15558" max="15558" width="12.875" style="37" customWidth="1"/>
    <col min="15559" max="15559" width="1.625" style="37" customWidth="1"/>
    <col min="15560" max="15564" width="8.625" style="37" customWidth="1"/>
    <col min="15565" max="15565" width="8.875" style="37" customWidth="1"/>
    <col min="15566" max="15566" width="0" style="37" hidden="1" customWidth="1"/>
    <col min="15567" max="15567" width="8.875" style="37" customWidth="1"/>
    <col min="15568" max="15568" width="8.625" style="37" customWidth="1"/>
    <col min="15569" max="15570" width="8.25" style="37" customWidth="1"/>
    <col min="15571" max="15571" width="8.25" style="37" bestFit="1" customWidth="1"/>
    <col min="15572" max="15572" width="8.125" style="37" bestFit="1" customWidth="1"/>
    <col min="15573" max="15573" width="8.25" style="37" bestFit="1" customWidth="1"/>
    <col min="15574" max="15574" width="6.75" style="37" customWidth="1"/>
    <col min="15575" max="15575" width="0" style="37" hidden="1" customWidth="1"/>
    <col min="15576" max="15576" width="8" style="37"/>
    <col min="15577" max="15578" width="8.125" style="37" bestFit="1" customWidth="1"/>
    <col min="15579" max="15579" width="9.5" style="37" bestFit="1" customWidth="1"/>
    <col min="15580" max="15812" width="8" style="37"/>
    <col min="15813" max="15813" width="3.625" style="37" customWidth="1"/>
    <col min="15814" max="15814" width="12.875" style="37" customWidth="1"/>
    <col min="15815" max="15815" width="1.625" style="37" customWidth="1"/>
    <col min="15816" max="15820" width="8.625" style="37" customWidth="1"/>
    <col min="15821" max="15821" width="8.875" style="37" customWidth="1"/>
    <col min="15822" max="15822" width="0" style="37" hidden="1" customWidth="1"/>
    <col min="15823" max="15823" width="8.875" style="37" customWidth="1"/>
    <col min="15824" max="15824" width="8.625" style="37" customWidth="1"/>
    <col min="15825" max="15826" width="8.25" style="37" customWidth="1"/>
    <col min="15827" max="15827" width="8.25" style="37" bestFit="1" customWidth="1"/>
    <col min="15828" max="15828" width="8.125" style="37" bestFit="1" customWidth="1"/>
    <col min="15829" max="15829" width="8.25" style="37" bestFit="1" customWidth="1"/>
    <col min="15830" max="15830" width="6.75" style="37" customWidth="1"/>
    <col min="15831" max="15831" width="0" style="37" hidden="1" customWidth="1"/>
    <col min="15832" max="15832" width="8" style="37"/>
    <col min="15833" max="15834" width="8.125" style="37" bestFit="1" customWidth="1"/>
    <col min="15835" max="15835" width="9.5" style="37" bestFit="1" customWidth="1"/>
    <col min="15836" max="16068" width="8" style="37"/>
    <col min="16069" max="16069" width="3.625" style="37" customWidth="1"/>
    <col min="16070" max="16070" width="12.875" style="37" customWidth="1"/>
    <col min="16071" max="16071" width="1.625" style="37" customWidth="1"/>
    <col min="16072" max="16076" width="8.625" style="37" customWidth="1"/>
    <col min="16077" max="16077" width="8.875" style="37" customWidth="1"/>
    <col min="16078" max="16078" width="0" style="37" hidden="1" customWidth="1"/>
    <col min="16079" max="16079" width="8.875" style="37" customWidth="1"/>
    <col min="16080" max="16080" width="8.625" style="37" customWidth="1"/>
    <col min="16081" max="16082" width="8.25" style="37" customWidth="1"/>
    <col min="16083" max="16083" width="8.25" style="37" bestFit="1" customWidth="1"/>
    <col min="16084" max="16084" width="8.125" style="37" bestFit="1" customWidth="1"/>
    <col min="16085" max="16085" width="8.25" style="37" bestFit="1" customWidth="1"/>
    <col min="16086" max="16086" width="6.75" style="37" customWidth="1"/>
    <col min="16087" max="16087" width="0" style="37" hidden="1" customWidth="1"/>
    <col min="16088" max="16088" width="8" style="37"/>
    <col min="16089" max="16090" width="8.125" style="37" bestFit="1" customWidth="1"/>
    <col min="16091" max="16091" width="9.5" style="37" bestFit="1" customWidth="1"/>
    <col min="16092" max="16384" width="8" style="37"/>
  </cols>
  <sheetData>
    <row r="1" spans="1:15" s="193" customFormat="1" x14ac:dyDescent="0.2">
      <c r="A1" s="192">
        <v>11</v>
      </c>
      <c r="B1" s="192">
        <v>6</v>
      </c>
      <c r="C1" s="193">
        <v>8</v>
      </c>
      <c r="D1" s="193">
        <v>8</v>
      </c>
      <c r="E1" s="193">
        <v>8</v>
      </c>
      <c r="F1" s="193">
        <v>8</v>
      </c>
      <c r="G1" s="193">
        <v>8</v>
      </c>
      <c r="H1" s="193">
        <v>8</v>
      </c>
      <c r="I1" s="193">
        <v>8</v>
      </c>
      <c r="J1" s="193">
        <v>8.5</v>
      </c>
      <c r="K1" s="192">
        <v>8</v>
      </c>
      <c r="L1" s="192">
        <v>8</v>
      </c>
      <c r="M1" s="193">
        <v>8.5</v>
      </c>
      <c r="N1" s="193">
        <v>8.5</v>
      </c>
      <c r="O1" s="79" t="s">
        <v>45</v>
      </c>
    </row>
    <row r="2" spans="1:15" s="193" customFormat="1" ht="19.5" customHeight="1" x14ac:dyDescent="0.2">
      <c r="A2" s="354" t="str">
        <f>'Project Info'!B19&amp;" "&amp;'Project Info'!B6</f>
        <v>2099913/GV Newport Pagnell Footpaths</v>
      </c>
      <c r="B2" s="192"/>
      <c r="K2" s="192"/>
      <c r="L2" s="192"/>
      <c r="O2" s="79"/>
    </row>
    <row r="3" spans="1:15" s="195" customFormat="1" ht="3" customHeight="1" x14ac:dyDescent="0.2">
      <c r="A3" s="194"/>
      <c r="B3" s="194"/>
      <c r="K3" s="194"/>
      <c r="L3" s="194"/>
    </row>
    <row r="4" spans="1:15" s="33" customFormat="1" ht="15" customHeight="1" x14ac:dyDescent="0.25">
      <c r="A4" s="30"/>
      <c r="B4" s="30"/>
      <c r="C4" s="31"/>
      <c r="D4" s="31"/>
      <c r="E4" s="31"/>
      <c r="F4" s="31"/>
      <c r="G4" s="31"/>
      <c r="H4" s="31"/>
      <c r="I4" s="31"/>
      <c r="J4" s="31"/>
      <c r="K4" s="30"/>
      <c r="L4" s="30"/>
      <c r="M4" s="31"/>
      <c r="N4" s="32"/>
    </row>
    <row r="5" spans="1:15" s="200" customFormat="1" ht="24.75" customHeight="1" x14ac:dyDescent="0.25">
      <c r="A5" s="196" t="s">
        <v>160</v>
      </c>
      <c r="B5" s="197"/>
      <c r="C5" s="198"/>
      <c r="D5" s="198"/>
      <c r="E5" s="198"/>
      <c r="F5" s="198"/>
      <c r="G5" s="198"/>
      <c r="H5" s="198"/>
      <c r="I5" s="198"/>
      <c r="J5" s="198"/>
      <c r="K5" s="197"/>
      <c r="L5" s="197"/>
      <c r="M5" s="198"/>
      <c r="N5" s="199"/>
      <c r="O5" s="126" t="s">
        <v>95</v>
      </c>
    </row>
    <row r="6" spans="1:15" s="36" customFormat="1" ht="12.75" customHeight="1" x14ac:dyDescent="0.2">
      <c r="A6" s="34"/>
      <c r="B6" s="35"/>
      <c r="C6" s="35"/>
      <c r="D6" s="35"/>
      <c r="E6" s="35"/>
      <c r="F6" s="35"/>
      <c r="G6" s="35"/>
      <c r="H6" s="35"/>
      <c r="I6" s="35"/>
      <c r="J6" s="35"/>
      <c r="K6" s="35"/>
      <c r="L6" s="35"/>
      <c r="M6" s="35"/>
      <c r="N6" s="35"/>
    </row>
    <row r="7" spans="1:15" s="202" customFormat="1" ht="15" customHeight="1" x14ac:dyDescent="0.2">
      <c r="A7" s="561" t="s">
        <v>47</v>
      </c>
      <c r="B7" s="562"/>
      <c r="C7" s="562"/>
      <c r="D7" s="562"/>
      <c r="E7" s="562"/>
      <c r="F7" s="562"/>
      <c r="G7" s="562"/>
      <c r="H7" s="562"/>
      <c r="I7" s="562"/>
      <c r="J7" s="562"/>
      <c r="K7" s="562"/>
      <c r="L7" s="562"/>
      <c r="M7" s="562"/>
      <c r="N7" s="563"/>
      <c r="O7" s="201" t="s">
        <v>161</v>
      </c>
    </row>
    <row r="8" spans="1:15" s="203" customFormat="1" ht="15" customHeight="1" x14ac:dyDescent="0.2">
      <c r="A8" s="554" t="s">
        <v>52</v>
      </c>
      <c r="B8" s="556" t="s">
        <v>162</v>
      </c>
      <c r="C8" s="556" t="s">
        <v>50</v>
      </c>
      <c r="D8" s="556"/>
      <c r="E8" s="556"/>
      <c r="F8" s="556"/>
      <c r="G8" s="556"/>
      <c r="H8" s="556"/>
      <c r="I8" s="556"/>
      <c r="J8" s="556"/>
      <c r="K8" s="556" t="s">
        <v>49</v>
      </c>
      <c r="L8" s="556"/>
      <c r="M8" s="556"/>
      <c r="N8" s="558" t="s">
        <v>51</v>
      </c>
    </row>
    <row r="9" spans="1:15" s="203" customFormat="1" ht="15" customHeight="1" x14ac:dyDescent="0.2">
      <c r="A9" s="554"/>
      <c r="B9" s="556"/>
      <c r="C9" s="204" t="s">
        <v>56</v>
      </c>
      <c r="D9" s="204" t="s">
        <v>57</v>
      </c>
      <c r="E9" s="204" t="s">
        <v>58</v>
      </c>
      <c r="F9" s="204" t="s">
        <v>163</v>
      </c>
      <c r="G9" s="204" t="s">
        <v>59</v>
      </c>
      <c r="H9" s="204" t="s">
        <v>60</v>
      </c>
      <c r="I9" s="204" t="s">
        <v>61</v>
      </c>
      <c r="J9" s="204" t="s">
        <v>62</v>
      </c>
      <c r="K9" s="204" t="s">
        <v>53</v>
      </c>
      <c r="L9" s="204" t="s">
        <v>54</v>
      </c>
      <c r="M9" s="204" t="s">
        <v>55</v>
      </c>
      <c r="N9" s="559"/>
    </row>
    <row r="10" spans="1:15" s="203" customFormat="1" ht="15" customHeight="1" x14ac:dyDescent="0.2">
      <c r="A10" s="554"/>
      <c r="B10" s="556"/>
      <c r="C10" s="205" t="s">
        <v>63</v>
      </c>
      <c r="D10" s="205" t="s">
        <v>63</v>
      </c>
      <c r="E10" s="205" t="s">
        <v>63</v>
      </c>
      <c r="F10" s="205" t="s">
        <v>63</v>
      </c>
      <c r="G10" s="205" t="s">
        <v>63</v>
      </c>
      <c r="H10" s="205" t="s">
        <v>63</v>
      </c>
      <c r="I10" s="205" t="s">
        <v>63</v>
      </c>
      <c r="J10" s="205" t="s">
        <v>63</v>
      </c>
      <c r="K10" s="205" t="s">
        <v>63</v>
      </c>
      <c r="L10" s="205" t="s">
        <v>63</v>
      </c>
      <c r="M10" s="205" t="s">
        <v>63</v>
      </c>
      <c r="N10" s="205" t="s">
        <v>64</v>
      </c>
    </row>
    <row r="11" spans="1:15" s="203" customFormat="1" ht="15" customHeight="1" x14ac:dyDescent="0.2">
      <c r="A11" s="206" t="s">
        <v>65</v>
      </c>
      <c r="B11" s="207">
        <v>3.2</v>
      </c>
      <c r="C11" s="208">
        <v>0</v>
      </c>
      <c r="D11" s="208">
        <v>0</v>
      </c>
      <c r="E11" s="208">
        <v>0</v>
      </c>
      <c r="F11" s="208">
        <v>0</v>
      </c>
      <c r="G11" s="208">
        <v>0</v>
      </c>
      <c r="H11" s="208">
        <v>0</v>
      </c>
      <c r="I11" s="208">
        <v>0</v>
      </c>
      <c r="J11" s="209">
        <f>SUM(C11:I11)</f>
        <v>0</v>
      </c>
      <c r="K11" s="210">
        <v>0</v>
      </c>
      <c r="L11" s="210">
        <v>0</v>
      </c>
      <c r="M11" s="209">
        <f>SUM(K11:L11)</f>
        <v>0</v>
      </c>
      <c r="N11" s="211" t="e">
        <f>M11/J11</f>
        <v>#DIV/0!</v>
      </c>
    </row>
    <row r="12" spans="1:15" s="203" customFormat="1" ht="15" customHeight="1" x14ac:dyDescent="0.2">
      <c r="A12" s="212" t="s">
        <v>164</v>
      </c>
      <c r="B12" s="213">
        <v>3.2</v>
      </c>
      <c r="C12" s="214">
        <v>0</v>
      </c>
      <c r="D12" s="214">
        <v>0</v>
      </c>
      <c r="E12" s="214">
        <v>0</v>
      </c>
      <c r="F12" s="214">
        <v>0</v>
      </c>
      <c r="G12" s="214">
        <v>0</v>
      </c>
      <c r="H12" s="214">
        <v>0</v>
      </c>
      <c r="I12" s="214">
        <v>0</v>
      </c>
      <c r="J12" s="215">
        <f>SUM(C12:I12)</f>
        <v>0</v>
      </c>
      <c r="K12" s="216">
        <v>0</v>
      </c>
      <c r="L12" s="216">
        <v>0</v>
      </c>
      <c r="M12" s="215">
        <f>SUM(K12:L12)</f>
        <v>0</v>
      </c>
      <c r="N12" s="217" t="e">
        <f>M12/J12</f>
        <v>#DIV/0!</v>
      </c>
    </row>
    <row r="13" spans="1:15" s="203" customFormat="1" ht="15" customHeight="1" x14ac:dyDescent="0.2">
      <c r="A13" s="218" t="s">
        <v>165</v>
      </c>
      <c r="B13" s="219">
        <v>3.2</v>
      </c>
      <c r="C13" s="220">
        <v>0</v>
      </c>
      <c r="D13" s="220">
        <v>0</v>
      </c>
      <c r="E13" s="220">
        <v>0</v>
      </c>
      <c r="F13" s="220">
        <v>0</v>
      </c>
      <c r="G13" s="220">
        <v>0</v>
      </c>
      <c r="H13" s="220">
        <v>0</v>
      </c>
      <c r="I13" s="220">
        <v>0</v>
      </c>
      <c r="J13" s="215">
        <f>SUM(C13:I13)</f>
        <v>0</v>
      </c>
      <c r="K13" s="221">
        <v>0</v>
      </c>
      <c r="L13" s="221">
        <v>0</v>
      </c>
      <c r="M13" s="222">
        <f>SUM(K13:L13)</f>
        <v>0</v>
      </c>
      <c r="N13" s="223" t="e">
        <f>M13/J13</f>
        <v>#DIV/0!</v>
      </c>
    </row>
    <row r="14" spans="1:15" s="203" customFormat="1" ht="15" customHeight="1" x14ac:dyDescent="0.2">
      <c r="A14" s="224" t="s">
        <v>66</v>
      </c>
      <c r="B14" s="225" t="s">
        <v>67</v>
      </c>
      <c r="C14" s="225">
        <f>SUM(C11:C13)</f>
        <v>0</v>
      </c>
      <c r="D14" s="225">
        <f t="shared" ref="D14:I14" si="0">SUM(D11:D13)</f>
        <v>0</v>
      </c>
      <c r="E14" s="225">
        <f t="shared" si="0"/>
        <v>0</v>
      </c>
      <c r="F14" s="225">
        <f t="shared" si="0"/>
        <v>0</v>
      </c>
      <c r="G14" s="225">
        <f t="shared" si="0"/>
        <v>0</v>
      </c>
      <c r="H14" s="225">
        <f t="shared" si="0"/>
        <v>0</v>
      </c>
      <c r="I14" s="225">
        <f t="shared" si="0"/>
        <v>0</v>
      </c>
      <c r="J14" s="225">
        <f>SUM(J11:J13)</f>
        <v>0</v>
      </c>
      <c r="K14" s="225">
        <f>SUM(K11:K13)</f>
        <v>0</v>
      </c>
      <c r="L14" s="225">
        <f>SUM(L11:L13)</f>
        <v>0</v>
      </c>
      <c r="M14" s="225">
        <f>SUM(M11:M13)</f>
        <v>0</v>
      </c>
      <c r="N14" s="226" t="e">
        <f>M14/J14</f>
        <v>#DIV/0!</v>
      </c>
    </row>
    <row r="15" spans="1:15" s="230" customFormat="1" ht="15" customHeight="1" x14ac:dyDescent="0.2">
      <c r="A15" s="227" t="s">
        <v>68</v>
      </c>
      <c r="B15" s="228" t="s">
        <v>67</v>
      </c>
      <c r="C15" s="228">
        <f t="shared" ref="C15:M15" si="1">C14*10.764</f>
        <v>0</v>
      </c>
      <c r="D15" s="228">
        <f t="shared" si="1"/>
        <v>0</v>
      </c>
      <c r="E15" s="228">
        <f t="shared" si="1"/>
        <v>0</v>
      </c>
      <c r="F15" s="228">
        <f t="shared" si="1"/>
        <v>0</v>
      </c>
      <c r="G15" s="228">
        <f t="shared" si="1"/>
        <v>0</v>
      </c>
      <c r="H15" s="228">
        <f t="shared" si="1"/>
        <v>0</v>
      </c>
      <c r="I15" s="228">
        <f t="shared" si="1"/>
        <v>0</v>
      </c>
      <c r="J15" s="228">
        <f t="shared" si="1"/>
        <v>0</v>
      </c>
      <c r="K15" s="228">
        <f t="shared" si="1"/>
        <v>0</v>
      </c>
      <c r="L15" s="228">
        <f t="shared" si="1"/>
        <v>0</v>
      </c>
      <c r="M15" s="228">
        <f t="shared" si="1"/>
        <v>0</v>
      </c>
      <c r="N15" s="229" t="e">
        <f>M15/J15</f>
        <v>#DIV/0!</v>
      </c>
    </row>
    <row r="16" spans="1:15" s="203" customFormat="1" ht="15" customHeight="1" x14ac:dyDescent="0.2">
      <c r="A16" s="202"/>
      <c r="B16" s="202"/>
      <c r="C16" s="231"/>
      <c r="D16" s="231"/>
      <c r="E16" s="231"/>
      <c r="F16" s="231"/>
      <c r="G16" s="231"/>
      <c r="H16" s="231"/>
      <c r="I16" s="231"/>
      <c r="J16" s="231"/>
      <c r="K16" s="202"/>
      <c r="L16" s="202"/>
      <c r="M16" s="231"/>
      <c r="N16" s="231"/>
    </row>
    <row r="17" spans="1:14" s="202" customFormat="1" ht="15" customHeight="1" x14ac:dyDescent="0.2">
      <c r="A17" s="560" t="s">
        <v>69</v>
      </c>
      <c r="B17" s="560"/>
      <c r="C17" s="560"/>
      <c r="D17" s="560"/>
      <c r="E17" s="560"/>
      <c r="F17" s="560"/>
      <c r="G17" s="560"/>
      <c r="H17" s="560"/>
      <c r="I17" s="560"/>
      <c r="J17" s="560"/>
      <c r="K17" s="560"/>
      <c r="L17" s="560"/>
      <c r="M17" s="560"/>
      <c r="N17" s="560"/>
    </row>
    <row r="18" spans="1:14" s="203" customFormat="1" ht="15" customHeight="1" x14ac:dyDescent="0.2">
      <c r="A18" s="554" t="s">
        <v>52</v>
      </c>
      <c r="B18" s="556" t="s">
        <v>48</v>
      </c>
      <c r="C18" s="556" t="s">
        <v>50</v>
      </c>
      <c r="D18" s="556"/>
      <c r="E18" s="556"/>
      <c r="F18" s="556"/>
      <c r="G18" s="556"/>
      <c r="H18" s="556"/>
      <c r="I18" s="556"/>
      <c r="J18" s="556"/>
      <c r="K18" s="556" t="s">
        <v>49</v>
      </c>
      <c r="L18" s="556"/>
      <c r="M18" s="556"/>
      <c r="N18" s="558" t="s">
        <v>51</v>
      </c>
    </row>
    <row r="19" spans="1:14" s="203" customFormat="1" ht="15" customHeight="1" x14ac:dyDescent="0.2">
      <c r="A19" s="554"/>
      <c r="B19" s="556"/>
      <c r="C19" s="204" t="s">
        <v>56</v>
      </c>
      <c r="D19" s="204" t="s">
        <v>57</v>
      </c>
      <c r="E19" s="204" t="s">
        <v>58</v>
      </c>
      <c r="F19" s="204" t="s">
        <v>163</v>
      </c>
      <c r="G19" s="204" t="s">
        <v>59</v>
      </c>
      <c r="H19" s="204" t="s">
        <v>60</v>
      </c>
      <c r="I19" s="204" t="s">
        <v>61</v>
      </c>
      <c r="J19" s="204" t="s">
        <v>62</v>
      </c>
      <c r="K19" s="204" t="s">
        <v>53</v>
      </c>
      <c r="L19" s="204" t="s">
        <v>54</v>
      </c>
      <c r="M19" s="204" t="s">
        <v>55</v>
      </c>
      <c r="N19" s="559"/>
    </row>
    <row r="20" spans="1:14" s="203" customFormat="1" ht="15" customHeight="1" x14ac:dyDescent="0.2">
      <c r="A20" s="554"/>
      <c r="B20" s="556"/>
      <c r="C20" s="205" t="s">
        <v>63</v>
      </c>
      <c r="D20" s="205" t="s">
        <v>63</v>
      </c>
      <c r="E20" s="205" t="s">
        <v>63</v>
      </c>
      <c r="F20" s="205" t="s">
        <v>63</v>
      </c>
      <c r="G20" s="205" t="s">
        <v>63</v>
      </c>
      <c r="H20" s="205" t="s">
        <v>63</v>
      </c>
      <c r="I20" s="205" t="s">
        <v>63</v>
      </c>
      <c r="J20" s="205" t="s">
        <v>63</v>
      </c>
      <c r="K20" s="205" t="s">
        <v>63</v>
      </c>
      <c r="L20" s="205" t="s">
        <v>63</v>
      </c>
      <c r="M20" s="205" t="s">
        <v>63</v>
      </c>
      <c r="N20" s="205" t="s">
        <v>64</v>
      </c>
    </row>
    <row r="21" spans="1:14" s="203" customFormat="1" ht="15" customHeight="1" x14ac:dyDescent="0.2">
      <c r="A21" s="232" t="s">
        <v>65</v>
      </c>
      <c r="B21" s="213">
        <v>3.2</v>
      </c>
      <c r="C21" s="214">
        <v>0</v>
      </c>
      <c r="D21" s="214">
        <v>0</v>
      </c>
      <c r="E21" s="214">
        <v>0</v>
      </c>
      <c r="F21" s="214">
        <v>0</v>
      </c>
      <c r="G21" s="214">
        <v>0</v>
      </c>
      <c r="H21" s="214">
        <v>0</v>
      </c>
      <c r="I21" s="214">
        <v>0</v>
      </c>
      <c r="J21" s="215">
        <f t="shared" ref="J21:J23" si="2">SUM(C21:I21)</f>
        <v>0</v>
      </c>
      <c r="K21" s="214">
        <v>0</v>
      </c>
      <c r="L21" s="214">
        <v>0</v>
      </c>
      <c r="M21" s="215">
        <f>SUM(K21:L21)</f>
        <v>0</v>
      </c>
      <c r="N21" s="217" t="e">
        <f>M21/J21</f>
        <v>#DIV/0!</v>
      </c>
    </row>
    <row r="22" spans="1:14" s="203" customFormat="1" ht="15" customHeight="1" x14ac:dyDescent="0.2">
      <c r="A22" s="212" t="s">
        <v>164</v>
      </c>
      <c r="B22" s="213">
        <v>3.2</v>
      </c>
      <c r="C22" s="214">
        <v>0</v>
      </c>
      <c r="D22" s="214">
        <v>0</v>
      </c>
      <c r="E22" s="214">
        <v>0</v>
      </c>
      <c r="F22" s="214">
        <v>0</v>
      </c>
      <c r="G22" s="214">
        <v>0</v>
      </c>
      <c r="H22" s="214">
        <v>0</v>
      </c>
      <c r="I22" s="214">
        <v>0</v>
      </c>
      <c r="J22" s="215">
        <f t="shared" si="2"/>
        <v>0</v>
      </c>
      <c r="K22" s="214">
        <v>0</v>
      </c>
      <c r="L22" s="214">
        <v>0</v>
      </c>
      <c r="M22" s="215">
        <f t="shared" ref="M22:M23" si="3">SUM(K22:L22)</f>
        <v>0</v>
      </c>
      <c r="N22" s="217" t="e">
        <f>M22/J22</f>
        <v>#DIV/0!</v>
      </c>
    </row>
    <row r="23" spans="1:14" s="203" customFormat="1" ht="15" customHeight="1" x14ac:dyDescent="0.2">
      <c r="A23" s="218" t="s">
        <v>165</v>
      </c>
      <c r="B23" s="219">
        <v>3.2</v>
      </c>
      <c r="C23" s="220">
        <v>0</v>
      </c>
      <c r="D23" s="220">
        <v>0</v>
      </c>
      <c r="E23" s="220">
        <v>0</v>
      </c>
      <c r="F23" s="220">
        <v>0</v>
      </c>
      <c r="G23" s="220">
        <v>0</v>
      </c>
      <c r="H23" s="220">
        <v>0</v>
      </c>
      <c r="I23" s="220">
        <v>0</v>
      </c>
      <c r="J23" s="222">
        <f t="shared" si="2"/>
        <v>0</v>
      </c>
      <c r="K23" s="220">
        <v>0</v>
      </c>
      <c r="L23" s="220">
        <v>0</v>
      </c>
      <c r="M23" s="222">
        <f t="shared" si="3"/>
        <v>0</v>
      </c>
      <c r="N23" s="223" t="e">
        <f>M23/J23</f>
        <v>#DIV/0!</v>
      </c>
    </row>
    <row r="24" spans="1:14" s="203" customFormat="1" ht="15" customHeight="1" x14ac:dyDescent="0.2">
      <c r="A24" s="224" t="s">
        <v>66</v>
      </c>
      <c r="B24" s="225" t="s">
        <v>67</v>
      </c>
      <c r="C24" s="225">
        <f t="shared" ref="C24:M24" si="4">SUM(C21:C23)</f>
        <v>0</v>
      </c>
      <c r="D24" s="225">
        <f t="shared" si="4"/>
        <v>0</v>
      </c>
      <c r="E24" s="225">
        <f t="shared" si="4"/>
        <v>0</v>
      </c>
      <c r="F24" s="225">
        <f t="shared" si="4"/>
        <v>0</v>
      </c>
      <c r="G24" s="225">
        <f t="shared" si="4"/>
        <v>0</v>
      </c>
      <c r="H24" s="225">
        <f t="shared" si="4"/>
        <v>0</v>
      </c>
      <c r="I24" s="225">
        <f t="shared" si="4"/>
        <v>0</v>
      </c>
      <c r="J24" s="225">
        <f t="shared" si="4"/>
        <v>0</v>
      </c>
      <c r="K24" s="225">
        <f t="shared" si="4"/>
        <v>0</v>
      </c>
      <c r="L24" s="225">
        <f t="shared" si="4"/>
        <v>0</v>
      </c>
      <c r="M24" s="225">
        <f t="shared" si="4"/>
        <v>0</v>
      </c>
      <c r="N24" s="226" t="e">
        <f>M24/J24</f>
        <v>#DIV/0!</v>
      </c>
    </row>
    <row r="25" spans="1:14" s="230" customFormat="1" ht="15" customHeight="1" x14ac:dyDescent="0.2">
      <c r="A25" s="227" t="s">
        <v>68</v>
      </c>
      <c r="B25" s="228" t="s">
        <v>67</v>
      </c>
      <c r="C25" s="228">
        <f t="shared" ref="C25:M25" si="5">C24*10.764</f>
        <v>0</v>
      </c>
      <c r="D25" s="228">
        <f t="shared" si="5"/>
        <v>0</v>
      </c>
      <c r="E25" s="228">
        <f t="shared" si="5"/>
        <v>0</v>
      </c>
      <c r="F25" s="228">
        <f t="shared" si="5"/>
        <v>0</v>
      </c>
      <c r="G25" s="228">
        <f t="shared" si="5"/>
        <v>0</v>
      </c>
      <c r="H25" s="228">
        <f t="shared" si="5"/>
        <v>0</v>
      </c>
      <c r="I25" s="228">
        <f t="shared" si="5"/>
        <v>0</v>
      </c>
      <c r="J25" s="228">
        <f t="shared" si="5"/>
        <v>0</v>
      </c>
      <c r="K25" s="228">
        <f t="shared" si="5"/>
        <v>0</v>
      </c>
      <c r="L25" s="228">
        <f t="shared" si="5"/>
        <v>0</v>
      </c>
      <c r="M25" s="228">
        <f t="shared" si="5"/>
        <v>0</v>
      </c>
      <c r="N25" s="229" t="e">
        <f>M25/J25</f>
        <v>#DIV/0!</v>
      </c>
    </row>
    <row r="26" spans="1:14" s="203" customFormat="1" ht="15" customHeight="1" x14ac:dyDescent="0.2">
      <c r="A26" s="202"/>
      <c r="B26" s="202"/>
      <c r="C26" s="231"/>
      <c r="D26" s="231"/>
      <c r="E26" s="231"/>
      <c r="F26" s="231"/>
      <c r="G26" s="231"/>
      <c r="H26" s="231"/>
      <c r="I26" s="231"/>
      <c r="J26" s="231"/>
      <c r="K26" s="202"/>
      <c r="L26" s="202"/>
      <c r="M26" s="231"/>
      <c r="N26" s="231"/>
    </row>
    <row r="27" spans="1:14" s="202" customFormat="1" ht="15" customHeight="1" x14ac:dyDescent="0.2">
      <c r="A27" s="553" t="s">
        <v>70</v>
      </c>
      <c r="B27" s="553"/>
      <c r="C27" s="553"/>
      <c r="D27" s="553"/>
      <c r="E27" s="553"/>
      <c r="F27" s="553"/>
      <c r="G27" s="553"/>
      <c r="H27" s="553"/>
      <c r="I27" s="553"/>
      <c r="J27" s="553"/>
      <c r="K27" s="553"/>
      <c r="L27" s="553"/>
      <c r="M27" s="553"/>
      <c r="N27" s="553"/>
    </row>
    <row r="28" spans="1:14" s="203" customFormat="1" ht="15" customHeight="1" x14ac:dyDescent="0.2">
      <c r="A28" s="554" t="s">
        <v>52</v>
      </c>
      <c r="B28" s="556" t="s">
        <v>48</v>
      </c>
      <c r="C28" s="556" t="s">
        <v>50</v>
      </c>
      <c r="D28" s="556"/>
      <c r="E28" s="556"/>
      <c r="F28" s="556"/>
      <c r="G28" s="556"/>
      <c r="H28" s="556"/>
      <c r="I28" s="556"/>
      <c r="J28" s="556"/>
      <c r="K28" s="556" t="s">
        <v>49</v>
      </c>
      <c r="L28" s="556"/>
      <c r="M28" s="556"/>
      <c r="N28" s="558" t="s">
        <v>51</v>
      </c>
    </row>
    <row r="29" spans="1:14" s="203" customFormat="1" ht="15" customHeight="1" x14ac:dyDescent="0.2">
      <c r="A29" s="554"/>
      <c r="B29" s="556"/>
      <c r="C29" s="204" t="s">
        <v>56</v>
      </c>
      <c r="D29" s="204" t="s">
        <v>57</v>
      </c>
      <c r="E29" s="204" t="s">
        <v>58</v>
      </c>
      <c r="F29" s="204" t="s">
        <v>163</v>
      </c>
      <c r="G29" s="204" t="s">
        <v>59</v>
      </c>
      <c r="H29" s="204" t="s">
        <v>60</v>
      </c>
      <c r="I29" s="204" t="s">
        <v>61</v>
      </c>
      <c r="J29" s="204" t="s">
        <v>62</v>
      </c>
      <c r="K29" s="204" t="s">
        <v>53</v>
      </c>
      <c r="L29" s="204" t="s">
        <v>54</v>
      </c>
      <c r="M29" s="204" t="s">
        <v>55</v>
      </c>
      <c r="N29" s="559"/>
    </row>
    <row r="30" spans="1:14" s="203" customFormat="1" ht="15" customHeight="1" x14ac:dyDescent="0.2">
      <c r="A30" s="555"/>
      <c r="B30" s="557"/>
      <c r="C30" s="233" t="s">
        <v>63</v>
      </c>
      <c r="D30" s="233" t="s">
        <v>63</v>
      </c>
      <c r="E30" s="233" t="s">
        <v>63</v>
      </c>
      <c r="F30" s="233" t="s">
        <v>63</v>
      </c>
      <c r="G30" s="233" t="s">
        <v>63</v>
      </c>
      <c r="H30" s="233" t="s">
        <v>63</v>
      </c>
      <c r="I30" s="233" t="s">
        <v>63</v>
      </c>
      <c r="J30" s="233" t="s">
        <v>63</v>
      </c>
      <c r="K30" s="233" t="s">
        <v>63</v>
      </c>
      <c r="L30" s="233" t="s">
        <v>63</v>
      </c>
      <c r="M30" s="233" t="s">
        <v>63</v>
      </c>
      <c r="N30" s="233" t="s">
        <v>64</v>
      </c>
    </row>
    <row r="31" spans="1:14" s="203" customFormat="1" ht="15" customHeight="1" x14ac:dyDescent="0.2">
      <c r="A31" s="234" t="s">
        <v>65</v>
      </c>
      <c r="B31" s="235">
        <v>3.2</v>
      </c>
      <c r="C31" s="236">
        <v>0</v>
      </c>
      <c r="D31" s="236">
        <v>0</v>
      </c>
      <c r="E31" s="236">
        <v>0</v>
      </c>
      <c r="F31" s="236">
        <v>0</v>
      </c>
      <c r="G31" s="236">
        <v>0</v>
      </c>
      <c r="H31" s="236">
        <v>0</v>
      </c>
      <c r="I31" s="236">
        <v>0</v>
      </c>
      <c r="J31" s="237">
        <f t="shared" ref="J31:J37" si="6">SUM(C31:I31)</f>
        <v>0</v>
      </c>
      <c r="K31" s="236">
        <v>0</v>
      </c>
      <c r="L31" s="236">
        <v>0</v>
      </c>
      <c r="M31" s="237">
        <f>SUM(K31:L31)</f>
        <v>0</v>
      </c>
      <c r="N31" s="238" t="e">
        <f t="shared" ref="N31:N39" si="7">M31/J31</f>
        <v>#DIV/0!</v>
      </c>
    </row>
    <row r="32" spans="1:14" s="203" customFormat="1" ht="15" customHeight="1" x14ac:dyDescent="0.2">
      <c r="A32" s="239" t="s">
        <v>164</v>
      </c>
      <c r="B32" s="213">
        <v>3.2</v>
      </c>
      <c r="C32" s="214">
        <v>0</v>
      </c>
      <c r="D32" s="214">
        <v>0</v>
      </c>
      <c r="E32" s="214">
        <v>0</v>
      </c>
      <c r="F32" s="214">
        <v>0</v>
      </c>
      <c r="G32" s="214">
        <v>0</v>
      </c>
      <c r="H32" s="214">
        <v>0</v>
      </c>
      <c r="I32" s="214">
        <v>0</v>
      </c>
      <c r="J32" s="215">
        <f t="shared" si="6"/>
        <v>0</v>
      </c>
      <c r="K32" s="214">
        <v>0</v>
      </c>
      <c r="L32" s="214">
        <v>0</v>
      </c>
      <c r="M32" s="215">
        <f t="shared" ref="M32:M37" si="8">SUM(K32:L32)</f>
        <v>0</v>
      </c>
      <c r="N32" s="240" t="e">
        <f t="shared" si="7"/>
        <v>#DIV/0!</v>
      </c>
    </row>
    <row r="33" spans="1:14" s="203" customFormat="1" ht="15" customHeight="1" x14ac:dyDescent="0.2">
      <c r="A33" s="239" t="s">
        <v>165</v>
      </c>
      <c r="B33" s="213">
        <v>3.2</v>
      </c>
      <c r="C33" s="214">
        <v>0</v>
      </c>
      <c r="D33" s="214">
        <v>0</v>
      </c>
      <c r="E33" s="214">
        <v>0</v>
      </c>
      <c r="F33" s="214">
        <v>0</v>
      </c>
      <c r="G33" s="214">
        <v>0</v>
      </c>
      <c r="H33" s="214">
        <v>0</v>
      </c>
      <c r="I33" s="214">
        <v>0</v>
      </c>
      <c r="J33" s="215">
        <f t="shared" si="6"/>
        <v>0</v>
      </c>
      <c r="K33" s="214">
        <v>0</v>
      </c>
      <c r="L33" s="214">
        <v>0</v>
      </c>
      <c r="M33" s="215">
        <f t="shared" si="8"/>
        <v>0</v>
      </c>
      <c r="N33" s="240" t="e">
        <f t="shared" si="7"/>
        <v>#DIV/0!</v>
      </c>
    </row>
    <row r="34" spans="1:14" s="203" customFormat="1" ht="15" customHeight="1" x14ac:dyDescent="0.2">
      <c r="A34" s="241" t="s">
        <v>166</v>
      </c>
      <c r="B34" s="213">
        <v>3.2</v>
      </c>
      <c r="C34" s="214">
        <v>0</v>
      </c>
      <c r="D34" s="214">
        <v>0</v>
      </c>
      <c r="E34" s="214">
        <v>0</v>
      </c>
      <c r="F34" s="214">
        <v>0</v>
      </c>
      <c r="G34" s="214">
        <v>0</v>
      </c>
      <c r="H34" s="214">
        <v>0</v>
      </c>
      <c r="I34" s="214">
        <v>0</v>
      </c>
      <c r="J34" s="215">
        <f t="shared" si="6"/>
        <v>0</v>
      </c>
      <c r="K34" s="214">
        <v>0</v>
      </c>
      <c r="L34" s="214">
        <v>0</v>
      </c>
      <c r="M34" s="215">
        <f t="shared" si="8"/>
        <v>0</v>
      </c>
      <c r="N34" s="240" t="e">
        <f t="shared" si="7"/>
        <v>#DIV/0!</v>
      </c>
    </row>
    <row r="35" spans="1:14" s="203" customFormat="1" ht="15" customHeight="1" x14ac:dyDescent="0.2">
      <c r="A35" s="239" t="s">
        <v>167</v>
      </c>
      <c r="B35" s="213">
        <v>3.2</v>
      </c>
      <c r="C35" s="214">
        <v>0</v>
      </c>
      <c r="D35" s="214">
        <v>0</v>
      </c>
      <c r="E35" s="214">
        <v>0</v>
      </c>
      <c r="F35" s="214">
        <v>0</v>
      </c>
      <c r="G35" s="214">
        <v>0</v>
      </c>
      <c r="H35" s="214">
        <v>0</v>
      </c>
      <c r="I35" s="214">
        <v>0</v>
      </c>
      <c r="J35" s="215">
        <f t="shared" si="6"/>
        <v>0</v>
      </c>
      <c r="K35" s="214">
        <v>0</v>
      </c>
      <c r="L35" s="214">
        <v>0</v>
      </c>
      <c r="M35" s="215">
        <f t="shared" si="8"/>
        <v>0</v>
      </c>
      <c r="N35" s="240" t="e">
        <f t="shared" si="7"/>
        <v>#DIV/0!</v>
      </c>
    </row>
    <row r="36" spans="1:14" s="203" customFormat="1" ht="15" customHeight="1" x14ac:dyDescent="0.2">
      <c r="A36" s="239" t="s">
        <v>168</v>
      </c>
      <c r="B36" s="213">
        <v>3.2</v>
      </c>
      <c r="C36" s="214">
        <v>0</v>
      </c>
      <c r="D36" s="214">
        <v>0</v>
      </c>
      <c r="E36" s="214">
        <v>0</v>
      </c>
      <c r="F36" s="214">
        <v>0</v>
      </c>
      <c r="G36" s="214">
        <v>0</v>
      </c>
      <c r="H36" s="214">
        <v>0</v>
      </c>
      <c r="I36" s="214">
        <v>0</v>
      </c>
      <c r="J36" s="215">
        <f t="shared" si="6"/>
        <v>0</v>
      </c>
      <c r="K36" s="214">
        <v>0</v>
      </c>
      <c r="L36" s="214">
        <v>0</v>
      </c>
      <c r="M36" s="215">
        <f t="shared" si="8"/>
        <v>0</v>
      </c>
      <c r="N36" s="240" t="e">
        <f t="shared" si="7"/>
        <v>#DIV/0!</v>
      </c>
    </row>
    <row r="37" spans="1:14" s="203" customFormat="1" ht="15" customHeight="1" x14ac:dyDescent="0.2">
      <c r="A37" s="242" t="s">
        <v>169</v>
      </c>
      <c r="B37" s="243">
        <v>3.2</v>
      </c>
      <c r="C37" s="244">
        <v>0</v>
      </c>
      <c r="D37" s="244">
        <v>0</v>
      </c>
      <c r="E37" s="244">
        <v>0</v>
      </c>
      <c r="F37" s="244">
        <v>0</v>
      </c>
      <c r="G37" s="244">
        <v>0</v>
      </c>
      <c r="H37" s="244">
        <v>0</v>
      </c>
      <c r="I37" s="244">
        <v>0</v>
      </c>
      <c r="J37" s="245">
        <f t="shared" si="6"/>
        <v>0</v>
      </c>
      <c r="K37" s="244">
        <v>0</v>
      </c>
      <c r="L37" s="244">
        <v>0</v>
      </c>
      <c r="M37" s="245">
        <f t="shared" si="8"/>
        <v>0</v>
      </c>
      <c r="N37" s="246" t="e">
        <f t="shared" si="7"/>
        <v>#DIV/0!</v>
      </c>
    </row>
    <row r="38" spans="1:14" s="203" customFormat="1" ht="15" customHeight="1" x14ac:dyDescent="0.2">
      <c r="A38" s="247" t="s">
        <v>66</v>
      </c>
      <c r="B38" s="225" t="s">
        <v>67</v>
      </c>
      <c r="C38" s="225">
        <f>SUM(C31:C37)</f>
        <v>0</v>
      </c>
      <c r="D38" s="225">
        <f t="shared" ref="D38:I38" si="9">SUM(D31:D37)</f>
        <v>0</v>
      </c>
      <c r="E38" s="225">
        <f t="shared" si="9"/>
        <v>0</v>
      </c>
      <c r="F38" s="225">
        <f t="shared" si="9"/>
        <v>0</v>
      </c>
      <c r="G38" s="225">
        <f t="shared" si="9"/>
        <v>0</v>
      </c>
      <c r="H38" s="225">
        <f t="shared" si="9"/>
        <v>0</v>
      </c>
      <c r="I38" s="225">
        <f t="shared" si="9"/>
        <v>0</v>
      </c>
      <c r="J38" s="225">
        <f>SUM(J31:J37)</f>
        <v>0</v>
      </c>
      <c r="K38" s="225">
        <f t="shared" ref="K38:L38" si="10">SUM(K31:K37)</f>
        <v>0</v>
      </c>
      <c r="L38" s="225">
        <f t="shared" si="10"/>
        <v>0</v>
      </c>
      <c r="M38" s="225">
        <f>SUM(M31:M37)</f>
        <v>0</v>
      </c>
      <c r="N38" s="226" t="e">
        <f t="shared" si="7"/>
        <v>#DIV/0!</v>
      </c>
    </row>
    <row r="39" spans="1:14" s="230" customFormat="1" ht="15" customHeight="1" x14ac:dyDescent="0.2">
      <c r="A39" s="248" t="s">
        <v>68</v>
      </c>
      <c r="B39" s="228" t="s">
        <v>67</v>
      </c>
      <c r="C39" s="228">
        <f>C38*10.764</f>
        <v>0</v>
      </c>
      <c r="D39" s="228">
        <f t="shared" ref="D39:I39" si="11">D38*10.764</f>
        <v>0</v>
      </c>
      <c r="E39" s="228">
        <f t="shared" si="11"/>
        <v>0</v>
      </c>
      <c r="F39" s="228">
        <f t="shared" si="11"/>
        <v>0</v>
      </c>
      <c r="G39" s="228">
        <f t="shared" si="11"/>
        <v>0</v>
      </c>
      <c r="H39" s="228">
        <f t="shared" si="11"/>
        <v>0</v>
      </c>
      <c r="I39" s="228">
        <f t="shared" si="11"/>
        <v>0</v>
      </c>
      <c r="J39" s="228">
        <f>J38*10.764</f>
        <v>0</v>
      </c>
      <c r="K39" s="228">
        <f t="shared" ref="K39:L39" si="12">K38*10.764</f>
        <v>0</v>
      </c>
      <c r="L39" s="228">
        <f t="shared" si="12"/>
        <v>0</v>
      </c>
      <c r="M39" s="228">
        <f>M38*10.764</f>
        <v>0</v>
      </c>
      <c r="N39" s="229" t="e">
        <f t="shared" si="7"/>
        <v>#DIV/0!</v>
      </c>
    </row>
    <row r="40" spans="1:14" ht="12.75" customHeight="1" x14ac:dyDescent="0.2">
      <c r="A40" s="38"/>
      <c r="B40" s="38"/>
      <c r="C40" s="39"/>
      <c r="D40" s="39"/>
      <c r="E40" s="39"/>
      <c r="F40" s="39"/>
      <c r="G40" s="39"/>
      <c r="H40" s="39"/>
      <c r="I40" s="39"/>
      <c r="J40" s="39"/>
      <c r="K40" s="38"/>
      <c r="L40" s="38"/>
      <c r="M40" s="39"/>
      <c r="N40" s="39"/>
    </row>
    <row r="41" spans="1:14" ht="12.75" customHeight="1" x14ac:dyDescent="0.2">
      <c r="A41" s="38"/>
      <c r="B41" s="38"/>
      <c r="C41" s="39"/>
      <c r="D41" s="39"/>
      <c r="E41" s="39"/>
      <c r="F41" s="39"/>
      <c r="K41" s="38"/>
      <c r="L41" s="38"/>
      <c r="M41" s="39"/>
    </row>
    <row r="42" spans="1:14" ht="12.75" customHeight="1" x14ac:dyDescent="0.2">
      <c r="A42" s="38"/>
      <c r="B42" s="38"/>
      <c r="C42" s="39"/>
      <c r="D42" s="39"/>
      <c r="E42" s="39"/>
      <c r="F42" s="39"/>
      <c r="K42" s="38"/>
      <c r="L42" s="38"/>
      <c r="M42" s="39"/>
    </row>
    <row r="43" spans="1:14" ht="12.75" customHeight="1" x14ac:dyDescent="0.2">
      <c r="A43" s="38"/>
      <c r="B43" s="38"/>
      <c r="C43" s="39"/>
      <c r="D43" s="39"/>
      <c r="E43" s="39"/>
      <c r="F43" s="39"/>
      <c r="K43" s="38"/>
      <c r="L43" s="38"/>
      <c r="M43" s="39"/>
    </row>
    <row r="44" spans="1:14" ht="12.75" customHeight="1" x14ac:dyDescent="0.2">
      <c r="A44" s="38"/>
      <c r="B44" s="38"/>
      <c r="C44" s="39"/>
      <c r="D44" s="39"/>
      <c r="E44" s="39"/>
      <c r="F44" s="39"/>
      <c r="K44" s="38"/>
      <c r="L44" s="38"/>
      <c r="M44" s="39"/>
    </row>
    <row r="45" spans="1:14" ht="12.75" customHeight="1" x14ac:dyDescent="0.2">
      <c r="A45" s="38"/>
      <c r="B45" s="38"/>
      <c r="C45" s="39"/>
      <c r="D45" s="39"/>
      <c r="E45" s="39"/>
      <c r="F45" s="39"/>
      <c r="K45" s="38"/>
      <c r="L45" s="38"/>
      <c r="M45" s="39"/>
    </row>
    <row r="46" spans="1:14" ht="12.75" customHeight="1" x14ac:dyDescent="0.2">
      <c r="A46" s="38"/>
      <c r="B46" s="38"/>
      <c r="C46" s="39"/>
      <c r="D46" s="39"/>
      <c r="E46" s="39"/>
      <c r="F46" s="39"/>
      <c r="K46" s="38"/>
      <c r="L46" s="38"/>
      <c r="M46" s="39"/>
    </row>
  </sheetData>
  <sheetProtection formatCells="0" formatRows="0" insertRows="0" insertHyperlinks="0" deleteRows="0" sort="0" autoFilter="0" pivotTables="0"/>
  <mergeCells count="18">
    <mergeCell ref="A7:N7"/>
    <mergeCell ref="A8:A10"/>
    <mergeCell ref="B8:B10"/>
    <mergeCell ref="C8:J8"/>
    <mergeCell ref="K8:M8"/>
    <mergeCell ref="N8:N9"/>
    <mergeCell ref="A17:N17"/>
    <mergeCell ref="A18:A20"/>
    <mergeCell ref="B18:B20"/>
    <mergeCell ref="C18:J18"/>
    <mergeCell ref="K18:M18"/>
    <mergeCell ref="N18:N19"/>
    <mergeCell ref="A27:N27"/>
    <mergeCell ref="A28:A30"/>
    <mergeCell ref="B28:B30"/>
    <mergeCell ref="C28:J28"/>
    <mergeCell ref="K28:M28"/>
    <mergeCell ref="N28:N29"/>
  </mergeCells>
  <printOptions horizontalCentered="1"/>
  <pageMargins left="0.59055118110236227" right="0.59055118110236227" top="0.70866141732283472" bottom="0.59055118110236227" header="0.31496062992125984" footer="0.31496062992125984"/>
  <pageSetup paperSize="9" fitToHeight="99" orientation="landscape" r:id="rId1"/>
  <headerFooter scaleWithDoc="0">
    <oddHeader>&amp;L&amp;"Arial,Bold"&amp;18Preliminary Cost Plan&amp;R&amp;G</oddHeader>
    <oddFooter>&amp;L&amp;6© CS2 Limited&amp;C&amp;9Page &amp;P of &amp;N&amp;R&amp;6QS2115/Rev1/21</oddFooter>
  </headerFooter>
  <rowBreaks count="1" manualBreakCount="1">
    <brk id="32" max="1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C3CE4-63EB-4577-BB53-950EA00346D7}">
  <sheetPr>
    <tabColor theme="1"/>
  </sheetPr>
  <dimension ref="A1:D39"/>
  <sheetViews>
    <sheetView view="pageBreakPreview" topLeftCell="A10" zoomScale="80" zoomScaleNormal="100" zoomScaleSheetLayoutView="80" workbookViewId="0">
      <selection activeCell="B21" sqref="B21"/>
    </sheetView>
  </sheetViews>
  <sheetFormatPr defaultColWidth="9" defaultRowHeight="14.25" x14ac:dyDescent="0.2"/>
  <cols>
    <col min="1" max="1" width="28.625" style="78" customWidth="1"/>
    <col min="2" max="2" width="40.625" style="16" customWidth="1"/>
    <col min="3" max="3" width="9" style="16"/>
    <col min="4" max="4" width="87.375" style="68" customWidth="1"/>
    <col min="5" max="16384" width="9" style="16"/>
  </cols>
  <sheetData>
    <row r="1" spans="1:4" s="45" customFormat="1" ht="24.75" customHeight="1" x14ac:dyDescent="0.2">
      <c r="A1" s="63" t="s">
        <v>92</v>
      </c>
      <c r="B1" s="64"/>
      <c r="C1" s="64"/>
      <c r="D1" s="65"/>
    </row>
    <row r="2" spans="1:4" ht="15" x14ac:dyDescent="0.25">
      <c r="A2" s="66" t="s">
        <v>93</v>
      </c>
      <c r="B2" s="67"/>
      <c r="C2" s="67"/>
      <c r="D2" s="287" t="s">
        <v>95</v>
      </c>
    </row>
    <row r="3" spans="1:4" x14ac:dyDescent="0.2">
      <c r="A3" s="69"/>
      <c r="B3" s="67"/>
      <c r="C3" s="67"/>
      <c r="D3" s="286"/>
    </row>
    <row r="4" spans="1:4" x14ac:dyDescent="0.2">
      <c r="A4" s="69" t="s">
        <v>94</v>
      </c>
      <c r="B4" s="307" t="s">
        <v>397</v>
      </c>
      <c r="C4" s="67"/>
      <c r="D4" s="65" t="s">
        <v>188</v>
      </c>
    </row>
    <row r="5" spans="1:4" x14ac:dyDescent="0.2">
      <c r="A5" s="69"/>
      <c r="B5" s="72"/>
      <c r="C5" s="67"/>
    </row>
    <row r="6" spans="1:4" x14ac:dyDescent="0.2">
      <c r="A6" s="308" t="s">
        <v>96</v>
      </c>
      <c r="B6" s="309" t="s">
        <v>399</v>
      </c>
      <c r="C6" s="67"/>
      <c r="D6" s="65" t="s">
        <v>188</v>
      </c>
    </row>
    <row r="7" spans="1:4" x14ac:dyDescent="0.2">
      <c r="A7" s="69"/>
      <c r="B7" s="72"/>
      <c r="C7" s="67"/>
    </row>
    <row r="8" spans="1:4" x14ac:dyDescent="0.2">
      <c r="A8" s="339" t="s">
        <v>83</v>
      </c>
      <c r="B8" s="340" t="s">
        <v>338</v>
      </c>
      <c r="C8" s="67"/>
      <c r="D8" s="68" t="s">
        <v>189</v>
      </c>
    </row>
    <row r="9" spans="1:4" x14ac:dyDescent="0.2">
      <c r="A9" s="339" t="s">
        <v>197</v>
      </c>
      <c r="B9" s="340"/>
      <c r="C9" s="67"/>
    </row>
    <row r="10" spans="1:4" x14ac:dyDescent="0.2">
      <c r="A10" s="339" t="s">
        <v>198</v>
      </c>
      <c r="B10" s="340" t="s">
        <v>339</v>
      </c>
      <c r="C10" s="67"/>
    </row>
    <row r="11" spans="1:4" x14ac:dyDescent="0.2">
      <c r="A11" s="339"/>
      <c r="B11" s="341" t="str">
        <f>SUBSTITUTE(B8," ","")</f>
        <v>LukeClifford</v>
      </c>
      <c r="C11" s="67"/>
    </row>
    <row r="12" spans="1:4" x14ac:dyDescent="0.2">
      <c r="A12" s="339" t="s">
        <v>84</v>
      </c>
      <c r="B12" s="340" t="s">
        <v>393</v>
      </c>
      <c r="C12" s="67"/>
      <c r="D12" s="68" t="s">
        <v>189</v>
      </c>
    </row>
    <row r="13" spans="1:4" x14ac:dyDescent="0.2">
      <c r="A13" s="339" t="s">
        <v>197</v>
      </c>
      <c r="B13" s="340" t="s">
        <v>394</v>
      </c>
      <c r="C13" s="67"/>
    </row>
    <row r="14" spans="1:4" x14ac:dyDescent="0.2">
      <c r="A14" s="69"/>
      <c r="B14" s="341" t="str">
        <f>SUBSTITUTE(B12," ","")</f>
        <v>GaryViccars</v>
      </c>
      <c r="C14" s="67"/>
    </row>
    <row r="15" spans="1:4" s="313" customFormat="1" x14ac:dyDescent="0.2">
      <c r="A15" s="310" t="s">
        <v>190</v>
      </c>
      <c r="B15" s="307"/>
      <c r="C15" s="311"/>
      <c r="D15" s="312" t="s">
        <v>97</v>
      </c>
    </row>
    <row r="16" spans="1:4" x14ac:dyDescent="0.2">
      <c r="A16" s="69"/>
      <c r="B16" s="72"/>
      <c r="C16" s="67"/>
    </row>
    <row r="17" spans="1:4" s="313" customFormat="1" x14ac:dyDescent="0.2">
      <c r="A17" s="310" t="s">
        <v>98</v>
      </c>
      <c r="B17" s="307">
        <v>44638</v>
      </c>
      <c r="C17" s="311"/>
      <c r="D17" s="312" t="s">
        <v>191</v>
      </c>
    </row>
    <row r="18" spans="1:4" s="313" customFormat="1" x14ac:dyDescent="0.2">
      <c r="A18" s="310"/>
      <c r="B18" s="314"/>
      <c r="C18" s="311"/>
      <c r="D18" s="312"/>
    </row>
    <row r="19" spans="1:4" s="313" customFormat="1" x14ac:dyDescent="0.2">
      <c r="A19" s="310" t="s">
        <v>99</v>
      </c>
      <c r="B19" s="307" t="s">
        <v>398</v>
      </c>
      <c r="C19" s="311"/>
      <c r="D19" s="312" t="s">
        <v>100</v>
      </c>
    </row>
    <row r="20" spans="1:4" x14ac:dyDescent="0.2">
      <c r="A20" s="69"/>
      <c r="B20" s="72"/>
      <c r="C20" s="67"/>
    </row>
    <row r="21" spans="1:4" x14ac:dyDescent="0.2">
      <c r="A21" s="69" t="s">
        <v>101</v>
      </c>
      <c r="B21" s="315" t="s">
        <v>67</v>
      </c>
      <c r="C21" s="67"/>
      <c r="D21" s="68" t="s">
        <v>102</v>
      </c>
    </row>
    <row r="22" spans="1:4" x14ac:dyDescent="0.2">
      <c r="A22" s="69"/>
      <c r="B22" s="72"/>
      <c r="C22" s="67"/>
      <c r="D22" s="16"/>
    </row>
    <row r="23" spans="1:4" ht="57" x14ac:dyDescent="0.2">
      <c r="A23" s="73" t="s">
        <v>103</v>
      </c>
      <c r="B23" s="74" t="s">
        <v>76</v>
      </c>
      <c r="C23" s="67"/>
      <c r="D23" s="288" t="s">
        <v>102</v>
      </c>
    </row>
    <row r="24" spans="1:4" x14ac:dyDescent="0.2">
      <c r="A24" s="69"/>
      <c r="B24" s="72"/>
      <c r="C24" s="67"/>
      <c r="D24" s="286"/>
    </row>
    <row r="25" spans="1:4" x14ac:dyDescent="0.2">
      <c r="A25" s="70" t="s">
        <v>104</v>
      </c>
      <c r="B25" s="71" t="s">
        <v>206</v>
      </c>
      <c r="C25" s="67"/>
      <c r="D25" s="288" t="s">
        <v>102</v>
      </c>
    </row>
    <row r="26" spans="1:4" x14ac:dyDescent="0.2">
      <c r="A26" s="70"/>
      <c r="B26" s="72"/>
      <c r="C26" s="67"/>
      <c r="D26" s="288"/>
    </row>
    <row r="27" spans="1:4" s="316" customFormat="1" x14ac:dyDescent="0.2">
      <c r="A27" s="349" t="s">
        <v>192</v>
      </c>
      <c r="B27" s="350" t="s">
        <v>340</v>
      </c>
      <c r="C27" s="351"/>
      <c r="D27" s="352" t="s">
        <v>102</v>
      </c>
    </row>
    <row r="28" spans="1:4" s="316" customFormat="1" hidden="1" x14ac:dyDescent="0.2">
      <c r="A28" s="349"/>
      <c r="B28" s="353" t="str">
        <f>LOWER(B11&amp;"@cs2.co.uk")</f>
        <v>lukeclifford@cs2.co.uk</v>
      </c>
      <c r="C28" s="351"/>
      <c r="D28" s="352"/>
    </row>
    <row r="29" spans="1:4" s="316" customFormat="1" hidden="1" x14ac:dyDescent="0.2">
      <c r="A29" s="349"/>
      <c r="B29" s="353" t="str">
        <f>LOWER(B14&amp;"@cs2.co.uk")</f>
        <v>garyviccars@cs2.co.uk</v>
      </c>
      <c r="C29" s="351"/>
      <c r="D29" s="352"/>
    </row>
    <row r="30" spans="1:4" customFormat="1" x14ac:dyDescent="0.2">
      <c r="A30" s="283"/>
      <c r="B30" s="284"/>
      <c r="C30" s="285"/>
      <c r="D30" s="286"/>
    </row>
    <row r="31" spans="1:4" x14ac:dyDescent="0.2">
      <c r="A31" s="69" t="s">
        <v>105</v>
      </c>
      <c r="B31" s="75" t="s">
        <v>106</v>
      </c>
      <c r="C31" s="67"/>
      <c r="D31" s="288" t="s">
        <v>102</v>
      </c>
    </row>
    <row r="32" spans="1:4" x14ac:dyDescent="0.2">
      <c r="A32" s="69"/>
      <c r="B32" s="67"/>
      <c r="C32" s="67"/>
      <c r="D32" s="286"/>
    </row>
    <row r="33" spans="1:4" ht="72" customHeight="1" x14ac:dyDescent="0.2">
      <c r="A33" s="76" t="s">
        <v>107</v>
      </c>
      <c r="B33" s="77" t="s">
        <v>395</v>
      </c>
      <c r="C33" s="67"/>
      <c r="D33" s="289" t="s">
        <v>108</v>
      </c>
    </row>
    <row r="34" spans="1:4" x14ac:dyDescent="0.2">
      <c r="A34" s="69"/>
      <c r="B34" s="67"/>
      <c r="C34" s="67"/>
      <c r="D34" s="286"/>
    </row>
    <row r="35" spans="1:4" x14ac:dyDescent="0.2">
      <c r="A35" s="70" t="s">
        <v>109</v>
      </c>
      <c r="B35" s="75" t="s">
        <v>396</v>
      </c>
      <c r="C35" s="67"/>
      <c r="D35" s="288" t="s">
        <v>110</v>
      </c>
    </row>
    <row r="36" spans="1:4" x14ac:dyDescent="0.2">
      <c r="A36" s="69"/>
      <c r="B36" s="67"/>
      <c r="C36" s="67"/>
      <c r="D36" s="286"/>
    </row>
    <row r="37" spans="1:4" x14ac:dyDescent="0.2">
      <c r="A37" s="70" t="s">
        <v>111</v>
      </c>
      <c r="B37" s="75"/>
      <c r="C37" s="67"/>
      <c r="D37" s="286" t="s">
        <v>112</v>
      </c>
    </row>
    <row r="38" spans="1:4" x14ac:dyDescent="0.2">
      <c r="A38" s="69"/>
      <c r="B38" s="67"/>
      <c r="C38" s="67"/>
    </row>
    <row r="39" spans="1:4" x14ac:dyDescent="0.2">
      <c r="A39" s="69"/>
      <c r="B39" s="67"/>
      <c r="C39" s="67"/>
    </row>
  </sheetData>
  <dataValidations count="3">
    <dataValidation type="list" allowBlank="1" showInputMessage="1" showErrorMessage="1" sqref="B31" xr:uid="{230EE276-9196-4BBB-99EC-8FEE4F06351D}">
      <formula1>"new build development,refurbished area"</formula1>
    </dataValidation>
    <dataValidation type="list" allowBlank="1" showInputMessage="1" showErrorMessage="1" sqref="B21" xr:uid="{DD184FF6-8096-44CB-94EE-C01BB7E40328}">
      <formula1>"-,A,B,C,D,E,F,G,H,I,J"</formula1>
    </dataValidation>
    <dataValidation type="list" allowBlank="1" showInputMessage="1" showErrorMessage="1" sqref="B27" xr:uid="{D332716B-C32C-42FE-B7C2-3FD1AA9E39CE}">
      <formula1>$B$28:$B$29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96FC42E-ED0B-4B30-9EC3-1067D1606889}">
          <x14:formula1>
            <xm:f>'list DO NOT USE'!$C$1:$C$8</xm:f>
          </x14:formula1>
          <xm:sqref>B25</xm:sqref>
        </x14:dataValidation>
        <x14:dataValidation type="list" allowBlank="1" showInputMessage="1" showErrorMessage="1" xr:uid="{59271877-EA83-48E8-A467-16CD5E8F673A}">
          <x14:formula1>
            <xm:f>'list DO NOT USE'!$A$1:$A$8</xm:f>
          </x14:formula1>
          <xm:sqref>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C81C-7CDD-4A95-A55C-992CCC5D7F66}">
  <dimension ref="A1:G53"/>
  <sheetViews>
    <sheetView tabSelected="1" view="pageBreakPreview" topLeftCell="A17" zoomScaleNormal="100" zoomScaleSheetLayoutView="100" workbookViewId="0">
      <selection activeCell="G37" sqref="G37"/>
    </sheetView>
  </sheetViews>
  <sheetFormatPr defaultColWidth="9" defaultRowHeight="14.25" x14ac:dyDescent="0.2"/>
  <cols>
    <col min="1" max="1" width="3.625" style="330" customWidth="1"/>
    <col min="2" max="2" width="14.625" style="330" customWidth="1"/>
    <col min="3" max="3" width="47.625" style="330" customWidth="1"/>
    <col min="4" max="4" width="2.625" style="330" customWidth="1"/>
    <col min="5" max="5" width="20.625" style="330" customWidth="1"/>
    <col min="6" max="6" width="3.625" style="330" customWidth="1"/>
    <col min="7" max="7" width="55.25" style="330" customWidth="1"/>
    <col min="8" max="16384" width="9" style="330"/>
  </cols>
  <sheetData>
    <row r="1" spans="2:6" s="316" customFormat="1" ht="14.25" customHeight="1" x14ac:dyDescent="0.2"/>
    <row r="2" spans="2:6" s="316" customFormat="1" ht="14.25" customHeight="1" x14ac:dyDescent="0.2"/>
    <row r="3" spans="2:6" s="316" customFormat="1" ht="14.25" customHeight="1" x14ac:dyDescent="0.2"/>
    <row r="4" spans="2:6" s="316" customFormat="1" ht="14.25" customHeight="1" x14ac:dyDescent="0.2"/>
    <row r="5" spans="2:6" s="316" customFormat="1" ht="14.25" customHeight="1" x14ac:dyDescent="0.2"/>
    <row r="6" spans="2:6" s="316" customFormat="1" ht="14.25" customHeight="1" x14ac:dyDescent="0.2"/>
    <row r="7" spans="2:6" s="316" customFormat="1" ht="14.25" customHeight="1" x14ac:dyDescent="0.2"/>
    <row r="8" spans="2:6" s="316" customFormat="1" ht="14.25" customHeight="1" x14ac:dyDescent="0.2"/>
    <row r="9" spans="2:6" s="316" customFormat="1" ht="14.25" customHeight="1" x14ac:dyDescent="0.2"/>
    <row r="10" spans="2:6" s="316" customFormat="1" ht="14.25" customHeight="1" x14ac:dyDescent="0.2"/>
    <row r="11" spans="2:6" s="316" customFormat="1" ht="14.25" customHeight="1" x14ac:dyDescent="0.2"/>
    <row r="12" spans="2:6" s="316" customFormat="1" ht="14.25" customHeight="1" x14ac:dyDescent="0.2"/>
    <row r="13" spans="2:6" s="316" customFormat="1" ht="14.25" customHeight="1" x14ac:dyDescent="0.2"/>
    <row r="14" spans="2:6" s="318" customFormat="1" ht="5.0999999999999996" customHeight="1" x14ac:dyDescent="0.2">
      <c r="B14" s="317"/>
      <c r="C14" s="317"/>
      <c r="E14" s="317"/>
    </row>
    <row r="15" spans="2:6" s="320" customFormat="1" ht="40.5" customHeight="1" x14ac:dyDescent="0.45">
      <c r="B15" s="505" t="s">
        <v>287</v>
      </c>
      <c r="C15" s="505"/>
      <c r="D15" s="505"/>
      <c r="E15" s="505"/>
      <c r="F15" s="319"/>
    </row>
    <row r="16" spans="2:6" s="320" customFormat="1" ht="49.5" customHeight="1" x14ac:dyDescent="0.35">
      <c r="B16" s="505"/>
      <c r="C16" s="505"/>
      <c r="D16" s="505"/>
      <c r="E16" s="505"/>
      <c r="F16" s="321"/>
    </row>
    <row r="17" spans="2:7" s="318" customFormat="1" ht="5.0999999999999996" customHeight="1" x14ac:dyDescent="0.2">
      <c r="B17" s="317"/>
      <c r="C17" s="317"/>
      <c r="E17" s="317"/>
    </row>
    <row r="18" spans="2:7" s="2" customFormat="1" ht="14.25" customHeight="1" x14ac:dyDescent="0.2">
      <c r="B18" s="322"/>
      <c r="C18" s="322"/>
      <c r="D18" s="322"/>
      <c r="E18" s="322"/>
      <c r="F18" s="322"/>
    </row>
    <row r="19" spans="2:7" s="2" customFormat="1" ht="14.25" customHeight="1" x14ac:dyDescent="0.2">
      <c r="B19" s="322"/>
      <c r="C19" s="322"/>
      <c r="D19" s="322"/>
      <c r="E19" s="322"/>
      <c r="F19" s="322"/>
    </row>
    <row r="20" spans="2:7" s="2" customFormat="1" ht="14.25" customHeight="1" x14ac:dyDescent="0.2">
      <c r="B20" s="322"/>
      <c r="C20" s="322"/>
      <c r="D20" s="322"/>
      <c r="E20" s="322"/>
      <c r="F20" s="322"/>
    </row>
    <row r="21" spans="2:7" s="2" customFormat="1" ht="14.25" customHeight="1" x14ac:dyDescent="0.2">
      <c r="B21" s="322"/>
      <c r="C21" s="322"/>
      <c r="D21" s="322"/>
      <c r="E21" s="322"/>
      <c r="F21" s="322"/>
    </row>
    <row r="22" spans="2:7" s="2" customFormat="1" ht="14.25" customHeight="1" x14ac:dyDescent="0.2">
      <c r="B22" s="322"/>
      <c r="C22" s="322"/>
      <c r="D22" s="322"/>
      <c r="E22" s="322"/>
      <c r="F22" s="322"/>
    </row>
    <row r="23" spans="2:7" s="2" customFormat="1" ht="14.25" customHeight="1" x14ac:dyDescent="0.2">
      <c r="B23" s="322"/>
      <c r="C23" s="322"/>
      <c r="D23" s="322"/>
      <c r="E23" s="322"/>
      <c r="F23" s="322"/>
      <c r="G23" s="323" t="s">
        <v>193</v>
      </c>
    </row>
    <row r="24" spans="2:7" s="2" customFormat="1" ht="14.25" customHeight="1" x14ac:dyDescent="0.2">
      <c r="B24" s="322"/>
      <c r="C24" s="322"/>
      <c r="D24" s="322"/>
      <c r="E24" s="322"/>
      <c r="F24" s="322"/>
      <c r="G24" s="323" t="s">
        <v>194</v>
      </c>
    </row>
    <row r="25" spans="2:7" s="2" customFormat="1" ht="14.25" customHeight="1" x14ac:dyDescent="0.2">
      <c r="B25" s="322"/>
      <c r="C25" s="322"/>
      <c r="D25" s="322"/>
      <c r="E25" s="322"/>
      <c r="F25" s="322"/>
    </row>
    <row r="26" spans="2:7" s="2" customFormat="1" ht="14.25" customHeight="1" x14ac:dyDescent="0.2">
      <c r="B26" s="322"/>
      <c r="C26" s="322"/>
      <c r="D26" s="322"/>
      <c r="E26" s="322"/>
      <c r="F26" s="322"/>
    </row>
    <row r="27" spans="2:7" s="2" customFormat="1" ht="14.25" customHeight="1" x14ac:dyDescent="0.2">
      <c r="B27" s="322"/>
      <c r="C27" s="322"/>
      <c r="D27" s="322"/>
      <c r="E27" s="322"/>
      <c r="F27" s="322"/>
    </row>
    <row r="28" spans="2:7" s="2" customFormat="1" ht="14.25" customHeight="1" x14ac:dyDescent="0.2">
      <c r="B28" s="322"/>
      <c r="C28" s="322"/>
      <c r="D28" s="322"/>
      <c r="E28" s="322"/>
      <c r="F28" s="322"/>
    </row>
    <row r="29" spans="2:7" s="2" customFormat="1" ht="14.25" customHeight="1" x14ac:dyDescent="0.2">
      <c r="B29" s="322"/>
      <c r="C29" s="322"/>
      <c r="D29" s="322"/>
      <c r="E29" s="322"/>
      <c r="F29" s="322"/>
    </row>
    <row r="30" spans="2:7" s="2" customFormat="1" ht="14.25" customHeight="1" x14ac:dyDescent="0.2">
      <c r="B30" s="322"/>
      <c r="C30" s="322"/>
      <c r="D30" s="322"/>
      <c r="E30" s="322"/>
      <c r="F30" s="322"/>
    </row>
    <row r="31" spans="2:7" s="2" customFormat="1" ht="14.25" customHeight="1" x14ac:dyDescent="0.2">
      <c r="B31" s="322"/>
      <c r="C31" s="322"/>
      <c r="D31" s="322"/>
      <c r="E31" s="322"/>
      <c r="F31" s="322"/>
    </row>
    <row r="32" spans="2:7" s="2" customFormat="1" ht="14.25" customHeight="1" x14ac:dyDescent="0.2">
      <c r="B32" s="322"/>
      <c r="C32" s="322"/>
      <c r="D32" s="322"/>
      <c r="E32" s="322"/>
      <c r="F32" s="322"/>
    </row>
    <row r="33" spans="1:7" s="2" customFormat="1" ht="14.25" customHeight="1" x14ac:dyDescent="0.2">
      <c r="B33" s="322"/>
      <c r="C33" s="322"/>
      <c r="D33" s="322"/>
      <c r="E33" s="322"/>
      <c r="F33" s="322"/>
    </row>
    <row r="34" spans="1:7" s="2" customFormat="1" ht="14.25" customHeight="1" x14ac:dyDescent="0.2">
      <c r="B34" s="324"/>
      <c r="C34" s="324"/>
      <c r="D34" s="324"/>
      <c r="E34" s="324"/>
      <c r="F34" s="324"/>
    </row>
    <row r="35" spans="1:7" s="325" customFormat="1" ht="5.0999999999999996" customHeight="1" x14ac:dyDescent="0.2">
      <c r="B35" s="326"/>
      <c r="C35" s="326"/>
      <c r="E35" s="326"/>
    </row>
    <row r="36" spans="1:7" s="327" customFormat="1" ht="14.25" customHeight="1" x14ac:dyDescent="0.2">
      <c r="B36" s="506" t="s">
        <v>195</v>
      </c>
      <c r="C36" s="506"/>
      <c r="D36" s="506"/>
      <c r="E36" s="506"/>
    </row>
    <row r="37" spans="1:7" s="327" customFormat="1" ht="30" customHeight="1" x14ac:dyDescent="0.2">
      <c r="B37" s="507" t="str">
        <f>'Project Info'!B4</f>
        <v>Newport Pagnell Town Council</v>
      </c>
      <c r="C37" s="507"/>
      <c r="D37" s="507"/>
      <c r="E37" s="507"/>
      <c r="F37" s="328"/>
    </row>
    <row r="38" spans="1:7" s="327" customFormat="1" ht="14.25" customHeight="1" x14ac:dyDescent="0.2">
      <c r="B38" s="329"/>
      <c r="C38" s="329"/>
      <c r="D38" s="329"/>
      <c r="E38" s="329"/>
    </row>
    <row r="39" spans="1:7" s="327" customFormat="1" ht="14.25" customHeight="1" x14ac:dyDescent="0.2">
      <c r="B39" s="506" t="s">
        <v>196</v>
      </c>
      <c r="C39" s="506"/>
      <c r="D39" s="506"/>
      <c r="E39" s="506"/>
    </row>
    <row r="40" spans="1:7" s="327" customFormat="1" ht="53.25" customHeight="1" x14ac:dyDescent="0.2">
      <c r="A40" s="328"/>
      <c r="B40" s="507" t="str">
        <f>'Project Info'!B6</f>
        <v>Newport Pagnell Footpaths</v>
      </c>
      <c r="C40" s="507"/>
      <c r="D40" s="507"/>
      <c r="E40" s="507"/>
      <c r="F40" s="328"/>
    </row>
    <row r="41" spans="1:7" s="325" customFormat="1" ht="5.0999999999999996" customHeight="1" x14ac:dyDescent="0.2">
      <c r="B41" s="326"/>
      <c r="C41" s="326"/>
      <c r="E41" s="326"/>
    </row>
    <row r="42" spans="1:7" ht="14.25" customHeight="1" x14ac:dyDescent="0.2"/>
    <row r="43" spans="1:7" ht="14.25" customHeight="1" x14ac:dyDescent="0.2"/>
    <row r="44" spans="1:7" ht="14.25" customHeight="1" x14ac:dyDescent="0.2"/>
    <row r="45" spans="1:7" ht="14.25" customHeight="1" x14ac:dyDescent="0.2"/>
    <row r="46" spans="1:7" ht="12.75" customHeight="1" x14ac:dyDescent="0.2"/>
    <row r="47" spans="1:7" s="331" customFormat="1" ht="15" customHeight="1" x14ac:dyDescent="0.2">
      <c r="B47" s="332" t="s">
        <v>23</v>
      </c>
      <c r="C47" s="331" t="str">
        <f>'Project Info'!B8&amp;" "&amp;'Project Info'!B9</f>
        <v xml:space="preserve">Luke Clifford </v>
      </c>
      <c r="D47" s="508" t="s">
        <v>22</v>
      </c>
      <c r="E47" s="508"/>
      <c r="G47" s="331" t="s">
        <v>113</v>
      </c>
    </row>
    <row r="48" spans="1:7" s="331" customFormat="1" ht="12" customHeight="1" x14ac:dyDescent="0.2">
      <c r="B48" s="333" t="s">
        <v>24</v>
      </c>
      <c r="C48" s="331" t="str">
        <f>'Project Info'!B12&amp;" "&amp;'Project Info'!B13</f>
        <v>Gary Viccars BSc (Hons) MRICS</v>
      </c>
      <c r="D48" s="504" t="str">
        <f>'Project Info'!B23</f>
        <v>Campbell Park Pavilion
1300 Silbury Boulevard
Milton Keynes
MK9 4AD</v>
      </c>
      <c r="E48" s="504"/>
    </row>
    <row r="49" spans="1:5" s="331" customFormat="1" ht="12.75" x14ac:dyDescent="0.2">
      <c r="B49" s="332" t="s">
        <v>25</v>
      </c>
      <c r="C49" s="334">
        <f>'Project Info'!B17</f>
        <v>44638</v>
      </c>
      <c r="D49" s="504"/>
      <c r="E49" s="504"/>
    </row>
    <row r="50" spans="1:5" s="331" customFormat="1" ht="12.75" x14ac:dyDescent="0.2">
      <c r="B50" s="332" t="s">
        <v>26</v>
      </c>
      <c r="C50" s="335" t="str">
        <f>'Project Info'!B19</f>
        <v>2099913/GV</v>
      </c>
      <c r="D50" s="504"/>
      <c r="E50" s="504"/>
    </row>
    <row r="51" spans="1:5" s="331" customFormat="1" ht="12.75" x14ac:dyDescent="0.2">
      <c r="B51" s="332" t="s">
        <v>41</v>
      </c>
      <c r="C51" s="331" t="str">
        <f>'Project Info'!B21</f>
        <v>-</v>
      </c>
      <c r="D51" s="504"/>
      <c r="E51" s="504"/>
    </row>
    <row r="52" spans="1:5" s="331" customFormat="1" ht="12.75" x14ac:dyDescent="0.2">
      <c r="A52" s="333"/>
      <c r="D52" s="336" t="s">
        <v>114</v>
      </c>
      <c r="E52" s="337" t="str">
        <f>'Project Info'!B25</f>
        <v>01908 502 527</v>
      </c>
    </row>
    <row r="53" spans="1:5" s="331" customFormat="1" ht="12.75" x14ac:dyDescent="0.2">
      <c r="D53" s="336" t="s">
        <v>115</v>
      </c>
      <c r="E53" s="338" t="str">
        <f>'Project Info'!B27</f>
        <v>lukeclifford@cs2.co.uk</v>
      </c>
    </row>
  </sheetData>
  <sheetProtection formatCells="0" formatRows="0" insertRows="0" insertHyperlinks="0" deleteRows="0" sort="0" autoFilter="0" pivotTables="0"/>
  <mergeCells count="7">
    <mergeCell ref="D48:E51"/>
    <mergeCell ref="B15:E16"/>
    <mergeCell ref="B36:E36"/>
    <mergeCell ref="B37:E37"/>
    <mergeCell ref="B39:E39"/>
    <mergeCell ref="B40:E40"/>
    <mergeCell ref="D47:E47"/>
  </mergeCells>
  <printOptions horizontalCentered="1"/>
  <pageMargins left="0" right="0" top="0" bottom="0" header="0" footer="0"/>
  <pageSetup paperSize="9" scale="96"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A020-7F7B-49A2-B5C0-23F75C190EE7}">
  <sheetPr>
    <pageSetUpPr fitToPage="1"/>
  </sheetPr>
  <dimension ref="A1:G46"/>
  <sheetViews>
    <sheetView view="pageBreakPreview" zoomScale="90" zoomScaleNormal="80" zoomScaleSheetLayoutView="90" workbookViewId="0">
      <selection activeCell="K21" sqref="K21"/>
    </sheetView>
  </sheetViews>
  <sheetFormatPr defaultColWidth="9" defaultRowHeight="12.75" x14ac:dyDescent="0.2"/>
  <cols>
    <col min="1" max="1" width="5.625" style="121" customWidth="1"/>
    <col min="2" max="2" width="14.125" style="122" customWidth="1"/>
    <col min="3" max="3" width="8.625" style="122" customWidth="1"/>
    <col min="4" max="4" width="54.625" style="122" customWidth="1"/>
    <col min="5" max="16384" width="9" style="121"/>
  </cols>
  <sheetData>
    <row r="1" spans="1:7" s="80" customFormat="1" x14ac:dyDescent="0.2">
      <c r="A1" s="80">
        <v>5</v>
      </c>
      <c r="B1" s="80">
        <v>13.5</v>
      </c>
      <c r="C1" s="80">
        <v>8</v>
      </c>
      <c r="D1" s="80">
        <v>54</v>
      </c>
      <c r="E1" s="79" t="s">
        <v>45</v>
      </c>
    </row>
    <row r="2" spans="1:7" s="356" customFormat="1" ht="19.5" customHeight="1" x14ac:dyDescent="0.2">
      <c r="A2" s="354" t="str">
        <f>'Project Info'!B19&amp;" "&amp;'Project Info'!B6</f>
        <v>2099913/GV Newport Pagnell Footpaths</v>
      </c>
      <c r="B2" s="354"/>
      <c r="C2" s="354"/>
      <c r="D2" s="354"/>
      <c r="E2" s="354"/>
      <c r="F2" s="355"/>
      <c r="G2" s="354"/>
    </row>
    <row r="3" spans="1:7" s="115" customFormat="1" ht="3" customHeight="1" x14ac:dyDescent="0.2">
      <c r="A3" s="112"/>
      <c r="B3" s="113"/>
      <c r="C3" s="113"/>
      <c r="D3" s="113"/>
      <c r="E3" s="114"/>
      <c r="F3" s="114"/>
    </row>
    <row r="4" spans="1:7" s="119" customFormat="1" ht="15" customHeight="1" x14ac:dyDescent="0.2">
      <c r="A4" s="116"/>
      <c r="B4" s="117"/>
      <c r="C4" s="117"/>
      <c r="D4" s="117"/>
      <c r="E4" s="118"/>
      <c r="F4" s="118"/>
    </row>
    <row r="5" spans="1:7" ht="24.75" customHeight="1" x14ac:dyDescent="0.25">
      <c r="A5" s="123" t="s">
        <v>117</v>
      </c>
      <c r="B5" s="124"/>
      <c r="C5" s="124"/>
      <c r="D5" s="125"/>
      <c r="E5" s="126" t="s">
        <v>95</v>
      </c>
    </row>
    <row r="6" spans="1:7" s="129" customFormat="1" ht="4.5" customHeight="1" x14ac:dyDescent="0.2">
      <c r="A6" s="127"/>
      <c r="B6" s="128"/>
      <c r="C6" s="128"/>
      <c r="D6" s="128"/>
    </row>
    <row r="7" spans="1:7" s="131" customFormat="1" ht="19.5" customHeight="1" x14ac:dyDescent="0.2">
      <c r="A7" s="130">
        <v>1</v>
      </c>
      <c r="B7" s="529" t="s">
        <v>39</v>
      </c>
      <c r="C7" s="530"/>
      <c r="D7" s="531"/>
    </row>
    <row r="8" spans="1:7" x14ac:dyDescent="0.2">
      <c r="A8" s="151"/>
      <c r="B8" s="290"/>
      <c r="C8" s="291"/>
      <c r="D8" s="292"/>
    </row>
    <row r="9" spans="1:7" x14ac:dyDescent="0.2">
      <c r="A9" s="144"/>
      <c r="B9" s="293" t="s">
        <v>118</v>
      </c>
      <c r="C9" s="294">
        <v>0</v>
      </c>
      <c r="D9" s="295" t="s">
        <v>71</v>
      </c>
      <c r="E9" s="132" t="s">
        <v>119</v>
      </c>
    </row>
    <row r="10" spans="1:7" x14ac:dyDescent="0.2">
      <c r="A10" s="144"/>
      <c r="B10" s="293" t="s">
        <v>120</v>
      </c>
      <c r="C10" s="294">
        <v>0</v>
      </c>
      <c r="D10" s="295" t="s">
        <v>71</v>
      </c>
      <c r="E10" s="132"/>
    </row>
    <row r="11" spans="1:7" x14ac:dyDescent="0.2">
      <c r="A11" s="144"/>
      <c r="B11" s="293" t="s">
        <v>121</v>
      </c>
      <c r="C11" s="294">
        <v>0</v>
      </c>
      <c r="D11" s="295" t="s">
        <v>71</v>
      </c>
      <c r="E11" s="132"/>
    </row>
    <row r="12" spans="1:7" x14ac:dyDescent="0.2">
      <c r="A12" s="144"/>
      <c r="B12" s="293" t="s">
        <v>122</v>
      </c>
      <c r="C12" s="294">
        <v>0</v>
      </c>
      <c r="D12" s="295" t="s">
        <v>71</v>
      </c>
      <c r="E12" s="132"/>
    </row>
    <row r="13" spans="1:7" x14ac:dyDescent="0.2">
      <c r="A13" s="144"/>
      <c r="B13" s="293" t="s">
        <v>123</v>
      </c>
      <c r="C13" s="294">
        <v>0</v>
      </c>
      <c r="D13" s="295" t="s">
        <v>71</v>
      </c>
      <c r="E13" s="132"/>
    </row>
    <row r="14" spans="1:7" x14ac:dyDescent="0.2">
      <c r="A14" s="144"/>
      <c r="B14" s="293" t="s">
        <v>124</v>
      </c>
      <c r="C14" s="302">
        <v>0</v>
      </c>
      <c r="D14" s="295" t="s">
        <v>71</v>
      </c>
      <c r="E14" s="132"/>
    </row>
    <row r="15" spans="1:7" s="133" customFormat="1" x14ac:dyDescent="0.2">
      <c r="A15" s="296"/>
      <c r="B15" s="297" t="s">
        <v>125</v>
      </c>
      <c r="C15" s="303">
        <f>SUM(C9:C14)</f>
        <v>0</v>
      </c>
      <c r="D15" s="298" t="s">
        <v>71</v>
      </c>
      <c r="E15" s="132" t="s">
        <v>126</v>
      </c>
    </row>
    <row r="16" spans="1:7" x14ac:dyDescent="0.2">
      <c r="A16" s="155"/>
      <c r="B16" s="299"/>
      <c r="C16" s="300"/>
      <c r="D16" s="301"/>
      <c r="E16" s="132"/>
    </row>
    <row r="17" spans="1:5" s="129" customFormat="1" ht="4.5" customHeight="1" x14ac:dyDescent="0.2">
      <c r="A17" s="127"/>
      <c r="B17" s="128"/>
      <c r="C17" s="128"/>
      <c r="D17" s="128"/>
    </row>
    <row r="18" spans="1:5" s="131" customFormat="1" ht="19.5" customHeight="1" x14ac:dyDescent="0.2">
      <c r="A18" s="130">
        <v>2</v>
      </c>
      <c r="B18" s="529" t="s">
        <v>0</v>
      </c>
      <c r="C18" s="530"/>
      <c r="D18" s="531"/>
    </row>
    <row r="19" spans="1:5" x14ac:dyDescent="0.2">
      <c r="A19" s="151"/>
      <c r="B19" s="527"/>
      <c r="C19" s="527"/>
      <c r="D19" s="527"/>
    </row>
    <row r="20" spans="1:5" ht="26.25" customHeight="1" x14ac:dyDescent="0.2">
      <c r="A20" s="144"/>
      <c r="B20" s="532" t="s">
        <v>20</v>
      </c>
      <c r="C20" s="532"/>
      <c r="D20" s="532"/>
    </row>
    <row r="21" spans="1:5" x14ac:dyDescent="0.2">
      <c r="A21" s="155"/>
      <c r="B21" s="533"/>
      <c r="C21" s="533"/>
      <c r="D21" s="533"/>
    </row>
    <row r="22" spans="1:5" s="129" customFormat="1" ht="4.5" customHeight="1" x14ac:dyDescent="0.2">
      <c r="A22" s="127"/>
      <c r="B22" s="128"/>
      <c r="C22" s="128"/>
      <c r="D22" s="128"/>
    </row>
    <row r="23" spans="1:5" s="131" customFormat="1" ht="19.5" customHeight="1" x14ac:dyDescent="0.2">
      <c r="A23" s="130">
        <v>3</v>
      </c>
      <c r="B23" s="528" t="s">
        <v>1</v>
      </c>
      <c r="C23" s="528"/>
      <c r="D23" s="528"/>
    </row>
    <row r="24" spans="1:5" x14ac:dyDescent="0.2">
      <c r="A24" s="151"/>
      <c r="B24" s="512"/>
      <c r="C24" s="513"/>
      <c r="D24" s="514"/>
    </row>
    <row r="25" spans="1:5" x14ac:dyDescent="0.2">
      <c r="A25" s="144"/>
      <c r="B25" s="515" t="s">
        <v>127</v>
      </c>
      <c r="C25" s="516"/>
      <c r="D25" s="517"/>
      <c r="E25" s="132" t="s">
        <v>128</v>
      </c>
    </row>
    <row r="26" spans="1:5" x14ac:dyDescent="0.2">
      <c r="A26" s="144"/>
      <c r="B26" s="518" t="s">
        <v>129</v>
      </c>
      <c r="C26" s="519"/>
      <c r="D26" s="520"/>
    </row>
    <row r="27" spans="1:5" x14ac:dyDescent="0.2">
      <c r="A27" s="144"/>
      <c r="B27" s="518" t="s">
        <v>129</v>
      </c>
      <c r="C27" s="519"/>
      <c r="D27" s="520"/>
    </row>
    <row r="28" spans="1:5" x14ac:dyDescent="0.2">
      <c r="A28" s="144"/>
      <c r="B28" s="518" t="s">
        <v>129</v>
      </c>
      <c r="C28" s="519"/>
      <c r="D28" s="520"/>
    </row>
    <row r="29" spans="1:5" x14ac:dyDescent="0.2">
      <c r="A29" s="144"/>
      <c r="B29" s="518" t="s">
        <v>129</v>
      </c>
      <c r="C29" s="519"/>
      <c r="D29" s="520"/>
    </row>
    <row r="30" spans="1:5" x14ac:dyDescent="0.2">
      <c r="A30" s="144"/>
      <c r="B30" s="518" t="s">
        <v>129</v>
      </c>
      <c r="C30" s="519"/>
      <c r="D30" s="520"/>
    </row>
    <row r="31" spans="1:5" x14ac:dyDescent="0.2">
      <c r="A31" s="144"/>
      <c r="B31" s="518"/>
      <c r="C31" s="519"/>
      <c r="D31" s="520"/>
    </row>
    <row r="32" spans="1:5" x14ac:dyDescent="0.2">
      <c r="A32" s="155"/>
      <c r="B32" s="521"/>
      <c r="C32" s="522"/>
      <c r="D32" s="523"/>
    </row>
    <row r="33" spans="1:5" s="129" customFormat="1" ht="4.5" customHeight="1" x14ac:dyDescent="0.2">
      <c r="A33" s="127"/>
      <c r="B33" s="128"/>
      <c r="C33" s="128"/>
      <c r="D33" s="128"/>
    </row>
    <row r="34" spans="1:5" s="131" customFormat="1" ht="19.5" customHeight="1" x14ac:dyDescent="0.2">
      <c r="A34" s="134">
        <v>4</v>
      </c>
      <c r="B34" s="524" t="s">
        <v>2</v>
      </c>
      <c r="C34" s="525"/>
      <c r="D34" s="526"/>
    </row>
    <row r="35" spans="1:5" x14ac:dyDescent="0.2">
      <c r="A35" s="151"/>
      <c r="B35" s="527"/>
      <c r="C35" s="527"/>
      <c r="D35" s="527"/>
    </row>
    <row r="36" spans="1:5" x14ac:dyDescent="0.2">
      <c r="A36" s="144"/>
      <c r="B36" s="511" t="s">
        <v>127</v>
      </c>
      <c r="C36" s="511"/>
      <c r="D36" s="511"/>
      <c r="E36" s="132" t="s">
        <v>130</v>
      </c>
    </row>
    <row r="37" spans="1:5" x14ac:dyDescent="0.2">
      <c r="A37" s="144"/>
      <c r="B37" s="510" t="s">
        <v>129</v>
      </c>
      <c r="C37" s="510"/>
      <c r="D37" s="510"/>
    </row>
    <row r="38" spans="1:5" x14ac:dyDescent="0.2">
      <c r="A38" s="144"/>
      <c r="B38" s="510" t="s">
        <v>129</v>
      </c>
      <c r="C38" s="510"/>
      <c r="D38" s="510"/>
    </row>
    <row r="39" spans="1:5" x14ac:dyDescent="0.2">
      <c r="A39" s="144"/>
      <c r="B39" s="510" t="s">
        <v>129</v>
      </c>
      <c r="C39" s="510"/>
      <c r="D39" s="510"/>
    </row>
    <row r="40" spans="1:5" x14ac:dyDescent="0.2">
      <c r="A40" s="144"/>
      <c r="B40" s="510" t="s">
        <v>129</v>
      </c>
      <c r="C40" s="510"/>
      <c r="D40" s="510"/>
    </row>
    <row r="41" spans="1:5" x14ac:dyDescent="0.2">
      <c r="A41" s="144"/>
      <c r="B41" s="510" t="s">
        <v>129</v>
      </c>
      <c r="C41" s="510"/>
      <c r="D41" s="510"/>
    </row>
    <row r="42" spans="1:5" x14ac:dyDescent="0.2">
      <c r="A42" s="144"/>
      <c r="B42" s="510"/>
      <c r="C42" s="510"/>
      <c r="D42" s="510"/>
    </row>
    <row r="43" spans="1:5" x14ac:dyDescent="0.2">
      <c r="A43" s="155"/>
      <c r="B43" s="509"/>
      <c r="C43" s="509"/>
      <c r="D43" s="509"/>
    </row>
    <row r="44" spans="1:5" x14ac:dyDescent="0.2">
      <c r="A44" s="135"/>
      <c r="B44" s="136"/>
      <c r="C44" s="136"/>
      <c r="D44" s="136"/>
    </row>
    <row r="45" spans="1:5" x14ac:dyDescent="0.2">
      <c r="A45" s="135"/>
      <c r="B45" s="136"/>
      <c r="C45" s="136"/>
      <c r="D45" s="136"/>
    </row>
    <row r="46" spans="1:5" x14ac:dyDescent="0.2">
      <c r="A46" s="135"/>
      <c r="B46" s="136"/>
      <c r="C46" s="136"/>
      <c r="D46" s="136"/>
    </row>
  </sheetData>
  <sheetProtection formatCells="0" formatRows="0" insertRows="0" insertHyperlinks="0" deleteRows="0" sort="0" autoFilter="0" pivotTables="0"/>
  <mergeCells count="25">
    <mergeCell ref="B23:D23"/>
    <mergeCell ref="B7:D7"/>
    <mergeCell ref="B18:D18"/>
    <mergeCell ref="B19:D19"/>
    <mergeCell ref="B20:D20"/>
    <mergeCell ref="B21:D21"/>
    <mergeCell ref="B36:D36"/>
    <mergeCell ref="B24:D24"/>
    <mergeCell ref="B25:D25"/>
    <mergeCell ref="B26:D26"/>
    <mergeCell ref="B27:D27"/>
    <mergeCell ref="B28:D28"/>
    <mergeCell ref="B29:D29"/>
    <mergeCell ref="B30:D30"/>
    <mergeCell ref="B31:D31"/>
    <mergeCell ref="B32:D32"/>
    <mergeCell ref="B34:D34"/>
    <mergeCell ref="B35:D35"/>
    <mergeCell ref="B43:D43"/>
    <mergeCell ref="B37:D37"/>
    <mergeCell ref="B38:D38"/>
    <mergeCell ref="B39:D39"/>
    <mergeCell ref="B40:D40"/>
    <mergeCell ref="B41:D41"/>
    <mergeCell ref="B42:D42"/>
  </mergeCells>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B2BE2-2192-4B3D-8952-E0D217D5B48B}">
  <sheetPr>
    <pageSetUpPr fitToPage="1"/>
  </sheetPr>
  <dimension ref="A1:H97"/>
  <sheetViews>
    <sheetView view="pageBreakPreview" topLeftCell="A4" zoomScaleNormal="80" zoomScaleSheetLayoutView="100" workbookViewId="0">
      <selection activeCell="H10" sqref="H10"/>
    </sheetView>
  </sheetViews>
  <sheetFormatPr defaultColWidth="9" defaultRowHeight="15" x14ac:dyDescent="0.2"/>
  <cols>
    <col min="1" max="1" width="5.625" style="187" customWidth="1"/>
    <col min="2" max="2" width="39.125" style="278" customWidth="1"/>
    <col min="3" max="3" width="8.625" style="378" customWidth="1"/>
    <col min="4" max="4" width="5.625" style="379" customWidth="1"/>
    <col min="5" max="5" width="10.625" style="380" customWidth="1"/>
    <col min="6" max="6" width="13.125" style="391" customWidth="1"/>
    <col min="7" max="7" width="6.625" style="17" customWidth="1"/>
    <col min="8" max="8" width="14.75" style="188" bestFit="1" customWidth="1"/>
    <col min="9" max="16384" width="9" style="17"/>
  </cols>
  <sheetData>
    <row r="1" spans="1:8" s="83" customFormat="1" ht="12.75"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0</v>
      </c>
      <c r="B5" s="269" t="s">
        <v>214</v>
      </c>
      <c r="C5" s="166"/>
      <c r="D5" s="167"/>
      <c r="E5" s="168"/>
      <c r="F5" s="392">
        <f>SUM(F8:F96)</f>
        <v>0</v>
      </c>
      <c r="G5" s="169"/>
      <c r="H5" s="170"/>
    </row>
    <row r="6" spans="1:8" s="95" customFormat="1"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5" customFormat="1" ht="12.75" x14ac:dyDescent="0.2">
      <c r="A8" s="177"/>
      <c r="B8" s="272"/>
      <c r="C8" s="367"/>
      <c r="D8" s="368"/>
      <c r="E8" s="368"/>
      <c r="F8" s="386"/>
      <c r="H8" s="164"/>
    </row>
    <row r="9" spans="1:8" s="96" customFormat="1" ht="12.75" x14ac:dyDescent="0.2">
      <c r="A9" s="178">
        <v>0.1</v>
      </c>
      <c r="B9" s="282" t="s">
        <v>215</v>
      </c>
      <c r="C9" s="369"/>
      <c r="D9" s="370"/>
      <c r="E9" s="371"/>
      <c r="F9" s="387"/>
      <c r="G9" s="179"/>
      <c r="H9" s="180"/>
    </row>
    <row r="10" spans="1:8" s="95" customFormat="1" ht="89.25" x14ac:dyDescent="0.2">
      <c r="A10" s="109"/>
      <c r="B10" s="275" t="s">
        <v>216</v>
      </c>
      <c r="C10" s="372"/>
      <c r="D10" s="373"/>
      <c r="E10" s="373"/>
      <c r="F10" s="388"/>
      <c r="H10" s="164"/>
    </row>
    <row r="11" spans="1:8" s="95" customFormat="1" ht="12.75" x14ac:dyDescent="0.2">
      <c r="A11" s="109"/>
      <c r="B11" s="253"/>
      <c r="C11" s="372"/>
      <c r="D11" s="373"/>
      <c r="E11" s="373"/>
      <c r="F11" s="388"/>
      <c r="H11" s="164"/>
    </row>
    <row r="12" spans="1:8" s="95" customFormat="1" ht="12.75" x14ac:dyDescent="0.2">
      <c r="A12" s="178">
        <v>0.2</v>
      </c>
      <c r="B12" s="273" t="s">
        <v>217</v>
      </c>
      <c r="C12" s="369"/>
      <c r="D12" s="370"/>
      <c r="E12" s="371"/>
      <c r="F12" s="387"/>
      <c r="H12" s="164"/>
    </row>
    <row r="13" spans="1:8" s="95" customFormat="1" ht="25.5" x14ac:dyDescent="0.2">
      <c r="A13" s="109"/>
      <c r="B13" s="275" t="s">
        <v>218</v>
      </c>
      <c r="C13" s="372"/>
      <c r="D13" s="373"/>
      <c r="E13" s="373"/>
      <c r="F13" s="388"/>
      <c r="H13" s="164"/>
    </row>
    <row r="14" spans="1:8" s="95" customFormat="1" ht="12.75" x14ac:dyDescent="0.2">
      <c r="A14" s="109"/>
      <c r="B14" s="275"/>
      <c r="C14" s="372"/>
      <c r="D14" s="373"/>
      <c r="E14" s="373"/>
      <c r="F14" s="388"/>
      <c r="H14" s="164"/>
    </row>
    <row r="15" spans="1:8" s="182" customFormat="1" ht="12.75" x14ac:dyDescent="0.2">
      <c r="A15" s="181">
        <v>0.3</v>
      </c>
      <c r="B15" s="276" t="s">
        <v>219</v>
      </c>
      <c r="C15" s="369"/>
      <c r="D15" s="370"/>
      <c r="E15" s="371"/>
      <c r="F15" s="387"/>
      <c r="H15" s="183"/>
    </row>
    <row r="16" spans="1:8" s="95" customFormat="1" ht="63.75" x14ac:dyDescent="0.2">
      <c r="A16" s="109"/>
      <c r="B16" s="275" t="s">
        <v>220</v>
      </c>
      <c r="C16" s="372"/>
      <c r="D16" s="373"/>
      <c r="E16" s="373"/>
      <c r="F16" s="388"/>
      <c r="H16" s="164"/>
    </row>
    <row r="17" spans="1:8" s="95" customFormat="1" ht="12.75" x14ac:dyDescent="0.2">
      <c r="A17" s="109"/>
      <c r="B17" s="275"/>
      <c r="C17" s="372"/>
      <c r="D17" s="373"/>
      <c r="E17" s="373"/>
      <c r="F17" s="388"/>
      <c r="H17" s="164"/>
    </row>
    <row r="18" spans="1:8" s="184" customFormat="1" ht="12.75" x14ac:dyDescent="0.2">
      <c r="A18" s="181">
        <v>0.4</v>
      </c>
      <c r="B18" s="276" t="s">
        <v>221</v>
      </c>
      <c r="C18" s="369"/>
      <c r="D18" s="370"/>
      <c r="E18" s="371"/>
      <c r="F18" s="387"/>
      <c r="H18" s="185"/>
    </row>
    <row r="19" spans="1:8" s="95" customFormat="1" ht="66.75" customHeight="1" x14ac:dyDescent="0.2">
      <c r="A19" s="109"/>
      <c r="B19" s="275" t="s">
        <v>222</v>
      </c>
      <c r="C19" s="372"/>
      <c r="D19" s="373"/>
      <c r="E19" s="373"/>
      <c r="F19" s="388"/>
      <c r="H19" s="164"/>
    </row>
    <row r="20" spans="1:8" s="95" customFormat="1" ht="12.75" x14ac:dyDescent="0.2">
      <c r="A20" s="109"/>
      <c r="B20" s="275"/>
      <c r="C20" s="372"/>
      <c r="D20" s="373"/>
      <c r="E20" s="373"/>
      <c r="F20" s="388"/>
      <c r="H20" s="164"/>
    </row>
    <row r="21" spans="1:8" s="182" customFormat="1" ht="12.75" x14ac:dyDescent="0.2">
      <c r="A21" s="181">
        <v>0.5</v>
      </c>
      <c r="B21" s="276" t="s">
        <v>223</v>
      </c>
      <c r="C21" s="369"/>
      <c r="D21" s="370"/>
      <c r="E21" s="371"/>
      <c r="F21" s="387"/>
      <c r="H21" s="183"/>
    </row>
    <row r="22" spans="1:8" s="95" customFormat="1" ht="38.25" x14ac:dyDescent="0.2">
      <c r="A22" s="109"/>
      <c r="B22" s="275" t="s">
        <v>224</v>
      </c>
      <c r="C22" s="372"/>
      <c r="D22" s="373"/>
      <c r="E22" s="373"/>
      <c r="F22" s="388"/>
      <c r="H22" s="164"/>
    </row>
    <row r="23" spans="1:8" s="95" customFormat="1" ht="12.75" x14ac:dyDescent="0.2">
      <c r="A23" s="109"/>
      <c r="B23" s="275"/>
      <c r="C23" s="372"/>
      <c r="D23" s="373"/>
      <c r="E23" s="373"/>
      <c r="F23" s="388"/>
      <c r="H23" s="164"/>
    </row>
    <row r="24" spans="1:8" s="182" customFormat="1" ht="12.75" x14ac:dyDescent="0.2">
      <c r="A24" s="181">
        <v>0.6</v>
      </c>
      <c r="B24" s="276" t="s">
        <v>225</v>
      </c>
      <c r="C24" s="369"/>
      <c r="D24" s="370"/>
      <c r="E24" s="371"/>
      <c r="F24" s="387"/>
      <c r="H24" s="183"/>
    </row>
    <row r="25" spans="1:8" s="95" customFormat="1" ht="31.5" customHeight="1" x14ac:dyDescent="0.2">
      <c r="A25" s="109"/>
      <c r="B25" s="275" t="s">
        <v>226</v>
      </c>
      <c r="C25" s="372"/>
      <c r="D25" s="373"/>
      <c r="E25" s="373"/>
      <c r="F25" s="388"/>
      <c r="H25" s="164"/>
    </row>
    <row r="26" spans="1:8" s="95" customFormat="1" ht="12.75" x14ac:dyDescent="0.2">
      <c r="A26" s="109"/>
      <c r="B26" s="275"/>
      <c r="C26" s="372"/>
      <c r="D26" s="373"/>
      <c r="E26" s="373"/>
      <c r="F26" s="388"/>
      <c r="H26" s="164"/>
    </row>
    <row r="27" spans="1:8" s="182" customFormat="1" ht="12.75" x14ac:dyDescent="0.2">
      <c r="A27" s="181">
        <v>0.7</v>
      </c>
      <c r="B27" s="276" t="s">
        <v>227</v>
      </c>
      <c r="C27" s="369"/>
      <c r="D27" s="370"/>
      <c r="E27" s="371"/>
      <c r="F27" s="387"/>
      <c r="H27" s="183"/>
    </row>
    <row r="28" spans="1:8" s="95" customFormat="1" ht="51" x14ac:dyDescent="0.2">
      <c r="A28" s="109"/>
      <c r="B28" s="275" t="s">
        <v>228</v>
      </c>
      <c r="C28" s="372"/>
      <c r="D28" s="373"/>
      <c r="E28" s="373"/>
      <c r="F28" s="388"/>
      <c r="H28" s="164"/>
    </row>
    <row r="29" spans="1:8" s="95" customFormat="1" ht="12.75" x14ac:dyDescent="0.2">
      <c r="A29" s="109"/>
      <c r="B29" s="275"/>
      <c r="C29" s="372"/>
      <c r="D29" s="373"/>
      <c r="E29" s="373"/>
      <c r="F29" s="388"/>
      <c r="H29" s="164"/>
    </row>
    <row r="30" spans="1:8" s="182" customFormat="1" ht="12.75" x14ac:dyDescent="0.2">
      <c r="A30" s="181">
        <v>0.8</v>
      </c>
      <c r="B30" s="276" t="s">
        <v>229</v>
      </c>
      <c r="C30" s="369"/>
      <c r="D30" s="370"/>
      <c r="E30" s="371"/>
      <c r="F30" s="387"/>
      <c r="H30" s="183"/>
    </row>
    <row r="31" spans="1:8" s="95" customFormat="1" ht="102" x14ac:dyDescent="0.2">
      <c r="A31" s="109"/>
      <c r="B31" s="275" t="s">
        <v>230</v>
      </c>
      <c r="C31" s="372"/>
      <c r="D31" s="373"/>
      <c r="E31" s="373"/>
      <c r="F31" s="388"/>
      <c r="H31" s="164"/>
    </row>
    <row r="32" spans="1:8" s="95" customFormat="1" ht="12.75" x14ac:dyDescent="0.2">
      <c r="A32" s="109"/>
      <c r="B32" s="275"/>
      <c r="C32" s="372"/>
      <c r="D32" s="373"/>
      <c r="E32" s="373"/>
      <c r="F32" s="388"/>
      <c r="H32" s="164"/>
    </row>
    <row r="33" spans="1:8" s="182" customFormat="1" ht="12.75" x14ac:dyDescent="0.2">
      <c r="A33" s="181">
        <v>0.9</v>
      </c>
      <c r="B33" s="276" t="s">
        <v>231</v>
      </c>
      <c r="C33" s="369"/>
      <c r="D33" s="370"/>
      <c r="E33" s="371"/>
      <c r="F33" s="387"/>
      <c r="H33" s="183"/>
    </row>
    <row r="34" spans="1:8" s="95" customFormat="1" ht="76.5" x14ac:dyDescent="0.2">
      <c r="A34" s="109"/>
      <c r="B34" s="275" t="s">
        <v>232</v>
      </c>
      <c r="C34" s="372"/>
      <c r="D34" s="373"/>
      <c r="E34" s="373"/>
      <c r="F34" s="388"/>
      <c r="H34" s="164"/>
    </row>
    <row r="35" spans="1:8" s="95" customFormat="1" ht="12.75" x14ac:dyDescent="0.2">
      <c r="A35" s="109"/>
      <c r="B35" s="275"/>
      <c r="C35" s="372"/>
      <c r="D35" s="373"/>
      <c r="E35" s="373"/>
      <c r="F35" s="388"/>
      <c r="H35" s="164"/>
    </row>
    <row r="36" spans="1:8" s="182" customFormat="1" ht="12.75" x14ac:dyDescent="0.2">
      <c r="A36" s="190">
        <v>0.1</v>
      </c>
      <c r="B36" s="276" t="s">
        <v>233</v>
      </c>
      <c r="C36" s="369"/>
      <c r="D36" s="370"/>
      <c r="E36" s="371"/>
      <c r="F36" s="387"/>
      <c r="H36" s="183"/>
    </row>
    <row r="37" spans="1:8" s="95" customFormat="1" ht="25.5" x14ac:dyDescent="0.2">
      <c r="A37" s="109"/>
      <c r="B37" s="275" t="s">
        <v>234</v>
      </c>
      <c r="C37" s="372"/>
      <c r="D37" s="373"/>
      <c r="E37" s="373"/>
      <c r="F37" s="388"/>
      <c r="H37" s="164"/>
    </row>
    <row r="38" spans="1:8" s="95" customFormat="1" ht="12.75" x14ac:dyDescent="0.2">
      <c r="A38" s="109"/>
      <c r="B38" s="275"/>
      <c r="C38" s="372"/>
      <c r="D38" s="373"/>
      <c r="E38" s="373"/>
      <c r="F38" s="388"/>
      <c r="H38" s="164"/>
    </row>
    <row r="39" spans="1:8" s="182" customFormat="1" ht="12.75" x14ac:dyDescent="0.2">
      <c r="A39" s="190">
        <v>0.11</v>
      </c>
      <c r="B39" s="276" t="s">
        <v>235</v>
      </c>
      <c r="C39" s="369"/>
      <c r="D39" s="370"/>
      <c r="E39" s="371"/>
      <c r="F39" s="387"/>
      <c r="H39" s="183"/>
    </row>
    <row r="40" spans="1:8" s="95" customFormat="1" ht="51" x14ac:dyDescent="0.2">
      <c r="A40" s="109"/>
      <c r="B40" s="275" t="s">
        <v>236</v>
      </c>
      <c r="C40" s="372"/>
      <c r="D40" s="373"/>
      <c r="E40" s="373"/>
      <c r="F40" s="388"/>
      <c r="H40" s="164"/>
    </row>
    <row r="41" spans="1:8" s="95" customFormat="1" ht="12.75" x14ac:dyDescent="0.2">
      <c r="A41" s="109"/>
      <c r="B41" s="275"/>
      <c r="C41" s="372"/>
      <c r="D41" s="373"/>
      <c r="E41" s="373"/>
      <c r="F41" s="388"/>
      <c r="H41" s="164"/>
    </row>
    <row r="42" spans="1:8" s="182" customFormat="1" ht="12.75" x14ac:dyDescent="0.2">
      <c r="A42" s="190">
        <v>0.12</v>
      </c>
      <c r="B42" s="276" t="s">
        <v>237</v>
      </c>
      <c r="C42" s="369"/>
      <c r="D42" s="370"/>
      <c r="E42" s="371"/>
      <c r="F42" s="387"/>
      <c r="H42" s="183"/>
    </row>
    <row r="43" spans="1:8" s="95" customFormat="1" ht="25.5" x14ac:dyDescent="0.2">
      <c r="A43" s="109"/>
      <c r="B43" s="275" t="s">
        <v>238</v>
      </c>
      <c r="C43" s="372"/>
      <c r="D43" s="373"/>
      <c r="E43" s="373"/>
      <c r="F43" s="388"/>
      <c r="H43" s="164"/>
    </row>
    <row r="44" spans="1:8" s="95" customFormat="1" ht="12.75" x14ac:dyDescent="0.2">
      <c r="A44" s="109"/>
      <c r="B44" s="275"/>
      <c r="C44" s="372"/>
      <c r="D44" s="373"/>
      <c r="E44" s="373"/>
      <c r="F44" s="388"/>
      <c r="H44" s="164"/>
    </row>
    <row r="45" spans="1:8" s="182" customFormat="1" ht="12.75" x14ac:dyDescent="0.2">
      <c r="A45" s="190">
        <v>0.13</v>
      </c>
      <c r="B45" s="276" t="s">
        <v>239</v>
      </c>
      <c r="C45" s="369"/>
      <c r="D45" s="370"/>
      <c r="E45" s="371"/>
      <c r="F45" s="387"/>
      <c r="H45" s="183"/>
    </row>
    <row r="46" spans="1:8" s="95" customFormat="1" ht="140.25" x14ac:dyDescent="0.2">
      <c r="A46" s="109"/>
      <c r="B46" s="275" t="s">
        <v>240</v>
      </c>
      <c r="C46" s="372"/>
      <c r="D46" s="373"/>
      <c r="E46" s="373"/>
      <c r="F46" s="388"/>
      <c r="H46" s="164"/>
    </row>
    <row r="47" spans="1:8" s="95" customFormat="1" ht="12.75" x14ac:dyDescent="0.2">
      <c r="A47" s="109"/>
      <c r="B47" s="275"/>
      <c r="C47" s="372"/>
      <c r="D47" s="373"/>
      <c r="E47" s="373"/>
      <c r="F47" s="388"/>
      <c r="H47" s="164"/>
    </row>
    <row r="48" spans="1:8" s="95" customFormat="1" ht="102" x14ac:dyDescent="0.2">
      <c r="A48" s="109"/>
      <c r="B48" s="275" t="s">
        <v>241</v>
      </c>
      <c r="C48" s="372"/>
      <c r="D48" s="373"/>
      <c r="E48" s="373"/>
      <c r="F48" s="388"/>
      <c r="H48" s="164"/>
    </row>
    <row r="49" spans="1:8" s="95" customFormat="1" ht="12.75" x14ac:dyDescent="0.2">
      <c r="A49" s="109"/>
      <c r="B49" s="275"/>
      <c r="C49" s="372"/>
      <c r="D49" s="373"/>
      <c r="E49" s="373"/>
      <c r="F49" s="388"/>
      <c r="H49" s="164"/>
    </row>
    <row r="50" spans="1:8" s="182" customFormat="1" ht="12.75" x14ac:dyDescent="0.2">
      <c r="A50" s="190">
        <v>0.14000000000000001</v>
      </c>
      <c r="B50" s="276" t="s">
        <v>242</v>
      </c>
      <c r="C50" s="369"/>
      <c r="D50" s="370"/>
      <c r="E50" s="371"/>
      <c r="F50" s="387"/>
      <c r="H50" s="183"/>
    </row>
    <row r="51" spans="1:8" s="95" customFormat="1" ht="51" x14ac:dyDescent="0.2">
      <c r="A51" s="109"/>
      <c r="B51" s="275" t="s">
        <v>243</v>
      </c>
      <c r="C51" s="372"/>
      <c r="D51" s="373"/>
      <c r="E51" s="373"/>
      <c r="F51" s="388"/>
      <c r="H51" s="164"/>
    </row>
    <row r="52" spans="1:8" s="95" customFormat="1" ht="12.75" x14ac:dyDescent="0.2">
      <c r="A52" s="109"/>
      <c r="B52" s="275"/>
      <c r="C52" s="372"/>
      <c r="D52" s="373"/>
      <c r="E52" s="373"/>
      <c r="F52" s="388"/>
      <c r="H52" s="164"/>
    </row>
    <row r="53" spans="1:8" s="95" customFormat="1" ht="51" x14ac:dyDescent="0.2">
      <c r="A53" s="109"/>
      <c r="B53" s="275" t="s">
        <v>244</v>
      </c>
      <c r="C53" s="372"/>
      <c r="D53" s="373"/>
      <c r="E53" s="373"/>
      <c r="F53" s="388"/>
      <c r="H53" s="164"/>
    </row>
    <row r="54" spans="1:8" s="95" customFormat="1" ht="12.75" x14ac:dyDescent="0.2">
      <c r="A54" s="109"/>
      <c r="B54" s="275"/>
      <c r="C54" s="372"/>
      <c r="D54" s="373"/>
      <c r="E54" s="373"/>
      <c r="F54" s="388"/>
      <c r="H54" s="164"/>
    </row>
    <row r="55" spans="1:8" s="182" customFormat="1" ht="12.75" x14ac:dyDescent="0.2">
      <c r="A55" s="190">
        <v>0.15</v>
      </c>
      <c r="B55" s="276" t="s">
        <v>245</v>
      </c>
      <c r="C55" s="369"/>
      <c r="D55" s="370"/>
      <c r="E55" s="371"/>
      <c r="F55" s="387"/>
      <c r="H55" s="183"/>
    </row>
    <row r="56" spans="1:8" s="95" customFormat="1" ht="127.5" x14ac:dyDescent="0.2">
      <c r="A56" s="109"/>
      <c r="B56" s="275" t="s">
        <v>246</v>
      </c>
      <c r="C56" s="372"/>
      <c r="D56" s="373"/>
      <c r="E56" s="373"/>
      <c r="F56" s="388"/>
      <c r="H56" s="164"/>
    </row>
    <row r="57" spans="1:8" s="95" customFormat="1" ht="12.75" x14ac:dyDescent="0.2">
      <c r="A57" s="109"/>
      <c r="B57" s="275"/>
      <c r="C57" s="372"/>
      <c r="D57" s="373"/>
      <c r="E57" s="373"/>
      <c r="F57" s="388"/>
      <c r="H57" s="164"/>
    </row>
    <row r="58" spans="1:8" s="182" customFormat="1" ht="12.75" x14ac:dyDescent="0.2">
      <c r="A58" s="190">
        <v>0.16</v>
      </c>
      <c r="B58" s="276" t="s">
        <v>247</v>
      </c>
      <c r="C58" s="369"/>
      <c r="D58" s="370"/>
      <c r="E58" s="371"/>
      <c r="F58" s="387"/>
      <c r="H58" s="183"/>
    </row>
    <row r="59" spans="1:8" s="95" customFormat="1" ht="38.25" x14ac:dyDescent="0.2">
      <c r="A59" s="109"/>
      <c r="B59" s="275" t="s">
        <v>248</v>
      </c>
      <c r="C59" s="372"/>
      <c r="D59" s="373"/>
      <c r="E59" s="373"/>
      <c r="F59" s="388"/>
      <c r="H59" s="164"/>
    </row>
    <row r="60" spans="1:8" s="95" customFormat="1" ht="12.75" x14ac:dyDescent="0.2">
      <c r="A60" s="109"/>
      <c r="B60" s="275"/>
      <c r="C60" s="372"/>
      <c r="D60" s="373"/>
      <c r="E60" s="373"/>
      <c r="F60" s="388"/>
      <c r="H60" s="164"/>
    </row>
    <row r="61" spans="1:8" s="182" customFormat="1" ht="12.75" x14ac:dyDescent="0.2">
      <c r="A61" s="190">
        <v>0.17</v>
      </c>
      <c r="B61" s="276" t="s">
        <v>249</v>
      </c>
      <c r="C61" s="369"/>
      <c r="D61" s="370"/>
      <c r="E61" s="371"/>
      <c r="F61" s="387"/>
      <c r="H61" s="183"/>
    </row>
    <row r="62" spans="1:8" s="95" customFormat="1" ht="102" x14ac:dyDescent="0.2">
      <c r="A62" s="109"/>
      <c r="B62" s="275" t="s">
        <v>250</v>
      </c>
      <c r="C62" s="372"/>
      <c r="D62" s="373"/>
      <c r="E62" s="373"/>
      <c r="F62" s="388"/>
      <c r="H62" s="164"/>
    </row>
    <row r="63" spans="1:8" s="95" customFormat="1" ht="12.75" x14ac:dyDescent="0.2">
      <c r="A63" s="109"/>
      <c r="B63" s="275"/>
      <c r="C63" s="372"/>
      <c r="D63" s="373"/>
      <c r="E63" s="373"/>
      <c r="F63" s="388"/>
      <c r="H63" s="164"/>
    </row>
    <row r="64" spans="1:8" s="182" customFormat="1" ht="12.75" x14ac:dyDescent="0.2">
      <c r="A64" s="190">
        <v>0.18</v>
      </c>
      <c r="B64" s="276" t="s">
        <v>251</v>
      </c>
      <c r="C64" s="369"/>
      <c r="D64" s="370"/>
      <c r="E64" s="371"/>
      <c r="F64" s="387"/>
      <c r="H64" s="183"/>
    </row>
    <row r="65" spans="1:8" s="95" customFormat="1" ht="51" x14ac:dyDescent="0.2">
      <c r="A65" s="109"/>
      <c r="B65" s="275" t="s">
        <v>252</v>
      </c>
      <c r="C65" s="372"/>
      <c r="D65" s="373"/>
      <c r="E65" s="373"/>
      <c r="F65" s="388"/>
      <c r="H65" s="164"/>
    </row>
    <row r="66" spans="1:8" s="95" customFormat="1" ht="12.75" x14ac:dyDescent="0.2">
      <c r="A66" s="109"/>
      <c r="B66" s="275"/>
      <c r="C66" s="372"/>
      <c r="D66" s="373"/>
      <c r="E66" s="373"/>
      <c r="F66" s="388"/>
      <c r="H66" s="164"/>
    </row>
    <row r="67" spans="1:8" s="182" customFormat="1" ht="25.5" x14ac:dyDescent="0.2">
      <c r="A67" s="190">
        <v>0.19</v>
      </c>
      <c r="B67" s="276" t="s">
        <v>253</v>
      </c>
      <c r="C67" s="369"/>
      <c r="D67" s="370"/>
      <c r="E67" s="371"/>
      <c r="F67" s="387"/>
      <c r="H67" s="183"/>
    </row>
    <row r="68" spans="1:8" s="95" customFormat="1" ht="63.75" x14ac:dyDescent="0.2">
      <c r="A68" s="109"/>
      <c r="B68" s="275" t="s">
        <v>254</v>
      </c>
      <c r="C68" s="372"/>
      <c r="D68" s="373"/>
      <c r="E68" s="373"/>
      <c r="F68" s="388"/>
      <c r="H68" s="164"/>
    </row>
    <row r="69" spans="1:8" s="95" customFormat="1" ht="12.75" x14ac:dyDescent="0.2">
      <c r="A69" s="109"/>
      <c r="B69" s="275"/>
      <c r="C69" s="372"/>
      <c r="D69" s="373"/>
      <c r="E69" s="373"/>
      <c r="F69" s="388"/>
      <c r="H69" s="164"/>
    </row>
    <row r="70" spans="1:8" s="182" customFormat="1" ht="12.75" x14ac:dyDescent="0.2">
      <c r="A70" s="190">
        <v>0.2</v>
      </c>
      <c r="B70" s="276" t="s">
        <v>255</v>
      </c>
      <c r="C70" s="369"/>
      <c r="D70" s="370"/>
      <c r="E70" s="371"/>
      <c r="F70" s="387"/>
      <c r="H70" s="183"/>
    </row>
    <row r="71" spans="1:8" s="95" customFormat="1" ht="25.5" x14ac:dyDescent="0.2">
      <c r="A71" s="109"/>
      <c r="B71" s="275" t="s">
        <v>256</v>
      </c>
      <c r="C71" s="372"/>
      <c r="D71" s="373"/>
      <c r="E71" s="373"/>
      <c r="F71" s="388"/>
      <c r="H71" s="164"/>
    </row>
    <row r="72" spans="1:8" s="95" customFormat="1" ht="12.75" x14ac:dyDescent="0.2">
      <c r="A72" s="109"/>
      <c r="B72" s="275"/>
      <c r="C72" s="372"/>
      <c r="D72" s="373"/>
      <c r="E72" s="373"/>
      <c r="F72" s="388"/>
      <c r="H72" s="164"/>
    </row>
    <row r="73" spans="1:8" s="182" customFormat="1" ht="12.75" x14ac:dyDescent="0.2">
      <c r="A73" s="190">
        <v>0.21</v>
      </c>
      <c r="B73" s="276" t="s">
        <v>257</v>
      </c>
      <c r="C73" s="369"/>
      <c r="D73" s="370"/>
      <c r="E73" s="371"/>
      <c r="F73" s="387"/>
      <c r="H73" s="183"/>
    </row>
    <row r="74" spans="1:8" s="95" customFormat="1" ht="38.25" x14ac:dyDescent="0.2">
      <c r="A74" s="109"/>
      <c r="B74" s="275" t="s">
        <v>258</v>
      </c>
      <c r="C74" s="372"/>
      <c r="D74" s="373"/>
      <c r="E74" s="373"/>
      <c r="F74" s="388"/>
      <c r="H74" s="164"/>
    </row>
    <row r="75" spans="1:8" s="95" customFormat="1" ht="12.75" x14ac:dyDescent="0.2">
      <c r="A75" s="109"/>
      <c r="B75" s="275"/>
      <c r="C75" s="372"/>
      <c r="D75" s="373"/>
      <c r="E75" s="373"/>
      <c r="F75" s="388"/>
      <c r="H75" s="164"/>
    </row>
    <row r="76" spans="1:8" s="182" customFormat="1" ht="12.75" x14ac:dyDescent="0.2">
      <c r="A76" s="190">
        <v>0.22</v>
      </c>
      <c r="B76" s="276" t="s">
        <v>259</v>
      </c>
      <c r="C76" s="369"/>
      <c r="D76" s="370"/>
      <c r="E76" s="371"/>
      <c r="F76" s="387"/>
      <c r="H76" s="183"/>
    </row>
    <row r="77" spans="1:8" s="95" customFormat="1" ht="63.75" x14ac:dyDescent="0.2">
      <c r="A77" s="109"/>
      <c r="B77" s="275" t="s">
        <v>260</v>
      </c>
      <c r="C77" s="372"/>
      <c r="D77" s="373"/>
      <c r="E77" s="373"/>
      <c r="F77" s="388"/>
      <c r="H77" s="164"/>
    </row>
    <row r="78" spans="1:8" s="95" customFormat="1" ht="12.75" x14ac:dyDescent="0.2">
      <c r="A78" s="109"/>
      <c r="B78" s="275"/>
      <c r="C78" s="372"/>
      <c r="D78" s="373"/>
      <c r="E78" s="373"/>
      <c r="F78" s="388"/>
      <c r="H78" s="164"/>
    </row>
    <row r="79" spans="1:8" s="95" customFormat="1" ht="89.25" x14ac:dyDescent="0.2">
      <c r="A79" s="109"/>
      <c r="B79" s="275" t="s">
        <v>261</v>
      </c>
      <c r="C79" s="372"/>
      <c r="D79" s="373"/>
      <c r="E79" s="373"/>
      <c r="F79" s="388"/>
      <c r="H79" s="164"/>
    </row>
    <row r="80" spans="1:8" s="95" customFormat="1" ht="12.75" x14ac:dyDescent="0.2">
      <c r="A80" s="109"/>
      <c r="B80" s="275"/>
      <c r="C80" s="372"/>
      <c r="D80" s="373"/>
      <c r="E80" s="373"/>
      <c r="F80" s="388"/>
      <c r="H80" s="164"/>
    </row>
    <row r="81" spans="1:8" s="182" customFormat="1" ht="25.5" x14ac:dyDescent="0.2">
      <c r="A81" s="190">
        <v>0.23</v>
      </c>
      <c r="B81" s="276" t="s">
        <v>262</v>
      </c>
      <c r="C81" s="369"/>
      <c r="D81" s="370"/>
      <c r="E81" s="371"/>
      <c r="F81" s="387"/>
      <c r="H81" s="183"/>
    </row>
    <row r="82" spans="1:8" s="95" customFormat="1" ht="51" x14ac:dyDescent="0.2">
      <c r="A82" s="109"/>
      <c r="B82" s="275" t="s">
        <v>263</v>
      </c>
      <c r="C82" s="372"/>
      <c r="D82" s="373"/>
      <c r="E82" s="373"/>
      <c r="F82" s="388"/>
      <c r="H82" s="164"/>
    </row>
    <row r="83" spans="1:8" s="95" customFormat="1" ht="12.75" x14ac:dyDescent="0.2">
      <c r="A83" s="109"/>
      <c r="B83" s="275"/>
      <c r="C83" s="372"/>
      <c r="D83" s="373"/>
      <c r="E83" s="373"/>
      <c r="F83" s="388"/>
      <c r="H83" s="164"/>
    </row>
    <row r="84" spans="1:8" s="182" customFormat="1" ht="12.75" x14ac:dyDescent="0.2">
      <c r="A84" s="190">
        <v>0.24</v>
      </c>
      <c r="B84" s="276" t="s">
        <v>264</v>
      </c>
      <c r="C84" s="369"/>
      <c r="D84" s="370"/>
      <c r="E84" s="371"/>
      <c r="F84" s="387"/>
      <c r="H84" s="183"/>
    </row>
    <row r="85" spans="1:8" s="95" customFormat="1" ht="25.5" x14ac:dyDescent="0.2">
      <c r="A85" s="109"/>
      <c r="B85" s="275" t="s">
        <v>265</v>
      </c>
      <c r="C85" s="372"/>
      <c r="D85" s="373"/>
      <c r="E85" s="373"/>
      <c r="F85" s="388"/>
      <c r="H85" s="164"/>
    </row>
    <row r="86" spans="1:8" s="95" customFormat="1" ht="12.75" x14ac:dyDescent="0.2">
      <c r="A86" s="109"/>
      <c r="B86" s="275"/>
      <c r="C86" s="372"/>
      <c r="D86" s="373"/>
      <c r="E86" s="373"/>
      <c r="F86" s="388"/>
      <c r="H86" s="164"/>
    </row>
    <row r="87" spans="1:8" s="95" customFormat="1" ht="38.25" x14ac:dyDescent="0.2">
      <c r="A87" s="109"/>
      <c r="B87" s="275" t="s">
        <v>266</v>
      </c>
      <c r="C87" s="372"/>
      <c r="D87" s="373"/>
      <c r="E87" s="373"/>
      <c r="F87" s="388"/>
      <c r="H87" s="164"/>
    </row>
    <row r="88" spans="1:8" s="95" customFormat="1" ht="12.75" x14ac:dyDescent="0.2">
      <c r="A88" s="109"/>
      <c r="B88" s="275"/>
      <c r="C88" s="372"/>
      <c r="D88" s="373"/>
      <c r="E88" s="373"/>
      <c r="F88" s="388"/>
      <c r="H88" s="164"/>
    </row>
    <row r="89" spans="1:8" s="95" customFormat="1" ht="12.75" x14ac:dyDescent="0.2">
      <c r="A89" s="109"/>
      <c r="B89" s="275"/>
      <c r="C89" s="372"/>
      <c r="D89" s="373"/>
      <c r="E89" s="373"/>
      <c r="F89" s="388"/>
      <c r="H89" s="164"/>
    </row>
    <row r="90" spans="1:8" s="95" customFormat="1" ht="12.75" x14ac:dyDescent="0.2">
      <c r="A90" s="109"/>
      <c r="B90" s="275"/>
      <c r="C90" s="372"/>
      <c r="D90" s="373"/>
      <c r="E90" s="373"/>
      <c r="F90" s="388"/>
      <c r="H90" s="164"/>
    </row>
    <row r="91" spans="1:8" s="95" customFormat="1" ht="12.75" x14ac:dyDescent="0.2">
      <c r="A91" s="109"/>
      <c r="B91" s="275"/>
      <c r="C91" s="372"/>
      <c r="D91" s="373"/>
      <c r="E91" s="373"/>
      <c r="F91" s="388"/>
      <c r="H91" s="164"/>
    </row>
    <row r="92" spans="1:8" s="95" customFormat="1" ht="12.75" x14ac:dyDescent="0.2">
      <c r="A92" s="109"/>
      <c r="B92" s="275"/>
      <c r="C92" s="372"/>
      <c r="D92" s="373"/>
      <c r="E92" s="373"/>
      <c r="F92" s="388"/>
      <c r="H92" s="164"/>
    </row>
    <row r="93" spans="1:8" s="95" customFormat="1" ht="12.75" x14ac:dyDescent="0.2">
      <c r="A93" s="109"/>
      <c r="B93" s="253"/>
      <c r="C93" s="372"/>
      <c r="D93" s="373"/>
      <c r="E93" s="373"/>
      <c r="F93" s="388"/>
      <c r="H93" s="164"/>
    </row>
    <row r="94" spans="1:8" s="95" customFormat="1" ht="12.75" x14ac:dyDescent="0.2">
      <c r="A94" s="109"/>
      <c r="B94" s="275"/>
      <c r="C94" s="372"/>
      <c r="D94" s="373"/>
      <c r="E94" s="373"/>
      <c r="F94" s="388"/>
      <c r="H94" s="164"/>
    </row>
    <row r="95" spans="1:8" s="95" customFormat="1" ht="12.75" x14ac:dyDescent="0.2">
      <c r="A95" s="109"/>
      <c r="B95" s="275"/>
      <c r="C95" s="372"/>
      <c r="D95" s="373"/>
      <c r="E95" s="373"/>
      <c r="F95" s="388"/>
      <c r="H95" s="164"/>
    </row>
    <row r="96" spans="1:8" s="95" customFormat="1" ht="12.75" x14ac:dyDescent="0.2">
      <c r="A96" s="186"/>
      <c r="B96" s="277"/>
      <c r="C96" s="374"/>
      <c r="D96" s="375"/>
      <c r="E96" s="375"/>
      <c r="F96" s="389"/>
      <c r="H96" s="164"/>
    </row>
    <row r="97" spans="1:8" s="95" customFormat="1" ht="12.75" x14ac:dyDescent="0.2">
      <c r="A97" s="163"/>
      <c r="B97" s="268"/>
      <c r="C97" s="376"/>
      <c r="D97" s="377"/>
      <c r="E97" s="366"/>
      <c r="F97" s="390"/>
      <c r="H97"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4C4B-4E31-4648-BB39-C3994A65AE3A}">
  <sheetPr>
    <pageSetUpPr fitToPage="1"/>
  </sheetPr>
  <dimension ref="A1:H134"/>
  <sheetViews>
    <sheetView view="pageBreakPreview" topLeftCell="A43" zoomScaleNormal="80" zoomScaleSheetLayoutView="100" workbookViewId="0">
      <selection activeCell="B123" sqref="B123"/>
    </sheetView>
  </sheetViews>
  <sheetFormatPr defaultColWidth="9" defaultRowHeight="15" x14ac:dyDescent="0.2"/>
  <cols>
    <col min="1" max="1" width="5.625" style="187" customWidth="1"/>
    <col min="2" max="2" width="39.125" style="278" customWidth="1"/>
    <col min="3" max="3" width="8.625" style="378" customWidth="1"/>
    <col min="4" max="4" width="5.625" style="379" customWidth="1"/>
    <col min="5" max="5" width="10.625" style="380" customWidth="1"/>
    <col min="6" max="6" width="13.125" style="391" customWidth="1"/>
    <col min="7" max="7" width="6.625" style="17" customWidth="1"/>
    <col min="8" max="8" width="14.75" style="188" bestFit="1" customWidth="1"/>
    <col min="9" max="16384" width="9" style="17"/>
  </cols>
  <sheetData>
    <row r="1" spans="1:8" s="83" customFormat="1" ht="12.75" x14ac:dyDescent="0.2">
      <c r="A1" s="83">
        <v>5</v>
      </c>
      <c r="B1" s="265">
        <v>38.5</v>
      </c>
      <c r="C1" s="357">
        <v>8</v>
      </c>
      <c r="D1" s="357">
        <v>5</v>
      </c>
      <c r="E1" s="358">
        <v>10</v>
      </c>
      <c r="F1" s="382">
        <v>12.5</v>
      </c>
      <c r="G1" s="158" t="s">
        <v>45</v>
      </c>
    </row>
    <row r="2" spans="1:8" s="356" customFormat="1" ht="19.5" customHeight="1" x14ac:dyDescent="0.2">
      <c r="A2" s="354" t="str">
        <f>'Project Info'!B19&amp;" "&amp;'Project Info'!B6</f>
        <v>2099913/GV Newport Pagnell Footpaths</v>
      </c>
      <c r="B2" s="354"/>
      <c r="C2" s="359"/>
      <c r="D2" s="359"/>
      <c r="E2" s="359"/>
      <c r="F2" s="383"/>
      <c r="G2" s="354"/>
    </row>
    <row r="3" spans="1:8" s="4" customFormat="1" ht="3" customHeight="1" x14ac:dyDescent="0.2">
      <c r="A3" s="159"/>
      <c r="B3" s="266"/>
      <c r="C3" s="360"/>
      <c r="D3" s="361"/>
      <c r="E3" s="362"/>
      <c r="F3" s="384"/>
      <c r="H3" s="160"/>
    </row>
    <row r="4" spans="1:8" s="91" customFormat="1" ht="15" customHeight="1" x14ac:dyDescent="0.2">
      <c r="A4" s="161"/>
      <c r="B4" s="267"/>
      <c r="C4" s="363"/>
      <c r="D4" s="364"/>
      <c r="E4" s="365"/>
      <c r="F4" s="385"/>
      <c r="H4" s="162"/>
    </row>
    <row r="5" spans="1:8" s="171" customFormat="1" ht="24.75" customHeight="1" x14ac:dyDescent="0.2">
      <c r="A5" s="165">
        <v>1</v>
      </c>
      <c r="B5" s="269" t="s">
        <v>267</v>
      </c>
      <c r="C5" s="166"/>
      <c r="D5" s="167"/>
      <c r="E5" s="168"/>
      <c r="F5" s="392">
        <f>SUM(F8:F133)</f>
        <v>0</v>
      </c>
      <c r="G5" s="169"/>
      <c r="H5" s="170"/>
    </row>
    <row r="6" spans="1:8" s="95" customFormat="1" ht="4.5" customHeight="1" x14ac:dyDescent="0.2">
      <c r="A6" s="172"/>
      <c r="B6" s="270"/>
      <c r="C6" s="393"/>
      <c r="D6" s="394"/>
      <c r="E6" s="394"/>
      <c r="F6" s="395"/>
      <c r="H6" s="164"/>
    </row>
    <row r="7" spans="1:8" s="175" customFormat="1" ht="24.75" customHeight="1" x14ac:dyDescent="0.2">
      <c r="A7" s="173" t="s">
        <v>27</v>
      </c>
      <c r="B7" s="271" t="s">
        <v>116</v>
      </c>
      <c r="C7" s="173" t="s">
        <v>33</v>
      </c>
      <c r="D7" s="173" t="s">
        <v>34</v>
      </c>
      <c r="E7" s="174" t="s">
        <v>35</v>
      </c>
      <c r="F7" s="396" t="s">
        <v>36</v>
      </c>
      <c r="H7" s="176"/>
    </row>
    <row r="8" spans="1:8" s="95" customFormat="1" ht="12.75" x14ac:dyDescent="0.2">
      <c r="A8" s="177"/>
      <c r="B8" s="272"/>
      <c r="C8" s="367"/>
      <c r="D8" s="368"/>
      <c r="E8" s="368"/>
      <c r="F8" s="386"/>
      <c r="H8" s="164"/>
    </row>
    <row r="9" spans="1:8" s="96" customFormat="1" ht="12.75" x14ac:dyDescent="0.2">
      <c r="A9" s="178">
        <v>1.1000000000000001</v>
      </c>
      <c r="B9" s="282" t="s">
        <v>268</v>
      </c>
      <c r="C9" s="369"/>
      <c r="D9" s="370"/>
      <c r="E9" s="371"/>
      <c r="F9" s="387"/>
      <c r="G9" s="179"/>
      <c r="H9" s="180"/>
    </row>
    <row r="10" spans="1:8" s="95" customFormat="1" ht="165.75" x14ac:dyDescent="0.2">
      <c r="A10" s="109"/>
      <c r="B10" s="275" t="s">
        <v>269</v>
      </c>
      <c r="C10" s="372"/>
      <c r="D10" s="373"/>
      <c r="E10" s="373"/>
      <c r="F10" s="388"/>
      <c r="H10" s="164"/>
    </row>
    <row r="11" spans="1:8" s="95" customFormat="1" ht="12.75" x14ac:dyDescent="0.2">
      <c r="A11" s="109"/>
      <c r="B11" s="275"/>
      <c r="C11" s="372"/>
      <c r="D11" s="373"/>
      <c r="E11" s="373"/>
      <c r="F11" s="388"/>
      <c r="H11" s="164"/>
    </row>
    <row r="12" spans="1:8" s="95" customFormat="1" ht="63.75" x14ac:dyDescent="0.2">
      <c r="A12" s="109"/>
      <c r="B12" s="275" t="s">
        <v>270</v>
      </c>
      <c r="C12" s="372"/>
      <c r="D12" s="373"/>
      <c r="E12" s="373"/>
      <c r="F12" s="388"/>
      <c r="H12" s="164"/>
    </row>
    <row r="13" spans="1:8" s="96" customFormat="1" ht="12.75" x14ac:dyDescent="0.2">
      <c r="A13" s="109"/>
      <c r="B13" s="275"/>
      <c r="C13" s="372"/>
      <c r="D13" s="373"/>
      <c r="E13" s="373"/>
      <c r="F13" s="388"/>
      <c r="H13" s="180"/>
    </row>
    <row r="14" spans="1:8" s="96" customFormat="1" ht="63.75" x14ac:dyDescent="0.2">
      <c r="A14" s="109"/>
      <c r="B14" s="275" t="s">
        <v>271</v>
      </c>
      <c r="C14" s="372"/>
      <c r="D14" s="373"/>
      <c r="E14" s="373"/>
      <c r="F14" s="388"/>
      <c r="H14" s="180"/>
    </row>
    <row r="15" spans="1:8" s="96" customFormat="1" ht="12.75" x14ac:dyDescent="0.2">
      <c r="A15" s="109"/>
      <c r="B15" s="275"/>
      <c r="C15" s="372"/>
      <c r="D15" s="373"/>
      <c r="E15" s="373"/>
      <c r="F15" s="388"/>
      <c r="H15" s="180"/>
    </row>
    <row r="16" spans="1:8" s="96" customFormat="1" ht="63.75" x14ac:dyDescent="0.2">
      <c r="A16" s="109"/>
      <c r="B16" s="275" t="s">
        <v>272</v>
      </c>
      <c r="C16" s="372"/>
      <c r="D16" s="373"/>
      <c r="E16" s="373"/>
      <c r="F16" s="388"/>
      <c r="H16" s="180"/>
    </row>
    <row r="17" spans="1:8" s="96" customFormat="1" ht="12.75" x14ac:dyDescent="0.2">
      <c r="A17" s="109"/>
      <c r="B17" s="275"/>
      <c r="C17" s="372"/>
      <c r="D17" s="373"/>
      <c r="E17" s="373"/>
      <c r="F17" s="388"/>
      <c r="H17" s="180"/>
    </row>
    <row r="18" spans="1:8" s="95" customFormat="1" ht="12.75" x14ac:dyDescent="0.2">
      <c r="A18" s="178">
        <v>1.2</v>
      </c>
      <c r="B18" s="273" t="s">
        <v>273</v>
      </c>
      <c r="C18" s="369"/>
      <c r="D18" s="370"/>
      <c r="E18" s="371"/>
      <c r="F18" s="387"/>
      <c r="H18" s="164"/>
    </row>
    <row r="19" spans="1:8" s="95" customFormat="1" ht="38.25" x14ac:dyDescent="0.2">
      <c r="A19" s="109"/>
      <c r="B19" s="275" t="s">
        <v>274</v>
      </c>
      <c r="C19" s="372"/>
      <c r="D19" s="373"/>
      <c r="E19" s="373"/>
      <c r="F19" s="388"/>
      <c r="H19" s="164"/>
    </row>
    <row r="20" spans="1:8" s="95" customFormat="1" ht="12.75" x14ac:dyDescent="0.2">
      <c r="A20" s="109"/>
      <c r="B20" s="253"/>
      <c r="C20" s="372"/>
      <c r="D20" s="373"/>
      <c r="E20" s="373"/>
      <c r="F20" s="388"/>
      <c r="H20" s="164"/>
    </row>
    <row r="21" spans="1:8" s="95" customFormat="1" ht="12.75" x14ac:dyDescent="0.2">
      <c r="A21" s="109"/>
      <c r="B21" s="275" t="s">
        <v>275</v>
      </c>
      <c r="C21" s="372"/>
      <c r="D21" s="373"/>
      <c r="E21" s="373"/>
      <c r="F21" s="388"/>
      <c r="H21" s="164"/>
    </row>
    <row r="22" spans="1:8" s="95" customFormat="1" ht="12.75" x14ac:dyDescent="0.2">
      <c r="A22" s="109"/>
      <c r="B22" s="253"/>
      <c r="C22" s="372"/>
      <c r="D22" s="373"/>
      <c r="E22" s="373"/>
      <c r="F22" s="388"/>
      <c r="H22" s="164"/>
    </row>
    <row r="23" spans="1:8" s="95" customFormat="1" ht="114.75" x14ac:dyDescent="0.2">
      <c r="A23" s="109"/>
      <c r="B23" s="275" t="s">
        <v>276</v>
      </c>
      <c r="C23" s="372"/>
      <c r="D23" s="373"/>
      <c r="E23" s="373"/>
      <c r="F23" s="388"/>
      <c r="H23" s="164"/>
    </row>
    <row r="24" spans="1:8" s="96" customFormat="1" ht="12.75" x14ac:dyDescent="0.2">
      <c r="A24" s="109"/>
      <c r="B24" s="275"/>
      <c r="C24" s="372"/>
      <c r="D24" s="373"/>
      <c r="E24" s="373"/>
      <c r="F24" s="388"/>
      <c r="H24" s="180"/>
    </row>
    <row r="25" spans="1:8" s="96" customFormat="1" ht="25.5" x14ac:dyDescent="0.2">
      <c r="A25" s="109"/>
      <c r="B25" s="275" t="s">
        <v>277</v>
      </c>
      <c r="C25" s="372"/>
      <c r="D25" s="373"/>
      <c r="E25" s="373"/>
      <c r="F25" s="388"/>
      <c r="H25" s="180"/>
    </row>
    <row r="26" spans="1:8" s="96" customFormat="1" ht="25.5" x14ac:dyDescent="0.2">
      <c r="A26" s="109"/>
      <c r="B26" s="275" t="s">
        <v>278</v>
      </c>
      <c r="C26" s="372"/>
      <c r="D26" s="373"/>
      <c r="E26" s="373"/>
      <c r="F26" s="388"/>
      <c r="H26" s="180"/>
    </row>
    <row r="27" spans="1:8" s="96" customFormat="1" ht="12.75" x14ac:dyDescent="0.2">
      <c r="A27" s="109"/>
      <c r="B27" s="275"/>
      <c r="C27" s="372"/>
      <c r="D27" s="373"/>
      <c r="E27" s="373"/>
      <c r="F27" s="388"/>
      <c r="H27" s="180"/>
    </row>
    <row r="28" spans="1:8" s="96" customFormat="1" ht="51" x14ac:dyDescent="0.2">
      <c r="A28" s="109"/>
      <c r="B28" s="275" t="s">
        <v>279</v>
      </c>
      <c r="C28" s="372"/>
      <c r="D28" s="373"/>
      <c r="E28" s="373"/>
      <c r="F28" s="388"/>
      <c r="H28" s="180"/>
    </row>
    <row r="29" spans="1:8" s="96" customFormat="1" ht="12.75" x14ac:dyDescent="0.2">
      <c r="A29" s="109"/>
      <c r="B29" s="275"/>
      <c r="C29" s="372"/>
      <c r="D29" s="373"/>
      <c r="E29" s="373"/>
      <c r="F29" s="388"/>
      <c r="H29" s="180"/>
    </row>
    <row r="30" spans="1:8" s="96" customFormat="1" ht="12.75" x14ac:dyDescent="0.2">
      <c r="A30" s="494">
        <v>1.3</v>
      </c>
      <c r="B30" s="495" t="s">
        <v>341</v>
      </c>
      <c r="C30" s="411"/>
      <c r="D30" s="371"/>
      <c r="E30" s="371"/>
      <c r="F30" s="412"/>
      <c r="H30" s="180"/>
    </row>
    <row r="31" spans="1:8" s="96" customFormat="1" ht="12.75" x14ac:dyDescent="0.2">
      <c r="A31" s="109"/>
      <c r="B31" s="275"/>
      <c r="C31" s="372"/>
      <c r="D31" s="373"/>
      <c r="E31" s="373"/>
      <c r="F31" s="388"/>
      <c r="H31" s="180"/>
    </row>
    <row r="32" spans="1:8" s="96" customFormat="1" ht="38.25" x14ac:dyDescent="0.2">
      <c r="A32" s="109"/>
      <c r="B32" s="492" t="s">
        <v>342</v>
      </c>
      <c r="C32" s="372"/>
      <c r="D32" s="373"/>
      <c r="E32" s="373"/>
      <c r="F32" s="388"/>
      <c r="H32" s="180"/>
    </row>
    <row r="33" spans="1:8" s="96" customFormat="1" ht="12.75" x14ac:dyDescent="0.2">
      <c r="A33" s="109"/>
      <c r="B33" s="275"/>
      <c r="C33" s="372"/>
      <c r="D33" s="373"/>
      <c r="E33" s="373"/>
      <c r="F33" s="388"/>
      <c r="H33" s="180"/>
    </row>
    <row r="34" spans="1:8" s="96" customFormat="1" ht="12.75" x14ac:dyDescent="0.2">
      <c r="A34" s="109"/>
      <c r="B34" s="490" t="s">
        <v>343</v>
      </c>
      <c r="C34" s="372"/>
      <c r="D34" s="373"/>
      <c r="E34" s="373"/>
      <c r="F34" s="388"/>
      <c r="H34" s="180"/>
    </row>
    <row r="35" spans="1:8" s="96" customFormat="1" ht="12.75" x14ac:dyDescent="0.2">
      <c r="A35" s="109"/>
      <c r="B35" s="275"/>
      <c r="C35" s="372"/>
      <c r="D35" s="373"/>
      <c r="E35" s="373"/>
      <c r="F35" s="388"/>
      <c r="H35" s="180"/>
    </row>
    <row r="36" spans="1:8" s="96" customFormat="1" ht="12.75" x14ac:dyDescent="0.2">
      <c r="A36" s="109"/>
      <c r="B36" s="492" t="s">
        <v>344</v>
      </c>
      <c r="C36" s="372"/>
      <c r="D36" s="373"/>
      <c r="E36" s="373"/>
      <c r="F36" s="388"/>
      <c r="H36" s="180"/>
    </row>
    <row r="37" spans="1:8" s="96" customFormat="1" ht="12.75" x14ac:dyDescent="0.2">
      <c r="A37" s="109"/>
      <c r="B37" s="275"/>
      <c r="C37" s="372"/>
      <c r="D37" s="373"/>
      <c r="E37" s="373"/>
      <c r="F37" s="388"/>
      <c r="H37" s="180"/>
    </row>
    <row r="38" spans="1:8" s="96" customFormat="1" ht="12.75" x14ac:dyDescent="0.2">
      <c r="A38" s="109"/>
      <c r="B38" s="492" t="s">
        <v>345</v>
      </c>
      <c r="C38" s="372"/>
      <c r="D38" s="373"/>
      <c r="E38" s="373"/>
      <c r="F38" s="388"/>
      <c r="H38" s="180"/>
    </row>
    <row r="39" spans="1:8" s="96" customFormat="1" ht="12.75" x14ac:dyDescent="0.2">
      <c r="A39" s="109"/>
      <c r="B39" s="275"/>
      <c r="C39" s="372"/>
      <c r="D39" s="373"/>
      <c r="E39" s="373"/>
      <c r="F39" s="388"/>
      <c r="H39" s="180"/>
    </row>
    <row r="40" spans="1:8" s="96" customFormat="1" ht="12.75" x14ac:dyDescent="0.2">
      <c r="A40" s="494">
        <v>1.4</v>
      </c>
      <c r="B40" s="496" t="s">
        <v>346</v>
      </c>
      <c r="C40" s="411"/>
      <c r="D40" s="371"/>
      <c r="E40" s="371"/>
      <c r="F40" s="412"/>
      <c r="H40" s="180"/>
    </row>
    <row r="41" spans="1:8" s="96" customFormat="1" ht="12.75" x14ac:dyDescent="0.2">
      <c r="A41" s="109"/>
      <c r="B41" s="275"/>
      <c r="C41" s="372"/>
      <c r="D41" s="373"/>
      <c r="E41" s="373"/>
      <c r="F41" s="388"/>
      <c r="H41" s="180"/>
    </row>
    <row r="42" spans="1:8" s="96" customFormat="1" ht="12.75" x14ac:dyDescent="0.2">
      <c r="A42" s="109"/>
      <c r="B42" s="492" t="s">
        <v>347</v>
      </c>
      <c r="C42" s="372"/>
      <c r="D42" s="373"/>
      <c r="E42" s="373"/>
      <c r="F42" s="388"/>
      <c r="H42" s="180"/>
    </row>
    <row r="43" spans="1:8" s="96" customFormat="1" ht="12.75" x14ac:dyDescent="0.2">
      <c r="A43" s="109"/>
      <c r="B43" s="275"/>
      <c r="C43" s="372"/>
      <c r="D43" s="373"/>
      <c r="E43" s="373"/>
      <c r="F43" s="388"/>
      <c r="H43" s="180"/>
    </row>
    <row r="44" spans="1:8" s="96" customFormat="1" ht="12.75" x14ac:dyDescent="0.2">
      <c r="A44" s="109"/>
      <c r="B44" s="493" t="s">
        <v>348</v>
      </c>
      <c r="C44" s="372"/>
      <c r="D44" s="373"/>
      <c r="E44" s="373"/>
      <c r="F44" s="388"/>
      <c r="H44" s="180"/>
    </row>
    <row r="45" spans="1:8" s="96" customFormat="1" ht="12.75" x14ac:dyDescent="0.2">
      <c r="A45" s="109"/>
      <c r="B45" s="275"/>
      <c r="C45" s="372"/>
      <c r="D45" s="373"/>
      <c r="E45" s="373"/>
      <c r="F45" s="388"/>
      <c r="H45" s="180"/>
    </row>
    <row r="46" spans="1:8" s="96" customFormat="1" ht="38.25" x14ac:dyDescent="0.2">
      <c r="A46" s="109"/>
      <c r="B46" s="491" t="s">
        <v>349</v>
      </c>
      <c r="C46" s="372"/>
      <c r="D46" s="373"/>
      <c r="E46" s="373"/>
      <c r="F46" s="388"/>
      <c r="H46" s="180"/>
    </row>
    <row r="47" spans="1:8" s="96" customFormat="1" ht="12.75" x14ac:dyDescent="0.2">
      <c r="A47" s="109"/>
      <c r="B47" s="275"/>
      <c r="C47" s="372"/>
      <c r="D47" s="373"/>
      <c r="E47" s="373"/>
      <c r="F47" s="388"/>
      <c r="H47" s="180"/>
    </row>
    <row r="48" spans="1:8" s="96" customFormat="1" ht="12.75" x14ac:dyDescent="0.2">
      <c r="A48" s="494">
        <v>1.5</v>
      </c>
      <c r="B48" s="495" t="s">
        <v>350</v>
      </c>
      <c r="C48" s="411"/>
      <c r="D48" s="371"/>
      <c r="E48" s="371"/>
      <c r="F48" s="412"/>
      <c r="H48" s="180"/>
    </row>
    <row r="49" spans="1:8" s="96" customFormat="1" ht="12.75" x14ac:dyDescent="0.2">
      <c r="A49" s="109"/>
      <c r="B49" s="275"/>
      <c r="C49" s="372"/>
      <c r="D49" s="373"/>
      <c r="E49" s="373"/>
      <c r="F49" s="388"/>
      <c r="H49" s="180"/>
    </row>
    <row r="50" spans="1:8" s="96" customFormat="1" ht="25.5" x14ac:dyDescent="0.2">
      <c r="A50" s="109"/>
      <c r="B50" s="491" t="s">
        <v>351</v>
      </c>
      <c r="C50" s="372"/>
      <c r="D50" s="373"/>
      <c r="E50" s="373"/>
      <c r="F50" s="388"/>
      <c r="H50" s="180"/>
    </row>
    <row r="51" spans="1:8" s="96" customFormat="1" ht="12.75" x14ac:dyDescent="0.2">
      <c r="A51" s="109"/>
      <c r="B51" s="275"/>
      <c r="C51" s="372"/>
      <c r="D51" s="373"/>
      <c r="E51" s="373"/>
      <c r="F51" s="388"/>
      <c r="H51" s="180"/>
    </row>
    <row r="52" spans="1:8" s="96" customFormat="1" ht="12.75" x14ac:dyDescent="0.2">
      <c r="A52" s="109"/>
      <c r="B52" s="490" t="s">
        <v>352</v>
      </c>
      <c r="C52" s="372"/>
      <c r="D52" s="373"/>
      <c r="E52" s="373"/>
      <c r="F52" s="388"/>
      <c r="H52" s="180"/>
    </row>
    <row r="53" spans="1:8" s="96" customFormat="1" ht="12.75" x14ac:dyDescent="0.2">
      <c r="A53" s="109"/>
      <c r="B53" s="275"/>
      <c r="C53" s="372"/>
      <c r="D53" s="373"/>
      <c r="E53" s="373"/>
      <c r="F53" s="388"/>
      <c r="H53" s="180"/>
    </row>
    <row r="54" spans="1:8" s="96" customFormat="1" ht="25.5" x14ac:dyDescent="0.2">
      <c r="A54" s="109"/>
      <c r="B54" s="491" t="s">
        <v>353</v>
      </c>
      <c r="C54" s="372"/>
      <c r="D54" s="373"/>
      <c r="E54" s="373"/>
      <c r="F54" s="388"/>
      <c r="H54" s="180"/>
    </row>
    <row r="55" spans="1:8" s="96" customFormat="1" ht="12.75" x14ac:dyDescent="0.2">
      <c r="A55" s="109"/>
      <c r="B55" s="275"/>
      <c r="C55" s="372"/>
      <c r="D55" s="373"/>
      <c r="E55" s="373"/>
      <c r="F55" s="388"/>
      <c r="H55" s="180"/>
    </row>
    <row r="56" spans="1:8" s="96" customFormat="1" ht="25.5" x14ac:dyDescent="0.2">
      <c r="A56" s="109"/>
      <c r="B56" s="492" t="s">
        <v>354</v>
      </c>
      <c r="C56" s="372"/>
      <c r="D56" s="373"/>
      <c r="E56" s="373"/>
      <c r="F56" s="388"/>
      <c r="H56" s="180"/>
    </row>
    <row r="57" spans="1:8" s="96" customFormat="1" ht="12.75" x14ac:dyDescent="0.2">
      <c r="A57" s="109"/>
      <c r="B57" s="275"/>
      <c r="C57" s="372"/>
      <c r="D57" s="373"/>
      <c r="E57" s="373"/>
      <c r="F57" s="388"/>
      <c r="H57" s="180"/>
    </row>
    <row r="58" spans="1:8" s="96" customFormat="1" ht="38.25" x14ac:dyDescent="0.2">
      <c r="A58" s="109"/>
      <c r="B58" s="492" t="s">
        <v>355</v>
      </c>
      <c r="C58" s="372"/>
      <c r="D58" s="373"/>
      <c r="E58" s="373"/>
      <c r="F58" s="388"/>
      <c r="H58" s="180"/>
    </row>
    <row r="59" spans="1:8" s="96" customFormat="1" ht="12.75" x14ac:dyDescent="0.2">
      <c r="A59" s="109"/>
      <c r="B59" s="275"/>
      <c r="C59" s="372"/>
      <c r="D59" s="373"/>
      <c r="E59" s="373"/>
      <c r="F59" s="388"/>
      <c r="H59" s="180"/>
    </row>
    <row r="60" spans="1:8" s="96" customFormat="1" ht="63.75" x14ac:dyDescent="0.2">
      <c r="A60" s="109"/>
      <c r="B60" s="492" t="s">
        <v>356</v>
      </c>
      <c r="C60" s="372"/>
      <c r="D60" s="373"/>
      <c r="E60" s="373"/>
      <c r="F60" s="388"/>
      <c r="H60" s="180"/>
    </row>
    <row r="61" spans="1:8" s="96" customFormat="1" ht="12.75" x14ac:dyDescent="0.2">
      <c r="A61" s="109"/>
      <c r="B61" s="275"/>
      <c r="C61" s="372"/>
      <c r="D61" s="373"/>
      <c r="E61" s="373"/>
      <c r="F61" s="388"/>
      <c r="H61" s="180"/>
    </row>
    <row r="62" spans="1:8" s="96" customFormat="1" ht="25.5" x14ac:dyDescent="0.2">
      <c r="A62" s="109"/>
      <c r="B62" s="492" t="s">
        <v>357</v>
      </c>
      <c r="C62" s="372"/>
      <c r="D62" s="373"/>
      <c r="E62" s="373"/>
      <c r="F62" s="388"/>
      <c r="H62" s="180"/>
    </row>
    <row r="63" spans="1:8" s="96" customFormat="1" ht="12.75" x14ac:dyDescent="0.2">
      <c r="A63" s="109"/>
      <c r="B63" s="275"/>
      <c r="C63" s="372"/>
      <c r="D63" s="373"/>
      <c r="E63" s="373"/>
      <c r="F63" s="388"/>
      <c r="H63" s="180"/>
    </row>
    <row r="64" spans="1:8" s="96" customFormat="1" ht="12.75" x14ac:dyDescent="0.2">
      <c r="A64" s="109"/>
      <c r="B64" s="275"/>
      <c r="C64" s="372"/>
      <c r="D64" s="373"/>
      <c r="E64" s="373"/>
      <c r="F64" s="388"/>
      <c r="H64" s="180"/>
    </row>
    <row r="65" spans="1:8" s="96" customFormat="1" ht="12.75" x14ac:dyDescent="0.2">
      <c r="A65" s="109"/>
      <c r="B65" s="487" t="s">
        <v>358</v>
      </c>
      <c r="C65" s="372"/>
      <c r="D65" s="373"/>
      <c r="E65" s="373"/>
      <c r="F65" s="388"/>
      <c r="H65" s="180"/>
    </row>
    <row r="66" spans="1:8" s="96" customFormat="1" ht="12.75" x14ac:dyDescent="0.2">
      <c r="A66" s="109"/>
      <c r="B66" s="488" t="s">
        <v>359</v>
      </c>
      <c r="C66" s="372"/>
      <c r="D66" s="373"/>
      <c r="E66" s="373"/>
      <c r="F66" s="388"/>
      <c r="H66" s="180"/>
    </row>
    <row r="67" spans="1:8" s="96" customFormat="1" ht="12.75" x14ac:dyDescent="0.2">
      <c r="A67" s="109"/>
      <c r="B67" s="275"/>
      <c r="C67" s="372"/>
      <c r="D67" s="373"/>
      <c r="E67" s="373"/>
      <c r="F67" s="388"/>
      <c r="H67" s="180"/>
    </row>
    <row r="68" spans="1:8" s="96" customFormat="1" ht="12.75" x14ac:dyDescent="0.2">
      <c r="A68" s="109"/>
      <c r="B68" s="275"/>
      <c r="C68" s="372"/>
      <c r="D68" s="373"/>
      <c r="E68" s="373"/>
      <c r="F68" s="388"/>
      <c r="H68" s="180"/>
    </row>
    <row r="69" spans="1:8" s="96" customFormat="1" ht="12.75" x14ac:dyDescent="0.2">
      <c r="A69" s="109"/>
      <c r="B69" s="490" t="s">
        <v>360</v>
      </c>
      <c r="C69" s="372"/>
      <c r="D69" s="373"/>
      <c r="E69" s="373"/>
      <c r="F69" s="388"/>
      <c r="H69" s="180"/>
    </row>
    <row r="70" spans="1:8" s="96" customFormat="1" ht="12.75" x14ac:dyDescent="0.2">
      <c r="A70" s="109"/>
      <c r="B70" s="275"/>
      <c r="C70" s="372"/>
      <c r="D70" s="373"/>
      <c r="E70" s="373"/>
      <c r="F70" s="388"/>
      <c r="H70" s="180"/>
    </row>
    <row r="71" spans="1:8" s="96" customFormat="1" ht="12.75" x14ac:dyDescent="0.2">
      <c r="A71" s="494">
        <v>1.6</v>
      </c>
      <c r="B71" s="495" t="s">
        <v>361</v>
      </c>
      <c r="C71" s="411"/>
      <c r="D71" s="371"/>
      <c r="E71" s="371"/>
      <c r="F71" s="412"/>
      <c r="H71" s="180"/>
    </row>
    <row r="72" spans="1:8" s="96" customFormat="1" ht="12.75" x14ac:dyDescent="0.2">
      <c r="A72" s="109"/>
      <c r="B72" s="275"/>
      <c r="C72" s="372"/>
      <c r="D72" s="373"/>
      <c r="E72" s="373"/>
      <c r="F72" s="388"/>
      <c r="H72" s="180"/>
    </row>
    <row r="73" spans="1:8" s="96" customFormat="1" ht="25.5" x14ac:dyDescent="0.2">
      <c r="A73" s="109"/>
      <c r="B73" s="492" t="s">
        <v>362</v>
      </c>
      <c r="C73" s="372"/>
      <c r="D73" s="373"/>
      <c r="E73" s="373"/>
      <c r="F73" s="388"/>
      <c r="H73" s="180"/>
    </row>
    <row r="74" spans="1:8" s="96" customFormat="1" ht="12.75" x14ac:dyDescent="0.2">
      <c r="A74" s="109"/>
      <c r="B74" s="275"/>
      <c r="C74" s="372"/>
      <c r="D74" s="373"/>
      <c r="E74" s="373"/>
      <c r="F74" s="388"/>
      <c r="H74" s="180"/>
    </row>
    <row r="75" spans="1:8" s="96" customFormat="1" ht="38.25" x14ac:dyDescent="0.2">
      <c r="A75" s="109"/>
      <c r="B75" s="492" t="s">
        <v>363</v>
      </c>
      <c r="C75" s="372"/>
      <c r="D75" s="373"/>
      <c r="E75" s="373"/>
      <c r="F75" s="388"/>
      <c r="H75" s="180"/>
    </row>
    <row r="76" spans="1:8" s="96" customFormat="1" ht="12.75" x14ac:dyDescent="0.2">
      <c r="A76" s="109"/>
      <c r="B76" s="492"/>
      <c r="C76" s="372"/>
      <c r="D76" s="373"/>
      <c r="E76" s="373"/>
      <c r="F76" s="388"/>
      <c r="H76" s="180"/>
    </row>
    <row r="77" spans="1:8" s="96" customFormat="1" ht="12.75" x14ac:dyDescent="0.2">
      <c r="A77" s="109"/>
      <c r="B77" s="492" t="s">
        <v>364</v>
      </c>
      <c r="C77" s="372"/>
      <c r="D77" s="373"/>
      <c r="E77" s="373"/>
      <c r="F77" s="388"/>
      <c r="H77" s="180"/>
    </row>
    <row r="78" spans="1:8" s="96" customFormat="1" ht="12.75" x14ac:dyDescent="0.2">
      <c r="A78" s="109"/>
      <c r="B78" s="275"/>
      <c r="C78" s="372"/>
      <c r="D78" s="373"/>
      <c r="E78" s="373"/>
      <c r="F78" s="388"/>
      <c r="H78" s="180"/>
    </row>
    <row r="79" spans="1:8" s="96" customFormat="1" ht="12.75" x14ac:dyDescent="0.2">
      <c r="A79" s="109"/>
      <c r="B79" s="492" t="s">
        <v>365</v>
      </c>
      <c r="C79" s="372"/>
      <c r="D79" s="373"/>
      <c r="E79" s="373"/>
      <c r="F79" s="388"/>
      <c r="H79" s="180"/>
    </row>
    <row r="80" spans="1:8" s="96" customFormat="1" ht="12.75" x14ac:dyDescent="0.2">
      <c r="A80" s="109"/>
      <c r="B80" s="275"/>
      <c r="C80" s="372"/>
      <c r="D80" s="373"/>
      <c r="E80" s="373"/>
      <c r="F80" s="388"/>
      <c r="H80" s="180"/>
    </row>
    <row r="81" spans="1:8" s="96" customFormat="1" ht="12.75" x14ac:dyDescent="0.2">
      <c r="A81" s="494"/>
      <c r="B81" s="495" t="s">
        <v>366</v>
      </c>
      <c r="C81" s="411"/>
      <c r="D81" s="371"/>
      <c r="E81" s="371"/>
      <c r="F81" s="412"/>
      <c r="H81" s="180"/>
    </row>
    <row r="82" spans="1:8" s="96" customFormat="1" ht="12.75" x14ac:dyDescent="0.2">
      <c r="A82" s="109"/>
      <c r="B82" s="275"/>
      <c r="C82" s="372"/>
      <c r="D82" s="373"/>
      <c r="E82" s="373"/>
      <c r="F82" s="388"/>
      <c r="H82" s="180"/>
    </row>
    <row r="83" spans="1:8" s="96" customFormat="1" ht="38.25" x14ac:dyDescent="0.2">
      <c r="A83" s="109"/>
      <c r="B83" s="492" t="s">
        <v>367</v>
      </c>
      <c r="C83" s="372"/>
      <c r="D83" s="373"/>
      <c r="E83" s="373"/>
      <c r="F83" s="388"/>
      <c r="H83" s="180"/>
    </row>
    <row r="84" spans="1:8" s="96" customFormat="1" ht="12.75" x14ac:dyDescent="0.2">
      <c r="A84" s="109"/>
      <c r="B84" s="275"/>
      <c r="C84" s="372"/>
      <c r="D84" s="373"/>
      <c r="E84" s="373"/>
      <c r="F84" s="388"/>
      <c r="H84" s="180"/>
    </row>
    <row r="85" spans="1:8" s="96" customFormat="1" ht="12.75" x14ac:dyDescent="0.2">
      <c r="A85" s="494">
        <v>1.7</v>
      </c>
      <c r="B85" s="495" t="s">
        <v>368</v>
      </c>
      <c r="C85" s="411"/>
      <c r="D85" s="371"/>
      <c r="E85" s="371"/>
      <c r="F85" s="412"/>
      <c r="H85" s="180"/>
    </row>
    <row r="86" spans="1:8" s="96" customFormat="1" ht="12.75" x14ac:dyDescent="0.2">
      <c r="A86" s="109"/>
      <c r="B86" s="275"/>
      <c r="C86" s="372"/>
      <c r="D86" s="373"/>
      <c r="E86" s="373"/>
      <c r="F86" s="388"/>
      <c r="H86" s="180"/>
    </row>
    <row r="87" spans="1:8" s="96" customFormat="1" ht="76.5" x14ac:dyDescent="0.2">
      <c r="A87" s="109"/>
      <c r="B87" s="492" t="s">
        <v>369</v>
      </c>
      <c r="C87" s="372"/>
      <c r="D87" s="373"/>
      <c r="E87" s="373"/>
      <c r="F87" s="388"/>
      <c r="H87" s="180"/>
    </row>
    <row r="88" spans="1:8" s="96" customFormat="1" ht="12.75" x14ac:dyDescent="0.2">
      <c r="A88" s="109"/>
      <c r="B88" s="275"/>
      <c r="C88" s="372"/>
      <c r="D88" s="373"/>
      <c r="E88" s="373"/>
      <c r="F88" s="388"/>
      <c r="H88" s="180"/>
    </row>
    <row r="89" spans="1:8" s="96" customFormat="1" ht="12.75" x14ac:dyDescent="0.2">
      <c r="A89" s="494">
        <v>1.8</v>
      </c>
      <c r="B89" s="495" t="s">
        <v>370</v>
      </c>
      <c r="C89" s="411"/>
      <c r="D89" s="371"/>
      <c r="E89" s="371"/>
      <c r="F89" s="412"/>
      <c r="H89" s="180"/>
    </row>
    <row r="90" spans="1:8" s="96" customFormat="1" ht="12.75" x14ac:dyDescent="0.2">
      <c r="A90" s="109"/>
      <c r="B90" s="275"/>
      <c r="C90" s="372"/>
      <c r="D90" s="373"/>
      <c r="E90" s="373"/>
      <c r="F90" s="388"/>
      <c r="H90" s="180"/>
    </row>
    <row r="91" spans="1:8" s="96" customFormat="1" ht="38.25" x14ac:dyDescent="0.2">
      <c r="A91" s="109"/>
      <c r="B91" s="492" t="s">
        <v>371</v>
      </c>
      <c r="C91" s="372"/>
      <c r="D91" s="373"/>
      <c r="E91" s="373"/>
      <c r="F91" s="388"/>
      <c r="H91" s="180"/>
    </row>
    <row r="92" spans="1:8" s="96" customFormat="1" ht="12.75" x14ac:dyDescent="0.2">
      <c r="A92" s="109"/>
      <c r="B92" s="275"/>
      <c r="C92" s="372"/>
      <c r="D92" s="373"/>
      <c r="E92" s="373"/>
      <c r="F92" s="388"/>
      <c r="H92" s="180"/>
    </row>
    <row r="93" spans="1:8" s="96" customFormat="1" ht="38.25" x14ac:dyDescent="0.2">
      <c r="A93" s="109"/>
      <c r="B93" s="492" t="s">
        <v>372</v>
      </c>
      <c r="C93" s="372"/>
      <c r="D93" s="373"/>
      <c r="E93" s="373"/>
      <c r="F93" s="388"/>
      <c r="H93" s="180"/>
    </row>
    <row r="94" spans="1:8" s="96" customFormat="1" ht="12.75" x14ac:dyDescent="0.2">
      <c r="A94" s="109"/>
      <c r="B94" s="275"/>
      <c r="C94" s="372"/>
      <c r="D94" s="373"/>
      <c r="E94" s="373"/>
      <c r="F94" s="388"/>
      <c r="H94" s="180"/>
    </row>
    <row r="95" spans="1:8" s="96" customFormat="1" ht="25.5" x14ac:dyDescent="0.2">
      <c r="A95" s="109"/>
      <c r="B95" s="487" t="s">
        <v>373</v>
      </c>
      <c r="C95" s="372"/>
      <c r="D95" s="373"/>
      <c r="E95" s="373"/>
      <c r="F95" s="388"/>
      <c r="H95" s="180"/>
    </row>
    <row r="96" spans="1:8" s="96" customFormat="1" ht="12.75" x14ac:dyDescent="0.2">
      <c r="A96" s="109"/>
      <c r="B96" s="275"/>
      <c r="C96" s="372"/>
      <c r="D96" s="373"/>
      <c r="E96" s="373"/>
      <c r="F96" s="388"/>
      <c r="H96" s="180"/>
    </row>
    <row r="97" spans="1:8" s="96" customFormat="1" ht="25.5" x14ac:dyDescent="0.2">
      <c r="A97" s="109"/>
      <c r="B97" s="487" t="s">
        <v>374</v>
      </c>
      <c r="C97" s="372"/>
      <c r="D97" s="373"/>
      <c r="E97" s="373"/>
      <c r="F97" s="388"/>
      <c r="H97" s="180"/>
    </row>
    <row r="98" spans="1:8" s="96" customFormat="1" ht="12.75" x14ac:dyDescent="0.2">
      <c r="A98" s="109"/>
      <c r="B98" s="275"/>
      <c r="C98" s="372"/>
      <c r="D98" s="373"/>
      <c r="E98" s="373"/>
      <c r="F98" s="388"/>
      <c r="H98" s="180"/>
    </row>
    <row r="99" spans="1:8" s="96" customFormat="1" ht="25.5" x14ac:dyDescent="0.2">
      <c r="A99" s="109"/>
      <c r="B99" s="487" t="s">
        <v>375</v>
      </c>
      <c r="C99" s="372"/>
      <c r="D99" s="373"/>
      <c r="E99" s="373"/>
      <c r="F99" s="388"/>
      <c r="H99" s="180"/>
    </row>
    <row r="100" spans="1:8" s="96" customFormat="1" ht="12.75" x14ac:dyDescent="0.2">
      <c r="A100" s="109"/>
      <c r="B100" s="275"/>
      <c r="C100" s="372"/>
      <c r="D100" s="373"/>
      <c r="E100" s="373"/>
      <c r="F100" s="388"/>
      <c r="H100" s="180"/>
    </row>
    <row r="101" spans="1:8" s="96" customFormat="1" ht="12.75" x14ac:dyDescent="0.2">
      <c r="A101" s="494">
        <v>1.9</v>
      </c>
      <c r="B101" s="496" t="s">
        <v>376</v>
      </c>
      <c r="C101" s="411"/>
      <c r="D101" s="371"/>
      <c r="E101" s="371"/>
      <c r="F101" s="412"/>
      <c r="H101" s="180"/>
    </row>
    <row r="102" spans="1:8" s="96" customFormat="1" ht="12.75" x14ac:dyDescent="0.2">
      <c r="A102" s="109"/>
      <c r="B102" s="275"/>
      <c r="C102" s="372"/>
      <c r="D102" s="373"/>
      <c r="E102" s="373"/>
      <c r="F102" s="388"/>
      <c r="H102" s="180"/>
    </row>
    <row r="103" spans="1:8" s="96" customFormat="1" ht="63.75" x14ac:dyDescent="0.2">
      <c r="A103" s="109"/>
      <c r="B103" s="492" t="s">
        <v>377</v>
      </c>
      <c r="C103" s="372"/>
      <c r="D103" s="373"/>
      <c r="E103" s="373"/>
      <c r="F103" s="388"/>
      <c r="H103" s="180"/>
    </row>
    <row r="104" spans="1:8" s="96" customFormat="1" ht="12.75" x14ac:dyDescent="0.2">
      <c r="A104" s="109"/>
      <c r="B104" s="275"/>
      <c r="C104" s="372"/>
      <c r="D104" s="373"/>
      <c r="E104" s="373"/>
      <c r="F104" s="388"/>
      <c r="H104" s="180"/>
    </row>
    <row r="105" spans="1:8" s="96" customFormat="1" ht="12.75" x14ac:dyDescent="0.2">
      <c r="A105" s="497">
        <v>1.1000000000000001</v>
      </c>
      <c r="B105" s="496" t="s">
        <v>378</v>
      </c>
      <c r="C105" s="411"/>
      <c r="D105" s="371"/>
      <c r="E105" s="371"/>
      <c r="F105" s="412"/>
      <c r="H105" s="180"/>
    </row>
    <row r="106" spans="1:8" s="96" customFormat="1" ht="12.75" x14ac:dyDescent="0.2">
      <c r="A106" s="109"/>
      <c r="B106" s="487"/>
      <c r="C106" s="372"/>
      <c r="D106" s="373"/>
      <c r="E106" s="373"/>
      <c r="F106" s="388"/>
      <c r="H106" s="180"/>
    </row>
    <row r="107" spans="1:8" s="96" customFormat="1" ht="12.75" x14ac:dyDescent="0.2">
      <c r="A107" s="109"/>
      <c r="B107" s="490" t="s">
        <v>379</v>
      </c>
      <c r="C107" s="372"/>
      <c r="D107" s="373"/>
      <c r="E107" s="373"/>
      <c r="F107" s="388"/>
      <c r="H107" s="180"/>
    </row>
    <row r="108" spans="1:8" s="96" customFormat="1" ht="12.75" x14ac:dyDescent="0.2">
      <c r="A108" s="109"/>
      <c r="B108" s="275"/>
      <c r="C108" s="372"/>
      <c r="D108" s="373"/>
      <c r="E108" s="373"/>
      <c r="F108" s="388"/>
      <c r="H108" s="180"/>
    </row>
    <row r="109" spans="1:8" s="96" customFormat="1" ht="12.75" x14ac:dyDescent="0.2">
      <c r="A109" s="109"/>
      <c r="B109" s="492" t="s">
        <v>380</v>
      </c>
      <c r="C109" s="372"/>
      <c r="D109" s="373"/>
      <c r="E109" s="373"/>
      <c r="F109" s="388"/>
      <c r="H109" s="180"/>
    </row>
    <row r="110" spans="1:8" s="96" customFormat="1" ht="12.75" x14ac:dyDescent="0.2">
      <c r="A110" s="109"/>
      <c r="B110" s="275"/>
      <c r="C110" s="372"/>
      <c r="D110" s="373"/>
      <c r="E110" s="373"/>
      <c r="F110" s="388"/>
      <c r="H110" s="180"/>
    </row>
    <row r="111" spans="1:8" s="96" customFormat="1" ht="25.5" x14ac:dyDescent="0.2">
      <c r="A111" s="109"/>
      <c r="B111" s="492" t="s">
        <v>381</v>
      </c>
      <c r="C111" s="372"/>
      <c r="D111" s="373"/>
      <c r="E111" s="373"/>
      <c r="F111" s="388"/>
      <c r="H111" s="180"/>
    </row>
    <row r="112" spans="1:8" s="96" customFormat="1" ht="12.75" x14ac:dyDescent="0.2">
      <c r="A112" s="109"/>
      <c r="B112" s="275"/>
      <c r="C112" s="372"/>
      <c r="D112" s="373"/>
      <c r="E112" s="373"/>
      <c r="F112" s="388"/>
      <c r="H112" s="180"/>
    </row>
    <row r="113" spans="1:8" s="96" customFormat="1" ht="12.75" x14ac:dyDescent="0.2">
      <c r="A113" s="109"/>
      <c r="B113" s="492" t="s">
        <v>382</v>
      </c>
      <c r="C113" s="372"/>
      <c r="D113" s="373"/>
      <c r="E113" s="373"/>
      <c r="F113" s="388"/>
      <c r="H113" s="180"/>
    </row>
    <row r="114" spans="1:8" s="96" customFormat="1" ht="12.75" x14ac:dyDescent="0.2">
      <c r="A114" s="109"/>
      <c r="B114" s="275"/>
      <c r="C114" s="372"/>
      <c r="D114" s="373"/>
      <c r="E114" s="373"/>
      <c r="F114" s="388"/>
      <c r="H114" s="180"/>
    </row>
    <row r="115" spans="1:8" s="96" customFormat="1" ht="12.75" x14ac:dyDescent="0.2">
      <c r="A115" s="498">
        <v>1.1100000000000001</v>
      </c>
      <c r="B115" s="496" t="s">
        <v>383</v>
      </c>
      <c r="C115" s="411"/>
      <c r="D115" s="371"/>
      <c r="E115" s="371"/>
      <c r="F115" s="412"/>
      <c r="H115" s="180"/>
    </row>
    <row r="116" spans="1:8" s="96" customFormat="1" ht="12.75" x14ac:dyDescent="0.2">
      <c r="A116" s="109"/>
      <c r="B116" s="487"/>
      <c r="C116" s="372"/>
      <c r="D116" s="373"/>
      <c r="E116" s="373"/>
      <c r="F116" s="388"/>
      <c r="H116" s="180"/>
    </row>
    <row r="117" spans="1:8" s="96" customFormat="1" ht="63.75" x14ac:dyDescent="0.2">
      <c r="A117" s="109"/>
      <c r="B117" s="492" t="s">
        <v>384</v>
      </c>
      <c r="C117" s="372"/>
      <c r="D117" s="373"/>
      <c r="E117" s="373"/>
      <c r="F117" s="388"/>
      <c r="H117" s="180"/>
    </row>
    <row r="118" spans="1:8" s="96" customFormat="1" ht="12.75" x14ac:dyDescent="0.2">
      <c r="A118" s="109"/>
      <c r="B118" s="275"/>
      <c r="C118" s="372"/>
      <c r="D118" s="373"/>
      <c r="E118" s="373"/>
      <c r="F118" s="388"/>
      <c r="H118" s="180"/>
    </row>
    <row r="119" spans="1:8" s="96" customFormat="1" ht="127.5" x14ac:dyDescent="0.2">
      <c r="A119" s="109"/>
      <c r="B119" s="489" t="s">
        <v>385</v>
      </c>
      <c r="C119" s="372"/>
      <c r="D119" s="373"/>
      <c r="E119" s="373"/>
      <c r="F119" s="388"/>
      <c r="H119" s="180"/>
    </row>
    <row r="120" spans="1:8" s="96" customFormat="1" ht="12.75" x14ac:dyDescent="0.2">
      <c r="A120" s="109"/>
      <c r="B120" s="275"/>
      <c r="C120" s="372"/>
      <c r="D120" s="373"/>
      <c r="E120" s="373"/>
      <c r="F120" s="388"/>
      <c r="H120" s="180"/>
    </row>
    <row r="121" spans="1:8" s="96" customFormat="1" ht="25.5" x14ac:dyDescent="0.2">
      <c r="A121" s="109"/>
      <c r="B121" s="492" t="s">
        <v>386</v>
      </c>
      <c r="C121" s="372"/>
      <c r="D121" s="373"/>
      <c r="E121" s="373"/>
      <c r="F121" s="388"/>
      <c r="H121" s="180"/>
    </row>
    <row r="122" spans="1:8" s="96" customFormat="1" ht="12.75" x14ac:dyDescent="0.2">
      <c r="A122" s="109"/>
      <c r="B122" s="275"/>
      <c r="C122" s="372"/>
      <c r="D122" s="373"/>
      <c r="E122" s="373"/>
      <c r="F122" s="388"/>
      <c r="H122" s="180"/>
    </row>
    <row r="123" spans="1:8" s="96" customFormat="1" ht="114.75" x14ac:dyDescent="0.2">
      <c r="A123" s="109"/>
      <c r="B123" s="492" t="s">
        <v>387</v>
      </c>
      <c r="C123" s="372"/>
      <c r="D123" s="373"/>
      <c r="E123" s="373"/>
      <c r="F123" s="388"/>
      <c r="H123" s="180"/>
    </row>
    <row r="124" spans="1:8" s="96" customFormat="1" ht="12.75" x14ac:dyDescent="0.2">
      <c r="A124" s="109"/>
      <c r="B124" s="486"/>
      <c r="C124" s="372"/>
      <c r="D124" s="373"/>
      <c r="E124" s="373"/>
      <c r="F124" s="388"/>
      <c r="H124" s="180"/>
    </row>
    <row r="125" spans="1:8" s="96" customFormat="1" ht="63.75" x14ac:dyDescent="0.2">
      <c r="A125" s="109"/>
      <c r="B125" s="492" t="s">
        <v>388</v>
      </c>
      <c r="C125" s="372"/>
      <c r="D125" s="373"/>
      <c r="E125" s="373"/>
      <c r="F125" s="388"/>
      <c r="H125" s="180"/>
    </row>
    <row r="126" spans="1:8" s="96" customFormat="1" ht="12.75" x14ac:dyDescent="0.2">
      <c r="A126" s="109"/>
      <c r="B126" s="486"/>
      <c r="C126" s="372"/>
      <c r="D126" s="373"/>
      <c r="E126" s="373"/>
      <c r="F126" s="388"/>
      <c r="H126" s="180"/>
    </row>
    <row r="127" spans="1:8" s="96" customFormat="1" ht="12.75" x14ac:dyDescent="0.2">
      <c r="A127" s="109"/>
      <c r="B127" s="275"/>
      <c r="C127" s="372"/>
      <c r="D127" s="373"/>
      <c r="E127" s="373"/>
      <c r="F127" s="388"/>
      <c r="H127" s="180"/>
    </row>
    <row r="128" spans="1:8" s="96" customFormat="1" ht="12.75" x14ac:dyDescent="0.2">
      <c r="A128" s="109"/>
      <c r="B128" s="275"/>
      <c r="C128" s="372"/>
      <c r="D128" s="373"/>
      <c r="E128" s="373"/>
      <c r="F128" s="388"/>
      <c r="H128" s="180"/>
    </row>
    <row r="129" spans="1:8" s="96" customFormat="1" ht="12.75" x14ac:dyDescent="0.2">
      <c r="A129" s="109"/>
      <c r="B129" s="275"/>
      <c r="C129" s="372"/>
      <c r="D129" s="373"/>
      <c r="E129" s="373"/>
      <c r="F129" s="388"/>
      <c r="H129" s="180"/>
    </row>
    <row r="130" spans="1:8" s="96" customFormat="1" ht="12.75" x14ac:dyDescent="0.2">
      <c r="A130" s="109"/>
      <c r="B130" s="275"/>
      <c r="C130" s="372"/>
      <c r="D130" s="373"/>
      <c r="E130" s="373"/>
      <c r="F130" s="388"/>
      <c r="H130" s="180"/>
    </row>
    <row r="131" spans="1:8" s="96" customFormat="1" ht="12.75" x14ac:dyDescent="0.2">
      <c r="A131" s="109"/>
      <c r="B131" s="275"/>
      <c r="C131" s="372"/>
      <c r="D131" s="373"/>
      <c r="E131" s="373"/>
      <c r="F131" s="388"/>
      <c r="H131" s="180"/>
    </row>
    <row r="132" spans="1:8" s="96" customFormat="1" ht="12.75" x14ac:dyDescent="0.2">
      <c r="A132" s="109"/>
      <c r="B132" s="275"/>
      <c r="C132" s="372"/>
      <c r="D132" s="373"/>
      <c r="E132" s="373"/>
      <c r="F132" s="388"/>
      <c r="H132" s="180"/>
    </row>
    <row r="133" spans="1:8" s="95" customFormat="1" ht="12.75" x14ac:dyDescent="0.2">
      <c r="A133" s="186"/>
      <c r="B133" s="277"/>
      <c r="C133" s="374"/>
      <c r="D133" s="375"/>
      <c r="E133" s="375"/>
      <c r="F133" s="389"/>
      <c r="H133" s="164"/>
    </row>
    <row r="134" spans="1:8" s="95" customFormat="1" ht="12.75" x14ac:dyDescent="0.2">
      <c r="A134" s="163"/>
      <c r="B134" s="268"/>
      <c r="C134" s="376"/>
      <c r="D134" s="377"/>
      <c r="E134" s="366"/>
      <c r="F134" s="390"/>
      <c r="H134" s="164"/>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651E-2970-4668-BF9D-E466FADFD37B}">
  <sheetPr>
    <pageSetUpPr fitToPage="1"/>
  </sheetPr>
  <dimension ref="A1:G93"/>
  <sheetViews>
    <sheetView view="pageBreakPreview" zoomScale="90" zoomScaleNormal="80" zoomScaleSheetLayoutView="90" workbookViewId="0"/>
  </sheetViews>
  <sheetFormatPr defaultColWidth="9" defaultRowHeight="12.75" x14ac:dyDescent="0.2"/>
  <cols>
    <col min="1" max="1" width="5.625" style="120" customWidth="1"/>
    <col min="2" max="2" width="77.125" style="157" customWidth="1"/>
    <col min="3" max="16384" width="9" style="121"/>
  </cols>
  <sheetData>
    <row r="1" spans="1:7" s="80" customFormat="1" x14ac:dyDescent="0.2">
      <c r="A1" s="79">
        <v>5</v>
      </c>
      <c r="B1" s="80">
        <v>76.5</v>
      </c>
      <c r="C1" s="79" t="s">
        <v>45</v>
      </c>
    </row>
    <row r="2" spans="1:7" s="356" customFormat="1" ht="19.5" customHeight="1" x14ac:dyDescent="0.2">
      <c r="A2" s="354" t="str">
        <f>'Project Info'!B19&amp;" "&amp;'Project Info'!B6</f>
        <v>2099913/GV Newport Pagnell Footpaths</v>
      </c>
      <c r="B2" s="354"/>
      <c r="C2" s="354"/>
      <c r="D2" s="354"/>
      <c r="E2" s="354"/>
      <c r="F2" s="355"/>
      <c r="G2" s="354"/>
    </row>
    <row r="3" spans="1:7" s="115" customFormat="1" ht="3" customHeight="1" x14ac:dyDescent="0.2">
      <c r="A3" s="112"/>
      <c r="B3" s="113"/>
      <c r="C3" s="114"/>
      <c r="D3" s="114"/>
    </row>
    <row r="4" spans="1:7" s="119" customFormat="1" ht="15" customHeight="1" x14ac:dyDescent="0.2">
      <c r="A4" s="116"/>
      <c r="B4" s="117"/>
      <c r="C4" s="118"/>
      <c r="D4" s="118"/>
    </row>
    <row r="5" spans="1:7" s="139" customFormat="1" ht="24.75" customHeight="1" x14ac:dyDescent="0.25">
      <c r="A5" s="137" t="s">
        <v>131</v>
      </c>
      <c r="B5" s="138"/>
      <c r="C5" s="126" t="s">
        <v>95</v>
      </c>
    </row>
    <row r="6" spans="1:7" s="141" customFormat="1" ht="4.5" customHeight="1" x14ac:dyDescent="0.2">
      <c r="A6" s="127"/>
      <c r="B6" s="140"/>
    </row>
    <row r="7" spans="1:7" s="143" customFormat="1" ht="19.5" customHeight="1" x14ac:dyDescent="0.2">
      <c r="A7" s="130">
        <v>1</v>
      </c>
      <c r="B7" s="142" t="s">
        <v>8</v>
      </c>
    </row>
    <row r="8" spans="1:7" s="129" customFormat="1" x14ac:dyDescent="0.2">
      <c r="A8" s="144"/>
      <c r="B8" s="255" t="s">
        <v>9</v>
      </c>
      <c r="C8" s="145" t="s">
        <v>132</v>
      </c>
    </row>
    <row r="9" spans="1:7" s="129" customFormat="1" x14ac:dyDescent="0.2">
      <c r="A9" s="144"/>
      <c r="B9" s="256" t="s">
        <v>18</v>
      </c>
    </row>
    <row r="10" spans="1:7" s="129" customFormat="1" ht="12.75" customHeight="1" x14ac:dyDescent="0.2">
      <c r="A10" s="144"/>
      <c r="B10" s="256" t="s">
        <v>133</v>
      </c>
    </row>
    <row r="11" spans="1:7" s="129" customFormat="1" x14ac:dyDescent="0.2">
      <c r="A11" s="144"/>
      <c r="B11" s="256" t="s">
        <v>134</v>
      </c>
    </row>
    <row r="12" spans="1:7" s="129" customFormat="1" x14ac:dyDescent="0.2">
      <c r="A12" s="144"/>
      <c r="B12" s="256" t="s">
        <v>135</v>
      </c>
    </row>
    <row r="13" spans="1:7" s="129" customFormat="1" x14ac:dyDescent="0.2">
      <c r="A13" s="144"/>
      <c r="B13" s="256" t="s">
        <v>5</v>
      </c>
    </row>
    <row r="14" spans="1:7" s="129" customFormat="1" ht="25.5" x14ac:dyDescent="0.2">
      <c r="A14" s="144"/>
      <c r="B14" s="256" t="s">
        <v>136</v>
      </c>
    </row>
    <row r="15" spans="1:7" s="129" customFormat="1" x14ac:dyDescent="0.2">
      <c r="A15" s="144"/>
      <c r="B15" s="256" t="s">
        <v>10</v>
      </c>
    </row>
    <row r="16" spans="1:7" s="129" customFormat="1" x14ac:dyDescent="0.2">
      <c r="A16" s="144"/>
      <c r="B16" s="256" t="s">
        <v>11</v>
      </c>
    </row>
    <row r="17" spans="1:2" s="129" customFormat="1" x14ac:dyDescent="0.2">
      <c r="A17" s="144"/>
      <c r="B17" s="256" t="s">
        <v>12</v>
      </c>
    </row>
    <row r="18" spans="1:2" s="129" customFormat="1" x14ac:dyDescent="0.2">
      <c r="A18" s="144"/>
      <c r="B18" s="256" t="s">
        <v>13</v>
      </c>
    </row>
    <row r="19" spans="1:2" s="129" customFormat="1" x14ac:dyDescent="0.2">
      <c r="A19" s="144"/>
      <c r="B19" s="256" t="s">
        <v>137</v>
      </c>
    </row>
    <row r="20" spans="1:2" s="129" customFormat="1" x14ac:dyDescent="0.2">
      <c r="A20" s="146"/>
      <c r="B20" s="256" t="s">
        <v>138</v>
      </c>
    </row>
    <row r="21" spans="1:2" s="129" customFormat="1" x14ac:dyDescent="0.2">
      <c r="A21" s="144"/>
      <c r="B21" s="256" t="s">
        <v>209</v>
      </c>
    </row>
    <row r="22" spans="1:2" s="129" customFormat="1" x14ac:dyDescent="0.2">
      <c r="A22" s="146"/>
      <c r="B22" s="256" t="s">
        <v>14</v>
      </c>
    </row>
    <row r="23" spans="1:2" s="129" customFormat="1" x14ac:dyDescent="0.2">
      <c r="A23" s="144"/>
      <c r="B23" s="256" t="s">
        <v>32</v>
      </c>
    </row>
    <row r="24" spans="1:2" s="129" customFormat="1" x14ac:dyDescent="0.2">
      <c r="A24" s="146"/>
      <c r="B24" s="256" t="s">
        <v>139</v>
      </c>
    </row>
    <row r="25" spans="1:2" s="129" customFormat="1" x14ac:dyDescent="0.2">
      <c r="A25" s="144"/>
      <c r="B25" s="256" t="s">
        <v>140</v>
      </c>
    </row>
    <row r="26" spans="1:2" s="129" customFormat="1" x14ac:dyDescent="0.2">
      <c r="A26" s="146"/>
      <c r="B26" s="256" t="s">
        <v>141</v>
      </c>
    </row>
    <row r="27" spans="1:2" s="129" customFormat="1" x14ac:dyDescent="0.2">
      <c r="A27" s="144"/>
      <c r="B27" s="256" t="s">
        <v>142</v>
      </c>
    </row>
    <row r="28" spans="1:2" s="129" customFormat="1" x14ac:dyDescent="0.2">
      <c r="A28" s="146"/>
      <c r="B28" s="256" t="s">
        <v>6</v>
      </c>
    </row>
    <row r="29" spans="1:2" s="129" customFormat="1" x14ac:dyDescent="0.2">
      <c r="A29" s="144"/>
      <c r="B29" s="256" t="s">
        <v>143</v>
      </c>
    </row>
    <row r="30" spans="1:2" s="129" customFormat="1" x14ac:dyDescent="0.2">
      <c r="A30" s="146"/>
      <c r="B30" s="256" t="s">
        <v>7</v>
      </c>
    </row>
    <row r="31" spans="1:2" s="129" customFormat="1" x14ac:dyDescent="0.2">
      <c r="A31" s="144"/>
      <c r="B31" s="256" t="s">
        <v>144</v>
      </c>
    </row>
    <row r="32" spans="1:2" s="129" customFormat="1" x14ac:dyDescent="0.2">
      <c r="A32" s="146"/>
      <c r="B32" s="256" t="s">
        <v>145</v>
      </c>
    </row>
    <row r="33" spans="1:3" s="129" customFormat="1" x14ac:dyDescent="0.2">
      <c r="A33" s="148"/>
      <c r="B33" s="256" t="s">
        <v>208</v>
      </c>
    </row>
    <row r="34" spans="1:3" s="129" customFormat="1" x14ac:dyDescent="0.2">
      <c r="A34" s="147"/>
      <c r="B34" s="256" t="s">
        <v>146</v>
      </c>
    </row>
    <row r="35" spans="1:3" s="129" customFormat="1" x14ac:dyDescent="0.2">
      <c r="A35" s="148"/>
      <c r="B35" s="256" t="s">
        <v>147</v>
      </c>
    </row>
    <row r="36" spans="1:3" s="129" customFormat="1" x14ac:dyDescent="0.2">
      <c r="A36" s="148"/>
      <c r="B36" s="256" t="s">
        <v>19</v>
      </c>
    </row>
    <row r="37" spans="1:3" s="129" customFormat="1" x14ac:dyDescent="0.2">
      <c r="A37" s="147"/>
      <c r="B37" s="256" t="s">
        <v>148</v>
      </c>
    </row>
    <row r="38" spans="1:3" s="129" customFormat="1" x14ac:dyDescent="0.2">
      <c r="A38" s="148"/>
      <c r="B38" s="256" t="s">
        <v>28</v>
      </c>
    </row>
    <row r="39" spans="1:3" s="129" customFormat="1" x14ac:dyDescent="0.2">
      <c r="A39" s="147"/>
      <c r="B39" s="256" t="s">
        <v>29</v>
      </c>
    </row>
    <row r="40" spans="1:3" s="129" customFormat="1" x14ac:dyDescent="0.2">
      <c r="A40" s="148"/>
      <c r="B40" s="256" t="s">
        <v>30</v>
      </c>
    </row>
    <row r="41" spans="1:3" s="129" customFormat="1" x14ac:dyDescent="0.2">
      <c r="A41" s="147"/>
      <c r="B41" s="256" t="s">
        <v>31</v>
      </c>
    </row>
    <row r="42" spans="1:3" s="129" customFormat="1" x14ac:dyDescent="0.2">
      <c r="A42" s="149"/>
      <c r="B42" s="257"/>
    </row>
    <row r="43" spans="1:3" s="141" customFormat="1" ht="4.5" customHeight="1" x14ac:dyDescent="0.2">
      <c r="A43" s="127"/>
      <c r="B43" s="258"/>
    </row>
    <row r="44" spans="1:3" s="143" customFormat="1" ht="19.5" customHeight="1" x14ac:dyDescent="0.2">
      <c r="A44" s="150">
        <v>2</v>
      </c>
      <c r="B44" s="259" t="s">
        <v>4</v>
      </c>
    </row>
    <row r="45" spans="1:3" s="129" customFormat="1" ht="27" customHeight="1" x14ac:dyDescent="0.2">
      <c r="A45" s="151"/>
      <c r="B45" s="260" t="s">
        <v>21</v>
      </c>
    </row>
    <row r="46" spans="1:3" s="129" customFormat="1" x14ac:dyDescent="0.2">
      <c r="A46" s="144"/>
      <c r="B46" s="255" t="s">
        <v>9</v>
      </c>
      <c r="C46" s="145" t="s">
        <v>132</v>
      </c>
    </row>
    <row r="47" spans="1:3" s="129" customFormat="1" x14ac:dyDescent="0.2">
      <c r="A47" s="144"/>
      <c r="B47" s="256" t="s">
        <v>18</v>
      </c>
    </row>
    <row r="48" spans="1:3" s="129" customFormat="1" ht="12.75" customHeight="1" x14ac:dyDescent="0.2">
      <c r="A48" s="144"/>
      <c r="B48" s="256" t="s">
        <v>210</v>
      </c>
    </row>
    <row r="49" spans="1:2" s="129" customFormat="1" x14ac:dyDescent="0.2">
      <c r="A49" s="144"/>
      <c r="B49" s="256" t="s">
        <v>134</v>
      </c>
    </row>
    <row r="50" spans="1:2" s="129" customFormat="1" x14ac:dyDescent="0.2">
      <c r="A50" s="144"/>
      <c r="B50" s="256" t="s">
        <v>135</v>
      </c>
    </row>
    <row r="51" spans="1:2" s="129" customFormat="1" x14ac:dyDescent="0.2">
      <c r="A51" s="144"/>
      <c r="B51" s="256" t="s">
        <v>5</v>
      </c>
    </row>
    <row r="52" spans="1:2" s="129" customFormat="1" ht="25.5" x14ac:dyDescent="0.2">
      <c r="A52" s="144"/>
      <c r="B52" s="256" t="s">
        <v>136</v>
      </c>
    </row>
    <row r="53" spans="1:2" s="129" customFormat="1" x14ac:dyDescent="0.2">
      <c r="A53" s="144"/>
      <c r="B53" s="256" t="s">
        <v>10</v>
      </c>
    </row>
    <row r="54" spans="1:2" s="129" customFormat="1" x14ac:dyDescent="0.2">
      <c r="A54" s="144"/>
      <c r="B54" s="256" t="s">
        <v>11</v>
      </c>
    </row>
    <row r="55" spans="1:2" s="129" customFormat="1" x14ac:dyDescent="0.2">
      <c r="A55" s="144"/>
      <c r="B55" s="256" t="s">
        <v>12</v>
      </c>
    </row>
    <row r="56" spans="1:2" s="129" customFormat="1" x14ac:dyDescent="0.2">
      <c r="A56" s="144"/>
      <c r="B56" s="256" t="s">
        <v>13</v>
      </c>
    </row>
    <row r="57" spans="1:2" s="129" customFormat="1" x14ac:dyDescent="0.2">
      <c r="A57" s="144"/>
      <c r="B57" s="256" t="s">
        <v>137</v>
      </c>
    </row>
    <row r="58" spans="1:2" s="129" customFormat="1" x14ac:dyDescent="0.2">
      <c r="A58" s="146"/>
      <c r="B58" s="256" t="s">
        <v>138</v>
      </c>
    </row>
    <row r="59" spans="1:2" s="129" customFormat="1" x14ac:dyDescent="0.2">
      <c r="A59" s="144"/>
      <c r="B59" s="256" t="s">
        <v>209</v>
      </c>
    </row>
    <row r="60" spans="1:2" s="129" customFormat="1" x14ac:dyDescent="0.2">
      <c r="A60" s="146"/>
      <c r="B60" s="256" t="s">
        <v>14</v>
      </c>
    </row>
    <row r="61" spans="1:2" s="129" customFormat="1" x14ac:dyDescent="0.2">
      <c r="A61" s="144"/>
      <c r="B61" s="256" t="s">
        <v>32</v>
      </c>
    </row>
    <row r="62" spans="1:2" s="129" customFormat="1" x14ac:dyDescent="0.2">
      <c r="A62" s="146"/>
      <c r="B62" s="256" t="s">
        <v>139</v>
      </c>
    </row>
    <row r="63" spans="1:2" s="129" customFormat="1" x14ac:dyDescent="0.2">
      <c r="A63" s="144"/>
      <c r="B63" s="256" t="s">
        <v>140</v>
      </c>
    </row>
    <row r="64" spans="1:2" s="129" customFormat="1" x14ac:dyDescent="0.2">
      <c r="A64" s="146"/>
      <c r="B64" s="256" t="s">
        <v>141</v>
      </c>
    </row>
    <row r="65" spans="1:2" s="129" customFormat="1" x14ac:dyDescent="0.2">
      <c r="A65" s="144"/>
      <c r="B65" s="256" t="s">
        <v>142</v>
      </c>
    </row>
    <row r="66" spans="1:2" s="129" customFormat="1" x14ac:dyDescent="0.2">
      <c r="A66" s="146"/>
      <c r="B66" s="256" t="s">
        <v>6</v>
      </c>
    </row>
    <row r="67" spans="1:2" s="129" customFormat="1" x14ac:dyDescent="0.2">
      <c r="A67" s="144"/>
      <c r="B67" s="256" t="s">
        <v>143</v>
      </c>
    </row>
    <row r="68" spans="1:2" s="129" customFormat="1" x14ac:dyDescent="0.2">
      <c r="A68" s="146"/>
      <c r="B68" s="256" t="s">
        <v>7</v>
      </c>
    </row>
    <row r="69" spans="1:2" s="129" customFormat="1" x14ac:dyDescent="0.2">
      <c r="A69" s="144"/>
      <c r="B69" s="256" t="s">
        <v>144</v>
      </c>
    </row>
    <row r="70" spans="1:2" s="129" customFormat="1" x14ac:dyDescent="0.2">
      <c r="A70" s="146"/>
      <c r="B70" s="256" t="s">
        <v>145</v>
      </c>
    </row>
    <row r="71" spans="1:2" s="129" customFormat="1" x14ac:dyDescent="0.2">
      <c r="A71" s="148"/>
      <c r="B71" s="256" t="s">
        <v>208</v>
      </c>
    </row>
    <row r="72" spans="1:2" s="129" customFormat="1" x14ac:dyDescent="0.2">
      <c r="A72" s="147"/>
      <c r="B72" s="256" t="s">
        <v>146</v>
      </c>
    </row>
    <row r="73" spans="1:2" s="129" customFormat="1" x14ac:dyDescent="0.2">
      <c r="A73" s="148"/>
      <c r="B73" s="256" t="s">
        <v>147</v>
      </c>
    </row>
    <row r="74" spans="1:2" s="129" customFormat="1" x14ac:dyDescent="0.2">
      <c r="A74" s="148"/>
      <c r="B74" s="256" t="s">
        <v>19</v>
      </c>
    </row>
    <row r="75" spans="1:2" s="129" customFormat="1" x14ac:dyDescent="0.2">
      <c r="A75" s="147"/>
      <c r="B75" s="256" t="s">
        <v>148</v>
      </c>
    </row>
    <row r="76" spans="1:2" s="129" customFormat="1" x14ac:dyDescent="0.2">
      <c r="A76" s="148"/>
      <c r="B76" s="256" t="s">
        <v>28</v>
      </c>
    </row>
    <row r="77" spans="1:2" s="129" customFormat="1" x14ac:dyDescent="0.2">
      <c r="A77" s="147"/>
      <c r="B77" s="256" t="s">
        <v>29</v>
      </c>
    </row>
    <row r="78" spans="1:2" s="129" customFormat="1" x14ac:dyDescent="0.2">
      <c r="A78" s="148"/>
      <c r="B78" s="256" t="s">
        <v>30</v>
      </c>
    </row>
    <row r="79" spans="1:2" s="129" customFormat="1" x14ac:dyDescent="0.2">
      <c r="A79" s="147"/>
      <c r="B79" s="256" t="s">
        <v>31</v>
      </c>
    </row>
    <row r="80" spans="1:2" s="129" customFormat="1" x14ac:dyDescent="0.2">
      <c r="A80" s="152"/>
      <c r="B80" s="261"/>
    </row>
    <row r="81" spans="1:3" s="129" customFormat="1" ht="4.5" customHeight="1" x14ac:dyDescent="0.2">
      <c r="A81" s="153"/>
      <c r="B81" s="262"/>
    </row>
    <row r="82" spans="1:3" s="143" customFormat="1" ht="19.5" customHeight="1" x14ac:dyDescent="0.2">
      <c r="A82" s="150">
        <v>3</v>
      </c>
      <c r="B82" s="259" t="s">
        <v>3</v>
      </c>
    </row>
    <row r="83" spans="1:3" s="129" customFormat="1" x14ac:dyDescent="0.2">
      <c r="A83" s="154"/>
      <c r="B83" s="263" t="s">
        <v>15</v>
      </c>
    </row>
    <row r="84" spans="1:3" s="129" customFormat="1" x14ac:dyDescent="0.2">
      <c r="A84" s="144"/>
      <c r="B84" s="264" t="s">
        <v>177</v>
      </c>
      <c r="C84" s="145" t="s">
        <v>149</v>
      </c>
    </row>
    <row r="85" spans="1:3" s="129" customFormat="1" x14ac:dyDescent="0.2">
      <c r="A85" s="144"/>
      <c r="B85" s="264" t="s">
        <v>150</v>
      </c>
      <c r="C85" s="145" t="s">
        <v>151</v>
      </c>
    </row>
    <row r="86" spans="1:3" s="129" customFormat="1" ht="25.5" x14ac:dyDescent="0.2">
      <c r="A86" s="144"/>
      <c r="B86" s="264" t="s">
        <v>16</v>
      </c>
      <c r="C86" s="145"/>
    </row>
    <row r="87" spans="1:3" s="129" customFormat="1" x14ac:dyDescent="0.2">
      <c r="A87" s="144"/>
      <c r="B87" s="256" t="s">
        <v>42</v>
      </c>
      <c r="C87" s="145" t="s">
        <v>152</v>
      </c>
    </row>
    <row r="88" spans="1:3" s="129" customFormat="1" x14ac:dyDescent="0.2">
      <c r="A88" s="144"/>
      <c r="B88" s="256" t="s">
        <v>17</v>
      </c>
      <c r="C88" s="145" t="s">
        <v>153</v>
      </c>
    </row>
    <row r="89" spans="1:3" s="129" customFormat="1" x14ac:dyDescent="0.2">
      <c r="A89" s="155"/>
      <c r="B89" s="261"/>
    </row>
    <row r="90" spans="1:3" s="129" customFormat="1" x14ac:dyDescent="0.2">
      <c r="A90" s="153"/>
      <c r="B90" s="156"/>
    </row>
    <row r="91" spans="1:3" x14ac:dyDescent="0.2">
      <c r="B91" s="82"/>
    </row>
    <row r="92" spans="1:3" x14ac:dyDescent="0.2">
      <c r="B92" s="82"/>
    </row>
    <row r="93" spans="1:3" x14ac:dyDescent="0.2">
      <c r="B93" s="82"/>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2"/>
  <sheetViews>
    <sheetView view="pageBreakPreview" zoomScale="95" zoomScaleNormal="80" zoomScaleSheetLayoutView="95" workbookViewId="0"/>
  </sheetViews>
  <sheetFormatPr defaultColWidth="9" defaultRowHeight="14.25" x14ac:dyDescent="0.2"/>
  <cols>
    <col min="1" max="1" width="91.625" style="6" customWidth="1"/>
    <col min="2" max="16384" width="9" style="1"/>
  </cols>
  <sheetData>
    <row r="1" spans="1:7" s="356" customFormat="1" ht="19.5" customHeight="1" x14ac:dyDescent="0.2">
      <c r="A1" s="354" t="str">
        <f>'Project Info'!B19&amp;" "&amp;'Project Info'!B6</f>
        <v>2099913/GV Newport Pagnell Footpaths</v>
      </c>
      <c r="B1" s="354"/>
      <c r="C1" s="354"/>
      <c r="D1" s="354"/>
      <c r="E1" s="354"/>
      <c r="F1" s="355"/>
      <c r="G1" s="354"/>
    </row>
    <row r="2" spans="1:7" s="14" customFormat="1" ht="3" customHeight="1" x14ac:dyDescent="0.2">
      <c r="A2" s="13"/>
    </row>
    <row r="3" spans="1:7" s="5" customFormat="1" x14ac:dyDescent="0.2">
      <c r="A3" s="15"/>
    </row>
    <row r="23" spans="1:1" ht="14.25" customHeight="1" x14ac:dyDescent="0.2"/>
    <row r="24" spans="1:1" ht="14.25" customHeight="1" x14ac:dyDescent="0.2"/>
    <row r="25" spans="1:1" ht="15" x14ac:dyDescent="0.2">
      <c r="A25" s="7"/>
    </row>
    <row r="26" spans="1:1" ht="15" x14ac:dyDescent="0.2">
      <c r="A26" s="7"/>
    </row>
    <row r="27" spans="1:1" ht="24.75" customHeight="1" x14ac:dyDescent="0.2">
      <c r="A27" s="8" t="s">
        <v>40</v>
      </c>
    </row>
    <row r="28" spans="1:1" ht="15" x14ac:dyDescent="0.2">
      <c r="A28" s="9"/>
    </row>
    <row r="29" spans="1:1" ht="15" x14ac:dyDescent="0.2">
      <c r="A29" s="9"/>
    </row>
    <row r="30" spans="1:1" ht="15" x14ac:dyDescent="0.2">
      <c r="A30" s="9"/>
    </row>
    <row r="31" spans="1:1" ht="15" x14ac:dyDescent="0.2">
      <c r="A31" s="9"/>
    </row>
    <row r="32" spans="1:1" ht="15.75" x14ac:dyDescent="0.2">
      <c r="A32" s="10"/>
    </row>
    <row r="33" spans="1:1" ht="15.75" x14ac:dyDescent="0.2">
      <c r="A33" s="10"/>
    </row>
    <row r="34" spans="1:1" ht="15.75" x14ac:dyDescent="0.2">
      <c r="A34" s="10"/>
    </row>
    <row r="46" spans="1:1" ht="15" x14ac:dyDescent="0.2">
      <c r="A46" s="11"/>
    </row>
    <row r="47" spans="1:1" ht="15" x14ac:dyDescent="0.2">
      <c r="A47" s="11"/>
    </row>
    <row r="48" spans="1:1" ht="15" x14ac:dyDescent="0.25">
      <c r="A48" s="12"/>
    </row>
    <row r="49" spans="1:1" ht="15" x14ac:dyDescent="0.2">
      <c r="A49" s="11"/>
    </row>
    <row r="50" spans="1:1" ht="15" x14ac:dyDescent="0.2">
      <c r="A50" s="11"/>
    </row>
    <row r="52" spans="1:1" ht="15" x14ac:dyDescent="0.25">
      <c r="A52" s="12"/>
    </row>
  </sheetData>
  <sheetProtection formatCells="0" formatRows="0" insertRows="0" insertHyperlinks="0" deleteRows="0" sort="0" autoFilter="0" pivotTables="0"/>
  <printOptions horizontalCentered="1"/>
  <pageMargins left="0.59055118110236227" right="0.59055118110236227" top="0.70866141732283472" bottom="0.59055118110236227" header="0.31496062992125984" footer="0.31496062992125984"/>
  <pageSetup paperSize="9" fitToHeight="99" orientation="portrait" r:id="rId1"/>
  <headerFooter scaleWithDoc="0">
    <oddHeader>&amp;L&amp;"Arial,Bold"&amp;18Preliminary Cost Plan&amp;R&amp;G</oddHeader>
    <oddFooter>&amp;L&amp;6© CS2 Limited&amp;C&amp;9Page &amp;P of &amp;N&amp;R&amp;6QS2115/Rev1/21</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F9172A0D8DBD41B2EA9C12585AA9A0" ma:contentTypeVersion="10" ma:contentTypeDescription="Create a new document." ma:contentTypeScope="" ma:versionID="e008c1327843c8f7e3169a4064b4e348">
  <xsd:schema xmlns:xsd="http://www.w3.org/2001/XMLSchema" xmlns:xs="http://www.w3.org/2001/XMLSchema" xmlns:p="http://schemas.microsoft.com/office/2006/metadata/properties" xmlns:ns2="c91f1067-ec52-4db3-8733-65c1168fa725" targetNamespace="http://schemas.microsoft.com/office/2006/metadata/properties" ma:root="true" ma:fieldsID="89a64b29b190b76025940be5043b306f" ns2:_="">
    <xsd:import namespace="c91f1067-ec52-4db3-8733-65c1168fa7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f1067-ec52-4db3-8733-65c1168fa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A6A0C-5059-4B57-9108-1D759D819230}">
  <ds:schemaRef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 ds:uri="c91f1067-ec52-4db3-8733-65c1168fa725"/>
    <ds:schemaRef ds:uri="http://schemas.microsoft.com/office/2006/metadata/properties"/>
  </ds:schemaRefs>
</ds:datastoreItem>
</file>

<file path=customXml/itemProps2.xml><?xml version="1.0" encoding="utf-8"?>
<ds:datastoreItem xmlns:ds="http://schemas.openxmlformats.org/officeDocument/2006/customXml" ds:itemID="{C8714F44-E66C-4BC3-AAB2-0654FEA7157E}">
  <ds:schemaRefs>
    <ds:schemaRef ds:uri="http://schemas.microsoft.com/sharepoint/v3/contenttype/forms"/>
  </ds:schemaRefs>
</ds:datastoreItem>
</file>

<file path=customXml/itemProps3.xml><?xml version="1.0" encoding="utf-8"?>
<ds:datastoreItem xmlns:ds="http://schemas.openxmlformats.org/officeDocument/2006/customXml" ds:itemID="{DD6386E8-6029-4868-A446-DC262A6F2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f1067-ec52-4db3-8733-65c1168fa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33</vt:i4>
      </vt:variant>
    </vt:vector>
  </HeadingPairs>
  <TitlesOfParts>
    <vt:vector size="53" baseType="lpstr">
      <vt:lpstr>list DO NOT USE</vt:lpstr>
      <vt:lpstr>Version Info</vt:lpstr>
      <vt:lpstr>Project Info</vt:lpstr>
      <vt:lpstr>Front Cover(new)</vt:lpstr>
      <vt:lpstr>Design Information</vt:lpstr>
      <vt:lpstr>0. Preliminaries</vt:lpstr>
      <vt:lpstr>1. Materials &amp; Workmanship</vt:lpstr>
      <vt:lpstr>Assumptions</vt:lpstr>
      <vt:lpstr>Flysheet</vt:lpstr>
      <vt:lpstr>0. Facilitating</vt:lpstr>
      <vt:lpstr>2. Burgess Gardens</vt:lpstr>
      <vt:lpstr>3. Ousebank Gardens</vt:lpstr>
      <vt:lpstr>4. Riverside Meadow</vt:lpstr>
      <vt:lpstr>5. Lakes Lane</vt:lpstr>
      <vt:lpstr>6. Kingfisher Park</vt:lpstr>
      <vt:lpstr>7. Castle Meadow</vt:lpstr>
      <vt:lpstr>flysheet(3)</vt:lpstr>
      <vt:lpstr>8. Cost Breakdown</vt:lpstr>
      <vt:lpstr>Flysheet(2)</vt:lpstr>
      <vt:lpstr>Area Schedule</vt:lpstr>
      <vt:lpstr>'0. Facilitating'!Print_Area</vt:lpstr>
      <vt:lpstr>'0. Preliminaries'!Print_Area</vt:lpstr>
      <vt:lpstr>'1. Materials &amp; Workmanship'!Print_Area</vt:lpstr>
      <vt:lpstr>'2. Burgess Gardens'!Print_Area</vt:lpstr>
      <vt:lpstr>'3. Ousebank Gardens'!Print_Area</vt:lpstr>
      <vt:lpstr>'4. Riverside Meadow'!Print_Area</vt:lpstr>
      <vt:lpstr>'5. Lakes Lane'!Print_Area</vt:lpstr>
      <vt:lpstr>'6. Kingfisher Park'!Print_Area</vt:lpstr>
      <vt:lpstr>'7. Castle Meadow'!Print_Area</vt:lpstr>
      <vt:lpstr>'8. Cost Breakdown'!Print_Area</vt:lpstr>
      <vt:lpstr>'Area Schedule'!Print_Area</vt:lpstr>
      <vt:lpstr>Assumptions!Print_Area</vt:lpstr>
      <vt:lpstr>'Design Information'!Print_Area</vt:lpstr>
      <vt:lpstr>Flysheet!Print_Area</vt:lpstr>
      <vt:lpstr>'Flysheet(2)'!Print_Area</vt:lpstr>
      <vt:lpstr>'flysheet(3)'!Print_Area</vt:lpstr>
      <vt:lpstr>'Front Cover(new)'!Print_Area</vt:lpstr>
      <vt:lpstr>'Project Info'!Print_Area</vt:lpstr>
      <vt:lpstr>'Version Info'!Print_Area</vt:lpstr>
      <vt:lpstr>'0. Facilitating'!Print_Titles</vt:lpstr>
      <vt:lpstr>'0. Preliminaries'!Print_Titles</vt:lpstr>
      <vt:lpstr>'1. Materials &amp; Workmanship'!Print_Titles</vt:lpstr>
      <vt:lpstr>'2. Burgess Gardens'!Print_Titles</vt:lpstr>
      <vt:lpstr>'3. Ousebank Gardens'!Print_Titles</vt:lpstr>
      <vt:lpstr>'4. Riverside Meadow'!Print_Titles</vt:lpstr>
      <vt:lpstr>'5. Lakes Lane'!Print_Titles</vt:lpstr>
      <vt:lpstr>'6. Kingfisher Park'!Print_Titles</vt:lpstr>
      <vt:lpstr>'7. Castle Meadow'!Print_Titles</vt:lpstr>
      <vt:lpstr>'8. Cost Breakdown'!Print_Titles</vt:lpstr>
      <vt:lpstr>'Area Schedule'!Print_Titles</vt:lpstr>
      <vt:lpstr>Assumptions!Print_Titles</vt:lpstr>
      <vt:lpstr>'Design Information'!Print_Titles</vt:lpstr>
      <vt:lpstr>'Flysheet(2)'!Print_Titles</vt:lpstr>
    </vt:vector>
  </TitlesOfParts>
  <Company>CS2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Jim Peel</dc:creator>
  <cp:lastModifiedBy>TownClerk</cp:lastModifiedBy>
  <cp:lastPrinted>2022-03-23T07:37:11Z</cp:lastPrinted>
  <dcterms:created xsi:type="dcterms:W3CDTF">2010-07-19T12:06:27Z</dcterms:created>
  <dcterms:modified xsi:type="dcterms:W3CDTF">2022-03-24T13:55:25Z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0x010100B8F9172A0D8DBD41B2EA9C12585AA9A0</vt:lpwstr>
  </property>
</Properties>
</file>