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rbaycouncil1.sharepoint.com/sites/TC-PCMC_Projects/Shared Documents/Chief Exec Support/Executive Search_Further Comp/Further Competition Docs/Documents for Issue/"/>
    </mc:Choice>
  </mc:AlternateContent>
  <xr:revisionPtr revIDLastSave="9" documentId="8_{D103BF02-80B9-4B36-9B0B-8FE5F09B3741}" xr6:coauthVersionLast="47" xr6:coauthVersionMax="47" xr10:uidLastSave="{4F8C87CD-991E-4B06-AD0D-7616E5487906}"/>
  <bookViews>
    <workbookView minimized="1" xWindow="-23925" yWindow="345" windowWidth="21600" windowHeight="11385" tabRatio="790" activeTab="4" xr2:uid="{00000000-000D-0000-FFFF-FFFF00000000}"/>
  </bookViews>
  <sheets>
    <sheet name="Cover Sheet" sheetId="1" r:id="rId1"/>
    <sheet name="Lot 1" sheetId="2" r:id="rId2"/>
    <sheet name="Lot 2" sheetId="6" r:id="rId3"/>
    <sheet name="Other Costs" sheetId="7" r:id="rId4"/>
    <sheet name="Evaluation Summary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5" l="1"/>
  <c r="AE9" i="6" l="1"/>
  <c r="AE8" i="6"/>
  <c r="AD8" i="6"/>
  <c r="AD9" i="6"/>
  <c r="M19" i="6"/>
  <c r="M20" i="6"/>
  <c r="M21" i="6"/>
  <c r="M22" i="6"/>
  <c r="L19" i="6"/>
  <c r="L20" i="6"/>
  <c r="L21" i="6"/>
  <c r="L22" i="6"/>
  <c r="M18" i="6"/>
  <c r="L18" i="6"/>
  <c r="K19" i="6"/>
  <c r="K20" i="6"/>
  <c r="K21" i="6"/>
  <c r="K22" i="6"/>
  <c r="K18" i="6"/>
  <c r="J19" i="6"/>
  <c r="J20" i="6"/>
  <c r="J21" i="6"/>
  <c r="J22" i="6"/>
  <c r="J18" i="6"/>
  <c r="H19" i="6"/>
  <c r="H20" i="6"/>
  <c r="H21" i="6"/>
  <c r="H22" i="6"/>
  <c r="H18" i="6"/>
  <c r="I19" i="6"/>
  <c r="I20" i="6"/>
  <c r="I21" i="6"/>
  <c r="I22" i="6"/>
  <c r="I18" i="6"/>
  <c r="AE12" i="6" l="1"/>
  <c r="AD12" i="6"/>
  <c r="AE11" i="6"/>
  <c r="AD11" i="6"/>
  <c r="AE10" i="6"/>
  <c r="AD10" i="6"/>
  <c r="M19" i="2"/>
  <c r="M20" i="2"/>
  <c r="M21" i="2"/>
  <c r="M22" i="2"/>
  <c r="M18" i="2"/>
  <c r="L19" i="2"/>
  <c r="L20" i="2"/>
  <c r="L21" i="2"/>
  <c r="L22" i="2"/>
  <c r="L18" i="2"/>
  <c r="K19" i="2"/>
  <c r="K20" i="2"/>
  <c r="K21" i="2"/>
  <c r="K22" i="2"/>
  <c r="K18" i="2"/>
  <c r="J19" i="2"/>
  <c r="J20" i="2"/>
  <c r="J21" i="2"/>
  <c r="J22" i="2"/>
  <c r="J18" i="2"/>
  <c r="I19" i="2"/>
  <c r="I20" i="2"/>
  <c r="I21" i="2"/>
  <c r="I22" i="2"/>
  <c r="I18" i="2"/>
  <c r="H19" i="2"/>
  <c r="H20" i="2"/>
  <c r="H21" i="2"/>
  <c r="H22" i="2"/>
  <c r="H18" i="2"/>
  <c r="R8" i="2"/>
  <c r="R9" i="2"/>
  <c r="R10" i="2"/>
  <c r="R11" i="2"/>
  <c r="R12" i="2"/>
  <c r="Q9" i="2"/>
  <c r="C6" i="5" s="1"/>
  <c r="Q10" i="2"/>
  <c r="Q11" i="2"/>
  <c r="Q12" i="2"/>
  <c r="Q8" i="2"/>
</calcChain>
</file>

<file path=xl/sharedStrings.xml><?xml version="1.0" encoding="utf-8"?>
<sst xmlns="http://schemas.openxmlformats.org/spreadsheetml/2006/main" count="162" uniqueCount="77">
  <si>
    <t>Appendix B Pricing</t>
  </si>
  <si>
    <t>Contract Reference:</t>
  </si>
  <si>
    <t>Contract Title:</t>
  </si>
  <si>
    <t>Return Date:</t>
  </si>
  <si>
    <t>Return Time:</t>
  </si>
  <si>
    <t>12:00 Noon</t>
  </si>
  <si>
    <t>Return To:</t>
  </si>
  <si>
    <t>www.supplyingthesouthwest.org.uk</t>
  </si>
  <si>
    <t>Tenderer Name:</t>
  </si>
  <si>
    <t>Tenderers should refer to Part A and Part B for instructions on how to complete this document.</t>
  </si>
  <si>
    <t>Pricing for Lot 1 Executive and Managerial Interim Recruitment</t>
  </si>
  <si>
    <t>All tenderers are required to complete the tables below in full.</t>
  </si>
  <si>
    <t>Table 1 - Mark Up % and Indicative Daily Charges</t>
  </si>
  <si>
    <t>Role</t>
  </si>
  <si>
    <t>Salary Scale</t>
  </si>
  <si>
    <t>Indicative Interim Daily Rate
£</t>
  </si>
  <si>
    <t>Mark Up %</t>
  </si>
  <si>
    <t>Indicative Daily Charge to Customer
£</t>
  </si>
  <si>
    <t xml:space="preserve">Full Service - From Candidate Search to Final Interview </t>
  </si>
  <si>
    <t>Candidate  Search Only</t>
  </si>
  <si>
    <t>Candidate Search, Response Management and Long List Development Only</t>
  </si>
  <si>
    <t>Candidate Search, Response Management, Long List Development and Development of Shortlist Only</t>
  </si>
  <si>
    <t>Candidate Search, Response Management, Long List Development, Development of Shortlist, Final Interview and Appointment Only</t>
  </si>
  <si>
    <t>Full Service - From Candidate Search to Onboarding and Post Recruitment Training</t>
  </si>
  <si>
    <t>Min</t>
  </si>
  <si>
    <t>Max</t>
  </si>
  <si>
    <t>Chief Executive</t>
  </si>
  <si>
    <t>Director</t>
  </si>
  <si>
    <t>Divisional Director</t>
  </si>
  <si>
    <t>Public Health Consultant</t>
  </si>
  <si>
    <t>Head of Service</t>
  </si>
  <si>
    <t>Table 2 - Temp to Permanent Fees as % Based on Length of Service</t>
  </si>
  <si>
    <t>% Fee of Annualised Salary</t>
  </si>
  <si>
    <t>Indicative Charge to Customer £</t>
  </si>
  <si>
    <t>0 - 5 Weeks
(175 Hours)</t>
  </si>
  <si>
    <t>5 - 10 Weeks 
(350 Hours)</t>
  </si>
  <si>
    <t>10 - 14 Weeks 
(490 Hours)</t>
  </si>
  <si>
    <t>6 - 10 Weeks 
(350 Hours)</t>
  </si>
  <si>
    <t>Pricing for Lot 2 Executive and Managerial Permanent Recruitment</t>
  </si>
  <si>
    <t>Table 3 - Service Provider fee per search as % based on annual salary</t>
  </si>
  <si>
    <t>Fee %</t>
  </si>
  <si>
    <t>Indicative Fee £</t>
  </si>
  <si>
    <t>Full Service - From  Candidate Search to final Interview panel
% Fee Based on Annualised Salary</t>
  </si>
  <si>
    <t>Candidate  Search Only
% Fee Based on Annualised Salary</t>
  </si>
  <si>
    <t>Candidate Search, Response Management and Long List Development Only
% Fee Based on Annualised Salary</t>
  </si>
  <si>
    <t>Candidate Search, Response Management, Long List Development and Development of Shortlist Only
% Fee Based on Annualised Salary</t>
  </si>
  <si>
    <t>Candidate Search, Response Management, Long List Development, Development of Shortlist, Final Interview and Appointment Only
% Fee Based on Annualised Salary</t>
  </si>
  <si>
    <t>£45,000-£80,000</t>
  </si>
  <si>
    <t>£80,001 - £115,000</t>
  </si>
  <si>
    <t>£115,001 - £150,000</t>
  </si>
  <si>
    <t>£150,001 -£220,000</t>
  </si>
  <si>
    <t>£220,001 - £255,000</t>
  </si>
  <si>
    <t>Table 4 - % of Original fee returned as a reimbursement if the Candidate leaves the post within the first 12 weeks</t>
  </si>
  <si>
    <t>Indicative Reimbursement to Customer</t>
  </si>
  <si>
    <t>0 - 2 Weeks
(0 - 14 Days)</t>
  </si>
  <si>
    <t>3 - 10 Weeks
(15 - 70 Days)</t>
  </si>
  <si>
    <t>11 - 12 Weeks
(71 - 84 Days)</t>
  </si>
  <si>
    <t>Other Costs</t>
  </si>
  <si>
    <t>All tenderers are required to complete the table below in full.</t>
  </si>
  <si>
    <r>
      <t xml:space="preserve">Table 5 - Other costs which may be included in the services set out in Tables 1 and/or 3, which could also be purchased as standalone services </t>
    </r>
    <r>
      <rPr>
        <b/>
        <i/>
        <sz val="11"/>
        <color theme="0"/>
        <rFont val="Calibri"/>
        <family val="2"/>
        <scheme val="minor"/>
      </rPr>
      <t>(you may add further services / rows if applicable)</t>
    </r>
  </si>
  <si>
    <t>Service</t>
  </si>
  <si>
    <t>Cost</t>
  </si>
  <si>
    <t>Cost Basis (e.g. Hourly / Daily rate, One-Off)</t>
  </si>
  <si>
    <t xml:space="preserve">Psychometric Testing </t>
  </si>
  <si>
    <t>Microsite</t>
  </si>
  <si>
    <t>Advertising</t>
  </si>
  <si>
    <t>Fees for the Purposes of Pricing Evaluation</t>
  </si>
  <si>
    <t>The information in this worksheet will automatically populate when the Lot 1 and Lot 2 work sheets have been completed</t>
  </si>
  <si>
    <t>Full Search Fee for a Director Level Post</t>
  </si>
  <si>
    <t>Fee</t>
  </si>
  <si>
    <t>% Score</t>
  </si>
  <si>
    <t>Lot 1 -  Total Charge to Customer - Full Search 26 Week (130 Days) Appointment</t>
  </si>
  <si>
    <t>Lot 2 - Full Search Fee for Post with £100,000 Salary</t>
  </si>
  <si>
    <t>TCES5922</t>
  </si>
  <si>
    <t>Torbay Council HR Executive Search</t>
  </si>
  <si>
    <t>Further Competition:</t>
  </si>
  <si>
    <t>Conducted under ESPO Framework Agreement 
3S-22 Strategic HR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</si>
</sst>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b/>
      <sz val="28"/>
      <color rgb="FFFFFFFF"/>
      <name val="Arial"/>
      <family val="2"/>
    </font>
    <font>
      <b/>
      <sz val="20"/>
      <color rgb="FF000000"/>
      <name val="Arial"/>
      <family val="2"/>
    </font>
    <font>
      <u/>
      <sz val="11"/>
      <color theme="10"/>
      <name val="Calibri"/>
      <family val="2"/>
    </font>
    <font>
      <b/>
      <u/>
      <sz val="24"/>
      <color theme="10"/>
      <name val="Arial"/>
      <family val="2"/>
    </font>
    <font>
      <b/>
      <sz val="24"/>
      <color rgb="FF0070C0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ck">
        <color theme="3" tint="-0.24994659260841701"/>
      </left>
      <right/>
      <top style="thick">
        <color theme="3" tint="-0.24994659260841701"/>
      </top>
      <bottom/>
      <diagonal/>
    </border>
    <border>
      <left/>
      <right style="thick">
        <color theme="3" tint="-0.24994659260841701"/>
      </right>
      <top style="thick">
        <color theme="3" tint="-0.24994659260841701"/>
      </top>
      <bottom/>
      <diagonal/>
    </border>
    <border>
      <left style="thick">
        <color theme="3" tint="-0.24994659260841701"/>
      </left>
      <right/>
      <top/>
      <bottom style="thick">
        <color theme="3" tint="-0.24994659260841701"/>
      </bottom>
      <diagonal/>
    </border>
    <border>
      <left style="thick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ck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 style="thick">
        <color theme="3" tint="-0.24994659260841701"/>
      </right>
      <top style="thin">
        <color theme="3" tint="-0.24994659260841701"/>
      </top>
      <bottom style="thick">
        <color theme="3" tint="-0.2499465926084170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/>
      <right/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0" fillId="3" borderId="0" xfId="0" applyFill="1"/>
    <xf numFmtId="0" fontId="2" fillId="3" borderId="4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0" fontId="4" fillId="3" borderId="5" xfId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2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164" fontId="0" fillId="0" borderId="7" xfId="0" applyNumberFormat="1" applyBorder="1"/>
    <xf numFmtId="10" fontId="0" fillId="0" borderId="7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0" fontId="0" fillId="0" borderId="17" xfId="0" applyBorder="1"/>
    <xf numFmtId="0" fontId="0" fillId="0" borderId="18" xfId="0" applyBorder="1"/>
    <xf numFmtId="10" fontId="0" fillId="0" borderId="9" xfId="0" applyNumberFormat="1" applyBorder="1"/>
    <xf numFmtId="10" fontId="0" fillId="0" borderId="12" xfId="0" applyNumberFormat="1" applyBorder="1"/>
    <xf numFmtId="10" fontId="0" fillId="0" borderId="13" xfId="0" applyNumberFormat="1" applyBorder="1"/>
    <xf numFmtId="10" fontId="0" fillId="0" borderId="14" xfId="0" applyNumberFormat="1" applyBorder="1"/>
    <xf numFmtId="10" fontId="0" fillId="0" borderId="20" xfId="0" applyNumberFormat="1" applyBorder="1"/>
    <xf numFmtId="10" fontId="0" fillId="0" borderId="15" xfId="0" applyNumberFormat="1" applyBorder="1"/>
    <xf numFmtId="0" fontId="0" fillId="0" borderId="21" xfId="0" applyBorder="1"/>
    <xf numFmtId="164" fontId="0" fillId="0" borderId="22" xfId="0" applyNumberFormat="1" applyBorder="1"/>
    <xf numFmtId="164" fontId="0" fillId="0" borderId="23" xfId="0" applyNumberFormat="1" applyBorder="1"/>
    <xf numFmtId="10" fontId="0" fillId="0" borderId="22" xfId="0" applyNumberFormat="1" applyBorder="1"/>
    <xf numFmtId="10" fontId="0" fillId="0" borderId="24" xfId="0" applyNumberFormat="1" applyBorder="1"/>
    <xf numFmtId="10" fontId="0" fillId="0" borderId="23" xfId="0" applyNumberFormat="1" applyBorder="1"/>
    <xf numFmtId="0" fontId="6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5" borderId="25" xfId="0" applyFont="1" applyFill="1" applyBorder="1"/>
    <xf numFmtId="0" fontId="9" fillId="5" borderId="26" xfId="0" applyFont="1" applyFill="1" applyBorder="1"/>
    <xf numFmtId="164" fontId="0" fillId="0" borderId="20" xfId="0" applyNumberFormat="1" applyBorder="1"/>
    <xf numFmtId="164" fontId="0" fillId="0" borderId="24" xfId="0" applyNumberFormat="1" applyBorder="1"/>
    <xf numFmtId="164" fontId="0" fillId="0" borderId="35" xfId="0" applyNumberFormat="1" applyBorder="1"/>
    <xf numFmtId="0" fontId="9" fillId="5" borderId="36" xfId="0" applyFont="1" applyFill="1" applyBorder="1"/>
    <xf numFmtId="10" fontId="0" fillId="0" borderId="35" xfId="0" applyNumberFormat="1" applyBorder="1"/>
    <xf numFmtId="10" fontId="0" fillId="0" borderId="31" xfId="0" applyNumberFormat="1" applyBorder="1"/>
    <xf numFmtId="0" fontId="9" fillId="5" borderId="37" xfId="0" applyFont="1" applyFill="1" applyBorder="1"/>
    <xf numFmtId="0" fontId="9" fillId="5" borderId="38" xfId="0" applyFont="1" applyFill="1" applyBorder="1"/>
    <xf numFmtId="10" fontId="0" fillId="0" borderId="41" xfId="0" applyNumberFormat="1" applyBorder="1"/>
    <xf numFmtId="10" fontId="0" fillId="0" borderId="40" xfId="0" applyNumberFormat="1" applyBorder="1"/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wrapText="1"/>
    </xf>
    <xf numFmtId="0" fontId="6" fillId="6" borderId="7" xfId="0" applyFont="1" applyFill="1" applyBorder="1" applyAlignment="1">
      <alignment horizontal="center" wrapText="1"/>
    </xf>
    <xf numFmtId="0" fontId="6" fillId="7" borderId="7" xfId="0" applyFont="1" applyFill="1" applyBorder="1" applyAlignment="1">
      <alignment horizontal="center" wrapText="1"/>
    </xf>
    <xf numFmtId="0" fontId="6" fillId="6" borderId="13" xfId="0" applyFont="1" applyFill="1" applyBorder="1" applyAlignment="1">
      <alignment horizontal="center" wrapText="1"/>
    </xf>
    <xf numFmtId="10" fontId="0" fillId="8" borderId="12" xfId="0" applyNumberFormat="1" applyFill="1" applyBorder="1"/>
    <xf numFmtId="10" fontId="0" fillId="8" borderId="7" xfId="0" applyNumberFormat="1" applyFill="1" applyBorder="1"/>
    <xf numFmtId="10" fontId="0" fillId="8" borderId="20" xfId="0" applyNumberFormat="1" applyFill="1" applyBorder="1"/>
    <xf numFmtId="10" fontId="0" fillId="0" borderId="42" xfId="0" applyNumberFormat="1" applyBorder="1"/>
    <xf numFmtId="164" fontId="0" fillId="0" borderId="41" xfId="0" applyNumberFormat="1" applyBorder="1"/>
    <xf numFmtId="164" fontId="0" fillId="0" borderId="32" xfId="0" applyNumberFormat="1" applyBorder="1"/>
    <xf numFmtId="164" fontId="0" fillId="0" borderId="44" xfId="0" applyNumberFormat="1" applyBorder="1"/>
    <xf numFmtId="164" fontId="0" fillId="0" borderId="45" xfId="0" applyNumberFormat="1" applyBorder="1"/>
    <xf numFmtId="0" fontId="6" fillId="6" borderId="14" xfId="0" applyFont="1" applyFill="1" applyBorder="1" applyAlignment="1">
      <alignment horizontal="center"/>
    </xf>
    <xf numFmtId="0" fontId="6" fillId="6" borderId="20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/>
    </xf>
    <xf numFmtId="0" fontId="6" fillId="7" borderId="20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 vertical="center"/>
    </xf>
    <xf numFmtId="164" fontId="0" fillId="0" borderId="0" xfId="0" applyNumberFormat="1"/>
    <xf numFmtId="10" fontId="0" fillId="0" borderId="0" xfId="0" applyNumberFormat="1"/>
    <xf numFmtId="0" fontId="0" fillId="0" borderId="12" xfId="0" applyBorder="1"/>
    <xf numFmtId="0" fontId="0" fillId="0" borderId="14" xfId="0" applyBorder="1"/>
    <xf numFmtId="164" fontId="6" fillId="4" borderId="19" xfId="0" applyNumberFormat="1" applyFont="1" applyFill="1" applyBorder="1" applyAlignment="1">
      <alignment horizontal="center" vertical="center"/>
    </xf>
    <xf numFmtId="0" fontId="6" fillId="4" borderId="12" xfId="0" applyFont="1" applyFill="1" applyBorder="1"/>
    <xf numFmtId="0" fontId="6" fillId="4" borderId="7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9" fontId="0" fillId="0" borderId="13" xfId="0" applyNumberFormat="1" applyBorder="1"/>
    <xf numFmtId="9" fontId="0" fillId="0" borderId="15" xfId="0" applyNumberFormat="1" applyBorder="1"/>
    <xf numFmtId="0" fontId="13" fillId="3" borderId="0" xfId="0" applyFont="1" applyFill="1"/>
    <xf numFmtId="15" fontId="5" fillId="3" borderId="5" xfId="0" applyNumberFormat="1" applyFont="1" applyFill="1" applyBorder="1" applyAlignment="1">
      <alignment horizontal="left" vertical="center" wrapText="1"/>
    </xf>
    <xf numFmtId="164" fontId="0" fillId="10" borderId="22" xfId="0" applyNumberFormat="1" applyFill="1" applyBorder="1"/>
    <xf numFmtId="164" fontId="0" fillId="10" borderId="23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textRotation="90" wrapText="1"/>
    </xf>
    <xf numFmtId="0" fontId="6" fillId="4" borderId="13" xfId="0" applyFont="1" applyFill="1" applyBorder="1" applyAlignment="1">
      <alignment horizontal="center" vertical="center" textRotation="90" wrapText="1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9" fillId="5" borderId="25" xfId="0" applyFont="1" applyFill="1" applyBorder="1" applyAlignment="1"/>
    <xf numFmtId="0" fontId="9" fillId="5" borderId="26" xfId="0" applyFont="1" applyFill="1" applyBorder="1" applyAlignment="1"/>
    <xf numFmtId="0" fontId="9" fillId="5" borderId="27" xfId="0" applyFont="1" applyFill="1" applyBorder="1" applyAlignment="1"/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 textRotation="90" wrapText="1"/>
    </xf>
    <xf numFmtId="0" fontId="6" fillId="7" borderId="7" xfId="0" applyFont="1" applyFill="1" applyBorder="1" applyAlignment="1">
      <alignment horizontal="center" vertical="center" textRotation="90" wrapText="1"/>
    </xf>
    <xf numFmtId="0" fontId="6" fillId="6" borderId="7" xfId="0" applyFont="1" applyFill="1" applyBorder="1" applyAlignment="1">
      <alignment horizontal="center" vertical="center" textRotation="90" wrapText="1"/>
    </xf>
    <xf numFmtId="0" fontId="6" fillId="7" borderId="13" xfId="0" applyFont="1" applyFill="1" applyBorder="1" applyAlignment="1">
      <alignment horizontal="center" vertical="center" textRotation="90" wrapText="1"/>
    </xf>
    <xf numFmtId="0" fontId="6" fillId="4" borderId="1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wrapText="1"/>
    </xf>
    <xf numFmtId="0" fontId="6" fillId="6" borderId="13" xfId="0" applyFont="1" applyFill="1" applyBorder="1" applyAlignment="1">
      <alignment horizont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wrapText="1"/>
    </xf>
    <xf numFmtId="0" fontId="6" fillId="7" borderId="7" xfId="0" applyFont="1" applyFill="1" applyBorder="1" applyAlignment="1">
      <alignment horizont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wrapText="1"/>
    </xf>
    <xf numFmtId="0" fontId="6" fillId="7" borderId="40" xfId="0" applyFont="1" applyFill="1" applyBorder="1" applyAlignment="1">
      <alignment horizontal="center" wrapText="1"/>
    </xf>
    <xf numFmtId="0" fontId="6" fillId="6" borderId="8" xfId="0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 wrapText="1"/>
    </xf>
    <xf numFmtId="0" fontId="6" fillId="7" borderId="33" xfId="0" applyFont="1" applyFill="1" applyBorder="1" applyAlignment="1">
      <alignment horizontal="center" wrapText="1"/>
    </xf>
    <xf numFmtId="0" fontId="6" fillId="7" borderId="9" xfId="0" applyFont="1" applyFill="1" applyBorder="1" applyAlignment="1">
      <alignment horizontal="center" wrapText="1"/>
    </xf>
    <xf numFmtId="0" fontId="6" fillId="6" borderId="39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49" fontId="0" fillId="0" borderId="7" xfId="0" applyNumberFormat="1" applyBorder="1" applyAlignment="1"/>
    <xf numFmtId="49" fontId="0" fillId="0" borderId="13" xfId="0" applyNumberFormat="1" applyBorder="1" applyAlignment="1"/>
    <xf numFmtId="49" fontId="0" fillId="0" borderId="20" xfId="0" applyNumberFormat="1" applyBorder="1" applyAlignment="1"/>
    <xf numFmtId="49" fontId="0" fillId="0" borderId="15" xfId="0" applyNumberFormat="1" applyBorder="1" applyAlignment="1"/>
    <xf numFmtId="0" fontId="11" fillId="9" borderId="36" xfId="0" applyFont="1" applyFill="1" applyBorder="1" applyAlignment="1">
      <alignment horizontal="left" vertical="center" wrapText="1"/>
    </xf>
    <xf numFmtId="0" fontId="11" fillId="9" borderId="37" xfId="0" applyFont="1" applyFill="1" applyBorder="1" applyAlignment="1">
      <alignment horizontal="left" vertical="center" wrapText="1"/>
    </xf>
    <xf numFmtId="0" fontId="11" fillId="9" borderId="38" xfId="0" applyFont="1" applyFill="1" applyBorder="1" applyAlignment="1">
      <alignment horizontal="left" vertical="center" wrapText="1"/>
    </xf>
    <xf numFmtId="164" fontId="6" fillId="4" borderId="19" xfId="0" applyNumberFormat="1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 wrapText="1"/>
    </xf>
    <xf numFmtId="0" fontId="11" fillId="9" borderId="10" xfId="0" applyFont="1" applyFill="1" applyBorder="1" applyAlignment="1"/>
    <xf numFmtId="0" fontId="11" fillId="9" borderId="19" xfId="0" applyFont="1" applyFill="1" applyBorder="1" applyAlignment="1"/>
    <xf numFmtId="0" fontId="11" fillId="9" borderId="11" xfId="0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1247775</xdr:colOff>
      <xdr:row>0</xdr:row>
      <xdr:rowOff>57150</xdr:rowOff>
    </xdr:from>
    <xdr:to>
      <xdr:col>2</xdr:col>
      <xdr:colOff>3972560</xdr:colOff>
      <xdr:row>0</xdr:row>
      <xdr:rowOff>466090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57150"/>
          <a:ext cx="2724785" cy="408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upplyingthesouthwest.org.u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showGridLines="0" zoomScaleNormal="100" workbookViewId="0">
      <selection activeCell="C9" sqref="C9"/>
    </sheetView>
  </sheetViews>
  <sheetFormatPr defaultRowHeight="15" x14ac:dyDescent="0.25"/>
  <cols>
    <col min="1" max="1" width="2.7109375" style="1" customWidth="1"/>
    <col min="2" max="2" width="41.7109375" customWidth="1"/>
    <col min="3" max="3" width="108.42578125" style="1" customWidth="1"/>
    <col min="4" max="4" width="2.7109375" style="1" customWidth="1"/>
    <col min="5" max="5" width="9.140625" style="1"/>
  </cols>
  <sheetData>
    <row r="1" spans="1:5" ht="63.75" customHeight="1" thickBot="1" x14ac:dyDescent="0.3"/>
    <row r="2" spans="1:5" ht="50.25" customHeight="1" thickTop="1" x14ac:dyDescent="0.25">
      <c r="B2" s="80" t="s">
        <v>0</v>
      </c>
      <c r="C2" s="81"/>
    </row>
    <row r="3" spans="1:5" ht="45" customHeight="1" x14ac:dyDescent="0.25">
      <c r="B3" s="2" t="s">
        <v>1</v>
      </c>
      <c r="C3" s="7" t="s">
        <v>73</v>
      </c>
    </row>
    <row r="4" spans="1:5" ht="59.45" customHeight="1" x14ac:dyDescent="0.25">
      <c r="B4" s="2" t="s">
        <v>2</v>
      </c>
      <c r="C4" s="7" t="s">
        <v>74</v>
      </c>
    </row>
    <row r="5" spans="1:5" ht="59.45" customHeight="1" x14ac:dyDescent="0.25">
      <c r="B5" s="2" t="s">
        <v>75</v>
      </c>
      <c r="C5" s="7" t="s">
        <v>76</v>
      </c>
    </row>
    <row r="6" spans="1:5" ht="45" customHeight="1" x14ac:dyDescent="0.25">
      <c r="B6" s="2" t="s">
        <v>3</v>
      </c>
      <c r="C6" s="77">
        <v>44840</v>
      </c>
    </row>
    <row r="7" spans="1:5" ht="45" customHeight="1" x14ac:dyDescent="0.25">
      <c r="B7" s="2" t="s">
        <v>4</v>
      </c>
      <c r="C7" s="7" t="s">
        <v>5</v>
      </c>
    </row>
    <row r="8" spans="1:5" s="5" customFormat="1" ht="45" customHeight="1" x14ac:dyDescent="0.25">
      <c r="A8" s="3"/>
      <c r="B8" s="2" t="s">
        <v>6</v>
      </c>
      <c r="C8" s="4" t="s">
        <v>7</v>
      </c>
      <c r="D8" s="3"/>
      <c r="E8" s="3"/>
    </row>
    <row r="9" spans="1:5" s="5" customFormat="1" ht="45" customHeight="1" thickBot="1" x14ac:dyDescent="0.3">
      <c r="A9" s="3"/>
      <c r="B9" s="6" t="s">
        <v>8</v>
      </c>
      <c r="C9" s="8"/>
      <c r="D9" s="3"/>
      <c r="E9" s="3"/>
    </row>
    <row r="10" spans="1:5" s="1" customFormat="1" ht="30" customHeight="1" thickTop="1" x14ac:dyDescent="0.25">
      <c r="B10" s="76" t="s">
        <v>9</v>
      </c>
    </row>
    <row r="11" spans="1:5" s="1" customFormat="1" x14ac:dyDescent="0.25"/>
    <row r="12" spans="1:5" s="1" customFormat="1" x14ac:dyDescent="0.25"/>
    <row r="13" spans="1:5" s="1" customFormat="1" x14ac:dyDescent="0.25"/>
    <row r="14" spans="1:5" s="1" customFormat="1" x14ac:dyDescent="0.25"/>
    <row r="15" spans="1:5" s="1" customFormat="1" x14ac:dyDescent="0.25"/>
  </sheetData>
  <mergeCells count="1">
    <mergeCell ref="B2:C2"/>
  </mergeCells>
  <hyperlinks>
    <hyperlink ref="C8" r:id="rId1" display="http://www.supplyingthesouthwest.org.uk/" xr:uid="{00000000-0004-0000-0000-000000000000}"/>
  </hyperlinks>
  <pageMargins left="0.7" right="0.7" top="0.75" bottom="0.75" header="0.3" footer="0.3"/>
  <pageSetup paperSize="9" orientation="portrait" horizontalDpi="300" verticalDpi="300" r:id="rId2"/>
  <headerFooter>
    <oddFooter>&amp;C5 Pricing Submission V2 27 January 2016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68427-5846-4598-8F7C-C0DB256D17BA}">
  <dimension ref="B1:R22"/>
  <sheetViews>
    <sheetView showGridLines="0" workbookViewId="0">
      <selection activeCell="Q9" sqref="Q9"/>
    </sheetView>
  </sheetViews>
  <sheetFormatPr defaultRowHeight="15" x14ac:dyDescent="0.25"/>
  <cols>
    <col min="1" max="1" width="3.7109375" customWidth="1"/>
    <col min="2" max="2" width="23.140625" bestFit="1" customWidth="1"/>
    <col min="3" max="6" width="12.7109375" customWidth="1"/>
    <col min="7" max="16" width="10.7109375" customWidth="1"/>
    <col min="17" max="18" width="12.7109375" customWidth="1"/>
  </cols>
  <sheetData>
    <row r="1" spans="2:18" ht="26.25" x14ac:dyDescent="0.4">
      <c r="B1" s="31" t="s">
        <v>10</v>
      </c>
    </row>
    <row r="2" spans="2:18" ht="21" x14ac:dyDescent="0.35">
      <c r="B2" s="32" t="s">
        <v>11</v>
      </c>
    </row>
    <row r="3" spans="2:18" ht="15.75" thickBot="1" x14ac:dyDescent="0.3"/>
    <row r="4" spans="2:18" ht="16.5" thickBot="1" x14ac:dyDescent="0.3">
      <c r="B4" s="87" t="s">
        <v>12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9"/>
    </row>
    <row r="5" spans="2:18" ht="45.75" customHeight="1" x14ac:dyDescent="0.25">
      <c r="B5" s="84" t="s">
        <v>13</v>
      </c>
      <c r="C5" s="96" t="s">
        <v>14</v>
      </c>
      <c r="D5" s="91"/>
      <c r="E5" s="90" t="s">
        <v>15</v>
      </c>
      <c r="F5" s="98"/>
      <c r="G5" s="96" t="s">
        <v>16</v>
      </c>
      <c r="H5" s="97"/>
      <c r="I5" s="97"/>
      <c r="J5" s="97"/>
      <c r="K5" s="97"/>
      <c r="L5" s="97"/>
      <c r="M5" s="97"/>
      <c r="N5" s="97"/>
      <c r="O5" s="97"/>
      <c r="P5" s="91"/>
      <c r="Q5" s="90" t="s">
        <v>17</v>
      </c>
      <c r="R5" s="91"/>
    </row>
    <row r="6" spans="2:18" ht="135" customHeight="1" x14ac:dyDescent="0.25">
      <c r="B6" s="85"/>
      <c r="C6" s="101"/>
      <c r="D6" s="102"/>
      <c r="E6" s="99"/>
      <c r="F6" s="100"/>
      <c r="G6" s="92" t="s">
        <v>18</v>
      </c>
      <c r="H6" s="93"/>
      <c r="I6" s="94" t="s">
        <v>19</v>
      </c>
      <c r="J6" s="94"/>
      <c r="K6" s="93" t="s">
        <v>20</v>
      </c>
      <c r="L6" s="93"/>
      <c r="M6" s="94" t="s">
        <v>21</v>
      </c>
      <c r="N6" s="94"/>
      <c r="O6" s="93" t="s">
        <v>22</v>
      </c>
      <c r="P6" s="95"/>
      <c r="Q6" s="82" t="s">
        <v>23</v>
      </c>
      <c r="R6" s="83"/>
    </row>
    <row r="7" spans="2:18" ht="15.75" thickBot="1" x14ac:dyDescent="0.3">
      <c r="B7" s="86"/>
      <c r="C7" s="29" t="s">
        <v>24</v>
      </c>
      <c r="D7" s="30" t="s">
        <v>25</v>
      </c>
      <c r="E7" s="29" t="s">
        <v>24</v>
      </c>
      <c r="F7" s="30" t="s">
        <v>25</v>
      </c>
      <c r="G7" s="62" t="s">
        <v>24</v>
      </c>
      <c r="H7" s="63" t="s">
        <v>25</v>
      </c>
      <c r="I7" s="60" t="s">
        <v>24</v>
      </c>
      <c r="J7" s="60" t="s">
        <v>25</v>
      </c>
      <c r="K7" s="63" t="s">
        <v>24</v>
      </c>
      <c r="L7" s="63" t="s">
        <v>25</v>
      </c>
      <c r="M7" s="60" t="s">
        <v>24</v>
      </c>
      <c r="N7" s="60" t="s">
        <v>25</v>
      </c>
      <c r="O7" s="63" t="s">
        <v>24</v>
      </c>
      <c r="P7" s="64" t="s">
        <v>25</v>
      </c>
      <c r="Q7" s="29" t="s">
        <v>24</v>
      </c>
      <c r="R7" s="30" t="s">
        <v>25</v>
      </c>
    </row>
    <row r="8" spans="2:18" x14ac:dyDescent="0.25">
      <c r="B8" s="23" t="s">
        <v>26</v>
      </c>
      <c r="C8" s="24">
        <v>145000</v>
      </c>
      <c r="D8" s="25">
        <v>149999</v>
      </c>
      <c r="E8" s="24"/>
      <c r="F8" s="25"/>
      <c r="G8" s="26"/>
      <c r="H8" s="27"/>
      <c r="I8" s="27"/>
      <c r="J8" s="27"/>
      <c r="K8" s="27"/>
      <c r="L8" s="27"/>
      <c r="M8" s="27"/>
      <c r="N8" s="27"/>
      <c r="O8" s="27"/>
      <c r="P8" s="28"/>
      <c r="Q8" s="24">
        <f>(G8*E8)+E8</f>
        <v>0</v>
      </c>
      <c r="R8" s="25">
        <f>(H8*F8)+F8</f>
        <v>0</v>
      </c>
    </row>
    <row r="9" spans="2:18" x14ac:dyDescent="0.25">
      <c r="B9" s="15" t="s">
        <v>27</v>
      </c>
      <c r="C9" s="11">
        <v>100000</v>
      </c>
      <c r="D9" s="12">
        <v>144999</v>
      </c>
      <c r="E9" s="11"/>
      <c r="F9" s="12"/>
      <c r="G9" s="18"/>
      <c r="H9" s="10"/>
      <c r="I9" s="10"/>
      <c r="J9" s="10"/>
      <c r="K9" s="10"/>
      <c r="L9" s="10"/>
      <c r="M9" s="10"/>
      <c r="N9" s="10"/>
      <c r="O9" s="10"/>
      <c r="P9" s="19"/>
      <c r="Q9" s="11">
        <f t="shared" ref="Q9:R12" si="0">(G9*E9)+E9</f>
        <v>0</v>
      </c>
      <c r="R9" s="12">
        <f t="shared" si="0"/>
        <v>0</v>
      </c>
    </row>
    <row r="10" spans="2:18" x14ac:dyDescent="0.25">
      <c r="B10" s="15" t="s">
        <v>28</v>
      </c>
      <c r="C10" s="11">
        <v>95000</v>
      </c>
      <c r="D10" s="12">
        <v>104999</v>
      </c>
      <c r="E10" s="11"/>
      <c r="F10" s="12"/>
      <c r="G10" s="18"/>
      <c r="H10" s="10"/>
      <c r="I10" s="10"/>
      <c r="J10" s="10"/>
      <c r="K10" s="10"/>
      <c r="L10" s="10"/>
      <c r="M10" s="10"/>
      <c r="N10" s="10"/>
      <c r="O10" s="10"/>
      <c r="P10" s="19"/>
      <c r="Q10" s="11">
        <f t="shared" si="0"/>
        <v>0</v>
      </c>
      <c r="R10" s="12">
        <f t="shared" si="0"/>
        <v>0</v>
      </c>
    </row>
    <row r="11" spans="2:18" x14ac:dyDescent="0.25">
      <c r="B11" s="15" t="s">
        <v>29</v>
      </c>
      <c r="C11" s="11">
        <v>75000</v>
      </c>
      <c r="D11" s="12">
        <v>94999</v>
      </c>
      <c r="E11" s="11"/>
      <c r="F11" s="12"/>
      <c r="G11" s="18"/>
      <c r="H11" s="10"/>
      <c r="I11" s="10"/>
      <c r="J11" s="10"/>
      <c r="K11" s="10"/>
      <c r="L11" s="10"/>
      <c r="M11" s="10"/>
      <c r="N11" s="10"/>
      <c r="O11" s="10"/>
      <c r="P11" s="19"/>
      <c r="Q11" s="11">
        <f t="shared" si="0"/>
        <v>0</v>
      </c>
      <c r="R11" s="12">
        <f t="shared" si="0"/>
        <v>0</v>
      </c>
    </row>
    <row r="12" spans="2:18" ht="15.75" thickBot="1" x14ac:dyDescent="0.3">
      <c r="B12" s="16" t="s">
        <v>30</v>
      </c>
      <c r="C12" s="13">
        <v>50000</v>
      </c>
      <c r="D12" s="14">
        <v>64999</v>
      </c>
      <c r="E12" s="13"/>
      <c r="F12" s="14"/>
      <c r="G12" s="20"/>
      <c r="H12" s="21"/>
      <c r="I12" s="21"/>
      <c r="J12" s="21"/>
      <c r="K12" s="21"/>
      <c r="L12" s="21"/>
      <c r="M12" s="21"/>
      <c r="N12" s="21"/>
      <c r="O12" s="21"/>
      <c r="P12" s="22"/>
      <c r="Q12" s="13">
        <f t="shared" si="0"/>
        <v>0</v>
      </c>
      <c r="R12" s="14">
        <f t="shared" si="0"/>
        <v>0</v>
      </c>
    </row>
    <row r="13" spans="2:18" ht="15.75" thickBot="1" x14ac:dyDescent="0.3"/>
    <row r="14" spans="2:18" ht="16.5" thickBot="1" x14ac:dyDescent="0.3">
      <c r="B14" s="38" t="s">
        <v>31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2"/>
    </row>
    <row r="15" spans="2:18" ht="16.5" customHeight="1" x14ac:dyDescent="0.25">
      <c r="B15" s="84" t="s">
        <v>13</v>
      </c>
      <c r="C15" s="96" t="s">
        <v>14</v>
      </c>
      <c r="D15" s="91"/>
      <c r="E15" s="96" t="s">
        <v>32</v>
      </c>
      <c r="F15" s="97"/>
      <c r="G15" s="91"/>
      <c r="H15" s="96" t="s">
        <v>33</v>
      </c>
      <c r="I15" s="97"/>
      <c r="J15" s="97"/>
      <c r="K15" s="97"/>
      <c r="L15" s="97"/>
      <c r="M15" s="91"/>
    </row>
    <row r="16" spans="2:18" ht="30" customHeight="1" x14ac:dyDescent="0.25">
      <c r="B16" s="85"/>
      <c r="C16" s="101"/>
      <c r="D16" s="102"/>
      <c r="E16" s="105" t="s">
        <v>34</v>
      </c>
      <c r="F16" s="107" t="s">
        <v>35</v>
      </c>
      <c r="G16" s="109" t="s">
        <v>36</v>
      </c>
      <c r="H16" s="111" t="s">
        <v>34</v>
      </c>
      <c r="I16" s="103"/>
      <c r="J16" s="112" t="s">
        <v>35</v>
      </c>
      <c r="K16" s="112"/>
      <c r="L16" s="103" t="s">
        <v>37</v>
      </c>
      <c r="M16" s="104"/>
    </row>
    <row r="17" spans="2:13" ht="15.75" thickBot="1" x14ac:dyDescent="0.3">
      <c r="B17" s="86"/>
      <c r="C17" s="29" t="s">
        <v>24</v>
      </c>
      <c r="D17" s="30" t="s">
        <v>25</v>
      </c>
      <c r="E17" s="106"/>
      <c r="F17" s="108" t="s">
        <v>25</v>
      </c>
      <c r="G17" s="110" t="s">
        <v>25</v>
      </c>
      <c r="H17" s="59" t="s">
        <v>24</v>
      </c>
      <c r="I17" s="60" t="s">
        <v>25</v>
      </c>
      <c r="J17" s="63" t="s">
        <v>24</v>
      </c>
      <c r="K17" s="63" t="s">
        <v>25</v>
      </c>
      <c r="L17" s="60" t="s">
        <v>24</v>
      </c>
      <c r="M17" s="61" t="s">
        <v>25</v>
      </c>
    </row>
    <row r="18" spans="2:13" x14ac:dyDescent="0.25">
      <c r="B18" s="23" t="s">
        <v>26</v>
      </c>
      <c r="C18" s="24">
        <v>145000</v>
      </c>
      <c r="D18" s="25">
        <v>149999</v>
      </c>
      <c r="E18" s="26"/>
      <c r="F18" s="27"/>
      <c r="G18" s="28"/>
      <c r="H18" s="24">
        <f>$C18*E18</f>
        <v>0</v>
      </c>
      <c r="I18" s="36">
        <f>$D18*E18</f>
        <v>0</v>
      </c>
      <c r="J18" s="36">
        <f>$C18*F18</f>
        <v>0</v>
      </c>
      <c r="K18" s="36">
        <f>$D18*F18</f>
        <v>0</v>
      </c>
      <c r="L18" s="36">
        <f>$C18*G18</f>
        <v>0</v>
      </c>
      <c r="M18" s="25">
        <f>$D18*G18</f>
        <v>0</v>
      </c>
    </row>
    <row r="19" spans="2:13" x14ac:dyDescent="0.25">
      <c r="B19" s="15" t="s">
        <v>27</v>
      </c>
      <c r="C19" s="11">
        <v>100000</v>
      </c>
      <c r="D19" s="12">
        <v>144999</v>
      </c>
      <c r="E19" s="18"/>
      <c r="F19" s="10"/>
      <c r="G19" s="19"/>
      <c r="H19" s="11">
        <f t="shared" ref="H19:H22" si="1">$C19*E19</f>
        <v>0</v>
      </c>
      <c r="I19" s="9">
        <f t="shared" ref="I19:I22" si="2">$D19*E19</f>
        <v>0</v>
      </c>
      <c r="J19" s="9">
        <f t="shared" ref="J19:J22" si="3">$C19*F19</f>
        <v>0</v>
      </c>
      <c r="K19" s="9">
        <f t="shared" ref="K19:K22" si="4">$D19*F19</f>
        <v>0</v>
      </c>
      <c r="L19" s="9">
        <f t="shared" ref="L19:L22" si="5">$C19*G19</f>
        <v>0</v>
      </c>
      <c r="M19" s="12">
        <f t="shared" ref="M19:M22" si="6">$D19*G19</f>
        <v>0</v>
      </c>
    </row>
    <row r="20" spans="2:13" x14ac:dyDescent="0.25">
      <c r="B20" s="15" t="s">
        <v>28</v>
      </c>
      <c r="C20" s="11">
        <v>95000</v>
      </c>
      <c r="D20" s="12">
        <v>104999</v>
      </c>
      <c r="E20" s="18"/>
      <c r="F20" s="10"/>
      <c r="G20" s="19"/>
      <c r="H20" s="11">
        <f t="shared" si="1"/>
        <v>0</v>
      </c>
      <c r="I20" s="9">
        <f t="shared" si="2"/>
        <v>0</v>
      </c>
      <c r="J20" s="9">
        <f t="shared" si="3"/>
        <v>0</v>
      </c>
      <c r="K20" s="9">
        <f t="shared" si="4"/>
        <v>0</v>
      </c>
      <c r="L20" s="9">
        <f t="shared" si="5"/>
        <v>0</v>
      </c>
      <c r="M20" s="12">
        <f t="shared" si="6"/>
        <v>0</v>
      </c>
    </row>
    <row r="21" spans="2:13" x14ac:dyDescent="0.25">
      <c r="B21" s="15" t="s">
        <v>29</v>
      </c>
      <c r="C21" s="11">
        <v>75000</v>
      </c>
      <c r="D21" s="12">
        <v>94999</v>
      </c>
      <c r="E21" s="18"/>
      <c r="F21" s="10"/>
      <c r="G21" s="19"/>
      <c r="H21" s="11">
        <f t="shared" si="1"/>
        <v>0</v>
      </c>
      <c r="I21" s="9">
        <f t="shared" si="2"/>
        <v>0</v>
      </c>
      <c r="J21" s="9">
        <f t="shared" si="3"/>
        <v>0</v>
      </c>
      <c r="K21" s="9">
        <f t="shared" si="4"/>
        <v>0</v>
      </c>
      <c r="L21" s="9">
        <f t="shared" si="5"/>
        <v>0</v>
      </c>
      <c r="M21" s="12">
        <f t="shared" si="6"/>
        <v>0</v>
      </c>
    </row>
    <row r="22" spans="2:13" ht="15.75" thickBot="1" x14ac:dyDescent="0.3">
      <c r="B22" s="16" t="s">
        <v>30</v>
      </c>
      <c r="C22" s="13">
        <v>50000</v>
      </c>
      <c r="D22" s="14">
        <v>64999</v>
      </c>
      <c r="E22" s="20"/>
      <c r="F22" s="21"/>
      <c r="G22" s="22"/>
      <c r="H22" s="13">
        <f t="shared" si="1"/>
        <v>0</v>
      </c>
      <c r="I22" s="35">
        <f t="shared" si="2"/>
        <v>0</v>
      </c>
      <c r="J22" s="35">
        <f t="shared" si="3"/>
        <v>0</v>
      </c>
      <c r="K22" s="35">
        <f t="shared" si="4"/>
        <v>0</v>
      </c>
      <c r="L22" s="35">
        <f t="shared" si="5"/>
        <v>0</v>
      </c>
      <c r="M22" s="14">
        <f t="shared" si="6"/>
        <v>0</v>
      </c>
    </row>
  </sheetData>
  <mergeCells count="22">
    <mergeCell ref="L16:M16"/>
    <mergeCell ref="H15:M15"/>
    <mergeCell ref="B15:B17"/>
    <mergeCell ref="C15:D16"/>
    <mergeCell ref="E16:E17"/>
    <mergeCell ref="F16:F17"/>
    <mergeCell ref="G16:G17"/>
    <mergeCell ref="E15:G15"/>
    <mergeCell ref="H16:I16"/>
    <mergeCell ref="J16:K16"/>
    <mergeCell ref="Q6:R6"/>
    <mergeCell ref="B5:B7"/>
    <mergeCell ref="B4:R4"/>
    <mergeCell ref="Q5:R5"/>
    <mergeCell ref="G6:H6"/>
    <mergeCell ref="I6:J6"/>
    <mergeCell ref="K6:L6"/>
    <mergeCell ref="M6:N6"/>
    <mergeCell ref="O6:P6"/>
    <mergeCell ref="G5:P5"/>
    <mergeCell ref="E5:F6"/>
    <mergeCell ref="C5:D6"/>
  </mergeCells>
  <phoneticPr fontId="10" type="noConversion"/>
  <pageMargins left="0.7" right="0.7" top="0.75" bottom="0.75" header="0.3" footer="0.3"/>
  <pageSetup paperSize="9" orientation="portrait" r:id="rId1"/>
  <ignoredErrors>
    <ignoredError sqref="J18:J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710C7-9DE2-4910-BC97-1DD68CE9D92B}">
  <dimension ref="B1:AE22"/>
  <sheetViews>
    <sheetView showGridLines="0" topLeftCell="K1" workbookViewId="0">
      <selection activeCell="AD9" sqref="AD9"/>
    </sheetView>
  </sheetViews>
  <sheetFormatPr defaultRowHeight="15" x14ac:dyDescent="0.25"/>
  <cols>
    <col min="1" max="1" width="3.7109375" customWidth="1"/>
    <col min="2" max="2" width="23.140625" bestFit="1" customWidth="1"/>
    <col min="3" max="31" width="12.7109375" customWidth="1"/>
  </cols>
  <sheetData>
    <row r="1" spans="2:31" ht="26.25" x14ac:dyDescent="0.4">
      <c r="B1" s="31" t="s">
        <v>38</v>
      </c>
    </row>
    <row r="2" spans="2:31" ht="21" x14ac:dyDescent="0.35">
      <c r="B2" s="32" t="s">
        <v>11</v>
      </c>
    </row>
    <row r="3" spans="2:31" ht="15.75" thickBot="1" x14ac:dyDescent="0.3"/>
    <row r="4" spans="2:31" ht="16.5" thickBot="1" x14ac:dyDescent="0.3">
      <c r="B4" s="33" t="s">
        <v>39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</row>
    <row r="5" spans="2:31" x14ac:dyDescent="0.25">
      <c r="B5" s="84" t="s">
        <v>13</v>
      </c>
      <c r="C5" s="96" t="s">
        <v>14</v>
      </c>
      <c r="D5" s="91"/>
      <c r="E5" s="96" t="s">
        <v>40</v>
      </c>
      <c r="F5" s="118"/>
      <c r="G5" s="118"/>
      <c r="H5" s="118"/>
      <c r="I5" s="118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119"/>
      <c r="AA5" s="119"/>
      <c r="AB5" s="119"/>
      <c r="AC5" s="91"/>
      <c r="AD5" s="90" t="s">
        <v>41</v>
      </c>
      <c r="AE5" s="91"/>
    </row>
    <row r="6" spans="2:31" ht="75.75" customHeight="1" x14ac:dyDescent="0.25">
      <c r="B6" s="85"/>
      <c r="C6" s="101"/>
      <c r="D6" s="102"/>
      <c r="E6" s="113" t="s">
        <v>42</v>
      </c>
      <c r="F6" s="107"/>
      <c r="G6" s="107"/>
      <c r="H6" s="107"/>
      <c r="I6" s="107"/>
      <c r="J6" s="114" t="s">
        <v>43</v>
      </c>
      <c r="K6" s="115"/>
      <c r="L6" s="115"/>
      <c r="M6" s="115"/>
      <c r="N6" s="115"/>
      <c r="O6" s="107" t="s">
        <v>44</v>
      </c>
      <c r="P6" s="116"/>
      <c r="Q6" s="116"/>
      <c r="R6" s="116"/>
      <c r="S6" s="116"/>
      <c r="T6" s="114" t="s">
        <v>45</v>
      </c>
      <c r="U6" s="115"/>
      <c r="V6" s="115"/>
      <c r="W6" s="115"/>
      <c r="X6" s="115"/>
      <c r="Y6" s="116" t="s">
        <v>46</v>
      </c>
      <c r="Z6" s="116"/>
      <c r="AA6" s="132"/>
      <c r="AB6" s="132"/>
      <c r="AC6" s="133"/>
      <c r="AD6" s="99" t="s">
        <v>23</v>
      </c>
      <c r="AE6" s="100"/>
    </row>
    <row r="7" spans="2:31" ht="30.75" thickBot="1" x14ac:dyDescent="0.3">
      <c r="B7" s="86"/>
      <c r="C7" s="45" t="s">
        <v>24</v>
      </c>
      <c r="D7" s="46" t="s">
        <v>25</v>
      </c>
      <c r="E7" s="47" t="s">
        <v>47</v>
      </c>
      <c r="F7" s="48" t="s">
        <v>48</v>
      </c>
      <c r="G7" s="48" t="s">
        <v>49</v>
      </c>
      <c r="H7" s="48" t="s">
        <v>50</v>
      </c>
      <c r="I7" s="48" t="s">
        <v>51</v>
      </c>
      <c r="J7" s="49" t="s">
        <v>47</v>
      </c>
      <c r="K7" s="49" t="s">
        <v>48</v>
      </c>
      <c r="L7" s="49" t="s">
        <v>49</v>
      </c>
      <c r="M7" s="49" t="s">
        <v>50</v>
      </c>
      <c r="N7" s="49" t="s">
        <v>51</v>
      </c>
      <c r="O7" s="48" t="s">
        <v>47</v>
      </c>
      <c r="P7" s="48" t="s">
        <v>48</v>
      </c>
      <c r="Q7" s="48" t="s">
        <v>49</v>
      </c>
      <c r="R7" s="48" t="s">
        <v>50</v>
      </c>
      <c r="S7" s="48" t="s">
        <v>51</v>
      </c>
      <c r="T7" s="49" t="s">
        <v>47</v>
      </c>
      <c r="U7" s="49" t="s">
        <v>48</v>
      </c>
      <c r="V7" s="49" t="s">
        <v>49</v>
      </c>
      <c r="W7" s="49" t="s">
        <v>50</v>
      </c>
      <c r="X7" s="49" t="s">
        <v>51</v>
      </c>
      <c r="Y7" s="48" t="s">
        <v>47</v>
      </c>
      <c r="Z7" s="48" t="s">
        <v>48</v>
      </c>
      <c r="AA7" s="48" t="s">
        <v>49</v>
      </c>
      <c r="AB7" s="48" t="s">
        <v>50</v>
      </c>
      <c r="AC7" s="50" t="s">
        <v>51</v>
      </c>
      <c r="AD7" s="29" t="s">
        <v>24</v>
      </c>
      <c r="AE7" s="30" t="s">
        <v>25</v>
      </c>
    </row>
    <row r="8" spans="2:31" x14ac:dyDescent="0.25">
      <c r="B8" s="23" t="s">
        <v>26</v>
      </c>
      <c r="C8" s="24">
        <v>145000</v>
      </c>
      <c r="D8" s="25">
        <v>149999</v>
      </c>
      <c r="E8" s="51"/>
      <c r="F8" s="52"/>
      <c r="G8" s="10"/>
      <c r="H8" s="10"/>
      <c r="I8" s="10"/>
      <c r="J8" s="51"/>
      <c r="K8" s="52"/>
      <c r="L8" s="10"/>
      <c r="M8" s="10"/>
      <c r="N8" s="10"/>
      <c r="O8" s="51"/>
      <c r="P8" s="52"/>
      <c r="Q8" s="10"/>
      <c r="R8" s="10"/>
      <c r="S8" s="10"/>
      <c r="T8" s="51"/>
      <c r="U8" s="52"/>
      <c r="V8" s="10"/>
      <c r="W8" s="10"/>
      <c r="X8" s="10"/>
      <c r="Y8" s="51"/>
      <c r="Z8" s="52"/>
      <c r="AA8" s="10"/>
      <c r="AB8" s="10"/>
      <c r="AC8" s="10"/>
      <c r="AD8" s="78">
        <f>C8*G8</f>
        <v>0</v>
      </c>
      <c r="AE8" s="79">
        <f>D8*G8</f>
        <v>0</v>
      </c>
    </row>
    <row r="9" spans="2:31" x14ac:dyDescent="0.25">
      <c r="B9" s="15" t="s">
        <v>27</v>
      </c>
      <c r="C9" s="11">
        <v>100000</v>
      </c>
      <c r="D9" s="12">
        <v>144999</v>
      </c>
      <c r="E9" s="51"/>
      <c r="F9" s="10"/>
      <c r="G9" s="10"/>
      <c r="H9" s="10"/>
      <c r="I9" s="52"/>
      <c r="J9" s="51"/>
      <c r="K9" s="10"/>
      <c r="L9" s="10"/>
      <c r="M9" s="10"/>
      <c r="N9" s="52"/>
      <c r="O9" s="51"/>
      <c r="P9" s="10"/>
      <c r="Q9" s="10"/>
      <c r="R9" s="10"/>
      <c r="S9" s="52"/>
      <c r="T9" s="51"/>
      <c r="U9" s="10"/>
      <c r="V9" s="10"/>
      <c r="W9" s="10"/>
      <c r="X9" s="52"/>
      <c r="Y9" s="51"/>
      <c r="Z9" s="10"/>
      <c r="AA9" s="10"/>
      <c r="AB9" s="10"/>
      <c r="AC9" s="52"/>
      <c r="AD9" s="78">
        <f>C9*F9</f>
        <v>0</v>
      </c>
      <c r="AE9" s="79">
        <f>D9*G9</f>
        <v>0</v>
      </c>
    </row>
    <row r="10" spans="2:31" x14ac:dyDescent="0.25">
      <c r="B10" s="15" t="s">
        <v>28</v>
      </c>
      <c r="C10" s="11">
        <v>95000</v>
      </c>
      <c r="D10" s="12">
        <v>104999</v>
      </c>
      <c r="E10" s="51"/>
      <c r="F10" s="10"/>
      <c r="G10" s="10"/>
      <c r="H10" s="52"/>
      <c r="I10" s="52"/>
      <c r="J10" s="51"/>
      <c r="K10" s="10"/>
      <c r="L10" s="10"/>
      <c r="M10" s="52"/>
      <c r="N10" s="52"/>
      <c r="O10" s="51"/>
      <c r="P10" s="10"/>
      <c r="Q10" s="10"/>
      <c r="R10" s="52"/>
      <c r="S10" s="52"/>
      <c r="T10" s="51"/>
      <c r="U10" s="10"/>
      <c r="V10" s="10"/>
      <c r="W10" s="52"/>
      <c r="X10" s="52"/>
      <c r="Y10" s="51"/>
      <c r="Z10" s="10"/>
      <c r="AA10" s="10"/>
      <c r="AB10" s="52"/>
      <c r="AC10" s="52"/>
      <c r="AD10" s="11">
        <f>C10*F10</f>
        <v>0</v>
      </c>
      <c r="AE10" s="12">
        <f>D10*F10</f>
        <v>0</v>
      </c>
    </row>
    <row r="11" spans="2:31" x14ac:dyDescent="0.25">
      <c r="B11" s="15" t="s">
        <v>29</v>
      </c>
      <c r="C11" s="11">
        <v>75000</v>
      </c>
      <c r="D11" s="12">
        <v>94999</v>
      </c>
      <c r="E11" s="18"/>
      <c r="F11" s="10"/>
      <c r="G11" s="10"/>
      <c r="H11" s="52"/>
      <c r="I11" s="52"/>
      <c r="J11" s="18"/>
      <c r="K11" s="10"/>
      <c r="L11" s="10"/>
      <c r="M11" s="52"/>
      <c r="N11" s="52"/>
      <c r="O11" s="18"/>
      <c r="P11" s="10"/>
      <c r="Q11" s="10"/>
      <c r="R11" s="52"/>
      <c r="S11" s="52"/>
      <c r="T11" s="18"/>
      <c r="U11" s="10"/>
      <c r="V11" s="10"/>
      <c r="W11" s="52"/>
      <c r="X11" s="52"/>
      <c r="Y11" s="18"/>
      <c r="Z11" s="10"/>
      <c r="AA11" s="10"/>
      <c r="AB11" s="52"/>
      <c r="AC11" s="52"/>
      <c r="AD11" s="11">
        <f>C11*E11</f>
        <v>0</v>
      </c>
      <c r="AE11" s="12">
        <f>D11*F11</f>
        <v>0</v>
      </c>
    </row>
    <row r="12" spans="2:31" ht="15.75" thickBot="1" x14ac:dyDescent="0.3">
      <c r="B12" s="16" t="s">
        <v>30</v>
      </c>
      <c r="C12" s="13">
        <v>50000</v>
      </c>
      <c r="D12" s="14">
        <v>64999</v>
      </c>
      <c r="E12" s="20"/>
      <c r="F12" s="21"/>
      <c r="G12" s="53"/>
      <c r="H12" s="53"/>
      <c r="I12" s="53"/>
      <c r="J12" s="20"/>
      <c r="K12" s="21"/>
      <c r="L12" s="53"/>
      <c r="M12" s="53"/>
      <c r="N12" s="53"/>
      <c r="O12" s="20"/>
      <c r="P12" s="21"/>
      <c r="Q12" s="53"/>
      <c r="R12" s="53"/>
      <c r="S12" s="53"/>
      <c r="T12" s="20"/>
      <c r="U12" s="21"/>
      <c r="V12" s="53"/>
      <c r="W12" s="53"/>
      <c r="X12" s="53"/>
      <c r="Y12" s="20"/>
      <c r="Z12" s="21"/>
      <c r="AA12" s="53"/>
      <c r="AB12" s="53"/>
      <c r="AC12" s="53"/>
      <c r="AD12" s="13">
        <f>C12*E12</f>
        <v>0</v>
      </c>
      <c r="AE12" s="14">
        <f>D12*E12</f>
        <v>0</v>
      </c>
    </row>
    <row r="13" spans="2:31" ht="15.75" thickBot="1" x14ac:dyDescent="0.3">
      <c r="C13" s="66"/>
      <c r="D13" s="66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6"/>
      <c r="AE13" s="66"/>
    </row>
    <row r="14" spans="2:31" ht="16.5" thickBot="1" x14ac:dyDescent="0.3">
      <c r="B14" s="38" t="s">
        <v>52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31" ht="16.5" customHeight="1" x14ac:dyDescent="0.25">
      <c r="B15" s="84" t="s">
        <v>13</v>
      </c>
      <c r="C15" s="96" t="s">
        <v>14</v>
      </c>
      <c r="D15" s="91"/>
      <c r="E15" s="123" t="s">
        <v>32</v>
      </c>
      <c r="F15" s="124"/>
      <c r="G15" s="125"/>
      <c r="H15" s="123" t="s">
        <v>53</v>
      </c>
      <c r="I15" s="124"/>
      <c r="J15" s="124"/>
      <c r="K15" s="124"/>
      <c r="L15" s="124"/>
      <c r="M15" s="125"/>
    </row>
    <row r="16" spans="2:31" ht="30" customHeight="1" x14ac:dyDescent="0.25">
      <c r="B16" s="85"/>
      <c r="C16" s="101"/>
      <c r="D16" s="102"/>
      <c r="E16" s="113" t="s">
        <v>54</v>
      </c>
      <c r="F16" s="114" t="s">
        <v>55</v>
      </c>
      <c r="G16" s="121" t="s">
        <v>56</v>
      </c>
      <c r="H16" s="130" t="s">
        <v>54</v>
      </c>
      <c r="I16" s="131"/>
      <c r="J16" s="128" t="s">
        <v>55</v>
      </c>
      <c r="K16" s="129"/>
      <c r="L16" s="126" t="s">
        <v>56</v>
      </c>
      <c r="M16" s="127"/>
    </row>
    <row r="17" spans="2:13" ht="15.75" thickBot="1" x14ac:dyDescent="0.3">
      <c r="B17" s="86"/>
      <c r="C17" s="29" t="s">
        <v>24</v>
      </c>
      <c r="D17" s="30" t="s">
        <v>25</v>
      </c>
      <c r="E17" s="117"/>
      <c r="F17" s="120"/>
      <c r="G17" s="122"/>
      <c r="H17" s="62" t="s">
        <v>24</v>
      </c>
      <c r="I17" s="63" t="s">
        <v>25</v>
      </c>
      <c r="J17" s="60" t="s">
        <v>24</v>
      </c>
      <c r="K17" s="60" t="s">
        <v>25</v>
      </c>
      <c r="L17" s="63" t="s">
        <v>24</v>
      </c>
      <c r="M17" s="64" t="s">
        <v>25</v>
      </c>
    </row>
    <row r="18" spans="2:13" x14ac:dyDescent="0.25">
      <c r="B18" s="23" t="s">
        <v>26</v>
      </c>
      <c r="C18" s="24">
        <v>145000</v>
      </c>
      <c r="D18" s="25">
        <v>149999</v>
      </c>
      <c r="E18" s="26"/>
      <c r="F18" s="39"/>
      <c r="G18" s="43"/>
      <c r="H18" s="24">
        <f>$C18*E18</f>
        <v>0</v>
      </c>
      <c r="I18" s="37">
        <f>$D18*E18</f>
        <v>0</v>
      </c>
      <c r="J18" s="37">
        <f>$C18*F18</f>
        <v>0</v>
      </c>
      <c r="K18" s="37">
        <f>$D18*F18</f>
        <v>0</v>
      </c>
      <c r="L18" s="37">
        <f>$C18*G18</f>
        <v>0</v>
      </c>
      <c r="M18" s="55">
        <f>$D18*G18</f>
        <v>0</v>
      </c>
    </row>
    <row r="19" spans="2:13" x14ac:dyDescent="0.25">
      <c r="B19" s="15" t="s">
        <v>27</v>
      </c>
      <c r="C19" s="11">
        <v>100000</v>
      </c>
      <c r="D19" s="12">
        <v>144999</v>
      </c>
      <c r="E19" s="18"/>
      <c r="F19" s="17"/>
      <c r="G19" s="44"/>
      <c r="H19" s="24">
        <f t="shared" ref="H19:H22" si="0">$C19*E19</f>
        <v>0</v>
      </c>
      <c r="I19" s="37">
        <f t="shared" ref="I19:I22" si="1">$D19*E19</f>
        <v>0</v>
      </c>
      <c r="J19" s="37">
        <f t="shared" ref="J19:J22" si="2">$C19*F19</f>
        <v>0</v>
      </c>
      <c r="K19" s="37">
        <f t="shared" ref="K19:K22" si="3">$D19*F19</f>
        <v>0</v>
      </c>
      <c r="L19" s="37">
        <f t="shared" ref="L19:L22" si="4">$C19*G19</f>
        <v>0</v>
      </c>
      <c r="M19" s="55">
        <f t="shared" ref="M19:M22" si="5">$D19*G19</f>
        <v>0</v>
      </c>
    </row>
    <row r="20" spans="2:13" x14ac:dyDescent="0.25">
      <c r="B20" s="15" t="s">
        <v>28</v>
      </c>
      <c r="C20" s="11">
        <v>95000</v>
      </c>
      <c r="D20" s="12">
        <v>104999</v>
      </c>
      <c r="E20" s="18"/>
      <c r="F20" s="17"/>
      <c r="G20" s="44"/>
      <c r="H20" s="24">
        <f t="shared" si="0"/>
        <v>0</v>
      </c>
      <c r="I20" s="37">
        <f t="shared" si="1"/>
        <v>0</v>
      </c>
      <c r="J20" s="37">
        <f t="shared" si="2"/>
        <v>0</v>
      </c>
      <c r="K20" s="37">
        <f t="shared" si="3"/>
        <v>0</v>
      </c>
      <c r="L20" s="37">
        <f t="shared" si="4"/>
        <v>0</v>
      </c>
      <c r="M20" s="55">
        <f t="shared" si="5"/>
        <v>0</v>
      </c>
    </row>
    <row r="21" spans="2:13" x14ac:dyDescent="0.25">
      <c r="B21" s="15" t="s">
        <v>29</v>
      </c>
      <c r="C21" s="11">
        <v>75000</v>
      </c>
      <c r="D21" s="12">
        <v>94999</v>
      </c>
      <c r="E21" s="18"/>
      <c r="F21" s="17"/>
      <c r="G21" s="44"/>
      <c r="H21" s="24">
        <f t="shared" si="0"/>
        <v>0</v>
      </c>
      <c r="I21" s="37">
        <f t="shared" si="1"/>
        <v>0</v>
      </c>
      <c r="J21" s="37">
        <f t="shared" si="2"/>
        <v>0</v>
      </c>
      <c r="K21" s="37">
        <f t="shared" si="3"/>
        <v>0</v>
      </c>
      <c r="L21" s="37">
        <f t="shared" si="4"/>
        <v>0</v>
      </c>
      <c r="M21" s="55">
        <f t="shared" si="5"/>
        <v>0</v>
      </c>
    </row>
    <row r="22" spans="2:13" ht="15.75" thickBot="1" x14ac:dyDescent="0.3">
      <c r="B22" s="16" t="s">
        <v>30</v>
      </c>
      <c r="C22" s="13">
        <v>50000</v>
      </c>
      <c r="D22" s="14">
        <v>64999</v>
      </c>
      <c r="E22" s="20"/>
      <c r="F22" s="40"/>
      <c r="G22" s="54"/>
      <c r="H22" s="56">
        <f t="shared" si="0"/>
        <v>0</v>
      </c>
      <c r="I22" s="57">
        <f t="shared" si="1"/>
        <v>0</v>
      </c>
      <c r="J22" s="57">
        <f t="shared" si="2"/>
        <v>0</v>
      </c>
      <c r="K22" s="57">
        <f t="shared" si="3"/>
        <v>0</v>
      </c>
      <c r="L22" s="57">
        <f t="shared" si="4"/>
        <v>0</v>
      </c>
      <c r="M22" s="58">
        <f t="shared" si="5"/>
        <v>0</v>
      </c>
    </row>
  </sheetData>
  <mergeCells count="20">
    <mergeCell ref="B15:B17"/>
    <mergeCell ref="C15:D16"/>
    <mergeCell ref="E16:E17"/>
    <mergeCell ref="B5:B7"/>
    <mergeCell ref="C5:D6"/>
    <mergeCell ref="E5:AC5"/>
    <mergeCell ref="F16:F17"/>
    <mergeCell ref="G16:G17"/>
    <mergeCell ref="E15:G15"/>
    <mergeCell ref="L16:M16"/>
    <mergeCell ref="J16:K16"/>
    <mergeCell ref="H16:I16"/>
    <mergeCell ref="H15:M15"/>
    <mergeCell ref="Y6:AC6"/>
    <mergeCell ref="AD5:AE5"/>
    <mergeCell ref="E6:I6"/>
    <mergeCell ref="J6:N6"/>
    <mergeCell ref="O6:S6"/>
    <mergeCell ref="T6:X6"/>
    <mergeCell ref="AD6:AE6"/>
  </mergeCells>
  <phoneticPr fontId="1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204A-3754-4676-922C-7EC24173BC3E}">
  <dimension ref="B1:AE11"/>
  <sheetViews>
    <sheetView showGridLines="0" workbookViewId="0">
      <selection activeCell="B21" sqref="B21"/>
    </sheetView>
  </sheetViews>
  <sheetFormatPr defaultRowHeight="15" x14ac:dyDescent="0.25"/>
  <cols>
    <col min="1" max="1" width="3.7109375" customWidth="1"/>
    <col min="2" max="2" width="23.140625" bestFit="1" customWidth="1"/>
    <col min="3" max="31" width="12.7109375" customWidth="1"/>
  </cols>
  <sheetData>
    <row r="1" spans="2:31" ht="26.25" x14ac:dyDescent="0.4">
      <c r="B1" s="31" t="s">
        <v>57</v>
      </c>
    </row>
    <row r="2" spans="2:31" ht="21" x14ac:dyDescent="0.35">
      <c r="B2" s="32" t="s">
        <v>58</v>
      </c>
    </row>
    <row r="3" spans="2:31" ht="15.75" thickBot="1" x14ac:dyDescent="0.3">
      <c r="C3" s="66"/>
      <c r="D3" s="66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6"/>
      <c r="AE3" s="66"/>
    </row>
    <row r="4" spans="2:31" ht="42.75" customHeight="1" thickBot="1" x14ac:dyDescent="0.3">
      <c r="B4" s="138" t="s">
        <v>59</v>
      </c>
      <c r="C4" s="139"/>
      <c r="D4" s="139"/>
      <c r="E4" s="140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6"/>
      <c r="Z4" s="66"/>
    </row>
    <row r="5" spans="2:31" ht="30" customHeight="1" x14ac:dyDescent="0.25">
      <c r="B5" s="65" t="s">
        <v>60</v>
      </c>
      <c r="C5" s="70" t="s">
        <v>61</v>
      </c>
      <c r="D5" s="141" t="s">
        <v>62</v>
      </c>
      <c r="E5" s="142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6"/>
      <c r="Z5" s="66"/>
    </row>
    <row r="6" spans="2:31" x14ac:dyDescent="0.25">
      <c r="B6" s="68" t="s">
        <v>63</v>
      </c>
      <c r="C6" s="9"/>
      <c r="D6" s="134"/>
      <c r="E6" s="135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6"/>
      <c r="Z6" s="66"/>
    </row>
    <row r="7" spans="2:31" x14ac:dyDescent="0.25">
      <c r="B7" s="68" t="s">
        <v>64</v>
      </c>
      <c r="C7" s="9"/>
      <c r="D7" s="134"/>
      <c r="E7" s="135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6"/>
      <c r="Z7" s="66"/>
    </row>
    <row r="8" spans="2:31" x14ac:dyDescent="0.25">
      <c r="B8" s="68" t="s">
        <v>65</v>
      </c>
      <c r="C8" s="9"/>
      <c r="D8" s="134"/>
      <c r="E8" s="135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6"/>
      <c r="Z8" s="66"/>
    </row>
    <row r="9" spans="2:31" x14ac:dyDescent="0.25">
      <c r="B9" s="68"/>
      <c r="C9" s="9"/>
      <c r="D9" s="134"/>
      <c r="E9" s="135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6"/>
      <c r="Z9" s="66"/>
    </row>
    <row r="10" spans="2:31" x14ac:dyDescent="0.25">
      <c r="B10" s="68"/>
      <c r="C10" s="9"/>
      <c r="D10" s="134"/>
      <c r="E10" s="135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6"/>
      <c r="Z10" s="66"/>
    </row>
    <row r="11" spans="2:31" ht="15.75" thickBot="1" x14ac:dyDescent="0.3">
      <c r="B11" s="69"/>
      <c r="C11" s="35"/>
      <c r="D11" s="136"/>
      <c r="E11" s="13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6"/>
      <c r="Z11" s="66"/>
    </row>
  </sheetData>
  <mergeCells count="8">
    <mergeCell ref="D10:E10"/>
    <mergeCell ref="D11:E11"/>
    <mergeCell ref="B4:E4"/>
    <mergeCell ref="D5:E5"/>
    <mergeCell ref="D6:E6"/>
    <mergeCell ref="D7:E7"/>
    <mergeCell ref="D8:E8"/>
    <mergeCell ref="D9:E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CFDD6-747A-46FC-B515-087E43069E44}">
  <dimension ref="B1:D7"/>
  <sheetViews>
    <sheetView tabSelected="1" workbookViewId="0">
      <selection activeCell="B7" sqref="B7"/>
    </sheetView>
  </sheetViews>
  <sheetFormatPr defaultRowHeight="15" x14ac:dyDescent="0.25"/>
  <cols>
    <col min="1" max="1" width="3.7109375" customWidth="1"/>
    <col min="2" max="2" width="71.5703125" customWidth="1"/>
    <col min="3" max="3" width="14.140625" customWidth="1"/>
  </cols>
  <sheetData>
    <row r="1" spans="2:4" ht="26.25" x14ac:dyDescent="0.4">
      <c r="B1" s="31" t="s">
        <v>66</v>
      </c>
    </row>
    <row r="2" spans="2:4" ht="21" x14ac:dyDescent="0.35">
      <c r="B2" s="32" t="s">
        <v>67</v>
      </c>
    </row>
    <row r="3" spans="2:4" ht="15.75" thickBot="1" x14ac:dyDescent="0.3"/>
    <row r="4" spans="2:4" x14ac:dyDescent="0.25">
      <c r="B4" s="143" t="s">
        <v>68</v>
      </c>
      <c r="C4" s="144"/>
      <c r="D4" s="145"/>
    </row>
    <row r="5" spans="2:4" x14ac:dyDescent="0.25">
      <c r="B5" s="71"/>
      <c r="C5" s="72" t="s">
        <v>69</v>
      </c>
      <c r="D5" s="73" t="s">
        <v>70</v>
      </c>
    </row>
    <row r="6" spans="2:4" x14ac:dyDescent="0.25">
      <c r="B6" s="68" t="s">
        <v>71</v>
      </c>
      <c r="C6" s="9">
        <f>'Lot 1'!Q9*130</f>
        <v>0</v>
      </c>
      <c r="D6" s="74">
        <v>0.2</v>
      </c>
    </row>
    <row r="7" spans="2:4" ht="15.75" thickBot="1" x14ac:dyDescent="0.3">
      <c r="B7" s="69" t="s">
        <v>72</v>
      </c>
      <c r="C7" s="35">
        <f>'Lot 2'!F9*100000</f>
        <v>0</v>
      </c>
      <c r="D7" s="75">
        <v>0.2</v>
      </c>
    </row>
  </sheetData>
  <mergeCells count="1">
    <mergeCell ref="B4:D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e08795-e594-43a2-9ea7-16e3644ae68e" xsi:nil="true"/>
    <lcf76f155ced4ddcb4097134ff3c332f xmlns="216be0e3-fb59-44d6-9a08-5c3bad261b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E2F9E21189074F9C2F026F08F36625" ma:contentTypeVersion="16" ma:contentTypeDescription="Create a new document." ma:contentTypeScope="" ma:versionID="31436055247380535b8c5a425eebb00e">
  <xsd:schema xmlns:xsd="http://www.w3.org/2001/XMLSchema" xmlns:xs="http://www.w3.org/2001/XMLSchema" xmlns:p="http://schemas.microsoft.com/office/2006/metadata/properties" xmlns:ns2="216be0e3-fb59-44d6-9a08-5c3bad261b2e" xmlns:ns3="21e08795-e594-43a2-9ea7-16e3644ae68e" targetNamespace="http://schemas.microsoft.com/office/2006/metadata/properties" ma:root="true" ma:fieldsID="e270f5fd394443dce88252d0d9285a1b" ns2:_="" ns3:_="">
    <xsd:import namespace="216be0e3-fb59-44d6-9a08-5c3bad261b2e"/>
    <xsd:import namespace="21e08795-e594-43a2-9ea7-16e3644ae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6be0e3-fb59-44d6-9a08-5c3bad261b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8dd0c2b-1a8c-4259-a16d-a2e089d74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08795-e594-43a2-9ea7-16e3644ae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2cc9484-1655-46fb-8f6a-63573ac75253}" ma:internalName="TaxCatchAll" ma:showField="CatchAllData" ma:web="21e08795-e594-43a2-9ea7-16e3644ae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9771C2-5425-48F0-BF0E-583BB64FCF26}">
  <ds:schemaRefs>
    <ds:schemaRef ds:uri="216be0e3-fb59-44d6-9a08-5c3bad261b2e"/>
    <ds:schemaRef ds:uri="http://schemas.microsoft.com/office/2006/documentManagement/types"/>
    <ds:schemaRef ds:uri="21e08795-e594-43a2-9ea7-16e3644ae68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40EAB9-6CE2-4C5D-84A9-7AB05731C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6be0e3-fb59-44d6-9a08-5c3bad261b2e"/>
    <ds:schemaRef ds:uri="21e08795-e594-43a2-9ea7-16e3644ae6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EF186B-1B4E-44F7-97AF-61D2981C84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Sheet</vt:lpstr>
      <vt:lpstr>Lot 1</vt:lpstr>
      <vt:lpstr>Lot 2</vt:lpstr>
      <vt:lpstr>Other Costs</vt:lpstr>
      <vt:lpstr>Evaluation Summary</vt:lpstr>
    </vt:vector>
  </TitlesOfParts>
  <Manager/>
  <Company>Torbay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 Pricing Submission</dc:title>
  <dc:subject>Tender Template</dc:subject>
  <dc:creator>Joanna Pascoe</dc:creator>
  <cp:keywords/>
  <dc:description>Pricing submission template for all tenders</dc:description>
  <cp:lastModifiedBy>Field, Tracey</cp:lastModifiedBy>
  <cp:revision/>
  <dcterms:created xsi:type="dcterms:W3CDTF">2014-01-31T12:01:38Z</dcterms:created>
  <dcterms:modified xsi:type="dcterms:W3CDTF">2022-10-17T13:09:00Z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0x010100FAE2F9E21189074F9C2F026F08F36625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